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Documents\Screening Linear\"/>
    </mc:Choice>
  </mc:AlternateContent>
  <bookViews>
    <workbookView xWindow="0" yWindow="0" windowWidth="21600" windowHeight="9285" tabRatio="760" activeTab="8"/>
  </bookViews>
  <sheets>
    <sheet name="T1 - Sociodem" sheetId="3" r:id="rId1"/>
    <sheet name="P. Corr - EDA" sheetId="9" r:id="rId2"/>
    <sheet name="T2 - Univariate" sheetId="1" r:id="rId3"/>
    <sheet name="T3 - Confound" sheetId="2" r:id="rId4"/>
    <sheet name="T4 - Interaction" sheetId="5" r:id="rId5"/>
    <sheet name="Diagnostics Info" sheetId="6" r:id="rId6"/>
    <sheet name="Diagnostics" sheetId="7" r:id="rId7"/>
    <sheet name="P. Corr - Confirm" sheetId="8" r:id="rId8"/>
    <sheet name="T5 - Sensitivity Analysis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0" l="1"/>
  <c r="B17" i="10"/>
  <c r="C17" i="10"/>
  <c r="D17" i="10"/>
  <c r="E17" i="10"/>
  <c r="F17" i="10"/>
  <c r="G17" i="10"/>
  <c r="H17" i="10"/>
  <c r="I17" i="10"/>
  <c r="J17" i="10"/>
  <c r="A18" i="10"/>
  <c r="B18" i="10"/>
  <c r="C18" i="10"/>
  <c r="D18" i="10"/>
  <c r="E18" i="10"/>
  <c r="F18" i="10"/>
  <c r="G18" i="10"/>
  <c r="K18" i="10" s="1"/>
  <c r="H18" i="10"/>
  <c r="I18" i="10"/>
  <c r="J18" i="10"/>
  <c r="A19" i="10"/>
  <c r="B19" i="10"/>
  <c r="C19" i="10"/>
  <c r="D19" i="10"/>
  <c r="E19" i="10"/>
  <c r="F19" i="10"/>
  <c r="G19" i="10"/>
  <c r="K19" i="10" s="1"/>
  <c r="H19" i="10"/>
  <c r="I19" i="10"/>
  <c r="J19" i="10"/>
  <c r="F16" i="10"/>
  <c r="G16" i="10"/>
  <c r="H16" i="10"/>
  <c r="I16" i="10"/>
  <c r="J16" i="10"/>
  <c r="K17" i="10" l="1"/>
  <c r="L4" i="8"/>
  <c r="M4" i="8"/>
  <c r="N4" i="8"/>
  <c r="O4" i="8"/>
  <c r="K4" i="8"/>
  <c r="K24" i="9"/>
  <c r="K20" i="9"/>
  <c r="K16" i="9"/>
  <c r="K8" i="9"/>
  <c r="L8" i="9"/>
  <c r="M8" i="9"/>
  <c r="N8" i="9"/>
  <c r="O8" i="9"/>
  <c r="K6" i="9"/>
  <c r="K5" i="9"/>
  <c r="K4" i="9"/>
  <c r="L4" i="9"/>
  <c r="M4" i="9"/>
  <c r="N4" i="9"/>
  <c r="O4" i="9"/>
  <c r="G9" i="10" l="1"/>
  <c r="H9" i="10"/>
  <c r="I9" i="10"/>
  <c r="J9" i="10"/>
  <c r="G10" i="10"/>
  <c r="H10" i="10"/>
  <c r="I10" i="10"/>
  <c r="J10" i="10"/>
  <c r="G11" i="10"/>
  <c r="H11" i="10"/>
  <c r="I11" i="10"/>
  <c r="J11" i="10"/>
  <c r="G12" i="10"/>
  <c r="H12" i="10"/>
  <c r="I12" i="10"/>
  <c r="J12" i="10"/>
  <c r="G13" i="10"/>
  <c r="H13" i="10"/>
  <c r="I13" i="10"/>
  <c r="J13" i="10"/>
  <c r="G14" i="10"/>
  <c r="H14" i="10"/>
  <c r="I14" i="10"/>
  <c r="J14" i="10"/>
  <c r="G15" i="10"/>
  <c r="H15" i="10"/>
  <c r="I15" i="10"/>
  <c r="J15" i="10"/>
  <c r="J8" i="10"/>
  <c r="I8" i="10"/>
  <c r="H8" i="10"/>
  <c r="G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E8" i="10"/>
  <c r="D8" i="10"/>
  <c r="C8" i="10"/>
  <c r="B8" i="10"/>
  <c r="F15" i="10"/>
  <c r="F9" i="10"/>
  <c r="F10" i="10"/>
  <c r="F11" i="10"/>
  <c r="F12" i="10"/>
  <c r="F13" i="10"/>
  <c r="F14" i="10"/>
  <c r="F8" i="10"/>
  <c r="A9" i="10"/>
  <c r="A10" i="10"/>
  <c r="A11" i="10"/>
  <c r="A12" i="10"/>
  <c r="A13" i="10"/>
  <c r="A14" i="10"/>
  <c r="A15" i="10"/>
  <c r="A16" i="10"/>
  <c r="A8" i="10"/>
  <c r="A6" i="10"/>
  <c r="F6" i="10"/>
  <c r="J56" i="9"/>
  <c r="J44" i="9"/>
  <c r="K44" i="9"/>
  <c r="L44" i="9"/>
  <c r="M44" i="9"/>
  <c r="N44" i="9"/>
  <c r="O44" i="9"/>
  <c r="J45" i="9"/>
  <c r="K45" i="9"/>
  <c r="L45" i="9"/>
  <c r="M45" i="9"/>
  <c r="N45" i="9"/>
  <c r="O45" i="9"/>
  <c r="K46" i="9"/>
  <c r="L46" i="9"/>
  <c r="M46" i="9"/>
  <c r="N46" i="9"/>
  <c r="O46" i="9"/>
  <c r="K47" i="9"/>
  <c r="L47" i="9"/>
  <c r="M47" i="9"/>
  <c r="N47" i="9"/>
  <c r="O47" i="9"/>
  <c r="J48" i="9"/>
  <c r="K48" i="9"/>
  <c r="L48" i="9"/>
  <c r="M48" i="9"/>
  <c r="N48" i="9"/>
  <c r="O48" i="9"/>
  <c r="J49" i="9"/>
  <c r="K49" i="9"/>
  <c r="L49" i="9"/>
  <c r="M49" i="9"/>
  <c r="N49" i="9"/>
  <c r="O49" i="9"/>
  <c r="K50" i="9"/>
  <c r="L50" i="9"/>
  <c r="M50" i="9"/>
  <c r="N50" i="9"/>
  <c r="O50" i="9"/>
  <c r="K51" i="9"/>
  <c r="L51" i="9"/>
  <c r="M51" i="9"/>
  <c r="N51" i="9"/>
  <c r="O51" i="9"/>
  <c r="J52" i="9"/>
  <c r="K52" i="9"/>
  <c r="L52" i="9"/>
  <c r="M52" i="9"/>
  <c r="N52" i="9"/>
  <c r="O52" i="9"/>
  <c r="J53" i="9"/>
  <c r="K53" i="9"/>
  <c r="L53" i="9"/>
  <c r="M53" i="9"/>
  <c r="N53" i="9"/>
  <c r="O53" i="9"/>
  <c r="K54" i="9"/>
  <c r="L54" i="9"/>
  <c r="M54" i="9"/>
  <c r="N54" i="9"/>
  <c r="O54" i="9"/>
  <c r="K55" i="9"/>
  <c r="L55" i="9"/>
  <c r="M55" i="9"/>
  <c r="N55" i="9"/>
  <c r="O55" i="9"/>
  <c r="K56" i="9"/>
  <c r="L56" i="9"/>
  <c r="M56" i="9"/>
  <c r="N56" i="9"/>
  <c r="O56" i="9"/>
  <c r="J57" i="9"/>
  <c r="K57" i="9"/>
  <c r="L57" i="9"/>
  <c r="M57" i="9"/>
  <c r="N57" i="9"/>
  <c r="O57" i="9"/>
  <c r="K58" i="9"/>
  <c r="L58" i="9"/>
  <c r="M58" i="9"/>
  <c r="N58" i="9"/>
  <c r="O58" i="9"/>
  <c r="K59" i="9"/>
  <c r="L59" i="9"/>
  <c r="M59" i="9"/>
  <c r="N59" i="9"/>
  <c r="O59" i="9"/>
  <c r="O43" i="9"/>
  <c r="N43" i="9"/>
  <c r="M43" i="9"/>
  <c r="L43" i="9"/>
  <c r="K43" i="9"/>
  <c r="O42" i="9"/>
  <c r="N42" i="9"/>
  <c r="M42" i="9"/>
  <c r="L42" i="9"/>
  <c r="K42" i="9"/>
  <c r="O41" i="9"/>
  <c r="N41" i="9"/>
  <c r="M41" i="9"/>
  <c r="L41" i="9"/>
  <c r="K41" i="9"/>
  <c r="J41" i="9"/>
  <c r="O40" i="9"/>
  <c r="N40" i="9"/>
  <c r="M40" i="9"/>
  <c r="L40" i="9"/>
  <c r="K40" i="9"/>
  <c r="J40" i="9"/>
  <c r="O39" i="9"/>
  <c r="N39" i="9"/>
  <c r="M39" i="9"/>
  <c r="L39" i="9"/>
  <c r="K39" i="9"/>
  <c r="O38" i="9"/>
  <c r="N38" i="9"/>
  <c r="M38" i="9"/>
  <c r="L38" i="9"/>
  <c r="K38" i="9"/>
  <c r="O37" i="9"/>
  <c r="N37" i="9"/>
  <c r="M37" i="9"/>
  <c r="L37" i="9"/>
  <c r="K37" i="9"/>
  <c r="J37" i="9"/>
  <c r="O36" i="9"/>
  <c r="N36" i="9"/>
  <c r="M36" i="9"/>
  <c r="L36" i="9"/>
  <c r="K36" i="9"/>
  <c r="J36" i="9"/>
  <c r="O35" i="9"/>
  <c r="N35" i="9"/>
  <c r="M35" i="9"/>
  <c r="L35" i="9"/>
  <c r="K35" i="9"/>
  <c r="O34" i="9"/>
  <c r="N34" i="9"/>
  <c r="M34" i="9"/>
  <c r="L34" i="9"/>
  <c r="K34" i="9"/>
  <c r="O33" i="9"/>
  <c r="N33" i="9"/>
  <c r="M33" i="9"/>
  <c r="L33" i="9"/>
  <c r="K33" i="9"/>
  <c r="J33" i="9"/>
  <c r="O32" i="9"/>
  <c r="N32" i="9"/>
  <c r="M32" i="9"/>
  <c r="L32" i="9"/>
  <c r="K32" i="9"/>
  <c r="J32" i="9"/>
  <c r="O31" i="9"/>
  <c r="N31" i="9"/>
  <c r="M31" i="9"/>
  <c r="L31" i="9"/>
  <c r="K31" i="9"/>
  <c r="O30" i="9"/>
  <c r="N30" i="9"/>
  <c r="M30" i="9"/>
  <c r="L30" i="9"/>
  <c r="K30" i="9"/>
  <c r="O29" i="9"/>
  <c r="N29" i="9"/>
  <c r="M29" i="9"/>
  <c r="L29" i="9"/>
  <c r="K29" i="9"/>
  <c r="J29" i="9"/>
  <c r="O28" i="9"/>
  <c r="N28" i="9"/>
  <c r="M28" i="9"/>
  <c r="L28" i="9"/>
  <c r="K28" i="9"/>
  <c r="J28" i="9"/>
  <c r="O27" i="9"/>
  <c r="N27" i="9"/>
  <c r="M27" i="9"/>
  <c r="L27" i="9"/>
  <c r="K27" i="9"/>
  <c r="O26" i="9"/>
  <c r="N26" i="9"/>
  <c r="M26" i="9"/>
  <c r="L26" i="9"/>
  <c r="K26" i="9"/>
  <c r="O25" i="9"/>
  <c r="N25" i="9"/>
  <c r="M25" i="9"/>
  <c r="L25" i="9"/>
  <c r="K25" i="9"/>
  <c r="J25" i="9"/>
  <c r="O24" i="9"/>
  <c r="N24" i="9"/>
  <c r="M24" i="9"/>
  <c r="L24" i="9"/>
  <c r="J24" i="9"/>
  <c r="O23" i="9"/>
  <c r="N23" i="9"/>
  <c r="M23" i="9"/>
  <c r="L23" i="9"/>
  <c r="K23" i="9"/>
  <c r="O22" i="9"/>
  <c r="N22" i="9"/>
  <c r="M22" i="9"/>
  <c r="L22" i="9"/>
  <c r="K22" i="9"/>
  <c r="O21" i="9"/>
  <c r="N21" i="9"/>
  <c r="M21" i="9"/>
  <c r="L21" i="9"/>
  <c r="K21" i="9"/>
  <c r="J21" i="9"/>
  <c r="O20" i="9"/>
  <c r="N20" i="9"/>
  <c r="M20" i="9"/>
  <c r="L20" i="9"/>
  <c r="J20" i="9"/>
  <c r="O19" i="9"/>
  <c r="N19" i="9"/>
  <c r="M19" i="9"/>
  <c r="L19" i="9"/>
  <c r="K19" i="9"/>
  <c r="O18" i="9"/>
  <c r="N18" i="9"/>
  <c r="M18" i="9"/>
  <c r="L18" i="9"/>
  <c r="K18" i="9"/>
  <c r="O17" i="9"/>
  <c r="N17" i="9"/>
  <c r="M17" i="9"/>
  <c r="L17" i="9"/>
  <c r="K17" i="9"/>
  <c r="J17" i="9"/>
  <c r="O16" i="9"/>
  <c r="N16" i="9"/>
  <c r="M16" i="9"/>
  <c r="L16" i="9"/>
  <c r="J16" i="9"/>
  <c r="O15" i="9"/>
  <c r="N15" i="9"/>
  <c r="M15" i="9"/>
  <c r="L15" i="9"/>
  <c r="K15" i="9"/>
  <c r="O14" i="9"/>
  <c r="N14" i="9"/>
  <c r="M14" i="9"/>
  <c r="L14" i="9"/>
  <c r="K14" i="9"/>
  <c r="O13" i="9"/>
  <c r="N13" i="9"/>
  <c r="M13" i="9"/>
  <c r="L13" i="9"/>
  <c r="K13" i="9"/>
  <c r="J13" i="9"/>
  <c r="O12" i="9"/>
  <c r="N12" i="9"/>
  <c r="M12" i="9"/>
  <c r="L12" i="9"/>
  <c r="K12" i="9"/>
  <c r="J12" i="9"/>
  <c r="O11" i="9"/>
  <c r="N11" i="9"/>
  <c r="M11" i="9"/>
  <c r="L11" i="9"/>
  <c r="K11" i="9"/>
  <c r="O10" i="9"/>
  <c r="N10" i="9"/>
  <c r="M10" i="9"/>
  <c r="L10" i="9"/>
  <c r="K10" i="9"/>
  <c r="O9" i="9"/>
  <c r="N9" i="9"/>
  <c r="M9" i="9"/>
  <c r="L9" i="9"/>
  <c r="K9" i="9"/>
  <c r="J9" i="9"/>
  <c r="J8" i="9"/>
  <c r="O7" i="9"/>
  <c r="N7" i="9"/>
  <c r="M7" i="9"/>
  <c r="L7" i="9"/>
  <c r="K7" i="9"/>
  <c r="O6" i="9"/>
  <c r="N6" i="9"/>
  <c r="M6" i="9"/>
  <c r="L6" i="9"/>
  <c r="O5" i="9"/>
  <c r="N5" i="9"/>
  <c r="M5" i="9"/>
  <c r="L5" i="9"/>
  <c r="J5" i="9"/>
  <c r="J4" i="9"/>
  <c r="J4" i="8"/>
  <c r="J5" i="8"/>
  <c r="J8" i="8"/>
  <c r="J9" i="8"/>
  <c r="J12" i="8"/>
  <c r="J13" i="8"/>
  <c r="J16" i="8"/>
  <c r="J17" i="8"/>
  <c r="J20" i="8"/>
  <c r="J21" i="8"/>
  <c r="J24" i="8"/>
  <c r="J25" i="8"/>
  <c r="J28" i="8"/>
  <c r="J29" i="8"/>
  <c r="J32" i="8"/>
  <c r="J33" i="8"/>
  <c r="J36" i="8"/>
  <c r="J37" i="8"/>
  <c r="J40" i="8"/>
  <c r="J41" i="8"/>
  <c r="L5" i="8"/>
  <c r="M5" i="8"/>
  <c r="N5" i="8"/>
  <c r="O5" i="8"/>
  <c r="L6" i="8"/>
  <c r="M6" i="8"/>
  <c r="N6" i="8"/>
  <c r="O6" i="8"/>
  <c r="L7" i="8"/>
  <c r="M7" i="8"/>
  <c r="N7" i="8"/>
  <c r="O7" i="8"/>
  <c r="L8" i="8"/>
  <c r="M8" i="8"/>
  <c r="N8" i="8"/>
  <c r="O8" i="8"/>
  <c r="L9" i="8"/>
  <c r="M9" i="8"/>
  <c r="N9" i="8"/>
  <c r="O9" i="8"/>
  <c r="L10" i="8"/>
  <c r="M10" i="8"/>
  <c r="N10" i="8"/>
  <c r="O10" i="8"/>
  <c r="L11" i="8"/>
  <c r="M11" i="8"/>
  <c r="N11" i="8"/>
  <c r="O11" i="8"/>
  <c r="L12" i="8"/>
  <c r="M12" i="8"/>
  <c r="N12" i="8"/>
  <c r="O12" i="8"/>
  <c r="L13" i="8"/>
  <c r="M13" i="8"/>
  <c r="N13" i="8"/>
  <c r="O13" i="8"/>
  <c r="L14" i="8"/>
  <c r="M14" i="8"/>
  <c r="N14" i="8"/>
  <c r="O14" i="8"/>
  <c r="L15" i="8"/>
  <c r="M15" i="8"/>
  <c r="N15" i="8"/>
  <c r="O15" i="8"/>
  <c r="L16" i="8"/>
  <c r="M16" i="8"/>
  <c r="N16" i="8"/>
  <c r="O16" i="8"/>
  <c r="L17" i="8"/>
  <c r="M17" i="8"/>
  <c r="N17" i="8"/>
  <c r="O17" i="8"/>
  <c r="L18" i="8"/>
  <c r="M18" i="8"/>
  <c r="N18" i="8"/>
  <c r="O18" i="8"/>
  <c r="L19" i="8"/>
  <c r="M19" i="8"/>
  <c r="N19" i="8"/>
  <c r="O19" i="8"/>
  <c r="L20" i="8"/>
  <c r="M20" i="8"/>
  <c r="N20" i="8"/>
  <c r="O20" i="8"/>
  <c r="L21" i="8"/>
  <c r="M21" i="8"/>
  <c r="N21" i="8"/>
  <c r="O21" i="8"/>
  <c r="L22" i="8"/>
  <c r="M22" i="8"/>
  <c r="N22" i="8"/>
  <c r="O22" i="8"/>
  <c r="L23" i="8"/>
  <c r="M23" i="8"/>
  <c r="N23" i="8"/>
  <c r="O23" i="8"/>
  <c r="L24" i="8"/>
  <c r="M24" i="8"/>
  <c r="N24" i="8"/>
  <c r="O24" i="8"/>
  <c r="L25" i="8"/>
  <c r="M25" i="8"/>
  <c r="N25" i="8"/>
  <c r="O25" i="8"/>
  <c r="L26" i="8"/>
  <c r="M26" i="8"/>
  <c r="N26" i="8"/>
  <c r="O26" i="8"/>
  <c r="L27" i="8"/>
  <c r="M27" i="8"/>
  <c r="N27" i="8"/>
  <c r="O27" i="8"/>
  <c r="L28" i="8"/>
  <c r="M28" i="8"/>
  <c r="N28" i="8"/>
  <c r="O28" i="8"/>
  <c r="L29" i="8"/>
  <c r="M29" i="8"/>
  <c r="N29" i="8"/>
  <c r="O29" i="8"/>
  <c r="L30" i="8"/>
  <c r="M30" i="8"/>
  <c r="N30" i="8"/>
  <c r="O30" i="8"/>
  <c r="L31" i="8"/>
  <c r="M31" i="8"/>
  <c r="N31" i="8"/>
  <c r="O31" i="8"/>
  <c r="L32" i="8"/>
  <c r="M32" i="8"/>
  <c r="N32" i="8"/>
  <c r="O32" i="8"/>
  <c r="L33" i="8"/>
  <c r="M33" i="8"/>
  <c r="N33" i="8"/>
  <c r="O33" i="8"/>
  <c r="L34" i="8"/>
  <c r="M34" i="8"/>
  <c r="N34" i="8"/>
  <c r="O34" i="8"/>
  <c r="L35" i="8"/>
  <c r="M35" i="8"/>
  <c r="N35" i="8"/>
  <c r="O35" i="8"/>
  <c r="L36" i="8"/>
  <c r="M36" i="8"/>
  <c r="N36" i="8"/>
  <c r="O36" i="8"/>
  <c r="L37" i="8"/>
  <c r="M37" i="8"/>
  <c r="N37" i="8"/>
  <c r="O37" i="8"/>
  <c r="L38" i="8"/>
  <c r="M38" i="8"/>
  <c r="N38" i="8"/>
  <c r="O38" i="8"/>
  <c r="L39" i="8"/>
  <c r="M39" i="8"/>
  <c r="N39" i="8"/>
  <c r="O39" i="8"/>
  <c r="L40" i="8"/>
  <c r="M40" i="8"/>
  <c r="N40" i="8"/>
  <c r="O40" i="8"/>
  <c r="L41" i="8"/>
  <c r="M41" i="8"/>
  <c r="N41" i="8"/>
  <c r="O41" i="8"/>
  <c r="L42" i="8"/>
  <c r="M42" i="8"/>
  <c r="N42" i="8"/>
  <c r="O42" i="8"/>
  <c r="L43" i="8"/>
  <c r="M43" i="8"/>
  <c r="N43" i="8"/>
  <c r="O43" i="8"/>
  <c r="K42" i="8"/>
  <c r="K43" i="8"/>
  <c r="K32" i="8"/>
  <c r="K33" i="8"/>
  <c r="K34" i="8"/>
  <c r="K35" i="8"/>
  <c r="K36" i="8"/>
  <c r="K37" i="8"/>
  <c r="K38" i="8"/>
  <c r="K39" i="8"/>
  <c r="K40" i="8"/>
  <c r="K41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5" i="8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K15" i="10" l="1"/>
  <c r="K13" i="10"/>
  <c r="K11" i="10"/>
  <c r="K9" i="10"/>
  <c r="K14" i="10"/>
  <c r="K12" i="10"/>
  <c r="K8" i="10"/>
  <c r="K16" i="10"/>
  <c r="K10" i="10"/>
  <c r="AB7" i="7"/>
  <c r="AB8" i="7"/>
  <c r="AB9" i="7"/>
  <c r="AB10" i="7"/>
  <c r="AB11" i="7"/>
  <c r="AB12" i="7"/>
  <c r="AB13" i="7"/>
  <c r="AB14" i="7"/>
  <c r="AB15" i="7"/>
  <c r="AB6" i="7"/>
  <c r="S7" i="7"/>
  <c r="S8" i="7"/>
  <c r="S9" i="7"/>
  <c r="S10" i="7"/>
  <c r="S11" i="7"/>
  <c r="S12" i="7"/>
  <c r="S13" i="7"/>
  <c r="S14" i="7"/>
  <c r="S15" i="7"/>
  <c r="S6" i="7"/>
  <c r="J7" i="7"/>
  <c r="J8" i="7"/>
  <c r="J9" i="7"/>
  <c r="J10" i="7"/>
  <c r="J11" i="7"/>
  <c r="J12" i="7"/>
  <c r="J13" i="7"/>
  <c r="J14" i="7"/>
  <c r="J15" i="7"/>
  <c r="J6" i="7"/>
  <c r="A20" i="7"/>
  <c r="A14" i="7"/>
  <c r="R3" i="2"/>
  <c r="P3" i="1" l="1"/>
  <c r="K4" i="5" l="1"/>
  <c r="P4" i="5" s="1"/>
  <c r="L4" i="5"/>
  <c r="M4" i="5"/>
  <c r="N4" i="5"/>
  <c r="O4" i="5"/>
  <c r="K5" i="5"/>
  <c r="P5" i="5" s="1"/>
  <c r="L5" i="5"/>
  <c r="M5" i="5"/>
  <c r="N5" i="5"/>
  <c r="O5" i="5"/>
  <c r="K6" i="5"/>
  <c r="P6" i="5" s="1"/>
  <c r="L6" i="5"/>
  <c r="M6" i="5"/>
  <c r="N6" i="5"/>
  <c r="O6" i="5"/>
  <c r="K7" i="5"/>
  <c r="P7" i="5" s="1"/>
  <c r="L7" i="5"/>
  <c r="M7" i="5"/>
  <c r="N7" i="5"/>
  <c r="O7" i="5"/>
  <c r="K8" i="5"/>
  <c r="P8" i="5" s="1"/>
  <c r="L8" i="5"/>
  <c r="M8" i="5"/>
  <c r="N8" i="5"/>
  <c r="O8" i="5"/>
  <c r="K9" i="5"/>
  <c r="P9" i="5" s="1"/>
  <c r="L9" i="5"/>
  <c r="M9" i="5"/>
  <c r="N9" i="5"/>
  <c r="O9" i="5"/>
  <c r="K10" i="5"/>
  <c r="P10" i="5" s="1"/>
  <c r="L10" i="5"/>
  <c r="M10" i="5"/>
  <c r="N10" i="5"/>
  <c r="O10" i="5"/>
  <c r="K11" i="5"/>
  <c r="P11" i="5" s="1"/>
  <c r="L11" i="5"/>
  <c r="M11" i="5"/>
  <c r="N11" i="5"/>
  <c r="O11" i="5"/>
  <c r="K12" i="5"/>
  <c r="P12" i="5" s="1"/>
  <c r="L12" i="5"/>
  <c r="M12" i="5"/>
  <c r="N12" i="5"/>
  <c r="O12" i="5"/>
  <c r="K13" i="5"/>
  <c r="P13" i="5" s="1"/>
  <c r="L13" i="5"/>
  <c r="M13" i="5"/>
  <c r="N13" i="5"/>
  <c r="O13" i="5"/>
  <c r="K14" i="5"/>
  <c r="P14" i="5" s="1"/>
  <c r="L14" i="5"/>
  <c r="M14" i="5"/>
  <c r="N14" i="5"/>
  <c r="O14" i="5"/>
  <c r="J4" i="5"/>
  <c r="J5" i="5"/>
  <c r="J6" i="5"/>
  <c r="J7" i="5"/>
  <c r="J8" i="5"/>
  <c r="J9" i="5"/>
  <c r="J10" i="5"/>
  <c r="J11" i="5"/>
  <c r="J12" i="5"/>
  <c r="J13" i="5"/>
  <c r="J14" i="5"/>
  <c r="J3" i="5"/>
  <c r="O3" i="5"/>
  <c r="N3" i="5"/>
  <c r="M3" i="5"/>
  <c r="L3" i="5"/>
  <c r="K3" i="5"/>
  <c r="P3" i="5" s="1"/>
  <c r="L17" i="3"/>
  <c r="L16" i="3"/>
  <c r="K17" i="3"/>
  <c r="K16" i="3"/>
  <c r="J17" i="3"/>
  <c r="J16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J3" i="3"/>
  <c r="K3" i="3"/>
  <c r="L3" i="3"/>
  <c r="I3" i="3"/>
  <c r="N13" i="2" l="1"/>
  <c r="J3" i="2"/>
  <c r="J15" i="2"/>
  <c r="J14" i="2"/>
  <c r="J13" i="2"/>
  <c r="J12" i="2"/>
  <c r="J11" i="2"/>
  <c r="J10" i="2"/>
  <c r="J9" i="2"/>
  <c r="J8" i="2"/>
  <c r="J7" i="2"/>
  <c r="J6" i="2"/>
  <c r="J5" i="2"/>
  <c r="J4" i="2"/>
  <c r="P6" i="2"/>
  <c r="P7" i="2"/>
  <c r="P8" i="2"/>
  <c r="P9" i="2"/>
  <c r="P10" i="2"/>
  <c r="P11" i="2"/>
  <c r="P12" i="2"/>
  <c r="P13" i="2"/>
  <c r="P14" i="2"/>
  <c r="P15" i="2"/>
  <c r="K5" i="2"/>
  <c r="R5" i="2" s="1"/>
  <c r="L5" i="2"/>
  <c r="M5" i="2"/>
  <c r="N5" i="2"/>
  <c r="O5" i="2"/>
  <c r="P5" i="2"/>
  <c r="K6" i="2"/>
  <c r="R6" i="2" s="1"/>
  <c r="L6" i="2"/>
  <c r="M6" i="2"/>
  <c r="N6" i="2"/>
  <c r="O6" i="2"/>
  <c r="K7" i="2"/>
  <c r="R7" i="2" s="1"/>
  <c r="L7" i="2"/>
  <c r="M7" i="2"/>
  <c r="N7" i="2"/>
  <c r="O7" i="2"/>
  <c r="K8" i="2"/>
  <c r="R8" i="2" s="1"/>
  <c r="L8" i="2"/>
  <c r="M8" i="2"/>
  <c r="N8" i="2"/>
  <c r="O8" i="2"/>
  <c r="K9" i="2"/>
  <c r="R9" i="2" s="1"/>
  <c r="L9" i="2"/>
  <c r="M9" i="2"/>
  <c r="N9" i="2"/>
  <c r="O9" i="2"/>
  <c r="K10" i="2"/>
  <c r="R10" i="2" s="1"/>
  <c r="L10" i="2"/>
  <c r="M10" i="2"/>
  <c r="N10" i="2"/>
  <c r="O10" i="2"/>
  <c r="K11" i="2"/>
  <c r="R11" i="2" s="1"/>
  <c r="L11" i="2"/>
  <c r="M11" i="2"/>
  <c r="N11" i="2"/>
  <c r="O11" i="2"/>
  <c r="K12" i="2"/>
  <c r="R12" i="2" s="1"/>
  <c r="L12" i="2"/>
  <c r="M12" i="2"/>
  <c r="N12" i="2"/>
  <c r="O12" i="2"/>
  <c r="K13" i="2"/>
  <c r="R13" i="2" s="1"/>
  <c r="L13" i="2"/>
  <c r="M13" i="2"/>
  <c r="O13" i="2"/>
  <c r="K14" i="2"/>
  <c r="R14" i="2" s="1"/>
  <c r="L14" i="2"/>
  <c r="M14" i="2"/>
  <c r="N14" i="2"/>
  <c r="O14" i="2"/>
  <c r="K15" i="2"/>
  <c r="R15" i="2" s="1"/>
  <c r="L15" i="2"/>
  <c r="M15" i="2"/>
  <c r="N15" i="2"/>
  <c r="O15" i="2"/>
  <c r="P4" i="2"/>
  <c r="O4" i="2"/>
  <c r="N4" i="2"/>
  <c r="M4" i="2"/>
  <c r="K4" i="2"/>
  <c r="R4" i="2" s="1"/>
  <c r="L4" i="2"/>
  <c r="P3" i="2" l="1"/>
  <c r="O3" i="2"/>
  <c r="N3" i="2"/>
  <c r="M3" i="2"/>
  <c r="Q14" i="2" s="1"/>
  <c r="L3" i="2"/>
  <c r="Q6" i="2" l="1"/>
  <c r="Q5" i="2"/>
  <c r="Q8" i="2"/>
  <c r="Q11" i="2"/>
  <c r="Q15" i="2"/>
  <c r="Q10" i="2"/>
  <c r="Q7" i="2"/>
  <c r="Q3" i="2"/>
  <c r="Q9" i="2"/>
  <c r="Q13" i="2"/>
  <c r="Q4" i="2"/>
  <c r="Q12" i="2"/>
  <c r="L12" i="1"/>
  <c r="Q12" i="1" s="1"/>
  <c r="M12" i="1"/>
  <c r="N12" i="1"/>
  <c r="O12" i="1"/>
  <c r="P12" i="1"/>
  <c r="L13" i="1"/>
  <c r="Q13" i="1" s="1"/>
  <c r="M13" i="1"/>
  <c r="N13" i="1"/>
  <c r="O13" i="1"/>
  <c r="P13" i="1"/>
  <c r="L6" i="1"/>
  <c r="Q6" i="1" s="1"/>
  <c r="M6" i="1"/>
  <c r="N6" i="1"/>
  <c r="O6" i="1"/>
  <c r="P6" i="1"/>
  <c r="L4" i="1"/>
  <c r="Q4" i="1" s="1"/>
  <c r="M4" i="1"/>
  <c r="N4" i="1"/>
  <c r="O4" i="1"/>
  <c r="P4" i="1"/>
  <c r="L11" i="1"/>
  <c r="Q11" i="1" s="1"/>
  <c r="M11" i="1"/>
  <c r="N11" i="1"/>
  <c r="O11" i="1"/>
  <c r="P11" i="1"/>
  <c r="L14" i="1"/>
  <c r="Q14" i="1" s="1"/>
  <c r="M14" i="1"/>
  <c r="N14" i="1"/>
  <c r="O14" i="1"/>
  <c r="P14" i="1"/>
  <c r="L15" i="1"/>
  <c r="Q15" i="1" s="1"/>
  <c r="M15" i="1"/>
  <c r="N15" i="1"/>
  <c r="O15" i="1"/>
  <c r="P15" i="1"/>
  <c r="L5" i="1"/>
  <c r="Q5" i="1" s="1"/>
  <c r="M5" i="1"/>
  <c r="N5" i="1"/>
  <c r="O5" i="1"/>
  <c r="P5" i="1"/>
  <c r="L7" i="1"/>
  <c r="Q7" i="1" s="1"/>
  <c r="M7" i="1"/>
  <c r="N7" i="1"/>
  <c r="O7" i="1"/>
  <c r="P7" i="1"/>
  <c r="L8" i="1"/>
  <c r="Q8" i="1" s="1"/>
  <c r="M8" i="1"/>
  <c r="N8" i="1"/>
  <c r="O8" i="1"/>
  <c r="P8" i="1"/>
  <c r="L9" i="1"/>
  <c r="Q9" i="1" s="1"/>
  <c r="M9" i="1"/>
  <c r="N9" i="1"/>
  <c r="O9" i="1"/>
  <c r="P9" i="1"/>
  <c r="L10" i="1"/>
  <c r="Q10" i="1" s="1"/>
  <c r="M10" i="1"/>
  <c r="N10" i="1"/>
  <c r="O10" i="1"/>
  <c r="P10" i="1"/>
  <c r="O3" i="1"/>
  <c r="N3" i="1"/>
  <c r="M3" i="1"/>
  <c r="L3" i="1"/>
  <c r="Q3" i="1" s="1"/>
</calcChain>
</file>

<file path=xl/sharedStrings.xml><?xml version="1.0" encoding="utf-8"?>
<sst xmlns="http://schemas.openxmlformats.org/spreadsheetml/2006/main" count="590" uniqueCount="191">
  <si>
    <t>Parameter</t>
  </si>
  <si>
    <t>Estimate</t>
  </si>
  <si>
    <t>t Value</t>
  </si>
  <si>
    <t>Pr &gt; |t|</t>
  </si>
  <si>
    <t>95% Confidence Limits</t>
  </si>
  <si>
    <t>Intercept</t>
  </si>
  <si>
    <t>&lt;.0001</t>
  </si>
  <si>
    <t>Standard Error</t>
  </si>
  <si>
    <t>female</t>
  </si>
  <si>
    <t>proband</t>
  </si>
  <si>
    <t>Variable</t>
  </si>
  <si>
    <t>Beta</t>
  </si>
  <si>
    <t>95% CI</t>
  </si>
  <si>
    <t>p-value</t>
  </si>
  <si>
    <t>Exposure Beta</t>
  </si>
  <si>
    <t>Adjustment Variable</t>
  </si>
  <si>
    <t>Exposure Beta Label</t>
  </si>
  <si>
    <t>Unadjusted</t>
  </si>
  <si>
    <t>Beta Percent Difference</t>
  </si>
  <si>
    <t>Check</t>
  </si>
  <si>
    <t>Label</t>
  </si>
  <si>
    <t>N</t>
  </si>
  <si>
    <t>Mean</t>
  </si>
  <si>
    <t>Std Dev</t>
  </si>
  <si>
    <t>Minimum</t>
  </si>
  <si>
    <t>Maximum</t>
  </si>
  <si>
    <t>sbp</t>
  </si>
  <si>
    <t>chol</t>
  </si>
  <si>
    <t>age</t>
  </si>
  <si>
    <t>bmi</t>
  </si>
  <si>
    <t>dbp</t>
  </si>
  <si>
    <t>hdl</t>
  </si>
  <si>
    <t>ht</t>
  </si>
  <si>
    <t>ldl</t>
  </si>
  <si>
    <t>skin</t>
  </si>
  <si>
    <t>tg</t>
  </si>
  <si>
    <t>vldl</t>
  </si>
  <si>
    <t>wt</t>
  </si>
  <si>
    <t>Systolic blood pressure (mmHg)</t>
  </si>
  <si>
    <t>Total cholesterol (dg/mL)</t>
  </si>
  <si>
    <t>Age (years)</t>
  </si>
  <si>
    <t>Body mass index (kg/m^2)</t>
  </si>
  <si>
    <t>Diastolic blood pressure (mmHg)</t>
  </si>
  <si>
    <t>High density lipoprotein (mg/dL)</t>
  </si>
  <si>
    <t>Height (in)</t>
  </si>
  <si>
    <t>Low density lipoprotein (mg/dL)</t>
  </si>
  <si>
    <t>Blood glucose levels (mg/dL)</t>
  </si>
  <si>
    <t>Triglycerides (mg/dL)</t>
  </si>
  <si>
    <t>Very low density lipoprotein (mg/dL)</t>
  </si>
  <si>
    <t>Weight (lbs)</t>
  </si>
  <si>
    <t>Standard Deviation</t>
  </si>
  <si>
    <t>Continuous Variables</t>
  </si>
  <si>
    <t>Female</t>
  </si>
  <si>
    <t>Percent</t>
  </si>
  <si>
    <t>Frequency</t>
  </si>
  <si>
    <t>Categorical Variables</t>
  </si>
  <si>
    <t>Cumulative</t>
  </si>
  <si>
    <t>MALE</t>
  </si>
  <si>
    <t>FEMALE</t>
  </si>
  <si>
    <t>No</t>
  </si>
  <si>
    <t>Yes</t>
  </si>
  <si>
    <t>Proband</t>
  </si>
  <si>
    <t>Percentage</t>
  </si>
  <si>
    <t>AGE_Cent</t>
  </si>
  <si>
    <t>BMI_Cent</t>
  </si>
  <si>
    <t>DBP_Cent</t>
  </si>
  <si>
    <t>HDL_Cent</t>
  </si>
  <si>
    <t>HT_Cent</t>
  </si>
  <si>
    <t>SKIN_Cent</t>
  </si>
  <si>
    <t>WT_Cent</t>
  </si>
  <si>
    <t>Interaction Term</t>
  </si>
  <si>
    <t>Interaction Beta</t>
  </si>
  <si>
    <t>CHOL_Cent</t>
  </si>
  <si>
    <t>LDL_Cent</t>
  </si>
  <si>
    <t>TG_Cent</t>
  </si>
  <si>
    <t>VLDL_Cent</t>
  </si>
  <si>
    <t>For reference</t>
  </si>
  <si>
    <t>1. Double check that established risk factors are associated and established non-risks are not</t>
  </si>
  <si>
    <t>2. “Established risk factors were statistically significantly (p&lt;0.05) associated with outcome beta (95% CI).”</t>
  </si>
  <si>
    <t>3. “Established non-risk factors were not statistically significantly (p&gt;0.05) associated with outcome.”</t>
  </si>
  <si>
    <t>Interpretation</t>
  </si>
  <si>
    <r>
      <t xml:space="preserve">If data highlights </t>
    </r>
    <r>
      <rPr>
        <b/>
        <sz val="9"/>
        <color rgb="FF00B050"/>
        <rFont val="Arial"/>
        <family val="2"/>
      </rPr>
      <t>Green,</t>
    </r>
    <r>
      <rPr>
        <sz val="9"/>
        <color theme="1"/>
        <rFont val="Arial"/>
        <family val="2"/>
      </rPr>
      <t xml:space="preserve"> then it confounds the relationship between the exposure of interest and the outcome (at level of 10%).</t>
    </r>
  </si>
  <si>
    <t>Even though Age or Gender may not be confounders by this definition, they are both included in the model because the literature suggests these variables are important in this exposure-disease association</t>
  </si>
  <si>
    <t>That change the beta estimate of the main exposure by 10% or more</t>
  </si>
  <si>
    <t>CHOL_Cent*AGE_Cent</t>
  </si>
  <si>
    <t>CHOL_Cent*BMI_Cent</t>
  </si>
  <si>
    <t>CHOL_Cent*DBP_Cent</t>
  </si>
  <si>
    <t>CHOL_Cent*VLDL_Cent</t>
  </si>
  <si>
    <t>CHOL_Cent*female</t>
  </si>
  <si>
    <t>Selecting Interaction Terms</t>
  </si>
  <si>
    <t>2) If the interaction terms are significant when put together, you have your preliminary final model</t>
  </si>
  <si>
    <t>Now we can make a multivariate model that only includes all confounders</t>
  </si>
  <si>
    <t>Dependent Variable: sbp</t>
  </si>
  <si>
    <t>Tolerances</t>
  </si>
  <si>
    <t>Type I Tolerance</t>
  </si>
  <si>
    <t>Type II Tolerance</t>
  </si>
  <si>
    <t>Dummy001</t>
  </si>
  <si>
    <t>Dummy002</t>
  </si>
  <si>
    <t>Observations w/Leverage &gt; 2(k+1)/n are worth investigation, where k = # of independent variables in the model</t>
  </si>
  <si>
    <t>Leverage</t>
  </si>
  <si>
    <t>Diagnostic</t>
  </si>
  <si>
    <t>Farther an X value is from the mean of the X's (independent variables), the more leverage it has, and thus the more potential influece it has on the fit of the regression line</t>
  </si>
  <si>
    <t>A data point is influential if, by itself, it has a substantial impact on the parameter estimates (intercept, slopes) in a model. This typically happens when the observation is both extreme in X (has leverage) AND is unusual in the patter of Y|X</t>
  </si>
  <si>
    <t>JR useful for identifying influential points, will be largest when: (1) Studentized residual (ri) is large, e.g. leverage is large, or (2) sample variance of residuals is smaller when observation i is deleted</t>
  </si>
  <si>
    <t>Studentized residual (r_i)</t>
  </si>
  <si>
    <t>Jackknife Residual (r_-i)</t>
  </si>
  <si>
    <t>h_i is the leverage of the ith observation and ranges from 0 to 1. Leverage quantifies how far x_i is from the center of the distribution of x in your data</t>
  </si>
  <si>
    <t>Critical Value or Formula</t>
  </si>
  <si>
    <t>Cook's Distance (d_i)</t>
  </si>
  <si>
    <t>a general measure of how much the regression estimates (intercept, slopes) change with the deletion of each observation. d_i will be large if either the leverage or studentized residual is large</t>
  </si>
  <si>
    <t>d_i &gt; 1 worth investigating</t>
  </si>
  <si>
    <t>DFBETAS</t>
  </si>
  <si>
    <t>∆Β &gt; 2/sqrt(n) influential in estimating the slope</t>
  </si>
  <si>
    <t>DFFITS (∆Y)</t>
  </si>
  <si>
    <t>∆Y &gt; 2*sqrt(k/n) is influential, where k = # of independent variables in the model</t>
  </si>
  <si>
    <t>if we delete the ith observation, and refit the regression model, how does the predicted value for the ith individal change?</t>
  </si>
  <si>
    <t>Influential Point (General)</t>
  </si>
  <si>
    <t>SAS Code</t>
  </si>
  <si>
    <t>Rstudent</t>
  </si>
  <si>
    <t>Estimated residual (Ehat_i)</t>
  </si>
  <si>
    <t>Residual</t>
  </si>
  <si>
    <t>Student residual</t>
  </si>
  <si>
    <t>The mean of all estimated residuals. Also includes standard error of estimated residual</t>
  </si>
  <si>
    <t>Cook's D</t>
  </si>
  <si>
    <t>if we delete the ith observation, and refit the regression model, how do each of the regression coefficient estimates change?</t>
  </si>
  <si>
    <t>Hat Diag</t>
  </si>
  <si>
    <t>Definitions</t>
  </si>
  <si>
    <t>Conclusions</t>
  </si>
  <si>
    <t>Residual Analysis</t>
  </si>
  <si>
    <t>Notes:</t>
  </si>
  <si>
    <t>n</t>
  </si>
  <si>
    <t>k</t>
  </si>
  <si>
    <t>Rules of Thumb</t>
  </si>
  <si>
    <t>Obs</t>
  </si>
  <si>
    <t>id</t>
  </si>
  <si>
    <t>Predicted</t>
  </si>
  <si>
    <t>CooksD</t>
  </si>
  <si>
    <t>DFFITs</t>
  </si>
  <si>
    <t>1) Look at graphs of diagnostics and residuals</t>
  </si>
  <si>
    <t>2) Graphically select potential outliers; "based on residual plots there could have been X number of potentially influential points (id=xx)…"</t>
  </si>
  <si>
    <t xml:space="preserve">3) In discussion write about whether or not extreme values; "model diagnostics suggested </t>
  </si>
  <si>
    <t>Pearson Correlation Coefficients</t>
  </si>
  <si>
    <t>Prob &gt; |r| under H0: Rho=0</t>
  </si>
  <si>
    <t>Number of Observations</t>
  </si>
  <si>
    <t>Total cholesterol (dg/mL), centered</t>
  </si>
  <si>
    <t>Age (years), centered</t>
  </si>
  <si>
    <t>Gender (Female)</t>
  </si>
  <si>
    <t>Low density lipoprotein (mg/dL), centered</t>
  </si>
  <si>
    <t>Body mass index (kg/m^2), centered</t>
  </si>
  <si>
    <t>Diastolic blood pressure (mmHg), centered</t>
  </si>
  <si>
    <t>Triglycerides (mg/dL), centered</t>
  </si>
  <si>
    <t>Very low density lipoprotein (mg/dL), centered</t>
  </si>
  <si>
    <t>Weight (lbs), centered</t>
  </si>
  <si>
    <t>Values highlighted in yellow have correlations greater than 0.60, and should be inspected for collinearity. Interpretation: "X has high degree of collinearity with X2. X was eliminated from the model because it does not provide any new information to the model (tolerance = xxx)."</t>
  </si>
  <si>
    <t>High density lipoprotein (mg/dL), centered</t>
  </si>
  <si>
    <t>Height (in), centered</t>
  </si>
  <si>
    <t>Blood glucose levels (mg/dL, centered)</t>
  </si>
  <si>
    <t>Proband?</t>
  </si>
  <si>
    <t>Values highlighted in yellow have correlations greater than 0.60, and should be inspected for collinearity. Interpretation: "X has high degree of correlation with X2. X was eliminated from the model because it does not provide any new information to the model (R = xxx)."</t>
  </si>
  <si>
    <t>Interpretation:</t>
  </si>
  <si>
    <t>Standard</t>
  </si>
  <si>
    <t>Error</t>
  </si>
  <si>
    <t>Model w/ Potential Influential Observations Eliminated</t>
  </si>
  <si>
    <r>
      <t xml:space="preserve">If data highlights </t>
    </r>
    <r>
      <rPr>
        <sz val="9"/>
        <color rgb="FF00B050"/>
        <rFont val="Arial"/>
        <family val="2"/>
      </rPr>
      <t>Green,</t>
    </r>
    <r>
      <rPr>
        <sz val="9"/>
        <color theme="1"/>
        <rFont val="Arial"/>
        <family val="2"/>
      </rPr>
      <t xml:space="preserve"> then the beta estimates are changed by more than ±10%. This suggests the observations (ID = </t>
    </r>
    <r>
      <rPr>
        <sz val="9"/>
        <color rgb="FFFF0000"/>
        <rFont val="Arial"/>
        <family val="2"/>
      </rPr>
      <t>xxx</t>
    </r>
    <r>
      <rPr>
        <sz val="9"/>
        <color theme="1"/>
        <rFont val="Arial"/>
        <family val="2"/>
      </rPr>
      <t xml:space="preserve">, </t>
    </r>
    <r>
      <rPr>
        <sz val="9"/>
        <color rgb="FFFF0000"/>
        <rFont val="Arial"/>
        <family val="2"/>
      </rPr>
      <t>yyy</t>
    </r>
    <r>
      <rPr>
        <sz val="9"/>
        <color theme="1"/>
        <rFont val="Arial"/>
        <family val="2"/>
      </rPr>
      <t xml:space="preserve">, and </t>
    </r>
    <r>
      <rPr>
        <sz val="9"/>
        <color rgb="FFFF0000"/>
        <rFont val="Arial"/>
        <family val="2"/>
      </rPr>
      <t>zzz</t>
    </r>
    <r>
      <rPr>
        <sz val="9"/>
        <color theme="1"/>
        <rFont val="Arial"/>
        <family val="2"/>
      </rPr>
      <t>) removed during this sensitivity analysis have large influence on the model.</t>
    </r>
  </si>
  <si>
    <t>Full Multivariate Model</t>
  </si>
  <si>
    <t>DFBETAS (∆Β)</t>
  </si>
  <si>
    <r>
      <rPr>
        <b/>
        <sz val="10"/>
        <color theme="1"/>
        <rFont val="Arial"/>
        <family val="2"/>
      </rPr>
      <t>Note</t>
    </r>
    <r>
      <rPr>
        <sz val="10"/>
        <color theme="1"/>
        <rFont val="Arial"/>
        <family val="2"/>
      </rPr>
      <t>: n = sample size; k = # x variables</t>
    </r>
  </si>
  <si>
    <r>
      <t xml:space="preserve">Data point </t>
    </r>
    <r>
      <rPr>
        <u/>
        <sz val="10"/>
        <color theme="1"/>
        <rFont val="Arial"/>
        <family val="2"/>
      </rPr>
      <t>has/does not have</t>
    </r>
    <r>
      <rPr>
        <sz val="10"/>
        <color theme="1"/>
        <rFont val="Arial"/>
        <family val="2"/>
      </rPr>
      <t xml:space="preserve"> large leverage and thus </t>
    </r>
    <r>
      <rPr>
        <u/>
        <sz val="10"/>
        <color theme="1"/>
        <rFont val="Arial"/>
        <family val="2"/>
      </rPr>
      <t>is/is not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potentially</t>
    </r>
    <r>
      <rPr>
        <sz val="10"/>
        <color theme="1"/>
        <rFont val="Arial"/>
        <family val="2"/>
      </rPr>
      <t xml:space="preserve"> influential.</t>
    </r>
  </si>
  <si>
    <r>
      <t>Data point</t>
    </r>
    <r>
      <rPr>
        <u/>
        <sz val="10"/>
        <color theme="1"/>
        <rFont val="Arial"/>
        <family val="2"/>
      </rPr>
      <t xml:space="preserve"> is/is not</t>
    </r>
    <r>
      <rPr>
        <sz val="10"/>
        <color theme="1"/>
        <rFont val="Arial"/>
        <family val="2"/>
      </rPr>
      <t xml:space="preserve"> influential in its effect on regression estimates</t>
    </r>
  </si>
  <si>
    <r>
      <t xml:space="preserve">Data point </t>
    </r>
    <r>
      <rPr>
        <u/>
        <sz val="10"/>
        <color theme="1"/>
        <rFont val="Arial"/>
        <family val="2"/>
      </rPr>
      <t>has/does not have</t>
    </r>
    <r>
      <rPr>
        <sz val="10"/>
        <color theme="1"/>
        <rFont val="Arial"/>
        <family val="2"/>
      </rPr>
      <t xml:space="preserve"> large influence on the slope estimate</t>
    </r>
  </si>
  <si>
    <r>
      <t xml:space="preserve">Data point </t>
    </r>
    <r>
      <rPr>
        <u/>
        <sz val="10"/>
        <color theme="1"/>
        <rFont val="Arial"/>
        <family val="2"/>
      </rPr>
      <t>is/is not</t>
    </r>
    <r>
      <rPr>
        <sz val="10"/>
        <color theme="1"/>
        <rFont val="Arial"/>
        <family val="2"/>
      </rPr>
      <t xml:space="preserve"> influential in the fit of the regression line</t>
    </r>
  </si>
  <si>
    <r>
      <t xml:space="preserve">Plot residuals vs predicted values (from regression model). Assess linearity. Sometimes issues with observations extreme in X or Y can be resolved by transformation (log Y or categorizing X). For </t>
    </r>
    <r>
      <rPr>
        <b/>
        <sz val="10"/>
        <color theme="1"/>
        <rFont val="Arial"/>
        <family val="2"/>
      </rPr>
      <t>Jackknife,</t>
    </r>
    <r>
      <rPr>
        <sz val="10"/>
        <color theme="1"/>
        <rFont val="Arial"/>
        <family val="2"/>
      </rPr>
      <t xml:space="preserve"> "Data point </t>
    </r>
    <r>
      <rPr>
        <u/>
        <sz val="10"/>
        <color theme="1"/>
        <rFont val="Arial"/>
        <family val="2"/>
      </rPr>
      <t>does/does not</t>
    </r>
    <r>
      <rPr>
        <sz val="10"/>
        <color theme="1"/>
        <rFont val="Arial"/>
        <family val="2"/>
      </rPr>
      <t xml:space="preserve"> have a significant jackknife residual because alpha </t>
    </r>
    <r>
      <rPr>
        <u/>
        <sz val="10"/>
        <color theme="1"/>
        <rFont val="Arial"/>
        <family val="2"/>
      </rPr>
      <t>&gt;/&lt;</t>
    </r>
    <r>
      <rPr>
        <sz val="10"/>
        <color theme="1"/>
        <rFont val="Arial"/>
        <family val="2"/>
      </rPr>
      <t xml:space="preserve"> alpha/n, with Bonferronni correction for multiple comparisons"</t>
    </r>
  </si>
  <si>
    <r>
      <t xml:space="preserve">Jackknife residual follows </t>
    </r>
    <r>
      <rPr>
        <b/>
        <sz val="10"/>
        <color theme="1"/>
        <rFont val="Arial"/>
        <family val="2"/>
      </rPr>
      <t>t-distribution</t>
    </r>
    <r>
      <rPr>
        <sz val="10"/>
        <color theme="1"/>
        <rFont val="Arial"/>
        <family val="2"/>
      </rPr>
      <t xml:space="preserve"> w/</t>
    </r>
    <r>
      <rPr>
        <b/>
        <sz val="10"/>
        <color theme="1"/>
        <rFont val="Arial"/>
        <family val="2"/>
      </rPr>
      <t>df = n-k-2</t>
    </r>
    <r>
      <rPr>
        <sz val="10"/>
        <color theme="1"/>
        <rFont val="Arial"/>
        <family val="2"/>
      </rPr>
      <t>. alpha = 0.05/n (Bonferronni correction for multiple comparisons)</t>
    </r>
  </si>
  <si>
    <r>
      <t>Overall Conclusion, Example</t>
    </r>
    <r>
      <rPr>
        <u/>
        <sz val="10"/>
        <color theme="1"/>
        <rFont val="Arial"/>
        <family val="2"/>
      </rPr>
      <t xml:space="preserve"> (p. 9-14)</t>
    </r>
  </si>
  <si>
    <r>
      <t xml:space="preserve">Data point for Mira Loma (ML) suggests ML is cetainly an influential comunity in the analysis of MMEF growth vs PM10. Analysis including ML produces a slope estimate of -0.0094 (p=0.49), while the same analysis excludin ML yields a slope estimate of -0.04 (p=0.06). Despite this, </t>
    </r>
    <r>
      <rPr>
        <b/>
        <sz val="10"/>
        <color theme="1"/>
        <rFont val="Arial"/>
        <family val="2"/>
      </rPr>
      <t>we have no a priori reason to exclude the ML datapoint, and no evidence for a data error in either the outcome</t>
    </r>
    <r>
      <rPr>
        <sz val="10"/>
        <color theme="1"/>
        <rFont val="Arial"/>
        <family val="2"/>
      </rPr>
      <t xml:space="preserve"> (MMEF growth rate) </t>
    </r>
    <r>
      <rPr>
        <b/>
        <sz val="10"/>
        <color theme="1"/>
        <rFont val="Arial"/>
        <family val="2"/>
      </rPr>
      <t>or the exposure</t>
    </r>
    <r>
      <rPr>
        <sz val="10"/>
        <color theme="1"/>
        <rFont val="Arial"/>
        <family val="2"/>
      </rPr>
      <t xml:space="preserve"> (PM10) level for Mira Loma. </t>
    </r>
    <r>
      <rPr>
        <b/>
        <sz val="10"/>
        <color theme="1"/>
        <rFont val="Arial"/>
        <family val="2"/>
      </rPr>
      <t>Thus, the estimates based on the complete data should be reported</t>
    </r>
    <r>
      <rPr>
        <sz val="10"/>
        <color theme="1"/>
        <rFont val="Arial"/>
        <family val="2"/>
      </rPr>
      <t>.</t>
    </r>
  </si>
  <si>
    <r>
      <t xml:space="preserve">Large </t>
    </r>
    <r>
      <rPr>
        <b/>
        <sz val="10"/>
        <color theme="1"/>
        <rFont val="Arial"/>
        <family val="2"/>
      </rPr>
      <t>leverage</t>
    </r>
    <r>
      <rPr>
        <sz val="10"/>
        <color theme="1"/>
        <rFont val="Arial"/>
        <family val="2"/>
      </rPr>
      <t xml:space="preserve"> does not necessarily imply large </t>
    </r>
    <r>
      <rPr>
        <b/>
        <sz val="10"/>
        <color theme="1"/>
        <rFont val="Arial"/>
        <family val="2"/>
      </rPr>
      <t>influence</t>
    </r>
  </si>
  <si>
    <r>
      <t xml:space="preserve">Large </t>
    </r>
    <r>
      <rPr>
        <b/>
        <sz val="10"/>
        <color theme="1"/>
        <rFont val="Arial"/>
        <family val="2"/>
      </rPr>
      <t>residual</t>
    </r>
    <r>
      <rPr>
        <sz val="10"/>
        <color theme="1"/>
        <rFont val="Arial"/>
        <family val="2"/>
      </rPr>
      <t xml:space="preserve"> does not necessarily imply large </t>
    </r>
    <r>
      <rPr>
        <b/>
        <sz val="10"/>
        <color theme="1"/>
        <rFont val="Arial"/>
        <family val="2"/>
      </rPr>
      <t>influence</t>
    </r>
  </si>
  <si>
    <t>1) Add in all the significant interaction terms into the model. State that although not all significant interaction terms may not have been included in the model, they were significant individually.</t>
  </si>
  <si>
    <t>3) If one or more interaction term is not significant (alpha = 0.10), remove the least significant one and reassess the model</t>
  </si>
  <si>
    <t>4) Repeat this process until all interaction terms are significant (alpha = 0.10) in the model</t>
  </si>
  <si>
    <t>Assess Leverage</t>
  </si>
  <si>
    <t>Assess Cook's D</t>
  </si>
  <si>
    <t>Assess DFFITS</t>
  </si>
  <si>
    <r>
      <t xml:space="preserve">If </t>
    </r>
    <r>
      <rPr>
        <sz val="10"/>
        <color rgb="FFFF0000"/>
        <rFont val="Arial"/>
        <family val="2"/>
      </rPr>
      <t>Red,</t>
    </r>
    <r>
      <rPr>
        <sz val="10"/>
        <color theme="1"/>
        <rFont val="Arial"/>
        <family val="2"/>
      </rPr>
      <t xml:space="preserve"> Exceeds Critical Value</t>
    </r>
  </si>
  <si>
    <t>DFBETAS &gt;2/sqrt(n)</t>
  </si>
  <si>
    <t>DFFITs &gt;2*sqrt(k/n)</t>
  </si>
  <si>
    <t>Cook's D &gt;1</t>
  </si>
  <si>
    <t>Leverage &gt;2(k+1)/n</t>
  </si>
  <si>
    <r>
      <t xml:space="preserve">In this example, I would remove </t>
    </r>
    <r>
      <rPr>
        <b/>
        <sz val="10"/>
        <color rgb="FF4A86E8"/>
        <rFont val="Arial"/>
        <family val="2"/>
      </rPr>
      <t>Weight</t>
    </r>
    <r>
      <rPr>
        <sz val="10"/>
        <color rgb="FF4A86E8"/>
        <rFont val="Arial"/>
        <family val="2"/>
      </rPr>
      <t xml:space="preserve"> because it is collinear with BMI (R = 0.866). And </t>
    </r>
    <r>
      <rPr>
        <b/>
        <sz val="10"/>
        <color rgb="FF4A86E8"/>
        <rFont val="Arial"/>
        <family val="2"/>
      </rPr>
      <t>LDL</t>
    </r>
    <r>
      <rPr>
        <sz val="10"/>
        <color rgb="FF4A86E8"/>
        <rFont val="Arial"/>
        <family val="2"/>
      </rPr>
      <t xml:space="preserve"> because it is collinear with Cholesterol (R = 0.972). I would also remove </t>
    </r>
    <r>
      <rPr>
        <b/>
        <sz val="10"/>
        <color rgb="FF4A86E8"/>
        <rFont val="Arial"/>
        <family val="2"/>
      </rPr>
      <t>TG</t>
    </r>
    <r>
      <rPr>
        <sz val="10"/>
        <color rgb="FF4A86E8"/>
        <rFont val="Arial"/>
        <family val="2"/>
      </rPr>
      <t xml:space="preserve"> because it is collinear with VLDL (R = 0.911).</t>
    </r>
  </si>
  <si>
    <t>1) Decide which model to go with and report separately at end after sensitivity analysis.</t>
  </si>
  <si>
    <t>2) Formally assess LINE assumptions of final model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</si>
</sst>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rgb="FF00B050"/>
      <name val="Arial"/>
      <family val="2"/>
    </font>
    <font>
      <b/>
      <u/>
      <sz val="10"/>
      <color theme="1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10"/>
      <color rgb="FF4A86E8"/>
      <name val="Arial"/>
      <family val="2"/>
    </font>
    <font>
      <b/>
      <sz val="10"/>
      <color rgb="FF4A86E8"/>
      <name val="Arial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ck">
        <color rgb="FFC1C1C1"/>
      </left>
      <right/>
      <top style="thick">
        <color rgb="FFC1C1C1"/>
      </top>
      <bottom/>
      <diagonal/>
    </border>
    <border>
      <left/>
      <right/>
      <top style="thick">
        <color rgb="FFC1C1C1"/>
      </top>
      <bottom/>
      <diagonal/>
    </border>
    <border>
      <left/>
      <right style="thick">
        <color rgb="FFC1C1C1"/>
      </right>
      <top style="thick">
        <color rgb="FFC1C1C1"/>
      </top>
      <bottom/>
      <diagonal/>
    </border>
    <border>
      <left/>
      <right/>
      <top/>
      <bottom style="thick">
        <color rgb="FFC1C1C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5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0" borderId="1" xfId="0" applyFont="1" applyBorder="1"/>
    <xf numFmtId="2" fontId="5" fillId="0" borderId="0" xfId="0" applyNumberFormat="1" applyFont="1" applyBorder="1"/>
    <xf numFmtId="164" fontId="5" fillId="0" borderId="2" xfId="0" applyNumberFormat="1" applyFont="1" applyBorder="1"/>
    <xf numFmtId="0" fontId="5" fillId="0" borderId="3" xfId="0" applyFont="1" applyBorder="1"/>
    <xf numFmtId="2" fontId="5" fillId="0" borderId="4" xfId="0" applyNumberFormat="1" applyFont="1" applyBorder="1"/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0" xfId="0" applyFont="1" applyBorder="1"/>
    <xf numFmtId="0" fontId="5" fillId="0" borderId="9" xfId="0" applyFont="1" applyBorder="1"/>
    <xf numFmtId="0" fontId="5" fillId="0" borderId="2" xfId="0" applyFont="1" applyBorder="1"/>
    <xf numFmtId="10" fontId="5" fillId="0" borderId="0" xfId="0" applyNumberFormat="1" applyFont="1"/>
    <xf numFmtId="10" fontId="5" fillId="0" borderId="2" xfId="0" applyNumberFormat="1" applyFont="1" applyBorder="1"/>
    <xf numFmtId="0" fontId="5" fillId="0" borderId="4" xfId="0" applyFont="1" applyBorder="1"/>
    <xf numFmtId="10" fontId="5" fillId="0" borderId="13" xfId="0" applyNumberFormat="1" applyFont="1" applyBorder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10" xfId="0" applyFont="1" applyBorder="1"/>
    <xf numFmtId="2" fontId="5" fillId="0" borderId="9" xfId="0" applyNumberFormat="1" applyFont="1" applyBorder="1"/>
    <xf numFmtId="164" fontId="5" fillId="0" borderId="11" xfId="0" applyNumberFormat="1" applyFont="1" applyBorder="1"/>
    <xf numFmtId="0" fontId="4" fillId="0" borderId="3" xfId="0" applyFont="1" applyBorder="1"/>
    <xf numFmtId="164" fontId="5" fillId="0" borderId="0" xfId="0" applyNumberFormat="1" applyFont="1"/>
    <xf numFmtId="164" fontId="5" fillId="0" borderId="9" xfId="0" applyNumberFormat="1" applyFont="1" applyBorder="1"/>
    <xf numFmtId="164" fontId="5" fillId="0" borderId="0" xfId="0" applyNumberFormat="1" applyFont="1" applyBorder="1"/>
    <xf numFmtId="10" fontId="5" fillId="0" borderId="5" xfId="0" applyNumberFormat="1" applyFont="1" applyBorder="1"/>
    <xf numFmtId="0" fontId="4" fillId="0" borderId="0" xfId="0" applyFont="1"/>
    <xf numFmtId="0" fontId="3" fillId="0" borderId="0" xfId="0" applyFont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5" xfId="0" applyFont="1" applyBorder="1"/>
    <xf numFmtId="0" fontId="4" fillId="0" borderId="0" xfId="0" applyFont="1" applyAlignment="1">
      <alignment horizontal="left" vertical="top"/>
    </xf>
    <xf numFmtId="10" fontId="5" fillId="0" borderId="11" xfId="0" applyNumberFormat="1" applyFont="1" applyBorder="1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5" fillId="0" borderId="0" xfId="0" applyNumberFormat="1" applyFont="1" applyBorder="1" applyAlignment="1">
      <alignment vertical="top" wrapText="1"/>
    </xf>
    <xf numFmtId="164" fontId="5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9" xfId="0" applyFont="1" applyBorder="1"/>
    <xf numFmtId="0" fontId="4" fillId="0" borderId="11" xfId="0" applyFont="1" applyBorder="1"/>
    <xf numFmtId="0" fontId="6" fillId="0" borderId="14" xfId="0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0" fontId="6" fillId="0" borderId="16" xfId="0" applyFont="1" applyBorder="1" applyAlignment="1">
      <alignment horizontal="center" vertical="top"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3" fillId="0" borderId="15" xfId="0" applyFont="1" applyBorder="1" applyAlignment="1">
      <alignment vertical="top"/>
    </xf>
    <xf numFmtId="0" fontId="5" fillId="0" borderId="0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7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7" fillId="0" borderId="0" xfId="0" applyFont="1" applyAlignment="1">
      <alignment vertical="top"/>
    </xf>
    <xf numFmtId="0" fontId="4" fillId="4" borderId="20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4" borderId="2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4" fontId="5" fillId="0" borderId="4" xfId="0" applyNumberFormat="1" applyFont="1" applyBorder="1"/>
    <xf numFmtId="164" fontId="5" fillId="0" borderId="5" xfId="0" applyNumberFormat="1" applyFont="1" applyBorder="1"/>
  </cellXfs>
  <cellStyles count="1"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</dxf>
    <dxf>
      <font>
        <b/>
        <i/>
      </font>
    </dxf>
    <dxf>
      <font>
        <b/>
        <i/>
      </font>
    </dxf>
    <dxf>
      <font>
        <b val="0"/>
        <i val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</dxf>
    <dxf>
      <font>
        <b/>
        <i/>
      </font>
    </dxf>
    <dxf>
      <font>
        <b/>
        <i/>
      </font>
    </dxf>
    <dxf>
      <font>
        <b val="0"/>
        <i val="0"/>
      </font>
    </dxf>
    <dxf>
      <fill>
        <patternFill>
          <bgColor rgb="FF00B05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</dxf>
    <dxf>
      <font>
        <b/>
        <i/>
      </font>
    </dxf>
    <dxf>
      <font>
        <b/>
        <i/>
      </font>
    </dxf>
    <dxf>
      <font>
        <b val="0"/>
        <i val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106680</xdr:colOff>
      <xdr:row>15</xdr:row>
      <xdr:rowOff>106680</xdr:rowOff>
    </xdr:from>
    <xdr:to>
      <xdr:col>2</xdr:col>
      <xdr:colOff>2420966</xdr:colOff>
      <xdr:row>15</xdr:row>
      <xdr:rowOff>935251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CC963A-E7E0-4D5C-B9FE-E9CF80A34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2385060"/>
          <a:ext cx="2314286" cy="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16</xdr:row>
      <xdr:rowOff>685800</xdr:rowOff>
    </xdr:from>
    <xdr:to>
      <xdr:col>2</xdr:col>
      <xdr:colOff>4336311</xdr:colOff>
      <xdr:row>16</xdr:row>
      <xdr:rowOff>2369820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1C8C37-C82B-44D3-8A39-82D2D5183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2160" y="7513320"/>
          <a:ext cx="4290591" cy="1684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7620</xdr:rowOff>
    </xdr:from>
    <xdr:to>
      <xdr:col>3</xdr:col>
      <xdr:colOff>2223935</xdr:colOff>
      <xdr:row>5</xdr:row>
      <xdr:rowOff>211667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7A2850-499D-4909-8570-F3E78D0697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404"/>
        <a:stretch/>
      </xdr:blipFill>
      <xdr:spPr>
        <a:xfrm>
          <a:off x="0" y="373380"/>
          <a:ext cx="8838095" cy="94488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14</xdr:row>
      <xdr:rowOff>25862</xdr:rowOff>
    </xdr:from>
    <xdr:to>
      <xdr:col>2</xdr:col>
      <xdr:colOff>2876190</xdr:colOff>
      <xdr:row>14</xdr:row>
      <xdr:rowOff>390475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D1E2C8-1317-40EB-931D-B0E480DB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6940" y="3401522"/>
          <a:ext cx="2685690" cy="364613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14</xdr:row>
      <xdr:rowOff>396240</xdr:rowOff>
    </xdr:from>
    <xdr:to>
      <xdr:col>2</xdr:col>
      <xdr:colOff>1110454</xdr:colOff>
      <xdr:row>14</xdr:row>
      <xdr:rowOff>1003831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BD158B-ED4A-4E5C-87DD-F945DAB9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64080" y="3771900"/>
          <a:ext cx="942814" cy="607591"/>
        </a:xfrm>
        <a:prstGeom prst="rect">
          <a:avLst/>
        </a:prstGeom>
      </xdr:spPr>
    </xdr:pic>
    <xdr:clientData/>
  </xdr:twoCellAnchor>
  <xdr:twoCellAnchor editAs="oneCell">
    <xdr:from>
      <xdr:col>2</xdr:col>
      <xdr:colOff>2956722</xdr:colOff>
      <xdr:row>14</xdr:row>
      <xdr:rowOff>15241</xdr:rowOff>
    </xdr:from>
    <xdr:to>
      <xdr:col>2</xdr:col>
      <xdr:colOff>4385552</xdr:colOff>
      <xdr:row>15</xdr:row>
      <xdr:rowOff>358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19946C-3045-4E99-B4F3-DBA892417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162" y="3390901"/>
          <a:ext cx="1428830" cy="1106950"/>
        </a:xfrm>
        <a:prstGeom prst="rect">
          <a:avLst/>
        </a:prstGeom>
      </xdr:spPr>
    </xdr:pic>
    <xdr:clientData/>
  </xdr:twoCellAnchor>
  <xdr:twoCellAnchor editAs="oneCell">
    <xdr:from>
      <xdr:col>2</xdr:col>
      <xdr:colOff>2156460</xdr:colOff>
      <xdr:row>9</xdr:row>
      <xdr:rowOff>7620</xdr:rowOff>
    </xdr:from>
    <xdr:to>
      <xdr:col>2</xdr:col>
      <xdr:colOff>4122420</xdr:colOff>
      <xdr:row>9</xdr:row>
      <xdr:rowOff>817133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0BC0FE8-F934-4D9E-B027-8E18A3781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52900" y="2971800"/>
          <a:ext cx="1965960" cy="809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21" sqref="D21"/>
    </sheetView>
  </sheetViews>
  <sheetFormatPr defaultRowHeight="12.75" x14ac:dyDescent="0.35"/>
  <cols>
    <col min="1" max="1" width="11.1328125" style="1" customWidth="1"/>
    <col min="2" max="2" width="36.1328125" style="1" customWidth="1"/>
    <col min="3" max="3" width="8.46484375" style="1" customWidth="1"/>
    <col min="4" max="4" width="13.86328125" style="1" customWidth="1"/>
    <col min="5" max="5" width="12.86328125" style="1" customWidth="1"/>
    <col min="6" max="6" width="9.3984375" style="1" bestFit="1" customWidth="1"/>
    <col min="7" max="7" width="9.86328125" style="1" bestFit="1" customWidth="1"/>
    <col min="8" max="8" width="9.06640625" style="1"/>
    <col min="9" max="9" width="29.86328125" style="1" bestFit="1" customWidth="1"/>
    <col min="10" max="10" width="3.9296875" style="1" bestFit="1" customWidth="1"/>
    <col min="11" max="11" width="11.53125" style="1" customWidth="1"/>
    <col min="12" max="12" width="18.59765625" style="1" bestFit="1" customWidth="1"/>
    <col min="13" max="13" width="10.796875" style="1" customWidth="1"/>
    <col min="14" max="16384" width="9.06640625" style="1"/>
  </cols>
  <sheetData>
    <row r="1" spans="1:12" ht="13.5" thickBot="1" x14ac:dyDescent="0.45">
      <c r="A1" s="36" t="s">
        <v>51</v>
      </c>
    </row>
    <row r="2" spans="1:12" ht="13.9" thickTop="1" thickBot="1" x14ac:dyDescent="0.4">
      <c r="A2" s="37" t="s">
        <v>10</v>
      </c>
      <c r="B2" s="37" t="s">
        <v>20</v>
      </c>
      <c r="C2" s="37" t="s">
        <v>21</v>
      </c>
      <c r="D2" s="37" t="s">
        <v>22</v>
      </c>
      <c r="E2" s="37" t="s">
        <v>23</v>
      </c>
      <c r="F2" s="37" t="s">
        <v>24</v>
      </c>
      <c r="G2" s="37" t="s">
        <v>25</v>
      </c>
      <c r="I2" s="38" t="s">
        <v>51</v>
      </c>
      <c r="J2" s="39" t="s">
        <v>21</v>
      </c>
      <c r="K2" s="39" t="s">
        <v>22</v>
      </c>
      <c r="L2" s="40" t="s">
        <v>50</v>
      </c>
    </row>
    <row r="3" spans="1:12" ht="13.5" thickTop="1" x14ac:dyDescent="0.35">
      <c r="A3" s="41" t="s">
        <v>26</v>
      </c>
      <c r="B3" s="41" t="s">
        <v>38</v>
      </c>
      <c r="C3" s="42">
        <v>191</v>
      </c>
      <c r="D3" s="42">
        <v>117.36</v>
      </c>
      <c r="E3" s="42">
        <v>20.170000000000002</v>
      </c>
      <c r="F3" s="42">
        <v>77</v>
      </c>
      <c r="G3" s="42">
        <v>231</v>
      </c>
      <c r="I3" s="4" t="str">
        <f>B3</f>
        <v>Systolic blood pressure (mmHg)</v>
      </c>
      <c r="J3" s="11">
        <f t="shared" ref="J3:L3" si="0">C3</f>
        <v>191</v>
      </c>
      <c r="K3" s="11">
        <f t="shared" si="0"/>
        <v>117.36</v>
      </c>
      <c r="L3" s="13">
        <f t="shared" si="0"/>
        <v>20.170000000000002</v>
      </c>
    </row>
    <row r="4" spans="1:12" ht="13.15" x14ac:dyDescent="0.35">
      <c r="A4" s="41" t="s">
        <v>27</v>
      </c>
      <c r="B4" s="41" t="s">
        <v>39</v>
      </c>
      <c r="C4" s="42">
        <v>190</v>
      </c>
      <c r="D4" s="42">
        <v>198.37</v>
      </c>
      <c r="E4" s="42">
        <v>66.48</v>
      </c>
      <c r="F4" s="42">
        <v>108</v>
      </c>
      <c r="G4" s="42">
        <v>470</v>
      </c>
      <c r="I4" s="4" t="str">
        <f t="shared" ref="I4:I14" si="1">B4</f>
        <v>Total cholesterol (dg/mL)</v>
      </c>
      <c r="J4" s="11">
        <f t="shared" ref="J4:J14" si="2">C4</f>
        <v>190</v>
      </c>
      <c r="K4" s="11">
        <f t="shared" ref="K4:K14" si="3">D4</f>
        <v>198.37</v>
      </c>
      <c r="L4" s="13">
        <f t="shared" ref="L4:L14" si="4">E4</f>
        <v>66.48</v>
      </c>
    </row>
    <row r="5" spans="1:12" ht="13.15" x14ac:dyDescent="0.35">
      <c r="A5" s="41" t="s">
        <v>28</v>
      </c>
      <c r="B5" s="41" t="s">
        <v>40</v>
      </c>
      <c r="C5" s="42">
        <v>231</v>
      </c>
      <c r="D5" s="42">
        <v>28.7</v>
      </c>
      <c r="E5" s="42">
        <v>24.23</v>
      </c>
      <c r="F5" s="42">
        <v>0</v>
      </c>
      <c r="G5" s="42">
        <v>121</v>
      </c>
      <c r="I5" s="4" t="str">
        <f t="shared" si="1"/>
        <v>Age (years)</v>
      </c>
      <c r="J5" s="11">
        <f t="shared" si="2"/>
        <v>231</v>
      </c>
      <c r="K5" s="11">
        <f t="shared" si="3"/>
        <v>28.7</v>
      </c>
      <c r="L5" s="13">
        <f t="shared" si="4"/>
        <v>24.23</v>
      </c>
    </row>
    <row r="6" spans="1:12" ht="13.15" x14ac:dyDescent="0.35">
      <c r="A6" s="41" t="s">
        <v>29</v>
      </c>
      <c r="B6" s="41" t="s">
        <v>41</v>
      </c>
      <c r="C6" s="42">
        <v>192</v>
      </c>
      <c r="D6" s="42">
        <v>21.79</v>
      </c>
      <c r="E6" s="42">
        <v>5.08</v>
      </c>
      <c r="F6" s="42">
        <v>10.18</v>
      </c>
      <c r="G6" s="42">
        <v>38.729999999999997</v>
      </c>
      <c r="I6" s="4" t="str">
        <f t="shared" si="1"/>
        <v>Body mass index (kg/m^2)</v>
      </c>
      <c r="J6" s="11">
        <f t="shared" si="2"/>
        <v>192</v>
      </c>
      <c r="K6" s="11">
        <f t="shared" si="3"/>
        <v>21.79</v>
      </c>
      <c r="L6" s="13">
        <f t="shared" si="4"/>
        <v>5.08</v>
      </c>
    </row>
    <row r="7" spans="1:12" ht="13.15" x14ac:dyDescent="0.35">
      <c r="A7" s="41" t="s">
        <v>30</v>
      </c>
      <c r="B7" s="41" t="s">
        <v>42</v>
      </c>
      <c r="C7" s="42">
        <v>192</v>
      </c>
      <c r="D7" s="42">
        <v>74.569999999999993</v>
      </c>
      <c r="E7" s="42">
        <v>13.13</v>
      </c>
      <c r="F7" s="42">
        <v>40</v>
      </c>
      <c r="G7" s="42">
        <v>120</v>
      </c>
      <c r="I7" s="4" t="str">
        <f t="shared" si="1"/>
        <v>Diastolic blood pressure (mmHg)</v>
      </c>
      <c r="J7" s="11">
        <f t="shared" si="2"/>
        <v>192</v>
      </c>
      <c r="K7" s="11">
        <f t="shared" si="3"/>
        <v>74.569999999999993</v>
      </c>
      <c r="L7" s="13">
        <f t="shared" si="4"/>
        <v>13.13</v>
      </c>
    </row>
    <row r="8" spans="1:12" ht="13.15" x14ac:dyDescent="0.35">
      <c r="A8" s="41" t="s">
        <v>31</v>
      </c>
      <c r="B8" s="41" t="s">
        <v>43</v>
      </c>
      <c r="C8" s="42">
        <v>190</v>
      </c>
      <c r="D8" s="42">
        <v>48.76</v>
      </c>
      <c r="E8" s="42">
        <v>11.44</v>
      </c>
      <c r="F8" s="42">
        <v>23</v>
      </c>
      <c r="G8" s="42">
        <v>77</v>
      </c>
      <c r="I8" s="4" t="str">
        <f t="shared" si="1"/>
        <v>High density lipoprotein (mg/dL)</v>
      </c>
      <c r="J8" s="11">
        <f t="shared" si="2"/>
        <v>190</v>
      </c>
      <c r="K8" s="11">
        <f t="shared" si="3"/>
        <v>48.76</v>
      </c>
      <c r="L8" s="13">
        <f t="shared" si="4"/>
        <v>11.44</v>
      </c>
    </row>
    <row r="9" spans="1:12" ht="13.15" x14ac:dyDescent="0.35">
      <c r="A9" s="41" t="s">
        <v>32</v>
      </c>
      <c r="B9" s="41" t="s">
        <v>44</v>
      </c>
      <c r="C9" s="42">
        <v>192</v>
      </c>
      <c r="D9" s="42">
        <v>61.42</v>
      </c>
      <c r="E9" s="42">
        <v>9.2899999999999991</v>
      </c>
      <c r="F9" s="42">
        <v>29.5</v>
      </c>
      <c r="G9" s="42">
        <v>82.75</v>
      </c>
      <c r="I9" s="4" t="str">
        <f t="shared" si="1"/>
        <v>Height (in)</v>
      </c>
      <c r="J9" s="11">
        <f t="shared" si="2"/>
        <v>192</v>
      </c>
      <c r="K9" s="11">
        <f t="shared" si="3"/>
        <v>61.42</v>
      </c>
      <c r="L9" s="13">
        <f t="shared" si="4"/>
        <v>9.2899999999999991</v>
      </c>
    </row>
    <row r="10" spans="1:12" ht="13.15" x14ac:dyDescent="0.35">
      <c r="A10" s="41" t="s">
        <v>33</v>
      </c>
      <c r="B10" s="41" t="s">
        <v>45</v>
      </c>
      <c r="C10" s="42">
        <v>190</v>
      </c>
      <c r="D10" s="42">
        <v>131.68</v>
      </c>
      <c r="E10" s="42">
        <v>63.84</v>
      </c>
      <c r="F10" s="42">
        <v>56</v>
      </c>
      <c r="G10" s="42">
        <v>382</v>
      </c>
      <c r="I10" s="4" t="str">
        <f t="shared" si="1"/>
        <v>Low density lipoprotein (mg/dL)</v>
      </c>
      <c r="J10" s="11">
        <f t="shared" si="2"/>
        <v>190</v>
      </c>
      <c r="K10" s="11">
        <f t="shared" si="3"/>
        <v>131.68</v>
      </c>
      <c r="L10" s="13">
        <f t="shared" si="4"/>
        <v>63.84</v>
      </c>
    </row>
    <row r="11" spans="1:12" ht="13.15" x14ac:dyDescent="0.35">
      <c r="A11" s="41" t="s">
        <v>34</v>
      </c>
      <c r="B11" s="41" t="s">
        <v>46</v>
      </c>
      <c r="C11" s="42">
        <v>192</v>
      </c>
      <c r="D11" s="42">
        <v>158.12</v>
      </c>
      <c r="E11" s="42">
        <v>79.25</v>
      </c>
      <c r="F11" s="42">
        <v>13</v>
      </c>
      <c r="G11" s="42">
        <v>550</v>
      </c>
      <c r="I11" s="4" t="str">
        <f t="shared" si="1"/>
        <v>Blood glucose levels (mg/dL)</v>
      </c>
      <c r="J11" s="11">
        <f t="shared" si="2"/>
        <v>192</v>
      </c>
      <c r="K11" s="11">
        <f t="shared" si="3"/>
        <v>158.12</v>
      </c>
      <c r="L11" s="13">
        <f t="shared" si="4"/>
        <v>79.25</v>
      </c>
    </row>
    <row r="12" spans="1:12" ht="13.15" x14ac:dyDescent="0.35">
      <c r="A12" s="41" t="s">
        <v>35</v>
      </c>
      <c r="B12" s="41" t="s">
        <v>47</v>
      </c>
      <c r="C12" s="42">
        <v>190</v>
      </c>
      <c r="D12" s="42">
        <v>80.33</v>
      </c>
      <c r="E12" s="42">
        <v>44.58</v>
      </c>
      <c r="F12" s="42">
        <v>27</v>
      </c>
      <c r="G12" s="42">
        <v>354</v>
      </c>
      <c r="I12" s="4" t="str">
        <f t="shared" si="1"/>
        <v>Triglycerides (mg/dL)</v>
      </c>
      <c r="J12" s="11">
        <f t="shared" si="2"/>
        <v>190</v>
      </c>
      <c r="K12" s="11">
        <f t="shared" si="3"/>
        <v>80.33</v>
      </c>
      <c r="L12" s="13">
        <f t="shared" si="4"/>
        <v>44.58</v>
      </c>
    </row>
    <row r="13" spans="1:12" ht="13.15" x14ac:dyDescent="0.35">
      <c r="A13" s="41" t="s">
        <v>36</v>
      </c>
      <c r="B13" s="41" t="s">
        <v>48</v>
      </c>
      <c r="C13" s="42">
        <v>190</v>
      </c>
      <c r="D13" s="42">
        <v>15.43</v>
      </c>
      <c r="E13" s="42">
        <v>8.7899999999999991</v>
      </c>
      <c r="F13" s="42">
        <v>4</v>
      </c>
      <c r="G13" s="42">
        <v>65</v>
      </c>
      <c r="I13" s="4" t="str">
        <f t="shared" si="1"/>
        <v>Very low density lipoprotein (mg/dL)</v>
      </c>
      <c r="J13" s="11">
        <f t="shared" si="2"/>
        <v>190</v>
      </c>
      <c r="K13" s="11">
        <f t="shared" si="3"/>
        <v>15.43</v>
      </c>
      <c r="L13" s="13">
        <f t="shared" si="4"/>
        <v>8.7899999999999991</v>
      </c>
    </row>
    <row r="14" spans="1:12" ht="13.5" thickBot="1" x14ac:dyDescent="0.4">
      <c r="A14" s="41" t="s">
        <v>37</v>
      </c>
      <c r="B14" s="41" t="s">
        <v>49</v>
      </c>
      <c r="C14" s="42">
        <v>192</v>
      </c>
      <c r="D14" s="42">
        <v>123.49</v>
      </c>
      <c r="E14" s="42">
        <v>49.45</v>
      </c>
      <c r="F14" s="42">
        <v>22</v>
      </c>
      <c r="G14" s="42">
        <v>251</v>
      </c>
      <c r="I14" s="7" t="str">
        <f t="shared" si="1"/>
        <v>Weight (lbs)</v>
      </c>
      <c r="J14" s="16">
        <f t="shared" si="2"/>
        <v>192</v>
      </c>
      <c r="K14" s="16">
        <f t="shared" si="3"/>
        <v>123.49</v>
      </c>
      <c r="L14" s="43">
        <f t="shared" si="4"/>
        <v>49.45</v>
      </c>
    </row>
    <row r="15" spans="1:12" ht="13.9" thickTop="1" thickBot="1" x14ac:dyDescent="0.4">
      <c r="A15" s="44" t="s">
        <v>55</v>
      </c>
      <c r="I15" s="38" t="s">
        <v>55</v>
      </c>
      <c r="J15" s="39" t="s">
        <v>21</v>
      </c>
      <c r="K15" s="39" t="s">
        <v>54</v>
      </c>
      <c r="L15" s="40" t="s">
        <v>62</v>
      </c>
    </row>
    <row r="16" spans="1:12" ht="13.15" thickTop="1" x14ac:dyDescent="0.35">
      <c r="I16" s="28" t="s">
        <v>52</v>
      </c>
      <c r="J16" s="12">
        <f>D20</f>
        <v>232</v>
      </c>
      <c r="K16" s="12">
        <f>B20</f>
        <v>113</v>
      </c>
      <c r="L16" s="45">
        <f>C20/100</f>
        <v>0.48710000000000003</v>
      </c>
    </row>
    <row r="17" spans="1:12" ht="13.5" thickBot="1" x14ac:dyDescent="0.4">
      <c r="A17" s="93" t="s">
        <v>8</v>
      </c>
      <c r="B17" s="93" t="s">
        <v>54</v>
      </c>
      <c r="C17" s="93" t="s">
        <v>53</v>
      </c>
      <c r="D17" s="22" t="s">
        <v>56</v>
      </c>
      <c r="E17" s="22" t="s">
        <v>56</v>
      </c>
      <c r="I17" s="7" t="s">
        <v>61</v>
      </c>
      <c r="J17" s="16">
        <f>D25</f>
        <v>232</v>
      </c>
      <c r="K17" s="16">
        <f>B25</f>
        <v>2</v>
      </c>
      <c r="L17" s="35">
        <f>C25/100</f>
        <v>8.6E-3</v>
      </c>
    </row>
    <row r="18" spans="1:12" ht="13.5" thickTop="1" x14ac:dyDescent="0.35">
      <c r="A18" s="93"/>
      <c r="B18" s="93"/>
      <c r="C18" s="93"/>
      <c r="D18" s="22" t="s">
        <v>54</v>
      </c>
      <c r="E18" s="22" t="s">
        <v>53</v>
      </c>
    </row>
    <row r="19" spans="1:12" ht="13.15" x14ac:dyDescent="0.35">
      <c r="A19" s="22" t="s">
        <v>57</v>
      </c>
      <c r="B19" s="2">
        <v>119</v>
      </c>
      <c r="C19" s="2">
        <v>51.29</v>
      </c>
      <c r="D19" s="2">
        <v>119</v>
      </c>
      <c r="E19" s="2">
        <v>51.29</v>
      </c>
    </row>
    <row r="20" spans="1:12" ht="13.15" x14ac:dyDescent="0.35">
      <c r="A20" s="22" t="s">
        <v>58</v>
      </c>
      <c r="B20" s="2">
        <v>113</v>
      </c>
      <c r="C20" s="2">
        <v>48.71</v>
      </c>
      <c r="D20" s="2">
        <v>232</v>
      </c>
      <c r="E20" s="2">
        <v>100</v>
      </c>
    </row>
    <row r="21" spans="1:12" ht="13.15" x14ac:dyDescent="0.35">
      <c r="A21" s="22"/>
      <c r="B21" s="2"/>
      <c r="C21" s="2"/>
      <c r="D21" s="2"/>
      <c r="E21" s="2"/>
    </row>
    <row r="22" spans="1:12" ht="13.15" x14ac:dyDescent="0.35">
      <c r="A22" s="93" t="s">
        <v>9</v>
      </c>
      <c r="B22" s="93" t="s">
        <v>54</v>
      </c>
      <c r="C22" s="93" t="s">
        <v>53</v>
      </c>
      <c r="D22" s="22" t="s">
        <v>56</v>
      </c>
      <c r="E22" s="22" t="s">
        <v>56</v>
      </c>
    </row>
    <row r="23" spans="1:12" ht="13.15" x14ac:dyDescent="0.35">
      <c r="A23" s="93"/>
      <c r="B23" s="93"/>
      <c r="C23" s="93"/>
      <c r="D23" s="22" t="s">
        <v>54</v>
      </c>
      <c r="E23" s="22" t="s">
        <v>53</v>
      </c>
    </row>
    <row r="24" spans="1:12" ht="13.15" x14ac:dyDescent="0.35">
      <c r="A24" s="22" t="s">
        <v>59</v>
      </c>
      <c r="B24" s="2">
        <v>230</v>
      </c>
      <c r="C24" s="2">
        <v>99.14</v>
      </c>
      <c r="D24" s="2">
        <v>230</v>
      </c>
      <c r="E24" s="2">
        <v>99.14</v>
      </c>
    </row>
    <row r="25" spans="1:12" ht="13.15" x14ac:dyDescent="0.35">
      <c r="A25" s="22" t="s">
        <v>60</v>
      </c>
      <c r="B25" s="2">
        <v>2</v>
      </c>
      <c r="C25" s="2">
        <v>0.86</v>
      </c>
      <c r="D25" s="2">
        <v>232</v>
      </c>
      <c r="E25" s="2">
        <v>100</v>
      </c>
    </row>
  </sheetData>
  <mergeCells count="6">
    <mergeCell ref="A22:A23"/>
    <mergeCell ref="B22:B23"/>
    <mergeCell ref="C22:C23"/>
    <mergeCell ref="B17:B18"/>
    <mergeCell ref="C17:C18"/>
    <mergeCell ref="A17:A1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0" zoomScaleNormal="80" workbookViewId="0">
      <selection activeCell="S12" sqref="S12"/>
    </sheetView>
  </sheetViews>
  <sheetFormatPr defaultRowHeight="12.75" x14ac:dyDescent="0.35"/>
  <cols>
    <col min="1" max="1" width="21.86328125" style="24" customWidth="1"/>
    <col min="2" max="3" width="9.796875" style="1" bestFit="1" customWidth="1"/>
    <col min="4" max="4" width="13.1328125" style="1" customWidth="1"/>
    <col min="5" max="5" width="8.73046875" style="1" bestFit="1" customWidth="1"/>
    <col min="6" max="6" width="9.796875" style="1" bestFit="1" customWidth="1"/>
    <col min="7" max="7" width="9.3984375" style="1" bestFit="1" customWidth="1"/>
    <col min="8" max="8" width="9.3984375" style="1" customWidth="1"/>
    <col min="9" max="9" width="9.06640625" style="1"/>
    <col min="10" max="10" width="41.33203125" style="1" customWidth="1"/>
    <col min="11" max="11" width="9.73046875" style="1" bestFit="1" customWidth="1"/>
    <col min="12" max="12" width="11" style="1" bestFit="1" customWidth="1"/>
    <col min="13" max="13" width="9.6640625" style="1" bestFit="1" customWidth="1"/>
    <col min="14" max="14" width="9.06640625" style="1"/>
    <col min="15" max="15" width="10.3984375" style="1" customWidth="1"/>
    <col min="16" max="16384" width="9.06640625" style="1"/>
  </cols>
  <sheetData>
    <row r="1" spans="1:23" ht="13.15" x14ac:dyDescent="0.35">
      <c r="A1" s="93" t="s">
        <v>141</v>
      </c>
      <c r="B1" s="93"/>
      <c r="C1" s="93"/>
      <c r="D1" s="93"/>
      <c r="E1" s="93"/>
      <c r="F1" s="93"/>
      <c r="G1" s="93"/>
      <c r="H1" s="22"/>
      <c r="J1" s="94" t="s">
        <v>158</v>
      </c>
      <c r="K1" s="94"/>
      <c r="L1" s="94"/>
      <c r="M1" s="94"/>
      <c r="N1" s="94"/>
      <c r="O1" s="94"/>
    </row>
    <row r="2" spans="1:23" ht="13.15" x14ac:dyDescent="0.35">
      <c r="A2" s="93" t="s">
        <v>142</v>
      </c>
      <c r="B2" s="93"/>
      <c r="C2" s="93"/>
      <c r="D2" s="93"/>
      <c r="E2" s="93"/>
      <c r="F2" s="93"/>
      <c r="G2" s="93"/>
      <c r="H2" s="22"/>
      <c r="J2" s="94"/>
      <c r="K2" s="94"/>
      <c r="L2" s="94"/>
      <c r="M2" s="94"/>
      <c r="N2" s="94"/>
      <c r="O2" s="94"/>
    </row>
    <row r="3" spans="1:23" ht="13.5" thickBot="1" x14ac:dyDescent="0.4">
      <c r="A3" s="93" t="s">
        <v>143</v>
      </c>
      <c r="B3" s="93"/>
      <c r="C3" s="93"/>
      <c r="D3" s="93"/>
      <c r="E3" s="93"/>
      <c r="F3" s="93"/>
      <c r="G3" s="93"/>
      <c r="H3" s="22"/>
      <c r="J3" s="95"/>
      <c r="K3" s="95"/>
      <c r="L3" s="95"/>
      <c r="M3" s="95"/>
      <c r="N3" s="95"/>
      <c r="O3" s="95"/>
      <c r="Q3" s="49" t="s">
        <v>159</v>
      </c>
    </row>
    <row r="4" spans="1:23" ht="14.65" customHeight="1" thickTop="1" x14ac:dyDescent="0.4">
      <c r="A4" s="46" t="s">
        <v>26</v>
      </c>
      <c r="B4" s="42" t="s">
        <v>26</v>
      </c>
      <c r="C4" s="42" t="s">
        <v>65</v>
      </c>
      <c r="D4" s="42" t="s">
        <v>69</v>
      </c>
      <c r="E4" s="42" t="s">
        <v>64</v>
      </c>
      <c r="F4" s="42" t="s">
        <v>63</v>
      </c>
      <c r="G4" s="42" t="s">
        <v>67</v>
      </c>
      <c r="H4" s="42"/>
      <c r="J4" s="50" t="str">
        <f>A4</f>
        <v>sbp</v>
      </c>
      <c r="K4" s="51" t="str">
        <f t="shared" ref="K4:O4" si="0">C4</f>
        <v>DBP_Cent</v>
      </c>
      <c r="L4" s="51" t="str">
        <f t="shared" si="0"/>
        <v>WT_Cent</v>
      </c>
      <c r="M4" s="51" t="str">
        <f t="shared" si="0"/>
        <v>BMI_Cent</v>
      </c>
      <c r="N4" s="51" t="str">
        <f t="shared" si="0"/>
        <v>AGE_Cent</v>
      </c>
      <c r="O4" s="52" t="str">
        <f t="shared" si="0"/>
        <v>HT_Cent</v>
      </c>
      <c r="Q4" s="98" t="s">
        <v>188</v>
      </c>
      <c r="R4" s="98"/>
      <c r="S4" s="98"/>
      <c r="T4" s="98"/>
      <c r="U4" s="98"/>
      <c r="V4" s="98"/>
      <c r="W4" s="98"/>
    </row>
    <row r="5" spans="1:23" ht="15" customHeight="1" x14ac:dyDescent="0.35">
      <c r="A5" s="47" t="s">
        <v>38</v>
      </c>
      <c r="B5" s="42">
        <v>1</v>
      </c>
      <c r="C5" s="42">
        <v>0.69793000000000005</v>
      </c>
      <c r="D5" s="42">
        <v>0.54096999999999995</v>
      </c>
      <c r="E5" s="42">
        <v>0.50663999999999998</v>
      </c>
      <c r="F5" s="42">
        <v>0.49948999999999999</v>
      </c>
      <c r="G5" s="42">
        <v>0.48263</v>
      </c>
      <c r="H5" s="42"/>
      <c r="J5" s="96" t="str">
        <f>A5</f>
        <v>Systolic blood pressure (mmHg)</v>
      </c>
      <c r="K5" s="53">
        <f t="shared" ref="K5:K43" si="1">C5</f>
        <v>0.69793000000000005</v>
      </c>
      <c r="L5" s="53">
        <f t="shared" ref="L5:L43" si="2">D5</f>
        <v>0.54096999999999995</v>
      </c>
      <c r="M5" s="53">
        <f t="shared" ref="M5:M43" si="3">E5</f>
        <v>0.50663999999999998</v>
      </c>
      <c r="N5" s="53">
        <f t="shared" ref="N5:N43" si="4">F5</f>
        <v>0.49948999999999999</v>
      </c>
      <c r="O5" s="54">
        <f t="shared" ref="O5:O43" si="5">G5</f>
        <v>0.48263</v>
      </c>
      <c r="Q5" s="98"/>
      <c r="R5" s="98"/>
      <c r="S5" s="98"/>
      <c r="T5" s="98"/>
      <c r="U5" s="98"/>
      <c r="V5" s="98"/>
      <c r="W5" s="98"/>
    </row>
    <row r="6" spans="1:23" ht="15" customHeight="1" x14ac:dyDescent="0.35">
      <c r="A6" s="48"/>
      <c r="B6" s="42"/>
      <c r="C6" s="42" t="s">
        <v>6</v>
      </c>
      <c r="D6" s="42" t="s">
        <v>6</v>
      </c>
      <c r="E6" s="42" t="s">
        <v>6</v>
      </c>
      <c r="F6" s="42" t="s">
        <v>6</v>
      </c>
      <c r="G6" s="42" t="s">
        <v>6</v>
      </c>
      <c r="H6" s="42"/>
      <c r="J6" s="96"/>
      <c r="K6" s="11" t="str">
        <f t="shared" si="1"/>
        <v>&lt;.0001</v>
      </c>
      <c r="L6" s="11" t="str">
        <f t="shared" si="2"/>
        <v>&lt;.0001</v>
      </c>
      <c r="M6" s="11" t="str">
        <f t="shared" si="3"/>
        <v>&lt;.0001</v>
      </c>
      <c r="N6" s="11" t="str">
        <f t="shared" si="4"/>
        <v>&lt;.0001</v>
      </c>
      <c r="O6" s="13" t="str">
        <f t="shared" si="5"/>
        <v>&lt;.0001</v>
      </c>
      <c r="Q6" s="98"/>
      <c r="R6" s="98"/>
      <c r="S6" s="98"/>
      <c r="T6" s="98"/>
      <c r="U6" s="98"/>
      <c r="V6" s="98"/>
      <c r="W6" s="98"/>
    </row>
    <row r="7" spans="1:23" ht="15" customHeight="1" thickBot="1" x14ac:dyDescent="0.4">
      <c r="A7" s="48"/>
      <c r="B7" s="42">
        <v>191</v>
      </c>
      <c r="C7" s="42">
        <v>191</v>
      </c>
      <c r="D7" s="42">
        <v>191</v>
      </c>
      <c r="E7" s="42">
        <v>191</v>
      </c>
      <c r="F7" s="42">
        <v>191</v>
      </c>
      <c r="G7" s="42">
        <v>191</v>
      </c>
      <c r="H7" s="42"/>
      <c r="J7" s="96"/>
      <c r="K7" s="11">
        <f t="shared" si="1"/>
        <v>191</v>
      </c>
      <c r="L7" s="11">
        <f t="shared" si="2"/>
        <v>191</v>
      </c>
      <c r="M7" s="11">
        <f t="shared" si="3"/>
        <v>191</v>
      </c>
      <c r="N7" s="11">
        <f t="shared" si="4"/>
        <v>191</v>
      </c>
      <c r="O7" s="13">
        <f t="shared" si="5"/>
        <v>191</v>
      </c>
      <c r="Q7" s="98"/>
      <c r="R7" s="98"/>
      <c r="S7" s="98"/>
      <c r="T7" s="98"/>
      <c r="U7" s="98"/>
      <c r="V7" s="98"/>
      <c r="W7" s="98"/>
    </row>
    <row r="8" spans="1:23" ht="15" customHeight="1" thickTop="1" x14ac:dyDescent="0.4">
      <c r="A8" s="46" t="s">
        <v>72</v>
      </c>
      <c r="B8" s="42" t="s">
        <v>72</v>
      </c>
      <c r="C8" s="42" t="s">
        <v>73</v>
      </c>
      <c r="D8" s="42" t="s">
        <v>74</v>
      </c>
      <c r="E8" s="42" t="s">
        <v>26</v>
      </c>
      <c r="F8" s="42" t="s">
        <v>63</v>
      </c>
      <c r="G8" s="42" t="s">
        <v>75</v>
      </c>
      <c r="H8" s="42"/>
      <c r="J8" s="50" t="str">
        <f>A8</f>
        <v>CHOL_Cent</v>
      </c>
      <c r="K8" s="51" t="str">
        <f t="shared" si="1"/>
        <v>LDL_Cent</v>
      </c>
      <c r="L8" s="51" t="str">
        <f t="shared" si="2"/>
        <v>TG_Cent</v>
      </c>
      <c r="M8" s="51" t="str">
        <f t="shared" si="3"/>
        <v>sbp</v>
      </c>
      <c r="N8" s="51" t="str">
        <f t="shared" si="4"/>
        <v>AGE_Cent</v>
      </c>
      <c r="O8" s="52" t="str">
        <f t="shared" si="5"/>
        <v>VLDL_Cent</v>
      </c>
      <c r="Q8" s="98"/>
      <c r="R8" s="98"/>
      <c r="S8" s="98"/>
      <c r="T8" s="98"/>
      <c r="U8" s="98"/>
      <c r="V8" s="98"/>
      <c r="W8" s="98"/>
    </row>
    <row r="9" spans="1:23" x14ac:dyDescent="0.35">
      <c r="A9" s="47" t="s">
        <v>144</v>
      </c>
      <c r="B9" s="42">
        <v>1</v>
      </c>
      <c r="C9" s="42">
        <v>0.97160000000000002</v>
      </c>
      <c r="D9" s="42">
        <v>0.25220999999999999</v>
      </c>
      <c r="E9" s="42">
        <v>0.22092999999999999</v>
      </c>
      <c r="F9" s="42">
        <v>0.22042</v>
      </c>
      <c r="G9" s="42">
        <v>0.21995000000000001</v>
      </c>
      <c r="H9" s="42"/>
      <c r="J9" s="96" t="str">
        <f>A9</f>
        <v>Total cholesterol (dg/mL), centered</v>
      </c>
      <c r="K9" s="53">
        <f t="shared" si="1"/>
        <v>0.97160000000000002</v>
      </c>
      <c r="L9" s="53">
        <f t="shared" si="2"/>
        <v>0.25220999999999999</v>
      </c>
      <c r="M9" s="53">
        <f t="shared" si="3"/>
        <v>0.22092999999999999</v>
      </c>
      <c r="N9" s="53">
        <f t="shared" si="4"/>
        <v>0.22042</v>
      </c>
      <c r="O9" s="54">
        <f t="shared" si="5"/>
        <v>0.21995000000000001</v>
      </c>
    </row>
    <row r="10" spans="1:23" x14ac:dyDescent="0.35">
      <c r="A10" s="48"/>
      <c r="B10" s="42"/>
      <c r="C10" s="42" t="s">
        <v>6</v>
      </c>
      <c r="D10" s="42">
        <v>4.0000000000000002E-4</v>
      </c>
      <c r="E10" s="42">
        <v>2.3E-3</v>
      </c>
      <c r="F10" s="42">
        <v>2.2000000000000001E-3</v>
      </c>
      <c r="G10" s="42">
        <v>2.3E-3</v>
      </c>
      <c r="H10" s="42"/>
      <c r="J10" s="96"/>
      <c r="K10" s="11" t="str">
        <f t="shared" si="1"/>
        <v>&lt;.0001</v>
      </c>
      <c r="L10" s="11">
        <f t="shared" si="2"/>
        <v>4.0000000000000002E-4</v>
      </c>
      <c r="M10" s="11">
        <f t="shared" si="3"/>
        <v>2.3E-3</v>
      </c>
      <c r="N10" s="11">
        <f t="shared" si="4"/>
        <v>2.2000000000000001E-3</v>
      </c>
      <c r="O10" s="13">
        <f t="shared" si="5"/>
        <v>2.3E-3</v>
      </c>
    </row>
    <row r="11" spans="1:23" ht="13.15" thickBot="1" x14ac:dyDescent="0.4">
      <c r="A11" s="48"/>
      <c r="B11" s="42">
        <v>190</v>
      </c>
      <c r="C11" s="42">
        <v>190</v>
      </c>
      <c r="D11" s="42">
        <v>190</v>
      </c>
      <c r="E11" s="42">
        <v>189</v>
      </c>
      <c r="F11" s="42">
        <v>190</v>
      </c>
      <c r="G11" s="42">
        <v>190</v>
      </c>
      <c r="H11" s="42"/>
      <c r="J11" s="97"/>
      <c r="K11" s="16">
        <f t="shared" si="1"/>
        <v>190</v>
      </c>
      <c r="L11" s="16">
        <f t="shared" si="2"/>
        <v>190</v>
      </c>
      <c r="M11" s="16">
        <f t="shared" si="3"/>
        <v>189</v>
      </c>
      <c r="N11" s="16">
        <f t="shared" si="4"/>
        <v>190</v>
      </c>
      <c r="O11" s="43">
        <f t="shared" si="5"/>
        <v>190</v>
      </c>
    </row>
    <row r="12" spans="1:23" ht="13.5" thickTop="1" x14ac:dyDescent="0.4">
      <c r="A12" s="46" t="s">
        <v>63</v>
      </c>
      <c r="B12" s="42" t="s">
        <v>63</v>
      </c>
      <c r="C12" s="42" t="s">
        <v>69</v>
      </c>
      <c r="D12" s="42" t="s">
        <v>64</v>
      </c>
      <c r="E12" s="42" t="s">
        <v>67</v>
      </c>
      <c r="F12" s="42" t="s">
        <v>26</v>
      </c>
      <c r="G12" s="42" t="s">
        <v>65</v>
      </c>
      <c r="H12" s="42"/>
      <c r="J12" s="55" t="str">
        <f>A12</f>
        <v>AGE_Cent</v>
      </c>
      <c r="K12" s="56" t="str">
        <f t="shared" si="1"/>
        <v>WT_Cent</v>
      </c>
      <c r="L12" s="56" t="str">
        <f t="shared" si="2"/>
        <v>BMI_Cent</v>
      </c>
      <c r="M12" s="56" t="str">
        <f t="shared" si="3"/>
        <v>HT_Cent</v>
      </c>
      <c r="N12" s="56" t="str">
        <f t="shared" si="4"/>
        <v>sbp</v>
      </c>
      <c r="O12" s="57" t="str">
        <f t="shared" si="5"/>
        <v>DBP_Cent</v>
      </c>
    </row>
    <row r="13" spans="1:23" x14ac:dyDescent="0.35">
      <c r="A13" s="47" t="s">
        <v>145</v>
      </c>
      <c r="B13" s="42">
        <v>1</v>
      </c>
      <c r="C13" s="42">
        <v>0.66027000000000002</v>
      </c>
      <c r="D13" s="42">
        <v>0.61314000000000002</v>
      </c>
      <c r="E13" s="42">
        <v>0.54266999999999999</v>
      </c>
      <c r="F13" s="42">
        <v>0.49948999999999999</v>
      </c>
      <c r="G13" s="42">
        <v>0.38612000000000002</v>
      </c>
      <c r="H13" s="42"/>
      <c r="J13" s="96" t="str">
        <f>A13</f>
        <v>Age (years), centered</v>
      </c>
      <c r="K13" s="53">
        <f t="shared" si="1"/>
        <v>0.66027000000000002</v>
      </c>
      <c r="L13" s="53">
        <f t="shared" si="2"/>
        <v>0.61314000000000002</v>
      </c>
      <c r="M13" s="53">
        <f t="shared" si="3"/>
        <v>0.54266999999999999</v>
      </c>
      <c r="N13" s="53">
        <f t="shared" si="4"/>
        <v>0.49948999999999999</v>
      </c>
      <c r="O13" s="54">
        <f t="shared" si="5"/>
        <v>0.38612000000000002</v>
      </c>
    </row>
    <row r="14" spans="1:23" x14ac:dyDescent="0.35">
      <c r="A14" s="48"/>
      <c r="B14" s="42"/>
      <c r="C14" s="42" t="s">
        <v>6</v>
      </c>
      <c r="D14" s="42" t="s">
        <v>6</v>
      </c>
      <c r="E14" s="42" t="s">
        <v>6</v>
      </c>
      <c r="F14" s="42" t="s">
        <v>6</v>
      </c>
      <c r="G14" s="42" t="s">
        <v>6</v>
      </c>
      <c r="H14" s="42"/>
      <c r="J14" s="96"/>
      <c r="K14" s="11" t="str">
        <f t="shared" si="1"/>
        <v>&lt;.0001</v>
      </c>
      <c r="L14" s="11" t="str">
        <f t="shared" si="2"/>
        <v>&lt;.0001</v>
      </c>
      <c r="M14" s="11" t="str">
        <f t="shared" si="3"/>
        <v>&lt;.0001</v>
      </c>
      <c r="N14" s="11" t="str">
        <f t="shared" si="4"/>
        <v>&lt;.0001</v>
      </c>
      <c r="O14" s="13" t="str">
        <f t="shared" si="5"/>
        <v>&lt;.0001</v>
      </c>
    </row>
    <row r="15" spans="1:23" ht="13.15" thickBot="1" x14ac:dyDescent="0.4">
      <c r="A15" s="48"/>
      <c r="B15" s="42">
        <v>231</v>
      </c>
      <c r="C15" s="42">
        <v>192</v>
      </c>
      <c r="D15" s="42">
        <v>192</v>
      </c>
      <c r="E15" s="42">
        <v>192</v>
      </c>
      <c r="F15" s="42">
        <v>191</v>
      </c>
      <c r="G15" s="42">
        <v>192</v>
      </c>
      <c r="H15" s="42"/>
      <c r="J15" s="96"/>
      <c r="K15" s="11">
        <f t="shared" si="1"/>
        <v>192</v>
      </c>
      <c r="L15" s="11">
        <f t="shared" si="2"/>
        <v>192</v>
      </c>
      <c r="M15" s="11">
        <f t="shared" si="3"/>
        <v>192</v>
      </c>
      <c r="N15" s="11">
        <f t="shared" si="4"/>
        <v>191</v>
      </c>
      <c r="O15" s="13">
        <f t="shared" si="5"/>
        <v>192</v>
      </c>
    </row>
    <row r="16" spans="1:23" ht="13.5" thickTop="1" x14ac:dyDescent="0.4">
      <c r="A16" s="46" t="s">
        <v>64</v>
      </c>
      <c r="B16" s="42" t="s">
        <v>64</v>
      </c>
      <c r="C16" s="42" t="s">
        <v>69</v>
      </c>
      <c r="D16" s="42" t="s">
        <v>63</v>
      </c>
      <c r="E16" s="42" t="s">
        <v>67</v>
      </c>
      <c r="F16" s="42" t="s">
        <v>68</v>
      </c>
      <c r="G16" s="42" t="s">
        <v>26</v>
      </c>
      <c r="H16" s="42"/>
      <c r="J16" s="50" t="str">
        <f>A16</f>
        <v>BMI_Cent</v>
      </c>
      <c r="K16" s="58" t="str">
        <f t="shared" si="1"/>
        <v>WT_Cent</v>
      </c>
      <c r="L16" s="58" t="str">
        <f t="shared" si="2"/>
        <v>AGE_Cent</v>
      </c>
      <c r="M16" s="58" t="str">
        <f t="shared" si="3"/>
        <v>HT_Cent</v>
      </c>
      <c r="N16" s="58" t="str">
        <f t="shared" si="4"/>
        <v>SKIN_Cent</v>
      </c>
      <c r="O16" s="59" t="str">
        <f t="shared" si="5"/>
        <v>sbp</v>
      </c>
    </row>
    <row r="17" spans="1:15" x14ac:dyDescent="0.35">
      <c r="A17" s="47" t="s">
        <v>148</v>
      </c>
      <c r="B17" s="42">
        <v>1</v>
      </c>
      <c r="C17" s="42">
        <v>0.86653999999999998</v>
      </c>
      <c r="D17" s="42">
        <v>0.61314000000000002</v>
      </c>
      <c r="E17" s="42">
        <v>0.52273999999999998</v>
      </c>
      <c r="F17" s="42">
        <v>0.51915999999999995</v>
      </c>
      <c r="G17" s="42">
        <v>0.50663999999999998</v>
      </c>
      <c r="H17" s="42"/>
      <c r="J17" s="96" t="str">
        <f>A17</f>
        <v>Body mass index (kg/m^2), centered</v>
      </c>
      <c r="K17" s="53">
        <f t="shared" si="1"/>
        <v>0.86653999999999998</v>
      </c>
      <c r="L17" s="53">
        <f t="shared" si="2"/>
        <v>0.61314000000000002</v>
      </c>
      <c r="M17" s="53">
        <f t="shared" si="3"/>
        <v>0.52273999999999998</v>
      </c>
      <c r="N17" s="53">
        <f t="shared" si="4"/>
        <v>0.51915999999999995</v>
      </c>
      <c r="O17" s="54">
        <f t="shared" si="5"/>
        <v>0.50663999999999998</v>
      </c>
    </row>
    <row r="18" spans="1:15" x14ac:dyDescent="0.35">
      <c r="A18" s="48"/>
      <c r="B18" s="42"/>
      <c r="C18" s="42" t="s">
        <v>6</v>
      </c>
      <c r="D18" s="42" t="s">
        <v>6</v>
      </c>
      <c r="E18" s="42" t="s">
        <v>6</v>
      </c>
      <c r="F18" s="42" t="s">
        <v>6</v>
      </c>
      <c r="G18" s="42" t="s">
        <v>6</v>
      </c>
      <c r="H18" s="42"/>
      <c r="J18" s="96"/>
      <c r="K18" s="11" t="str">
        <f t="shared" si="1"/>
        <v>&lt;.0001</v>
      </c>
      <c r="L18" s="11" t="str">
        <f t="shared" si="2"/>
        <v>&lt;.0001</v>
      </c>
      <c r="M18" s="11" t="str">
        <f t="shared" si="3"/>
        <v>&lt;.0001</v>
      </c>
      <c r="N18" s="11" t="str">
        <f t="shared" si="4"/>
        <v>&lt;.0001</v>
      </c>
      <c r="O18" s="13" t="str">
        <f t="shared" si="5"/>
        <v>&lt;.0001</v>
      </c>
    </row>
    <row r="19" spans="1:15" ht="13.15" thickBot="1" x14ac:dyDescent="0.4">
      <c r="A19" s="48"/>
      <c r="B19" s="42">
        <v>192</v>
      </c>
      <c r="C19" s="42">
        <v>192</v>
      </c>
      <c r="D19" s="42">
        <v>192</v>
      </c>
      <c r="E19" s="42">
        <v>192</v>
      </c>
      <c r="F19" s="42">
        <v>192</v>
      </c>
      <c r="G19" s="42">
        <v>191</v>
      </c>
      <c r="H19" s="42"/>
      <c r="J19" s="97"/>
      <c r="K19" s="16">
        <f t="shared" si="1"/>
        <v>192</v>
      </c>
      <c r="L19" s="16">
        <f t="shared" si="2"/>
        <v>192</v>
      </c>
      <c r="M19" s="16">
        <f t="shared" si="3"/>
        <v>192</v>
      </c>
      <c r="N19" s="16">
        <f t="shared" si="4"/>
        <v>192</v>
      </c>
      <c r="O19" s="43">
        <f t="shared" si="5"/>
        <v>191</v>
      </c>
    </row>
    <row r="20" spans="1:15" ht="13.5" thickTop="1" x14ac:dyDescent="0.4">
      <c r="A20" s="46" t="s">
        <v>65</v>
      </c>
      <c r="B20" s="42" t="s">
        <v>65</v>
      </c>
      <c r="C20" s="42" t="s">
        <v>26</v>
      </c>
      <c r="D20" s="42" t="s">
        <v>69</v>
      </c>
      <c r="E20" s="42" t="s">
        <v>67</v>
      </c>
      <c r="F20" s="42" t="s">
        <v>64</v>
      </c>
      <c r="G20" s="42" t="s">
        <v>63</v>
      </c>
      <c r="H20" s="42"/>
      <c r="J20" s="55" t="str">
        <f>A20</f>
        <v>DBP_Cent</v>
      </c>
      <c r="K20" s="56" t="str">
        <f t="shared" si="1"/>
        <v>sbp</v>
      </c>
      <c r="L20" s="56" t="str">
        <f t="shared" si="2"/>
        <v>WT_Cent</v>
      </c>
      <c r="M20" s="56" t="str">
        <f t="shared" si="3"/>
        <v>HT_Cent</v>
      </c>
      <c r="N20" s="56" t="str">
        <f t="shared" si="4"/>
        <v>BMI_Cent</v>
      </c>
      <c r="O20" s="57" t="str">
        <f t="shared" si="5"/>
        <v>AGE_Cent</v>
      </c>
    </row>
    <row r="21" spans="1:15" x14ac:dyDescent="0.35">
      <c r="A21" s="47" t="s">
        <v>149</v>
      </c>
      <c r="B21" s="42">
        <v>1</v>
      </c>
      <c r="C21" s="42">
        <v>0.69793000000000005</v>
      </c>
      <c r="D21" s="42">
        <v>0.47525000000000001</v>
      </c>
      <c r="E21" s="42">
        <v>0.43803999999999998</v>
      </c>
      <c r="F21" s="42">
        <v>0.42838999999999999</v>
      </c>
      <c r="G21" s="42">
        <v>0.38612000000000002</v>
      </c>
      <c r="H21" s="42"/>
      <c r="J21" s="96" t="str">
        <f>A21</f>
        <v>Diastolic blood pressure (mmHg), centered</v>
      </c>
      <c r="K21" s="53">
        <f t="shared" si="1"/>
        <v>0.69793000000000005</v>
      </c>
      <c r="L21" s="53">
        <f t="shared" si="2"/>
        <v>0.47525000000000001</v>
      </c>
      <c r="M21" s="53">
        <f t="shared" si="3"/>
        <v>0.43803999999999998</v>
      </c>
      <c r="N21" s="53">
        <f t="shared" si="4"/>
        <v>0.42838999999999999</v>
      </c>
      <c r="O21" s="54">
        <f t="shared" si="5"/>
        <v>0.38612000000000002</v>
      </c>
    </row>
    <row r="22" spans="1:15" x14ac:dyDescent="0.35">
      <c r="A22" s="48"/>
      <c r="B22" s="42"/>
      <c r="C22" s="42" t="s">
        <v>6</v>
      </c>
      <c r="D22" s="42" t="s">
        <v>6</v>
      </c>
      <c r="E22" s="42" t="s">
        <v>6</v>
      </c>
      <c r="F22" s="42" t="s">
        <v>6</v>
      </c>
      <c r="G22" s="42" t="s">
        <v>6</v>
      </c>
      <c r="H22" s="42"/>
      <c r="J22" s="96"/>
      <c r="K22" s="11" t="str">
        <f t="shared" si="1"/>
        <v>&lt;.0001</v>
      </c>
      <c r="L22" s="11" t="str">
        <f t="shared" si="2"/>
        <v>&lt;.0001</v>
      </c>
      <c r="M22" s="11" t="str">
        <f t="shared" si="3"/>
        <v>&lt;.0001</v>
      </c>
      <c r="N22" s="11" t="str">
        <f t="shared" si="4"/>
        <v>&lt;.0001</v>
      </c>
      <c r="O22" s="13" t="str">
        <f t="shared" si="5"/>
        <v>&lt;.0001</v>
      </c>
    </row>
    <row r="23" spans="1:15" ht="13.15" thickBot="1" x14ac:dyDescent="0.4">
      <c r="A23" s="48"/>
      <c r="B23" s="42">
        <v>192</v>
      </c>
      <c r="C23" s="42">
        <v>191</v>
      </c>
      <c r="D23" s="42">
        <v>192</v>
      </c>
      <c r="E23" s="42">
        <v>192</v>
      </c>
      <c r="F23" s="42">
        <v>192</v>
      </c>
      <c r="G23" s="42">
        <v>192</v>
      </c>
      <c r="H23" s="42"/>
      <c r="J23" s="96"/>
      <c r="K23" s="11">
        <f t="shared" si="1"/>
        <v>191</v>
      </c>
      <c r="L23" s="11">
        <f t="shared" si="2"/>
        <v>192</v>
      </c>
      <c r="M23" s="11">
        <f t="shared" si="3"/>
        <v>192</v>
      </c>
      <c r="N23" s="11">
        <f t="shared" si="4"/>
        <v>192</v>
      </c>
      <c r="O23" s="13">
        <f t="shared" si="5"/>
        <v>192</v>
      </c>
    </row>
    <row r="24" spans="1:15" ht="25.9" thickTop="1" x14ac:dyDescent="0.4">
      <c r="A24" s="46" t="s">
        <v>66</v>
      </c>
      <c r="B24" s="42" t="s">
        <v>66</v>
      </c>
      <c r="C24" s="42" t="s">
        <v>75</v>
      </c>
      <c r="D24" s="42" t="s">
        <v>74</v>
      </c>
      <c r="E24" s="42" t="s">
        <v>8</v>
      </c>
      <c r="F24" s="42" t="s">
        <v>64</v>
      </c>
      <c r="G24" s="42" t="s">
        <v>73</v>
      </c>
      <c r="H24" s="42"/>
      <c r="J24" s="50" t="str">
        <f>A24</f>
        <v>HDL_Cent</v>
      </c>
      <c r="K24" s="58" t="str">
        <f t="shared" si="1"/>
        <v>VLDL_Cent</v>
      </c>
      <c r="L24" s="58" t="str">
        <f t="shared" si="2"/>
        <v>TG_Cent</v>
      </c>
      <c r="M24" s="58" t="str">
        <f t="shared" si="3"/>
        <v>female</v>
      </c>
      <c r="N24" s="58" t="str">
        <f t="shared" si="4"/>
        <v>BMI_Cent</v>
      </c>
      <c r="O24" s="59" t="str">
        <f t="shared" si="5"/>
        <v>LDL_Cent</v>
      </c>
    </row>
    <row r="25" spans="1:15" x14ac:dyDescent="0.35">
      <c r="A25" s="47" t="s">
        <v>154</v>
      </c>
      <c r="B25" s="42">
        <v>1</v>
      </c>
      <c r="C25" s="47">
        <v>-0.34371000000000002</v>
      </c>
      <c r="D25" s="47">
        <v>-0.33083000000000001</v>
      </c>
      <c r="E25" s="42">
        <v>0.2389</v>
      </c>
      <c r="F25" s="47">
        <v>-0.13406999999999999</v>
      </c>
      <c r="G25" s="47">
        <v>-0.12756000000000001</v>
      </c>
      <c r="H25" s="42"/>
      <c r="J25" s="96" t="str">
        <f>A25</f>
        <v>High density lipoprotein (mg/dL), centered</v>
      </c>
      <c r="K25" s="53">
        <f t="shared" si="1"/>
        <v>-0.34371000000000002</v>
      </c>
      <c r="L25" s="53">
        <f t="shared" si="2"/>
        <v>-0.33083000000000001</v>
      </c>
      <c r="M25" s="53">
        <f t="shared" si="3"/>
        <v>0.2389</v>
      </c>
      <c r="N25" s="53">
        <f t="shared" si="4"/>
        <v>-0.13406999999999999</v>
      </c>
      <c r="O25" s="54">
        <f t="shared" si="5"/>
        <v>-0.12756000000000001</v>
      </c>
    </row>
    <row r="26" spans="1:15" x14ac:dyDescent="0.35">
      <c r="A26" s="48"/>
      <c r="B26" s="42"/>
      <c r="C26" s="42" t="s">
        <v>6</v>
      </c>
      <c r="D26" s="42" t="s">
        <v>6</v>
      </c>
      <c r="E26" s="42">
        <v>8.9999999999999998E-4</v>
      </c>
      <c r="F26" s="42">
        <v>6.5199999999999994E-2</v>
      </c>
      <c r="G26" s="42">
        <v>7.9500000000000001E-2</v>
      </c>
      <c r="H26" s="42"/>
      <c r="J26" s="96"/>
      <c r="K26" s="11" t="str">
        <f t="shared" si="1"/>
        <v>&lt;.0001</v>
      </c>
      <c r="L26" s="11" t="str">
        <f t="shared" si="2"/>
        <v>&lt;.0001</v>
      </c>
      <c r="M26" s="11">
        <f t="shared" si="3"/>
        <v>8.9999999999999998E-4</v>
      </c>
      <c r="N26" s="11">
        <f t="shared" si="4"/>
        <v>6.5199999999999994E-2</v>
      </c>
      <c r="O26" s="13">
        <f t="shared" si="5"/>
        <v>7.9500000000000001E-2</v>
      </c>
    </row>
    <row r="27" spans="1:15" ht="13.15" thickBot="1" x14ac:dyDescent="0.4">
      <c r="A27" s="48"/>
      <c r="B27" s="42">
        <v>190</v>
      </c>
      <c r="C27" s="42">
        <v>190</v>
      </c>
      <c r="D27" s="42">
        <v>190</v>
      </c>
      <c r="E27" s="42">
        <v>190</v>
      </c>
      <c r="F27" s="42">
        <v>190</v>
      </c>
      <c r="G27" s="42">
        <v>190</v>
      </c>
      <c r="H27" s="42"/>
      <c r="J27" s="97"/>
      <c r="K27" s="16">
        <f t="shared" si="1"/>
        <v>190</v>
      </c>
      <c r="L27" s="16">
        <f t="shared" si="2"/>
        <v>190</v>
      </c>
      <c r="M27" s="16">
        <f t="shared" si="3"/>
        <v>190</v>
      </c>
      <c r="N27" s="16">
        <f t="shared" si="4"/>
        <v>190</v>
      </c>
      <c r="O27" s="43">
        <f t="shared" si="5"/>
        <v>190</v>
      </c>
    </row>
    <row r="28" spans="1:15" ht="25.9" thickTop="1" x14ac:dyDescent="0.4">
      <c r="A28" s="46" t="s">
        <v>67</v>
      </c>
      <c r="B28" s="42" t="s">
        <v>67</v>
      </c>
      <c r="C28" s="92" t="s">
        <v>69</v>
      </c>
      <c r="D28" s="42" t="s">
        <v>63</v>
      </c>
      <c r="E28" s="42" t="s">
        <v>64</v>
      </c>
      <c r="F28" s="42" t="s">
        <v>26</v>
      </c>
      <c r="G28" s="92" t="s">
        <v>65</v>
      </c>
      <c r="H28" s="42"/>
      <c r="J28" s="55" t="str">
        <f>A28</f>
        <v>HT_Cent</v>
      </c>
      <c r="K28" s="56" t="str">
        <f t="shared" si="1"/>
        <v>WT_Cent</v>
      </c>
      <c r="L28" s="56" t="str">
        <f t="shared" si="2"/>
        <v>AGE_Cent</v>
      </c>
      <c r="M28" s="56" t="str">
        <f t="shared" si="3"/>
        <v>BMI_Cent</v>
      </c>
      <c r="N28" s="56" t="str">
        <f t="shared" si="4"/>
        <v>sbp</v>
      </c>
      <c r="O28" s="57" t="str">
        <f t="shared" si="5"/>
        <v>DBP_Cent</v>
      </c>
    </row>
    <row r="29" spans="1:15" x14ac:dyDescent="0.35">
      <c r="A29" s="47" t="s">
        <v>155</v>
      </c>
      <c r="B29" s="42">
        <v>1</v>
      </c>
      <c r="C29" s="42">
        <v>0.85536000000000001</v>
      </c>
      <c r="D29" s="42">
        <v>0.54266999999999999</v>
      </c>
      <c r="E29" s="42">
        <v>0.52273999999999998</v>
      </c>
      <c r="F29" s="42">
        <v>0.48263</v>
      </c>
      <c r="G29" s="42">
        <v>0.43803999999999998</v>
      </c>
      <c r="H29" s="42"/>
      <c r="J29" s="96" t="str">
        <f>A29</f>
        <v>Height (in), centered</v>
      </c>
      <c r="K29" s="53">
        <f t="shared" si="1"/>
        <v>0.85536000000000001</v>
      </c>
      <c r="L29" s="53">
        <f t="shared" si="2"/>
        <v>0.54266999999999999</v>
      </c>
      <c r="M29" s="53">
        <f t="shared" si="3"/>
        <v>0.52273999999999998</v>
      </c>
      <c r="N29" s="53">
        <f t="shared" si="4"/>
        <v>0.48263</v>
      </c>
      <c r="O29" s="54">
        <f t="shared" si="5"/>
        <v>0.43803999999999998</v>
      </c>
    </row>
    <row r="30" spans="1:15" x14ac:dyDescent="0.35">
      <c r="A30" s="48"/>
      <c r="B30" s="42"/>
      <c r="C30" s="42" t="s">
        <v>6</v>
      </c>
      <c r="D30" s="42" t="s">
        <v>6</v>
      </c>
      <c r="E30" s="42" t="s">
        <v>6</v>
      </c>
      <c r="F30" s="42" t="s">
        <v>6</v>
      </c>
      <c r="G30" s="42" t="s">
        <v>6</v>
      </c>
      <c r="H30" s="42"/>
      <c r="J30" s="96"/>
      <c r="K30" s="11" t="str">
        <f t="shared" si="1"/>
        <v>&lt;.0001</v>
      </c>
      <c r="L30" s="11" t="str">
        <f t="shared" si="2"/>
        <v>&lt;.0001</v>
      </c>
      <c r="M30" s="11" t="str">
        <f t="shared" si="3"/>
        <v>&lt;.0001</v>
      </c>
      <c r="N30" s="11" t="str">
        <f t="shared" si="4"/>
        <v>&lt;.0001</v>
      </c>
      <c r="O30" s="13" t="str">
        <f t="shared" si="5"/>
        <v>&lt;.0001</v>
      </c>
    </row>
    <row r="31" spans="1:15" ht="13.15" thickBot="1" x14ac:dyDescent="0.4">
      <c r="A31" s="48"/>
      <c r="B31" s="42">
        <v>192</v>
      </c>
      <c r="C31" s="42">
        <v>192</v>
      </c>
      <c r="D31" s="42">
        <v>192</v>
      </c>
      <c r="E31" s="42">
        <v>192</v>
      </c>
      <c r="F31" s="42">
        <v>191</v>
      </c>
      <c r="G31" s="42">
        <v>192</v>
      </c>
      <c r="H31" s="42"/>
      <c r="J31" s="96"/>
      <c r="K31" s="11">
        <f t="shared" si="1"/>
        <v>192</v>
      </c>
      <c r="L31" s="11">
        <f t="shared" si="2"/>
        <v>192</v>
      </c>
      <c r="M31" s="11">
        <f t="shared" si="3"/>
        <v>192</v>
      </c>
      <c r="N31" s="11">
        <f t="shared" si="4"/>
        <v>191</v>
      </c>
      <c r="O31" s="13">
        <f t="shared" si="5"/>
        <v>192</v>
      </c>
    </row>
    <row r="32" spans="1:15" ht="25.9" thickTop="1" x14ac:dyDescent="0.4">
      <c r="A32" s="46" t="s">
        <v>73</v>
      </c>
      <c r="B32" s="42" t="s">
        <v>73</v>
      </c>
      <c r="C32" s="42" t="s">
        <v>72</v>
      </c>
      <c r="D32" s="42" t="s">
        <v>26</v>
      </c>
      <c r="E32" s="42" t="s">
        <v>65</v>
      </c>
      <c r="F32" s="42" t="s">
        <v>63</v>
      </c>
      <c r="G32" s="42" t="s">
        <v>74</v>
      </c>
      <c r="H32" s="42"/>
      <c r="J32" s="50" t="str">
        <f>A32</f>
        <v>LDL_Cent</v>
      </c>
      <c r="K32" s="58" t="str">
        <f t="shared" si="1"/>
        <v>CHOL_Cent</v>
      </c>
      <c r="L32" s="58" t="str">
        <f t="shared" si="2"/>
        <v>sbp</v>
      </c>
      <c r="M32" s="58" t="str">
        <f t="shared" si="3"/>
        <v>DBP_Cent</v>
      </c>
      <c r="N32" s="58" t="str">
        <f t="shared" si="4"/>
        <v>AGE_Cent</v>
      </c>
      <c r="O32" s="59" t="str">
        <f t="shared" si="5"/>
        <v>TG_Cent</v>
      </c>
    </row>
    <row r="33" spans="1:15" x14ac:dyDescent="0.35">
      <c r="A33" s="47" t="s">
        <v>147</v>
      </c>
      <c r="B33" s="42">
        <v>1</v>
      </c>
      <c r="C33" s="42">
        <v>0.97160000000000002</v>
      </c>
      <c r="D33" s="42">
        <v>0.19250999999999999</v>
      </c>
      <c r="E33" s="42">
        <v>0.18717</v>
      </c>
      <c r="F33" s="42">
        <v>0.182</v>
      </c>
      <c r="G33" s="42">
        <v>0.18042</v>
      </c>
      <c r="H33" s="42"/>
      <c r="J33" s="96" t="str">
        <f>A33</f>
        <v>Low density lipoprotein (mg/dL), centered</v>
      </c>
      <c r="K33" s="53">
        <f t="shared" si="1"/>
        <v>0.97160000000000002</v>
      </c>
      <c r="L33" s="53">
        <f t="shared" si="2"/>
        <v>0.19250999999999999</v>
      </c>
      <c r="M33" s="53">
        <f t="shared" si="3"/>
        <v>0.18717</v>
      </c>
      <c r="N33" s="53">
        <f t="shared" si="4"/>
        <v>0.182</v>
      </c>
      <c r="O33" s="54">
        <f t="shared" si="5"/>
        <v>0.18042</v>
      </c>
    </row>
    <row r="34" spans="1:15" x14ac:dyDescent="0.35">
      <c r="A34" s="48"/>
      <c r="B34" s="42"/>
      <c r="C34" s="42" t="s">
        <v>6</v>
      </c>
      <c r="D34" s="42">
        <v>8.0000000000000002E-3</v>
      </c>
      <c r="E34" s="42">
        <v>9.7000000000000003E-3</v>
      </c>
      <c r="F34" s="42">
        <v>1.2E-2</v>
      </c>
      <c r="G34" s="42">
        <v>1.2699999999999999E-2</v>
      </c>
      <c r="H34" s="42"/>
      <c r="J34" s="96"/>
      <c r="K34" s="11" t="str">
        <f t="shared" si="1"/>
        <v>&lt;.0001</v>
      </c>
      <c r="L34" s="11">
        <f t="shared" si="2"/>
        <v>8.0000000000000002E-3</v>
      </c>
      <c r="M34" s="11">
        <f t="shared" si="3"/>
        <v>9.7000000000000003E-3</v>
      </c>
      <c r="N34" s="11">
        <f t="shared" si="4"/>
        <v>1.2E-2</v>
      </c>
      <c r="O34" s="13">
        <f t="shared" si="5"/>
        <v>1.2699999999999999E-2</v>
      </c>
    </row>
    <row r="35" spans="1:15" ht="13.15" thickBot="1" x14ac:dyDescent="0.4">
      <c r="A35" s="48"/>
      <c r="B35" s="42">
        <v>190</v>
      </c>
      <c r="C35" s="42">
        <v>190</v>
      </c>
      <c r="D35" s="42">
        <v>189</v>
      </c>
      <c r="E35" s="42">
        <v>190</v>
      </c>
      <c r="F35" s="42">
        <v>190</v>
      </c>
      <c r="G35" s="42">
        <v>190</v>
      </c>
      <c r="H35" s="42"/>
      <c r="J35" s="97"/>
      <c r="K35" s="16">
        <f t="shared" si="1"/>
        <v>190</v>
      </c>
      <c r="L35" s="16">
        <f t="shared" si="2"/>
        <v>189</v>
      </c>
      <c r="M35" s="16">
        <f t="shared" si="3"/>
        <v>190</v>
      </c>
      <c r="N35" s="16">
        <f t="shared" si="4"/>
        <v>190</v>
      </c>
      <c r="O35" s="43">
        <f t="shared" si="5"/>
        <v>190</v>
      </c>
    </row>
    <row r="36" spans="1:15" ht="25.9" thickTop="1" x14ac:dyDescent="0.4">
      <c r="A36" s="46" t="s">
        <v>68</v>
      </c>
      <c r="B36" s="42" t="s">
        <v>68</v>
      </c>
      <c r="C36" s="42" t="s">
        <v>64</v>
      </c>
      <c r="D36" s="42" t="s">
        <v>69</v>
      </c>
      <c r="E36" s="42" t="s">
        <v>74</v>
      </c>
      <c r="F36" s="42" t="s">
        <v>75</v>
      </c>
      <c r="G36" s="42" t="s">
        <v>26</v>
      </c>
      <c r="H36" s="42"/>
      <c r="J36" s="55" t="str">
        <f>A36</f>
        <v>SKIN_Cent</v>
      </c>
      <c r="K36" s="56" t="str">
        <f t="shared" si="1"/>
        <v>BMI_Cent</v>
      </c>
      <c r="L36" s="56" t="str">
        <f t="shared" si="2"/>
        <v>WT_Cent</v>
      </c>
      <c r="M36" s="56" t="str">
        <f t="shared" si="3"/>
        <v>TG_Cent</v>
      </c>
      <c r="N36" s="56" t="str">
        <f t="shared" si="4"/>
        <v>VLDL_Cent</v>
      </c>
      <c r="O36" s="57" t="str">
        <f t="shared" si="5"/>
        <v>sbp</v>
      </c>
    </row>
    <row r="37" spans="1:15" x14ac:dyDescent="0.35">
      <c r="A37" s="47" t="s">
        <v>156</v>
      </c>
      <c r="B37" s="42">
        <v>1</v>
      </c>
      <c r="C37" s="42">
        <v>0.51915999999999995</v>
      </c>
      <c r="D37" s="42">
        <v>0.34078999999999998</v>
      </c>
      <c r="E37" s="42">
        <v>0.27983999999999998</v>
      </c>
      <c r="F37" s="42">
        <v>0.24249999999999999</v>
      </c>
      <c r="G37" s="42">
        <v>0.23558999999999999</v>
      </c>
      <c r="H37" s="42"/>
      <c r="J37" s="96" t="str">
        <f>A37</f>
        <v>Blood glucose levels (mg/dL, centered)</v>
      </c>
      <c r="K37" s="53">
        <f t="shared" si="1"/>
        <v>0.51915999999999995</v>
      </c>
      <c r="L37" s="53">
        <f t="shared" si="2"/>
        <v>0.34078999999999998</v>
      </c>
      <c r="M37" s="53">
        <f t="shared" si="3"/>
        <v>0.27983999999999998</v>
      </c>
      <c r="N37" s="53">
        <f t="shared" si="4"/>
        <v>0.24249999999999999</v>
      </c>
      <c r="O37" s="54">
        <f t="shared" si="5"/>
        <v>0.23558999999999999</v>
      </c>
    </row>
    <row r="38" spans="1:15" x14ac:dyDescent="0.35">
      <c r="A38" s="48"/>
      <c r="B38" s="42"/>
      <c r="C38" s="42" t="s">
        <v>6</v>
      </c>
      <c r="D38" s="42" t="s">
        <v>6</v>
      </c>
      <c r="E38" s="42" t="s">
        <v>6</v>
      </c>
      <c r="F38" s="42">
        <v>6.9999999999999999E-4</v>
      </c>
      <c r="G38" s="42">
        <v>1E-3</v>
      </c>
      <c r="H38" s="42"/>
      <c r="J38" s="96"/>
      <c r="K38" s="11" t="str">
        <f t="shared" si="1"/>
        <v>&lt;.0001</v>
      </c>
      <c r="L38" s="11" t="str">
        <f t="shared" si="2"/>
        <v>&lt;.0001</v>
      </c>
      <c r="M38" s="11" t="str">
        <f t="shared" si="3"/>
        <v>&lt;.0001</v>
      </c>
      <c r="N38" s="11">
        <f t="shared" si="4"/>
        <v>6.9999999999999999E-4</v>
      </c>
      <c r="O38" s="13">
        <f t="shared" si="5"/>
        <v>1E-3</v>
      </c>
    </row>
    <row r="39" spans="1:15" ht="13.15" thickBot="1" x14ac:dyDescent="0.4">
      <c r="A39" s="48"/>
      <c r="B39" s="42">
        <v>192</v>
      </c>
      <c r="C39" s="42">
        <v>192</v>
      </c>
      <c r="D39" s="42">
        <v>192</v>
      </c>
      <c r="E39" s="42">
        <v>190</v>
      </c>
      <c r="F39" s="42">
        <v>190</v>
      </c>
      <c r="G39" s="42">
        <v>191</v>
      </c>
      <c r="H39" s="42"/>
      <c r="J39" s="96"/>
      <c r="K39" s="11">
        <f t="shared" si="1"/>
        <v>192</v>
      </c>
      <c r="L39" s="11">
        <f t="shared" si="2"/>
        <v>192</v>
      </c>
      <c r="M39" s="11">
        <f t="shared" si="3"/>
        <v>190</v>
      </c>
      <c r="N39" s="11">
        <f t="shared" si="4"/>
        <v>190</v>
      </c>
      <c r="O39" s="13">
        <f t="shared" si="5"/>
        <v>191</v>
      </c>
    </row>
    <row r="40" spans="1:15" ht="25.9" thickTop="1" x14ac:dyDescent="0.4">
      <c r="A40" s="46" t="s">
        <v>74</v>
      </c>
      <c r="B40" s="42" t="s">
        <v>74</v>
      </c>
      <c r="C40" s="42" t="s">
        <v>75</v>
      </c>
      <c r="D40" s="42" t="s">
        <v>64</v>
      </c>
      <c r="E40" s="42" t="s">
        <v>63</v>
      </c>
      <c r="F40" s="42" t="s">
        <v>66</v>
      </c>
      <c r="G40" s="42" t="s">
        <v>26</v>
      </c>
      <c r="H40" s="42"/>
      <c r="J40" s="50" t="str">
        <f>A40</f>
        <v>TG_Cent</v>
      </c>
      <c r="K40" s="58" t="str">
        <f t="shared" si="1"/>
        <v>VLDL_Cent</v>
      </c>
      <c r="L40" s="58" t="str">
        <f t="shared" si="2"/>
        <v>BMI_Cent</v>
      </c>
      <c r="M40" s="58" t="str">
        <f t="shared" si="3"/>
        <v>AGE_Cent</v>
      </c>
      <c r="N40" s="58" t="str">
        <f t="shared" si="4"/>
        <v>HDL_Cent</v>
      </c>
      <c r="O40" s="59" t="str">
        <f t="shared" si="5"/>
        <v>sbp</v>
      </c>
    </row>
    <row r="41" spans="1:15" x14ac:dyDescent="0.35">
      <c r="A41" s="47" t="s">
        <v>150</v>
      </c>
      <c r="B41" s="42">
        <v>1</v>
      </c>
      <c r="C41" s="42">
        <v>0.91110999999999998</v>
      </c>
      <c r="D41" s="42">
        <v>0.40232000000000001</v>
      </c>
      <c r="E41" s="42">
        <v>0.34872999999999998</v>
      </c>
      <c r="F41" s="47">
        <v>-0.33083000000000001</v>
      </c>
      <c r="G41" s="42">
        <v>0.29914000000000002</v>
      </c>
      <c r="H41" s="42"/>
      <c r="J41" s="96" t="str">
        <f>A41</f>
        <v>Triglycerides (mg/dL), centered</v>
      </c>
      <c r="K41" s="53">
        <f t="shared" si="1"/>
        <v>0.91110999999999998</v>
      </c>
      <c r="L41" s="53">
        <f t="shared" si="2"/>
        <v>0.40232000000000001</v>
      </c>
      <c r="M41" s="53">
        <f t="shared" si="3"/>
        <v>0.34872999999999998</v>
      </c>
      <c r="N41" s="53">
        <f t="shared" si="4"/>
        <v>-0.33083000000000001</v>
      </c>
      <c r="O41" s="54">
        <f t="shared" si="5"/>
        <v>0.29914000000000002</v>
      </c>
    </row>
    <row r="42" spans="1:15" x14ac:dyDescent="0.35">
      <c r="A42" s="48"/>
      <c r="B42" s="42"/>
      <c r="C42" s="42" t="s">
        <v>6</v>
      </c>
      <c r="D42" s="42" t="s">
        <v>6</v>
      </c>
      <c r="E42" s="42" t="s">
        <v>6</v>
      </c>
      <c r="F42" s="42" t="s">
        <v>6</v>
      </c>
      <c r="G42" s="42" t="s">
        <v>6</v>
      </c>
      <c r="H42" s="42"/>
      <c r="J42" s="96"/>
      <c r="K42" s="11" t="str">
        <f t="shared" si="1"/>
        <v>&lt;.0001</v>
      </c>
      <c r="L42" s="11" t="str">
        <f t="shared" si="2"/>
        <v>&lt;.0001</v>
      </c>
      <c r="M42" s="11" t="str">
        <f t="shared" si="3"/>
        <v>&lt;.0001</v>
      </c>
      <c r="N42" s="11" t="str">
        <f t="shared" si="4"/>
        <v>&lt;.0001</v>
      </c>
      <c r="O42" s="13" t="str">
        <f t="shared" si="5"/>
        <v>&lt;.0001</v>
      </c>
    </row>
    <row r="43" spans="1:15" ht="13.15" thickBot="1" x14ac:dyDescent="0.4">
      <c r="A43" s="48"/>
      <c r="B43" s="42">
        <v>190</v>
      </c>
      <c r="C43" s="42">
        <v>190</v>
      </c>
      <c r="D43" s="42">
        <v>190</v>
      </c>
      <c r="E43" s="42">
        <v>190</v>
      </c>
      <c r="F43" s="42">
        <v>190</v>
      </c>
      <c r="G43" s="42">
        <v>189</v>
      </c>
      <c r="H43" s="42"/>
      <c r="J43" s="97"/>
      <c r="K43" s="16">
        <f t="shared" si="1"/>
        <v>190</v>
      </c>
      <c r="L43" s="16">
        <f t="shared" si="2"/>
        <v>190</v>
      </c>
      <c r="M43" s="16">
        <f t="shared" si="3"/>
        <v>190</v>
      </c>
      <c r="N43" s="16">
        <f t="shared" si="4"/>
        <v>190</v>
      </c>
      <c r="O43" s="43">
        <f t="shared" si="5"/>
        <v>189</v>
      </c>
    </row>
    <row r="44" spans="1:15" ht="25.9" thickTop="1" x14ac:dyDescent="0.4">
      <c r="A44" s="46" t="s">
        <v>75</v>
      </c>
      <c r="B44" s="42" t="s">
        <v>75</v>
      </c>
      <c r="C44" s="42" t="s">
        <v>74</v>
      </c>
      <c r="D44" s="42" t="s">
        <v>64</v>
      </c>
      <c r="E44" s="42" t="s">
        <v>63</v>
      </c>
      <c r="F44" s="42" t="s">
        <v>66</v>
      </c>
      <c r="G44" s="42" t="s">
        <v>69</v>
      </c>
      <c r="J44" s="55" t="str">
        <f t="shared" ref="J44:J45" si="6">A44</f>
        <v>VLDL_Cent</v>
      </c>
      <c r="K44" s="56" t="str">
        <f t="shared" ref="K44:K59" si="7">C44</f>
        <v>TG_Cent</v>
      </c>
      <c r="L44" s="56" t="str">
        <f t="shared" ref="L44:L59" si="8">D44</f>
        <v>BMI_Cent</v>
      </c>
      <c r="M44" s="56" t="str">
        <f t="shared" ref="M44:M59" si="9">E44</f>
        <v>AGE_Cent</v>
      </c>
      <c r="N44" s="56" t="str">
        <f t="shared" ref="N44:N59" si="10">F44</f>
        <v>HDL_Cent</v>
      </c>
      <c r="O44" s="57" t="str">
        <f t="shared" ref="O44:O59" si="11">G44</f>
        <v>WT_Cent</v>
      </c>
    </row>
    <row r="45" spans="1:15" x14ac:dyDescent="0.35">
      <c r="A45" s="47" t="s">
        <v>151</v>
      </c>
      <c r="B45" s="42">
        <v>1</v>
      </c>
      <c r="C45" s="42">
        <v>0.91110999999999998</v>
      </c>
      <c r="D45" s="42">
        <v>0.40878999999999999</v>
      </c>
      <c r="E45" s="42">
        <v>0.34971000000000002</v>
      </c>
      <c r="F45" s="47">
        <v>-0.34371000000000002</v>
      </c>
      <c r="G45" s="42">
        <v>0.33058999999999999</v>
      </c>
      <c r="J45" s="96" t="str">
        <f t="shared" si="6"/>
        <v>Very low density lipoprotein (mg/dL), centered</v>
      </c>
      <c r="K45" s="53">
        <f t="shared" si="7"/>
        <v>0.91110999999999998</v>
      </c>
      <c r="L45" s="53">
        <f t="shared" si="8"/>
        <v>0.40878999999999999</v>
      </c>
      <c r="M45" s="53">
        <f t="shared" si="9"/>
        <v>0.34971000000000002</v>
      </c>
      <c r="N45" s="53">
        <f t="shared" si="10"/>
        <v>-0.34371000000000002</v>
      </c>
      <c r="O45" s="54">
        <f t="shared" si="11"/>
        <v>0.33058999999999999</v>
      </c>
    </row>
    <row r="46" spans="1:15" x14ac:dyDescent="0.35">
      <c r="A46" s="48"/>
      <c r="B46" s="42"/>
      <c r="C46" s="42" t="s">
        <v>6</v>
      </c>
      <c r="D46" s="42" t="s">
        <v>6</v>
      </c>
      <c r="E46" s="42" t="s">
        <v>6</v>
      </c>
      <c r="F46" s="42" t="s">
        <v>6</v>
      </c>
      <c r="G46" s="42" t="s">
        <v>6</v>
      </c>
      <c r="J46" s="96"/>
      <c r="K46" s="11" t="str">
        <f t="shared" si="7"/>
        <v>&lt;.0001</v>
      </c>
      <c r="L46" s="11" t="str">
        <f t="shared" si="8"/>
        <v>&lt;.0001</v>
      </c>
      <c r="M46" s="11" t="str">
        <f t="shared" si="9"/>
        <v>&lt;.0001</v>
      </c>
      <c r="N46" s="11" t="str">
        <f t="shared" si="10"/>
        <v>&lt;.0001</v>
      </c>
      <c r="O46" s="13" t="str">
        <f t="shared" si="11"/>
        <v>&lt;.0001</v>
      </c>
    </row>
    <row r="47" spans="1:15" ht="13.15" thickBot="1" x14ac:dyDescent="0.4">
      <c r="A47" s="48"/>
      <c r="B47" s="42">
        <v>190</v>
      </c>
      <c r="C47" s="42">
        <v>190</v>
      </c>
      <c r="D47" s="42">
        <v>190</v>
      </c>
      <c r="E47" s="42">
        <v>190</v>
      </c>
      <c r="F47" s="42">
        <v>190</v>
      </c>
      <c r="G47" s="42">
        <v>190</v>
      </c>
      <c r="J47" s="96"/>
      <c r="K47" s="11">
        <f t="shared" si="7"/>
        <v>190</v>
      </c>
      <c r="L47" s="11">
        <f t="shared" si="8"/>
        <v>190</v>
      </c>
      <c r="M47" s="11">
        <f t="shared" si="9"/>
        <v>190</v>
      </c>
      <c r="N47" s="11">
        <f t="shared" si="10"/>
        <v>190</v>
      </c>
      <c r="O47" s="13">
        <f t="shared" si="11"/>
        <v>190</v>
      </c>
    </row>
    <row r="48" spans="1:15" ht="25.9" thickTop="1" x14ac:dyDescent="0.4">
      <c r="A48" s="46" t="s">
        <v>69</v>
      </c>
      <c r="B48" s="42" t="s">
        <v>69</v>
      </c>
      <c r="C48" s="42" t="s">
        <v>64</v>
      </c>
      <c r="D48" s="42" t="s">
        <v>67</v>
      </c>
      <c r="E48" s="42" t="s">
        <v>63</v>
      </c>
      <c r="F48" s="42" t="s">
        <v>26</v>
      </c>
      <c r="G48" s="42" t="s">
        <v>65</v>
      </c>
      <c r="J48" s="50" t="str">
        <f t="shared" ref="J48:J49" si="12">A48</f>
        <v>WT_Cent</v>
      </c>
      <c r="K48" s="58" t="str">
        <f t="shared" si="7"/>
        <v>BMI_Cent</v>
      </c>
      <c r="L48" s="58" t="str">
        <f t="shared" si="8"/>
        <v>HT_Cent</v>
      </c>
      <c r="M48" s="58" t="str">
        <f t="shared" si="9"/>
        <v>AGE_Cent</v>
      </c>
      <c r="N48" s="58" t="str">
        <f t="shared" si="10"/>
        <v>sbp</v>
      </c>
      <c r="O48" s="59" t="str">
        <f t="shared" si="11"/>
        <v>DBP_Cent</v>
      </c>
    </row>
    <row r="49" spans="1:15" x14ac:dyDescent="0.35">
      <c r="A49" s="47" t="s">
        <v>152</v>
      </c>
      <c r="B49" s="42">
        <v>1</v>
      </c>
      <c r="C49" s="42">
        <v>0.86653999999999998</v>
      </c>
      <c r="D49" s="42">
        <v>0.85536000000000001</v>
      </c>
      <c r="E49" s="42">
        <v>0.66027000000000002</v>
      </c>
      <c r="F49" s="42">
        <v>0.54096999999999995</v>
      </c>
      <c r="G49" s="42">
        <v>0.47525000000000001</v>
      </c>
      <c r="J49" s="96" t="str">
        <f t="shared" si="12"/>
        <v>Weight (lbs), centered</v>
      </c>
      <c r="K49" s="53">
        <f t="shared" si="7"/>
        <v>0.86653999999999998</v>
      </c>
      <c r="L49" s="53">
        <f t="shared" si="8"/>
        <v>0.85536000000000001</v>
      </c>
      <c r="M49" s="53">
        <f t="shared" si="9"/>
        <v>0.66027000000000002</v>
      </c>
      <c r="N49" s="53">
        <f t="shared" si="10"/>
        <v>0.54096999999999995</v>
      </c>
      <c r="O49" s="54">
        <f t="shared" si="11"/>
        <v>0.47525000000000001</v>
      </c>
    </row>
    <row r="50" spans="1:15" x14ac:dyDescent="0.35">
      <c r="A50" s="48"/>
      <c r="B50" s="42"/>
      <c r="C50" s="42" t="s">
        <v>6</v>
      </c>
      <c r="D50" s="42" t="s">
        <v>6</v>
      </c>
      <c r="E50" s="42" t="s">
        <v>6</v>
      </c>
      <c r="F50" s="42" t="s">
        <v>6</v>
      </c>
      <c r="G50" s="42" t="s">
        <v>6</v>
      </c>
      <c r="J50" s="96"/>
      <c r="K50" s="11" t="str">
        <f t="shared" si="7"/>
        <v>&lt;.0001</v>
      </c>
      <c r="L50" s="11" t="str">
        <f t="shared" si="8"/>
        <v>&lt;.0001</v>
      </c>
      <c r="M50" s="11" t="str">
        <f t="shared" si="9"/>
        <v>&lt;.0001</v>
      </c>
      <c r="N50" s="11" t="str">
        <f t="shared" si="10"/>
        <v>&lt;.0001</v>
      </c>
      <c r="O50" s="13" t="str">
        <f t="shared" si="11"/>
        <v>&lt;.0001</v>
      </c>
    </row>
    <row r="51" spans="1:15" ht="13.15" thickBot="1" x14ac:dyDescent="0.4">
      <c r="A51" s="48"/>
      <c r="B51" s="42">
        <v>192</v>
      </c>
      <c r="C51" s="42">
        <v>192</v>
      </c>
      <c r="D51" s="42">
        <v>192</v>
      </c>
      <c r="E51" s="42">
        <v>192</v>
      </c>
      <c r="F51" s="42">
        <v>191</v>
      </c>
      <c r="G51" s="42">
        <v>192</v>
      </c>
      <c r="J51" s="97"/>
      <c r="K51" s="16">
        <f t="shared" si="7"/>
        <v>192</v>
      </c>
      <c r="L51" s="16">
        <f t="shared" si="8"/>
        <v>192</v>
      </c>
      <c r="M51" s="16">
        <f t="shared" si="9"/>
        <v>192</v>
      </c>
      <c r="N51" s="16">
        <f t="shared" si="10"/>
        <v>191</v>
      </c>
      <c r="O51" s="43">
        <f t="shared" si="11"/>
        <v>192</v>
      </c>
    </row>
    <row r="52" spans="1:15" ht="25.9" thickTop="1" x14ac:dyDescent="0.4">
      <c r="A52" s="46" t="s">
        <v>8</v>
      </c>
      <c r="B52" s="42" t="s">
        <v>8</v>
      </c>
      <c r="C52" s="42" t="s">
        <v>69</v>
      </c>
      <c r="D52" s="42" t="s">
        <v>67</v>
      </c>
      <c r="E52" s="42" t="s">
        <v>66</v>
      </c>
      <c r="F52" s="42" t="s">
        <v>68</v>
      </c>
      <c r="G52" s="42" t="s">
        <v>64</v>
      </c>
      <c r="J52" s="55" t="str">
        <f t="shared" ref="J52:J53" si="13">A52</f>
        <v>female</v>
      </c>
      <c r="K52" s="56" t="str">
        <f t="shared" si="7"/>
        <v>WT_Cent</v>
      </c>
      <c r="L52" s="56" t="str">
        <f t="shared" si="8"/>
        <v>HT_Cent</v>
      </c>
      <c r="M52" s="56" t="str">
        <f t="shared" si="9"/>
        <v>HDL_Cent</v>
      </c>
      <c r="N52" s="56" t="str">
        <f t="shared" si="10"/>
        <v>SKIN_Cent</v>
      </c>
      <c r="O52" s="57" t="str">
        <f t="shared" si="11"/>
        <v>BMI_Cent</v>
      </c>
    </row>
    <row r="53" spans="1:15" x14ac:dyDescent="0.35">
      <c r="A53" s="47" t="s">
        <v>146</v>
      </c>
      <c r="B53" s="42">
        <v>1</v>
      </c>
      <c r="C53" s="47">
        <v>-0.28425</v>
      </c>
      <c r="D53" s="47">
        <v>-0.24055000000000001</v>
      </c>
      <c r="E53" s="42">
        <v>0.2389</v>
      </c>
      <c r="F53" s="42">
        <v>0.21607000000000001</v>
      </c>
      <c r="G53" s="47">
        <v>-0.16966000000000001</v>
      </c>
      <c r="J53" s="96" t="str">
        <f t="shared" si="13"/>
        <v>Gender (Female)</v>
      </c>
      <c r="K53" s="53">
        <f t="shared" si="7"/>
        <v>-0.28425</v>
      </c>
      <c r="L53" s="53">
        <f t="shared" si="8"/>
        <v>-0.24055000000000001</v>
      </c>
      <c r="M53" s="53">
        <f t="shared" si="9"/>
        <v>0.2389</v>
      </c>
      <c r="N53" s="53">
        <f t="shared" si="10"/>
        <v>0.21607000000000001</v>
      </c>
      <c r="O53" s="54">
        <f t="shared" si="11"/>
        <v>-0.16966000000000001</v>
      </c>
    </row>
    <row r="54" spans="1:15" x14ac:dyDescent="0.35">
      <c r="A54" s="48"/>
      <c r="B54" s="42"/>
      <c r="C54" s="42" t="s">
        <v>6</v>
      </c>
      <c r="D54" s="42">
        <v>8.0000000000000004E-4</v>
      </c>
      <c r="E54" s="42">
        <v>8.9999999999999998E-4</v>
      </c>
      <c r="F54" s="42">
        <v>2.5999999999999999E-3</v>
      </c>
      <c r="G54" s="42">
        <v>1.8599999999999998E-2</v>
      </c>
      <c r="J54" s="96"/>
      <c r="K54" s="11" t="str">
        <f t="shared" si="7"/>
        <v>&lt;.0001</v>
      </c>
      <c r="L54" s="11">
        <f t="shared" si="8"/>
        <v>8.0000000000000004E-4</v>
      </c>
      <c r="M54" s="11">
        <f t="shared" si="9"/>
        <v>8.9999999999999998E-4</v>
      </c>
      <c r="N54" s="11">
        <f t="shared" si="10"/>
        <v>2.5999999999999999E-3</v>
      </c>
      <c r="O54" s="13">
        <f t="shared" si="11"/>
        <v>1.8599999999999998E-2</v>
      </c>
    </row>
    <row r="55" spans="1:15" ht="13.15" thickBot="1" x14ac:dyDescent="0.4">
      <c r="A55" s="48"/>
      <c r="B55" s="42">
        <v>232</v>
      </c>
      <c r="C55" s="42">
        <v>192</v>
      </c>
      <c r="D55" s="42">
        <v>192</v>
      </c>
      <c r="E55" s="42">
        <v>190</v>
      </c>
      <c r="F55" s="42">
        <v>192</v>
      </c>
      <c r="G55" s="42">
        <v>192</v>
      </c>
      <c r="J55" s="96"/>
      <c r="K55" s="11">
        <f t="shared" si="7"/>
        <v>192</v>
      </c>
      <c r="L55" s="11">
        <f t="shared" si="8"/>
        <v>192</v>
      </c>
      <c r="M55" s="11">
        <f t="shared" si="9"/>
        <v>190</v>
      </c>
      <c r="N55" s="11">
        <f t="shared" si="10"/>
        <v>192</v>
      </c>
      <c r="O55" s="13">
        <f t="shared" si="11"/>
        <v>192</v>
      </c>
    </row>
    <row r="56" spans="1:15" ht="25.9" thickTop="1" x14ac:dyDescent="0.4">
      <c r="A56" s="46" t="s">
        <v>9</v>
      </c>
      <c r="B56" s="42" t="s">
        <v>9</v>
      </c>
      <c r="C56" s="42" t="s">
        <v>73</v>
      </c>
      <c r="D56" s="42" t="s">
        <v>72</v>
      </c>
      <c r="E56" s="42" t="s">
        <v>8</v>
      </c>
      <c r="F56" s="42" t="s">
        <v>65</v>
      </c>
      <c r="G56" s="42" t="s">
        <v>68</v>
      </c>
      <c r="J56" s="50" t="str">
        <f>A56</f>
        <v>proband</v>
      </c>
      <c r="K56" s="58" t="str">
        <f t="shared" si="7"/>
        <v>LDL_Cent</v>
      </c>
      <c r="L56" s="58" t="str">
        <f t="shared" si="8"/>
        <v>CHOL_Cent</v>
      </c>
      <c r="M56" s="58" t="str">
        <f t="shared" si="9"/>
        <v>female</v>
      </c>
      <c r="N56" s="58" t="str">
        <f t="shared" si="10"/>
        <v>DBP_Cent</v>
      </c>
      <c r="O56" s="59" t="str">
        <f t="shared" si="11"/>
        <v>SKIN_Cent</v>
      </c>
    </row>
    <row r="57" spans="1:15" x14ac:dyDescent="0.35">
      <c r="A57" s="47" t="s">
        <v>157</v>
      </c>
      <c r="B57" s="42">
        <v>1</v>
      </c>
      <c r="C57" s="42">
        <v>0.16600000000000001</v>
      </c>
      <c r="D57" s="42">
        <v>0.15318000000000001</v>
      </c>
      <c r="E57" s="42">
        <v>9.5689999999999997E-2</v>
      </c>
      <c r="F57" s="42">
        <v>6.608E-2</v>
      </c>
      <c r="G57" s="42">
        <v>4.7870000000000003E-2</v>
      </c>
      <c r="J57" s="96" t="str">
        <f t="shared" ref="J57" si="14">A57</f>
        <v>Proband?</v>
      </c>
      <c r="K57" s="53">
        <f t="shared" si="7"/>
        <v>0.16600000000000001</v>
      </c>
      <c r="L57" s="53">
        <f t="shared" si="8"/>
        <v>0.15318000000000001</v>
      </c>
      <c r="M57" s="53">
        <f t="shared" si="9"/>
        <v>9.5689999999999997E-2</v>
      </c>
      <c r="N57" s="53">
        <f t="shared" si="10"/>
        <v>6.608E-2</v>
      </c>
      <c r="O57" s="54">
        <f t="shared" si="11"/>
        <v>4.7870000000000003E-2</v>
      </c>
    </row>
    <row r="58" spans="1:15" x14ac:dyDescent="0.35">
      <c r="A58" s="48"/>
      <c r="B58" s="42"/>
      <c r="C58" s="42">
        <v>2.2100000000000002E-2</v>
      </c>
      <c r="D58" s="42">
        <v>3.49E-2</v>
      </c>
      <c r="E58" s="42">
        <v>0.1462</v>
      </c>
      <c r="F58" s="42">
        <v>0.3624</v>
      </c>
      <c r="G58" s="42">
        <v>0.50970000000000004</v>
      </c>
      <c r="J58" s="96"/>
      <c r="K58" s="11">
        <f t="shared" si="7"/>
        <v>2.2100000000000002E-2</v>
      </c>
      <c r="L58" s="11">
        <f t="shared" si="8"/>
        <v>3.49E-2</v>
      </c>
      <c r="M58" s="11">
        <f t="shared" si="9"/>
        <v>0.1462</v>
      </c>
      <c r="N58" s="11">
        <f t="shared" si="10"/>
        <v>0.3624</v>
      </c>
      <c r="O58" s="13">
        <f t="shared" si="11"/>
        <v>0.50970000000000004</v>
      </c>
    </row>
    <row r="59" spans="1:15" ht="13.15" thickBot="1" x14ac:dyDescent="0.4">
      <c r="A59" s="48"/>
      <c r="B59" s="42">
        <v>232</v>
      </c>
      <c r="C59" s="42">
        <v>190</v>
      </c>
      <c r="D59" s="42">
        <v>190</v>
      </c>
      <c r="E59" s="42">
        <v>232</v>
      </c>
      <c r="F59" s="42">
        <v>192</v>
      </c>
      <c r="G59" s="42">
        <v>192</v>
      </c>
      <c r="J59" s="97"/>
      <c r="K59" s="16">
        <f t="shared" si="7"/>
        <v>190</v>
      </c>
      <c r="L59" s="16">
        <f t="shared" si="8"/>
        <v>190</v>
      </c>
      <c r="M59" s="16">
        <f t="shared" si="9"/>
        <v>232</v>
      </c>
      <c r="N59" s="16">
        <f t="shared" si="10"/>
        <v>192</v>
      </c>
      <c r="O59" s="43">
        <f t="shared" si="11"/>
        <v>192</v>
      </c>
    </row>
    <row r="60" spans="1:15" ht="13.15" thickTop="1" x14ac:dyDescent="0.35"/>
  </sheetData>
  <mergeCells count="19">
    <mergeCell ref="Q4:W8"/>
    <mergeCell ref="J37:J39"/>
    <mergeCell ref="J41:J43"/>
    <mergeCell ref="J45:J47"/>
    <mergeCell ref="J49:J51"/>
    <mergeCell ref="J9:J11"/>
    <mergeCell ref="J53:J55"/>
    <mergeCell ref="J57:J59"/>
    <mergeCell ref="J13:J15"/>
    <mergeCell ref="J17:J19"/>
    <mergeCell ref="J21:J23"/>
    <mergeCell ref="J25:J27"/>
    <mergeCell ref="J29:J31"/>
    <mergeCell ref="J33:J35"/>
    <mergeCell ref="A1:G1"/>
    <mergeCell ref="J1:O3"/>
    <mergeCell ref="A2:G2"/>
    <mergeCell ref="A3:G3"/>
    <mergeCell ref="J5:J7"/>
  </mergeCells>
  <conditionalFormatting sqref="H5">
    <cfRule type="cellIs" dxfId="32" priority="3" operator="greaterThan">
      <formula>0.6</formula>
    </cfRule>
  </conditionalFormatting>
  <conditionalFormatting sqref="H41 H37 H33 H29 H25 H21 H17 H13 H9">
    <cfRule type="cellIs" dxfId="31" priority="2" operator="greaterThan">
      <formula>0.6</formula>
    </cfRule>
  </conditionalFormatting>
  <conditionalFormatting sqref="K5:O5 K9:O9 K13:O13 K17:O17 K21:O21 K25:O25 K29:O29 K33:O33 K37:O37 K41:O41 K45:O45 K49:O49 K53:O53 K57:O57">
    <cfRule type="cellIs" dxfId="30" priority="1" operator="greaterThan"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90" zoomScaleNormal="90" workbookViewId="0">
      <selection activeCell="G34" sqref="G34"/>
    </sheetView>
  </sheetViews>
  <sheetFormatPr defaultColWidth="9.1328125" defaultRowHeight="12.75" x14ac:dyDescent="0.35"/>
  <cols>
    <col min="1" max="1" width="9.1328125" style="20"/>
    <col min="2" max="2" width="20.1328125" style="1" customWidth="1"/>
    <col min="3" max="3" width="12" style="1" bestFit="1" customWidth="1"/>
    <col min="4" max="4" width="10.796875" style="1" customWidth="1"/>
    <col min="5" max="6" width="9.1328125" style="1" bestFit="1" customWidth="1"/>
    <col min="7" max="8" width="11.86328125" style="1" bestFit="1" customWidth="1"/>
    <col min="9" max="11" width="9.1328125" style="1"/>
    <col min="12" max="12" width="12.796875" style="1" bestFit="1" customWidth="1"/>
    <col min="13" max="16" width="9.1328125" style="1" bestFit="1" customWidth="1"/>
    <col min="17" max="17" width="12.19921875" style="1" bestFit="1" customWidth="1"/>
    <col min="18" max="16384" width="9.1328125" style="1"/>
  </cols>
  <sheetData>
    <row r="1" spans="1:17" ht="13.15" thickBot="1" x14ac:dyDescent="0.4">
      <c r="B1" s="93" t="s">
        <v>0</v>
      </c>
      <c r="C1" s="93" t="s">
        <v>1</v>
      </c>
      <c r="D1" s="93" t="s">
        <v>7</v>
      </c>
      <c r="E1" s="93" t="s">
        <v>2</v>
      </c>
      <c r="F1" s="93" t="s">
        <v>3</v>
      </c>
      <c r="G1" s="93" t="s">
        <v>4</v>
      </c>
      <c r="H1" s="93"/>
    </row>
    <row r="2" spans="1:17" ht="13.9" thickTop="1" thickBot="1" x14ac:dyDescent="0.45">
      <c r="B2" s="93"/>
      <c r="C2" s="93"/>
      <c r="D2" s="93"/>
      <c r="E2" s="93"/>
      <c r="F2" s="93"/>
      <c r="G2" s="93"/>
      <c r="H2" s="93"/>
      <c r="K2" s="25" t="s">
        <v>19</v>
      </c>
      <c r="L2" s="9" t="s">
        <v>10</v>
      </c>
      <c r="M2" s="21" t="s">
        <v>11</v>
      </c>
      <c r="N2" s="99" t="s">
        <v>12</v>
      </c>
      <c r="O2" s="99"/>
      <c r="P2" s="10" t="s">
        <v>13</v>
      </c>
      <c r="Q2" s="25" t="s">
        <v>76</v>
      </c>
    </row>
    <row r="3" spans="1:17" ht="14.25" thickTop="1" x14ac:dyDescent="0.35">
      <c r="A3" s="100">
        <v>0</v>
      </c>
      <c r="B3" s="78" t="s">
        <v>5</v>
      </c>
      <c r="C3" s="80">
        <v>117.25136860000001</v>
      </c>
      <c r="D3" s="80">
        <v>1.4365612299999999</v>
      </c>
      <c r="E3" s="80">
        <v>81.62</v>
      </c>
      <c r="F3" s="80" t="s">
        <v>6</v>
      </c>
      <c r="G3" s="80">
        <v>114.4174196</v>
      </c>
      <c r="H3" s="80">
        <v>120.0853175</v>
      </c>
      <c r="K3" s="1">
        <v>0</v>
      </c>
      <c r="L3" s="4" t="str">
        <f>B4</f>
        <v>CHOL_Cent</v>
      </c>
      <c r="M3" s="5">
        <f>C4</f>
        <v>6.7050999999999999E-2</v>
      </c>
      <c r="N3" s="5">
        <f>G4</f>
        <v>2.4351500000000002E-2</v>
      </c>
      <c r="O3" s="5">
        <f>H4</f>
        <v>0.1097504</v>
      </c>
      <c r="P3" s="6">
        <f>F4</f>
        <v>2.3E-3</v>
      </c>
      <c r="Q3" s="1" t="str">
        <f>L3</f>
        <v>CHOL_Cent</v>
      </c>
    </row>
    <row r="4" spans="1:17" ht="13.9" x14ac:dyDescent="0.35">
      <c r="A4" s="100"/>
      <c r="B4" s="78" t="s">
        <v>72</v>
      </c>
      <c r="C4" s="80">
        <v>6.7050999999999999E-2</v>
      </c>
      <c r="D4" s="80">
        <v>2.1644859999999998E-2</v>
      </c>
      <c r="E4" s="80">
        <v>3.1</v>
      </c>
      <c r="F4" s="80">
        <v>2.3E-3</v>
      </c>
      <c r="G4" s="80">
        <v>2.4351500000000002E-2</v>
      </c>
      <c r="H4" s="80">
        <v>0.1097504</v>
      </c>
      <c r="K4" s="1">
        <v>1</v>
      </c>
      <c r="L4" s="4" t="str">
        <f>B7</f>
        <v>AGE_Cent</v>
      </c>
      <c r="M4" s="5">
        <f>C7</f>
        <v>0.64993679999999998</v>
      </c>
      <c r="N4" s="5">
        <f>G7</f>
        <v>0.48819119999999999</v>
      </c>
      <c r="O4" s="5">
        <f>H7</f>
        <v>0.81168240000000003</v>
      </c>
      <c r="P4" s="6" t="str">
        <f>F7</f>
        <v>&lt;.0001</v>
      </c>
      <c r="Q4" s="1" t="str">
        <f t="shared" ref="Q4:Q15" si="0">L4</f>
        <v>AGE_Cent</v>
      </c>
    </row>
    <row r="5" spans="1:17" x14ac:dyDescent="0.35">
      <c r="K5" s="1">
        <v>2</v>
      </c>
      <c r="L5" s="4" t="str">
        <f>B10</f>
        <v>BMI_Cent</v>
      </c>
      <c r="M5" s="5">
        <f>C10</f>
        <v>2.0073067999999998</v>
      </c>
      <c r="N5" s="5">
        <f>G10</f>
        <v>1.5171794000000001</v>
      </c>
      <c r="O5" s="5">
        <f>H10</f>
        <v>2.4974343000000001</v>
      </c>
      <c r="P5" s="6" t="str">
        <f>F10</f>
        <v>&lt;.0001</v>
      </c>
      <c r="Q5" s="1" t="str">
        <f t="shared" si="0"/>
        <v>BMI_Cent</v>
      </c>
    </row>
    <row r="6" spans="1:17" ht="13.9" x14ac:dyDescent="0.35">
      <c r="A6" s="100">
        <v>1</v>
      </c>
      <c r="B6" s="78" t="s">
        <v>5</v>
      </c>
      <c r="C6" s="80">
        <v>121.1986059</v>
      </c>
      <c r="D6" s="80">
        <v>1.3568554500000001</v>
      </c>
      <c r="E6" s="80">
        <v>89.32</v>
      </c>
      <c r="F6" s="80" t="s">
        <v>6</v>
      </c>
      <c r="G6" s="80">
        <v>118.5220795</v>
      </c>
      <c r="H6" s="80">
        <v>123.8751323</v>
      </c>
      <c r="K6" s="1">
        <v>3</v>
      </c>
      <c r="L6" s="4" t="str">
        <f>B13</f>
        <v>DBP_Cent</v>
      </c>
      <c r="M6" s="5">
        <f>C13</f>
        <v>1.0730696</v>
      </c>
      <c r="N6" s="5">
        <f>G13</f>
        <v>0.91507810000000001</v>
      </c>
      <c r="O6" s="5">
        <f>H13</f>
        <v>1.231061</v>
      </c>
      <c r="P6" s="6" t="str">
        <f>F13</f>
        <v>&lt;.0001</v>
      </c>
      <c r="Q6" s="1" t="str">
        <f t="shared" si="0"/>
        <v>DBP_Cent</v>
      </c>
    </row>
    <row r="7" spans="1:17" ht="13.9" x14ac:dyDescent="0.35">
      <c r="A7" s="100"/>
      <c r="B7" s="78" t="s">
        <v>63</v>
      </c>
      <c r="C7" s="80">
        <v>0.64993679999999998</v>
      </c>
      <c r="D7" s="80">
        <v>8.1996340000000001E-2</v>
      </c>
      <c r="E7" s="80">
        <v>7.93</v>
      </c>
      <c r="F7" s="80" t="s">
        <v>6</v>
      </c>
      <c r="G7" s="80">
        <v>0.48819119999999999</v>
      </c>
      <c r="H7" s="80">
        <v>0.81168240000000003</v>
      </c>
      <c r="K7" s="1">
        <v>4</v>
      </c>
      <c r="L7" s="4" t="str">
        <f>B16</f>
        <v>HDL_Cent</v>
      </c>
      <c r="M7" s="5">
        <f>C16</f>
        <v>1.70861E-2</v>
      </c>
      <c r="N7" s="5">
        <f>G16</f>
        <v>-0.24034259999999999</v>
      </c>
      <c r="O7" s="5">
        <f>H16</f>
        <v>0.2745148</v>
      </c>
      <c r="P7" s="6">
        <f>F16</f>
        <v>0.89600000000000002</v>
      </c>
      <c r="Q7" s="1" t="str">
        <f t="shared" si="0"/>
        <v>HDL_Cent</v>
      </c>
    </row>
    <row r="8" spans="1:17" x14ac:dyDescent="0.35">
      <c r="A8" s="19"/>
      <c r="K8" s="1">
        <v>5</v>
      </c>
      <c r="L8" s="4" t="str">
        <f>B19</f>
        <v>HT_Cent</v>
      </c>
      <c r="M8" s="5">
        <f>C19</f>
        <v>1.0791526</v>
      </c>
      <c r="N8" s="5">
        <f>G19</f>
        <v>0.79815840000000005</v>
      </c>
      <c r="O8" s="5">
        <f>H19</f>
        <v>1.3601468000000001</v>
      </c>
      <c r="P8" s="6" t="str">
        <f>F19</f>
        <v>&lt;.0001</v>
      </c>
      <c r="Q8" s="1" t="str">
        <f t="shared" si="0"/>
        <v>HT_Cent</v>
      </c>
    </row>
    <row r="9" spans="1:17" ht="13.9" x14ac:dyDescent="0.35">
      <c r="A9" s="100">
        <v>2</v>
      </c>
      <c r="B9" s="78" t="s">
        <v>5</v>
      </c>
      <c r="C9" s="80">
        <v>117.33291509999999</v>
      </c>
      <c r="D9" s="80">
        <v>1.26146387</v>
      </c>
      <c r="E9" s="80">
        <v>93.01</v>
      </c>
      <c r="F9" s="80" t="s">
        <v>6</v>
      </c>
      <c r="G9" s="80">
        <v>114.8445577</v>
      </c>
      <c r="H9" s="80">
        <v>119.82127250000001</v>
      </c>
      <c r="K9" s="1">
        <v>6</v>
      </c>
      <c r="L9" s="4" t="str">
        <f>B22</f>
        <v>SKIN_Cent</v>
      </c>
      <c r="M9" s="5">
        <f>C22</f>
        <v>5.9994400000000003E-2</v>
      </c>
      <c r="N9" s="5">
        <f>G22</f>
        <v>2.4483999999999999E-2</v>
      </c>
      <c r="O9" s="5">
        <f>H22</f>
        <v>9.5504699999999998E-2</v>
      </c>
      <c r="P9" s="6">
        <f>F22</f>
        <v>1E-3</v>
      </c>
      <c r="Q9" s="1" t="str">
        <f t="shared" si="0"/>
        <v>SKIN_Cent</v>
      </c>
    </row>
    <row r="10" spans="1:17" ht="13.9" x14ac:dyDescent="0.35">
      <c r="A10" s="100"/>
      <c r="B10" s="78" t="s">
        <v>64</v>
      </c>
      <c r="C10" s="80">
        <v>2.0073067999999998</v>
      </c>
      <c r="D10" s="80">
        <v>0.24846834000000001</v>
      </c>
      <c r="E10" s="80">
        <v>8.08</v>
      </c>
      <c r="F10" s="80" t="s">
        <v>6</v>
      </c>
      <c r="G10" s="80">
        <v>1.5171794000000001</v>
      </c>
      <c r="H10" s="80">
        <v>2.4974343000000001</v>
      </c>
      <c r="K10" s="1">
        <v>7</v>
      </c>
      <c r="L10" s="4" t="str">
        <f>B25</f>
        <v>VLDL_Cent</v>
      </c>
      <c r="M10" s="5">
        <f>C25</f>
        <v>0.71536699999999998</v>
      </c>
      <c r="N10" s="5">
        <f>G25</f>
        <v>0.4006246</v>
      </c>
      <c r="O10" s="5">
        <f>H25</f>
        <v>1.0301094</v>
      </c>
      <c r="P10" s="6" t="str">
        <f>F25</f>
        <v>&lt;.0001</v>
      </c>
      <c r="Q10" s="1" t="str">
        <f t="shared" si="0"/>
        <v>VLDL_Cent</v>
      </c>
    </row>
    <row r="11" spans="1:17" x14ac:dyDescent="0.35">
      <c r="A11" s="19"/>
      <c r="K11" s="1">
        <v>8</v>
      </c>
      <c r="L11" s="4" t="str">
        <f>B28</f>
        <v>female</v>
      </c>
      <c r="M11" s="5">
        <f>C28</f>
        <v>-0.433114</v>
      </c>
      <c r="N11" s="5">
        <f>G28</f>
        <v>-6.205228</v>
      </c>
      <c r="O11" s="5">
        <f>H28</f>
        <v>5.3390000000000004</v>
      </c>
      <c r="P11" s="6">
        <f>F28</f>
        <v>0.88249999999999995</v>
      </c>
      <c r="Q11" s="1" t="str">
        <f t="shared" si="0"/>
        <v>female</v>
      </c>
    </row>
    <row r="12" spans="1:17" ht="14.25" thickBot="1" x14ac:dyDescent="0.4">
      <c r="A12" s="100">
        <v>3</v>
      </c>
      <c r="B12" s="78" t="s">
        <v>5</v>
      </c>
      <c r="C12" s="80">
        <v>117.2818719</v>
      </c>
      <c r="D12" s="80">
        <v>1.04786489</v>
      </c>
      <c r="E12" s="80">
        <v>111.92</v>
      </c>
      <c r="F12" s="80" t="s">
        <v>6</v>
      </c>
      <c r="G12" s="80">
        <v>115.2148588</v>
      </c>
      <c r="H12" s="80">
        <v>119.348885</v>
      </c>
      <c r="K12" s="1">
        <v>9</v>
      </c>
      <c r="L12" s="4" t="str">
        <f>B31</f>
        <v>proband</v>
      </c>
      <c r="M12" s="5">
        <f>C31</f>
        <v>1.6560847000000001</v>
      </c>
      <c r="N12" s="5">
        <f>G31</f>
        <v>-26.696740399999999</v>
      </c>
      <c r="O12" s="5">
        <f>H31</f>
        <v>30.0089097</v>
      </c>
      <c r="P12" s="6">
        <f>F31</f>
        <v>0.90839999999999999</v>
      </c>
      <c r="Q12" s="1" t="str">
        <f t="shared" si="0"/>
        <v>proband</v>
      </c>
    </row>
    <row r="13" spans="1:17" ht="14.25" thickTop="1" x14ac:dyDescent="0.35">
      <c r="A13" s="100"/>
      <c r="B13" s="78" t="s">
        <v>65</v>
      </c>
      <c r="C13" s="80">
        <v>1.0730696</v>
      </c>
      <c r="D13" s="80">
        <v>8.0093209999999998E-2</v>
      </c>
      <c r="E13" s="80">
        <v>13.4</v>
      </c>
      <c r="F13" s="80" t="s">
        <v>6</v>
      </c>
      <c r="G13" s="80">
        <v>0.91507810000000001</v>
      </c>
      <c r="H13" s="80">
        <v>1.231061</v>
      </c>
      <c r="K13" s="1">
        <v>10</v>
      </c>
      <c r="L13" s="28">
        <f>B34</f>
        <v>0</v>
      </c>
      <c r="M13" s="29">
        <f>C34</f>
        <v>0</v>
      </c>
      <c r="N13" s="29">
        <f>G34</f>
        <v>0</v>
      </c>
      <c r="O13" s="29">
        <f>H34</f>
        <v>0</v>
      </c>
      <c r="P13" s="30">
        <f>F34</f>
        <v>0</v>
      </c>
      <c r="Q13" s="1">
        <f t="shared" si="0"/>
        <v>0</v>
      </c>
    </row>
    <row r="14" spans="1:17" x14ac:dyDescent="0.35">
      <c r="A14" s="19"/>
      <c r="K14" s="1">
        <v>11</v>
      </c>
      <c r="L14" s="4">
        <f>B37</f>
        <v>0</v>
      </c>
      <c r="M14" s="5">
        <f>C37</f>
        <v>0</v>
      </c>
      <c r="N14" s="5">
        <f>G37</f>
        <v>0</v>
      </c>
      <c r="O14" s="5">
        <f>H37</f>
        <v>0</v>
      </c>
      <c r="P14" s="6">
        <f>F37</f>
        <v>0</v>
      </c>
      <c r="Q14" s="1">
        <f t="shared" si="0"/>
        <v>0</v>
      </c>
    </row>
    <row r="15" spans="1:17" ht="13.9" x14ac:dyDescent="0.35">
      <c r="A15" s="100">
        <v>4</v>
      </c>
      <c r="B15" s="78" t="s">
        <v>5</v>
      </c>
      <c r="C15" s="80">
        <v>117.26754870000001</v>
      </c>
      <c r="D15" s="80">
        <v>1.47298379</v>
      </c>
      <c r="E15" s="80">
        <v>79.61</v>
      </c>
      <c r="F15" s="80" t="s">
        <v>6</v>
      </c>
      <c r="G15" s="80">
        <v>114.3617478</v>
      </c>
      <c r="H15" s="80">
        <v>120.1733495</v>
      </c>
      <c r="K15" s="1">
        <v>12</v>
      </c>
      <c r="L15" s="4">
        <f>B40</f>
        <v>0</v>
      </c>
      <c r="M15" s="5">
        <f>C40</f>
        <v>0</v>
      </c>
      <c r="N15" s="5">
        <f>G40</f>
        <v>0</v>
      </c>
      <c r="O15" s="5">
        <f>H40</f>
        <v>0</v>
      </c>
      <c r="P15" s="6">
        <f>F40</f>
        <v>0</v>
      </c>
      <c r="Q15" s="1">
        <f t="shared" si="0"/>
        <v>0</v>
      </c>
    </row>
    <row r="16" spans="1:17" ht="13.9" x14ac:dyDescent="0.35">
      <c r="A16" s="100"/>
      <c r="B16" s="78" t="s">
        <v>66</v>
      </c>
      <c r="C16" s="80">
        <v>1.70861E-2</v>
      </c>
      <c r="D16" s="80">
        <v>0.13049353999999999</v>
      </c>
      <c r="E16" s="80">
        <v>0.13</v>
      </c>
      <c r="F16" s="80">
        <v>0.89600000000000002</v>
      </c>
      <c r="G16" s="82">
        <v>-0.24034259999999999</v>
      </c>
      <c r="H16" s="80">
        <v>0.2745148</v>
      </c>
    </row>
    <row r="18" spans="1:10" ht="13.9" x14ac:dyDescent="0.35">
      <c r="A18" s="100">
        <v>5</v>
      </c>
      <c r="B18" s="78" t="s">
        <v>5</v>
      </c>
      <c r="C18" s="80">
        <v>117.1801736</v>
      </c>
      <c r="D18" s="80">
        <v>1.28168069</v>
      </c>
      <c r="E18" s="80">
        <v>91.43</v>
      </c>
      <c r="F18" s="80" t="s">
        <v>6</v>
      </c>
      <c r="G18" s="80">
        <v>114.6519366</v>
      </c>
      <c r="H18" s="80">
        <v>119.70841059999999</v>
      </c>
      <c r="J18" s="49" t="s">
        <v>80</v>
      </c>
    </row>
    <row r="19" spans="1:10" ht="13.9" x14ac:dyDescent="0.35">
      <c r="A19" s="100"/>
      <c r="B19" s="78" t="s">
        <v>67</v>
      </c>
      <c r="C19" s="80">
        <v>1.0791526</v>
      </c>
      <c r="D19" s="80">
        <v>0.14244899999999999</v>
      </c>
      <c r="E19" s="80">
        <v>7.58</v>
      </c>
      <c r="F19" s="80" t="s">
        <v>6</v>
      </c>
      <c r="G19" s="80">
        <v>0.79815840000000005</v>
      </c>
      <c r="H19" s="80">
        <v>1.3601468000000001</v>
      </c>
    </row>
    <row r="20" spans="1:10" x14ac:dyDescent="0.35">
      <c r="A20" s="19"/>
      <c r="J20" s="63" t="s">
        <v>77</v>
      </c>
    </row>
    <row r="21" spans="1:10" ht="13.9" x14ac:dyDescent="0.35">
      <c r="A21" s="100">
        <v>6</v>
      </c>
      <c r="B21" s="78" t="s">
        <v>5</v>
      </c>
      <c r="C21" s="80">
        <v>117.33359</v>
      </c>
      <c r="D21" s="80">
        <v>1.42198052</v>
      </c>
      <c r="E21" s="80">
        <v>82.51</v>
      </c>
      <c r="F21" s="80" t="s">
        <v>6</v>
      </c>
      <c r="G21" s="80">
        <v>114.5285983</v>
      </c>
      <c r="H21" s="80">
        <v>120.1385818</v>
      </c>
      <c r="J21" s="24"/>
    </row>
    <row r="22" spans="1:10" ht="13.9" x14ac:dyDescent="0.35">
      <c r="A22" s="100"/>
      <c r="B22" s="78" t="s">
        <v>68</v>
      </c>
      <c r="C22" s="80">
        <v>5.9994400000000003E-2</v>
      </c>
      <c r="D22" s="80">
        <v>1.800187E-2</v>
      </c>
      <c r="E22" s="80">
        <v>3.33</v>
      </c>
      <c r="F22" s="80">
        <v>1E-3</v>
      </c>
      <c r="G22" s="80">
        <v>2.4483999999999999E-2</v>
      </c>
      <c r="H22" s="80">
        <v>9.5504699999999998E-2</v>
      </c>
      <c r="J22" s="63" t="s">
        <v>78</v>
      </c>
    </row>
    <row r="23" spans="1:10" x14ac:dyDescent="0.35">
      <c r="A23" s="19"/>
      <c r="J23" s="24"/>
    </row>
    <row r="24" spans="1:10" ht="13.9" x14ac:dyDescent="0.35">
      <c r="A24" s="100">
        <v>7</v>
      </c>
      <c r="B24" s="78" t="s">
        <v>5</v>
      </c>
      <c r="C24" s="80">
        <v>117.2973583</v>
      </c>
      <c r="D24" s="80">
        <v>1.399645</v>
      </c>
      <c r="E24" s="80">
        <v>83.81</v>
      </c>
      <c r="F24" s="80" t="s">
        <v>6</v>
      </c>
      <c r="G24" s="80">
        <v>114.53623519999999</v>
      </c>
      <c r="H24" s="80">
        <v>120.05848140000001</v>
      </c>
      <c r="J24" s="63" t="s">
        <v>79</v>
      </c>
    </row>
    <row r="25" spans="1:10" ht="13.9" x14ac:dyDescent="0.35">
      <c r="A25" s="100"/>
      <c r="B25" s="78" t="s">
        <v>75</v>
      </c>
      <c r="C25" s="80">
        <v>0.71536699999999998</v>
      </c>
      <c r="D25" s="80">
        <v>0.15954652999999999</v>
      </c>
      <c r="E25" s="80">
        <v>4.4800000000000004</v>
      </c>
      <c r="F25" s="80" t="s">
        <v>6</v>
      </c>
      <c r="G25" s="80">
        <v>0.4006246</v>
      </c>
      <c r="H25" s="80">
        <v>1.0301094</v>
      </c>
    </row>
    <row r="26" spans="1:10" x14ac:dyDescent="0.35">
      <c r="A26" s="19"/>
    </row>
    <row r="27" spans="1:10" ht="13.9" x14ac:dyDescent="0.35">
      <c r="A27" s="100">
        <v>8</v>
      </c>
      <c r="B27" s="78" t="s">
        <v>5</v>
      </c>
      <c r="C27" s="80">
        <v>117.5789474</v>
      </c>
      <c r="D27" s="80">
        <v>2.0745117</v>
      </c>
      <c r="E27" s="80">
        <v>56.68</v>
      </c>
      <c r="F27" s="80" t="s">
        <v>6</v>
      </c>
      <c r="G27" s="80">
        <v>113.4867758</v>
      </c>
      <c r="H27" s="80">
        <v>121.6711189</v>
      </c>
    </row>
    <row r="28" spans="1:10" ht="13.9" x14ac:dyDescent="0.35">
      <c r="A28" s="100"/>
      <c r="B28" s="78" t="s">
        <v>8</v>
      </c>
      <c r="C28" s="82">
        <v>-0.433114</v>
      </c>
      <c r="D28" s="80">
        <v>2.9261524900000002</v>
      </c>
      <c r="E28" s="82">
        <v>-0.15</v>
      </c>
      <c r="F28" s="80">
        <v>0.88249999999999995</v>
      </c>
      <c r="G28" s="82">
        <v>-6.205228</v>
      </c>
      <c r="H28" s="80">
        <v>5.3390000000000004</v>
      </c>
    </row>
    <row r="30" spans="1:10" ht="13.9" x14ac:dyDescent="0.35">
      <c r="A30" s="100">
        <v>9</v>
      </c>
      <c r="B30" s="78" t="s">
        <v>5</v>
      </c>
      <c r="C30" s="80">
        <v>117.34391530000001</v>
      </c>
      <c r="D30" s="80">
        <v>1.4708104500000001</v>
      </c>
      <c r="E30" s="80">
        <v>79.78</v>
      </c>
      <c r="F30" s="80" t="s">
        <v>6</v>
      </c>
      <c r="G30" s="80">
        <v>114.4426019</v>
      </c>
      <c r="H30" s="80">
        <v>120.24522880000001</v>
      </c>
    </row>
    <row r="31" spans="1:10" ht="13.9" x14ac:dyDescent="0.35">
      <c r="A31" s="100"/>
      <c r="B31" s="78" t="s">
        <v>9</v>
      </c>
      <c r="C31" s="80">
        <v>1.6560847000000001</v>
      </c>
      <c r="D31" s="80">
        <v>14.373362950000001</v>
      </c>
      <c r="E31" s="80">
        <v>0.12</v>
      </c>
      <c r="F31" s="80">
        <v>0.90839999999999999</v>
      </c>
      <c r="G31" s="82">
        <v>-26.696740399999999</v>
      </c>
      <c r="H31" s="80">
        <v>30.0089097</v>
      </c>
    </row>
    <row r="32" spans="1:10" x14ac:dyDescent="0.35">
      <c r="A32" s="19"/>
    </row>
    <row r="33" spans="1:8" ht="13.9" x14ac:dyDescent="0.35">
      <c r="A33" s="100">
        <v>10</v>
      </c>
      <c r="B33" s="78"/>
      <c r="C33" s="80"/>
      <c r="D33" s="80"/>
      <c r="E33" s="80"/>
      <c r="F33" s="80"/>
      <c r="G33" s="80"/>
      <c r="H33" s="80"/>
    </row>
    <row r="34" spans="1:8" ht="13.9" x14ac:dyDescent="0.35">
      <c r="A34" s="100"/>
      <c r="B34" s="78"/>
      <c r="C34" s="80"/>
      <c r="D34" s="80"/>
      <c r="E34" s="80"/>
      <c r="F34" s="80"/>
      <c r="G34" s="82"/>
      <c r="H34" s="80"/>
    </row>
    <row r="35" spans="1:8" ht="13.15" thickBot="1" x14ac:dyDescent="0.4">
      <c r="A35" s="19"/>
    </row>
    <row r="36" spans="1:8" ht="13.15" x14ac:dyDescent="0.35">
      <c r="A36" s="100">
        <v>11</v>
      </c>
      <c r="B36" s="60"/>
      <c r="C36" s="61"/>
      <c r="D36" s="61"/>
      <c r="E36" s="61"/>
      <c r="F36" s="61"/>
      <c r="G36" s="61"/>
      <c r="H36" s="61"/>
    </row>
    <row r="37" spans="1:8" ht="13.15" x14ac:dyDescent="0.35">
      <c r="A37" s="100"/>
      <c r="B37" s="62"/>
      <c r="C37" s="2"/>
      <c r="D37" s="2"/>
      <c r="E37" s="2"/>
      <c r="F37" s="2"/>
      <c r="G37" s="3"/>
      <c r="H37" s="2"/>
    </row>
    <row r="38" spans="1:8" ht="13.15" thickBot="1" x14ac:dyDescent="0.4">
      <c r="A38" s="19"/>
    </row>
    <row r="39" spans="1:8" ht="13.15" x14ac:dyDescent="0.35">
      <c r="A39" s="100">
        <v>12</v>
      </c>
      <c r="B39" s="60"/>
      <c r="C39" s="61"/>
      <c r="D39" s="61"/>
      <c r="E39" s="61"/>
      <c r="F39" s="61"/>
      <c r="G39" s="61"/>
      <c r="H39" s="61"/>
    </row>
    <row r="40" spans="1:8" ht="13.15" x14ac:dyDescent="0.35">
      <c r="A40" s="100"/>
      <c r="B40" s="62"/>
      <c r="C40" s="2"/>
      <c r="D40" s="2"/>
      <c r="E40" s="2"/>
      <c r="F40" s="2"/>
      <c r="G40" s="3"/>
      <c r="H40" s="2"/>
    </row>
    <row r="42" spans="1:8" x14ac:dyDescent="0.35">
      <c r="A42" s="19"/>
    </row>
    <row r="43" spans="1:8" x14ac:dyDescent="0.35">
      <c r="A43" s="19"/>
    </row>
    <row r="44" spans="1:8" x14ac:dyDescent="0.35">
      <c r="A44" s="19"/>
    </row>
    <row r="46" spans="1:8" x14ac:dyDescent="0.35">
      <c r="A46" s="19"/>
    </row>
    <row r="47" spans="1:8" x14ac:dyDescent="0.35">
      <c r="A47" s="19"/>
    </row>
    <row r="48" spans="1:8" x14ac:dyDescent="0.35">
      <c r="A48" s="19"/>
    </row>
    <row r="50" spans="1:1" x14ac:dyDescent="0.35">
      <c r="A50" s="18"/>
    </row>
    <row r="51" spans="1:1" x14ac:dyDescent="0.35">
      <c r="A51" s="18"/>
    </row>
    <row r="52" spans="1:1" x14ac:dyDescent="0.35">
      <c r="A52" s="18"/>
    </row>
  </sheetData>
  <mergeCells count="20">
    <mergeCell ref="A39:A40"/>
    <mergeCell ref="A36:A37"/>
    <mergeCell ref="A33:A34"/>
    <mergeCell ref="A30:A31"/>
    <mergeCell ref="A27:A28"/>
    <mergeCell ref="A24:A25"/>
    <mergeCell ref="A21:A22"/>
    <mergeCell ref="A3:A4"/>
    <mergeCell ref="A18:A19"/>
    <mergeCell ref="A15:A16"/>
    <mergeCell ref="A12:A13"/>
    <mergeCell ref="A9:A10"/>
    <mergeCell ref="A6:A7"/>
    <mergeCell ref="N2:O2"/>
    <mergeCell ref="B1:B2"/>
    <mergeCell ref="C1:C2"/>
    <mergeCell ref="E1:E2"/>
    <mergeCell ref="F1:F2"/>
    <mergeCell ref="G1:H2"/>
    <mergeCell ref="D1:D2"/>
  </mergeCells>
  <conditionalFormatting sqref="P4:P15">
    <cfRule type="cellIs" dxfId="29" priority="4" operator="equal">
      <formula>0</formula>
    </cfRule>
    <cfRule type="containsText" dxfId="28" priority="5" operator="containsText" text="&lt;">
      <formula>NOT(ISERROR(SEARCH("&lt;",P4)))</formula>
    </cfRule>
    <cfRule type="cellIs" dxfId="27" priority="6" operator="lessThanOrEqual">
      <formula>0.05</formula>
    </cfRule>
  </conditionalFormatting>
  <conditionalFormatting sqref="P3">
    <cfRule type="cellIs" dxfId="26" priority="1" operator="equal">
      <formula>0</formula>
    </cfRule>
    <cfRule type="containsText" dxfId="25" priority="2" operator="containsText" text="&lt;">
      <formula>NOT(ISERROR(SEARCH("&lt;",P3)))</formula>
    </cfRule>
    <cfRule type="cellIs" dxfId="24" priority="3" operator="lessThanOrEqual">
      <formula>0.05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90" zoomScaleNormal="90" workbookViewId="0">
      <selection activeCell="M11" sqref="M11"/>
    </sheetView>
  </sheetViews>
  <sheetFormatPr defaultColWidth="9.1328125" defaultRowHeight="12.75" x14ac:dyDescent="0.35"/>
  <cols>
    <col min="1" max="1" width="9.1328125" style="20"/>
    <col min="2" max="2" width="17.53125" style="1" customWidth="1"/>
    <col min="3" max="3" width="12" style="1" bestFit="1" customWidth="1"/>
    <col min="4" max="4" width="10.796875" style="1" customWidth="1"/>
    <col min="5" max="6" width="9.1328125" style="1" bestFit="1" customWidth="1"/>
    <col min="7" max="8" width="11.86328125" style="1" bestFit="1" customWidth="1"/>
    <col min="9" max="10" width="9.1328125" style="1"/>
    <col min="11" max="11" width="12.46484375" style="1" customWidth="1"/>
    <col min="12" max="12" width="11.86328125" style="1" customWidth="1"/>
    <col min="13" max="13" width="9.1328125" style="1" customWidth="1"/>
    <col min="14" max="14" width="7.1328125" style="1" customWidth="1"/>
    <col min="15" max="15" width="6.86328125" style="1" customWidth="1"/>
    <col min="16" max="16" width="9.1328125" style="1" bestFit="1" customWidth="1"/>
    <col min="17" max="17" width="10.86328125" style="1" customWidth="1"/>
    <col min="18" max="16384" width="9.1328125" style="1"/>
  </cols>
  <sheetData>
    <row r="1" spans="1:18" ht="15" customHeight="1" thickTop="1" x14ac:dyDescent="0.35">
      <c r="B1" s="93" t="s">
        <v>0</v>
      </c>
      <c r="C1" s="93" t="s">
        <v>1</v>
      </c>
      <c r="D1" s="93" t="s">
        <v>7</v>
      </c>
      <c r="E1" s="93" t="s">
        <v>2</v>
      </c>
      <c r="F1" s="93" t="s">
        <v>3</v>
      </c>
      <c r="G1" s="93" t="s">
        <v>4</v>
      </c>
      <c r="H1" s="93"/>
      <c r="K1" s="102" t="s">
        <v>15</v>
      </c>
      <c r="L1" s="104" t="s">
        <v>16</v>
      </c>
      <c r="M1" s="104" t="s">
        <v>14</v>
      </c>
      <c r="N1" s="104" t="s">
        <v>12</v>
      </c>
      <c r="O1" s="104"/>
      <c r="P1" s="108" t="s">
        <v>13</v>
      </c>
      <c r="Q1" s="106" t="s">
        <v>18</v>
      </c>
    </row>
    <row r="2" spans="1:18" ht="28.25" customHeight="1" thickBot="1" x14ac:dyDescent="0.4">
      <c r="B2" s="93"/>
      <c r="C2" s="93"/>
      <c r="D2" s="93"/>
      <c r="E2" s="93"/>
      <c r="F2" s="93"/>
      <c r="G2" s="93"/>
      <c r="H2" s="93"/>
      <c r="J2" s="20" t="s">
        <v>19</v>
      </c>
      <c r="K2" s="103"/>
      <c r="L2" s="105"/>
      <c r="M2" s="105"/>
      <c r="N2" s="105"/>
      <c r="O2" s="105"/>
      <c r="P2" s="109"/>
      <c r="Q2" s="107"/>
      <c r="R2" s="1" t="s">
        <v>76</v>
      </c>
    </row>
    <row r="3" spans="1:18" ht="14.25" thickTop="1" x14ac:dyDescent="0.35">
      <c r="A3" s="100">
        <v>0</v>
      </c>
      <c r="B3" s="78" t="s">
        <v>5</v>
      </c>
      <c r="C3" s="80">
        <v>117.25136860000001</v>
      </c>
      <c r="D3" s="80">
        <v>1.4365612299999999</v>
      </c>
      <c r="E3" s="80">
        <v>81.62</v>
      </c>
      <c r="F3" s="80" t="s">
        <v>6</v>
      </c>
      <c r="G3" s="80">
        <v>114.4174196</v>
      </c>
      <c r="H3" s="80">
        <v>120.0853175</v>
      </c>
      <c r="J3" s="13">
        <f>A3</f>
        <v>0</v>
      </c>
      <c r="K3" s="4" t="s">
        <v>17</v>
      </c>
      <c r="L3" s="12" t="str">
        <f>B4</f>
        <v>CHOL_Cent</v>
      </c>
      <c r="M3" s="5">
        <f>C4</f>
        <v>6.7050999999999999E-2</v>
      </c>
      <c r="N3" s="5">
        <f>G4</f>
        <v>2.4351500000000002E-2</v>
      </c>
      <c r="O3" s="5">
        <f>H4</f>
        <v>0.1097504</v>
      </c>
      <c r="P3" s="6">
        <f>F4</f>
        <v>2.3E-3</v>
      </c>
      <c r="Q3" s="15">
        <f>(M3-$M$3)/$M$3</f>
        <v>0</v>
      </c>
      <c r="R3" s="14" t="str">
        <f>K3</f>
        <v>Unadjusted</v>
      </c>
    </row>
    <row r="4" spans="1:18" ht="13.9" x14ac:dyDescent="0.35">
      <c r="A4" s="100"/>
      <c r="B4" s="78" t="s">
        <v>72</v>
      </c>
      <c r="C4" s="80">
        <v>6.7050999999999999E-2</v>
      </c>
      <c r="D4" s="80">
        <v>2.1644859999999998E-2</v>
      </c>
      <c r="E4" s="80">
        <v>3.1</v>
      </c>
      <c r="F4" s="80">
        <v>2.3E-3</v>
      </c>
      <c r="G4" s="80">
        <v>2.4351500000000002E-2</v>
      </c>
      <c r="H4" s="80">
        <v>0.1097504</v>
      </c>
      <c r="J4" s="13">
        <f>A6</f>
        <v>1</v>
      </c>
      <c r="K4" s="4" t="str">
        <f>B8</f>
        <v>AGE_Cent</v>
      </c>
      <c r="L4" s="11" t="str">
        <f>B7</f>
        <v>CHOL_Cent</v>
      </c>
      <c r="M4" s="5">
        <f>C7</f>
        <v>3.57074E-2</v>
      </c>
      <c r="N4" s="5">
        <f>G7</f>
        <v>-2.8084999999999998E-3</v>
      </c>
      <c r="O4" s="5">
        <f>H7</f>
        <v>7.4223399999999995E-2</v>
      </c>
      <c r="P4" s="6">
        <f>F7</f>
        <v>6.9000000000000006E-2</v>
      </c>
      <c r="Q4" s="15">
        <f t="shared" ref="Q4:Q15" si="0">(M4-$M$3)/$M$3</f>
        <v>-0.46745909829831023</v>
      </c>
      <c r="R4" s="14" t="str">
        <f t="shared" ref="R4:R15" si="1">K4</f>
        <v>AGE_Cent</v>
      </c>
    </row>
    <row r="5" spans="1:18" x14ac:dyDescent="0.35">
      <c r="J5" s="13">
        <f>A10</f>
        <v>2</v>
      </c>
      <c r="K5" s="4" t="str">
        <f>B12</f>
        <v>bmi</v>
      </c>
      <c r="L5" s="11" t="str">
        <f>B11</f>
        <v>CHOL_Cent</v>
      </c>
      <c r="M5" s="5">
        <f>C11</f>
        <v>5.8579970000000002E-2</v>
      </c>
      <c r="N5" s="5">
        <f>G11</f>
        <v>2.1647619999999999E-2</v>
      </c>
      <c r="O5" s="5">
        <f>H11</f>
        <v>9.5512319999999998E-2</v>
      </c>
      <c r="P5" s="6">
        <f>F11</f>
        <v>2E-3</v>
      </c>
      <c r="Q5" s="15">
        <f t="shared" si="0"/>
        <v>-0.12633711652324348</v>
      </c>
      <c r="R5" s="14" t="str">
        <f t="shared" si="1"/>
        <v>bmi</v>
      </c>
    </row>
    <row r="6" spans="1:18" ht="13.9" x14ac:dyDescent="0.35">
      <c r="A6" s="100">
        <v>1</v>
      </c>
      <c r="B6" s="78" t="s">
        <v>5</v>
      </c>
      <c r="C6" s="80">
        <v>120.931084</v>
      </c>
      <c r="D6" s="80">
        <v>1.35873193</v>
      </c>
      <c r="E6" s="80">
        <v>89</v>
      </c>
      <c r="F6" s="80" t="s">
        <v>6</v>
      </c>
      <c r="G6" s="80">
        <v>118.25057750000001</v>
      </c>
      <c r="H6" s="80">
        <v>123.61159050000001</v>
      </c>
      <c r="J6" s="13">
        <f>A14</f>
        <v>3</v>
      </c>
      <c r="K6" s="4" t="str">
        <f>B16</f>
        <v>DBP_Cent</v>
      </c>
      <c r="L6" s="11" t="str">
        <f>B15</f>
        <v>CHOL_Cent</v>
      </c>
      <c r="M6" s="5">
        <f>C15</f>
        <v>2.3174E-2</v>
      </c>
      <c r="N6" s="5">
        <f>G15</f>
        <v>-8.4936000000000005E-3</v>
      </c>
      <c r="O6" s="5">
        <f>H15</f>
        <v>5.4841500000000001E-2</v>
      </c>
      <c r="P6" s="6">
        <f>F15</f>
        <v>0.15049999999999999</v>
      </c>
      <c r="Q6" s="15">
        <f t="shared" si="0"/>
        <v>-0.65438248497412421</v>
      </c>
      <c r="R6" s="14" t="str">
        <f t="shared" si="1"/>
        <v>DBP_Cent</v>
      </c>
    </row>
    <row r="7" spans="1:18" ht="13.9" x14ac:dyDescent="0.35">
      <c r="A7" s="100"/>
      <c r="B7" s="78" t="s">
        <v>72</v>
      </c>
      <c r="C7" s="80">
        <v>3.57074E-2</v>
      </c>
      <c r="D7" s="80">
        <v>1.9523490000000001E-2</v>
      </c>
      <c r="E7" s="80">
        <v>1.83</v>
      </c>
      <c r="F7" s="80">
        <v>6.9000000000000006E-2</v>
      </c>
      <c r="G7" s="82">
        <v>-2.8084999999999998E-3</v>
      </c>
      <c r="H7" s="80">
        <v>7.4223399999999995E-2</v>
      </c>
      <c r="J7" s="13">
        <f>A18</f>
        <v>4</v>
      </c>
      <c r="K7" s="4" t="str">
        <f>B20</f>
        <v>HDL_Cent</v>
      </c>
      <c r="L7" s="11" t="str">
        <f>B19</f>
        <v>CHOL_Cent</v>
      </c>
      <c r="M7" s="5">
        <f>C19</f>
        <v>6.7237000000000005E-2</v>
      </c>
      <c r="N7" s="5">
        <f>G19</f>
        <v>2.44015E-2</v>
      </c>
      <c r="O7" s="5">
        <f>H19</f>
        <v>0.1100724</v>
      </c>
      <c r="P7" s="6">
        <f>F19</f>
        <v>2.3E-3</v>
      </c>
      <c r="Q7" s="15">
        <f t="shared" si="0"/>
        <v>2.7740078447749564E-3</v>
      </c>
      <c r="R7" s="14" t="str">
        <f t="shared" si="1"/>
        <v>HDL_Cent</v>
      </c>
    </row>
    <row r="8" spans="1:18" ht="13.9" x14ac:dyDescent="0.35">
      <c r="A8" s="100"/>
      <c r="B8" s="78" t="s">
        <v>63</v>
      </c>
      <c r="C8" s="80">
        <v>0.61932889999999996</v>
      </c>
      <c r="D8" s="80">
        <v>8.3419160000000006E-2</v>
      </c>
      <c r="E8" s="80">
        <v>7.42</v>
      </c>
      <c r="F8" s="80" t="s">
        <v>6</v>
      </c>
      <c r="G8" s="80">
        <v>0.45475959999999999</v>
      </c>
      <c r="H8" s="80">
        <v>0.78389819999999999</v>
      </c>
      <c r="J8" s="13">
        <f>A22</f>
        <v>5</v>
      </c>
      <c r="K8" s="4" t="str">
        <f>B24</f>
        <v>HT_Cent</v>
      </c>
      <c r="L8" s="11" t="str">
        <f>B23</f>
        <v>CHOL_Cent</v>
      </c>
      <c r="M8" s="5">
        <f>C23</f>
        <v>6.6955100000000004E-2</v>
      </c>
      <c r="N8" s="5">
        <f>G23</f>
        <v>2.97101E-2</v>
      </c>
      <c r="O8" s="5">
        <f>H23</f>
        <v>0.10420020000000001</v>
      </c>
      <c r="P8" s="6">
        <f>F23</f>
        <v>5.0000000000000001E-4</v>
      </c>
      <c r="Q8" s="15">
        <f t="shared" si="0"/>
        <v>-1.4302545823327913E-3</v>
      </c>
      <c r="R8" s="14" t="str">
        <f t="shared" si="1"/>
        <v>HT_Cent</v>
      </c>
    </row>
    <row r="9" spans="1:18" ht="13.15" x14ac:dyDescent="0.35">
      <c r="B9" s="22"/>
      <c r="C9" s="2"/>
      <c r="D9" s="2"/>
      <c r="E9" s="2"/>
      <c r="F9" s="2"/>
      <c r="G9" s="2"/>
      <c r="H9" s="2"/>
      <c r="J9" s="13">
        <f>A26</f>
        <v>6</v>
      </c>
      <c r="K9" s="4" t="str">
        <f>B28</f>
        <v>SKIN_Cent</v>
      </c>
      <c r="L9" s="11" t="str">
        <f>B27</f>
        <v>CHOL_Cent</v>
      </c>
      <c r="M9" s="5">
        <f>C27</f>
        <v>6.7526199999999995E-2</v>
      </c>
      <c r="N9" s="5">
        <f>G27</f>
        <v>2.6106000000000001E-2</v>
      </c>
      <c r="O9" s="5">
        <f>H27</f>
        <v>0.1089465</v>
      </c>
      <c r="P9" s="6">
        <f>F27</f>
        <v>1.5E-3</v>
      </c>
      <c r="Q9" s="15">
        <f t="shared" si="0"/>
        <v>7.0871426227796016E-3</v>
      </c>
      <c r="R9" s="14" t="str">
        <f t="shared" si="1"/>
        <v>SKIN_Cent</v>
      </c>
    </row>
    <row r="10" spans="1:18" ht="13.9" x14ac:dyDescent="0.35">
      <c r="A10" s="100">
        <v>2</v>
      </c>
      <c r="B10" s="78" t="s">
        <v>5</v>
      </c>
      <c r="C10" s="80">
        <v>74.526894130000002</v>
      </c>
      <c r="D10" s="80">
        <v>5.4516703900000003</v>
      </c>
      <c r="E10" s="80">
        <v>13.67</v>
      </c>
      <c r="F10" s="80" t="s">
        <v>6</v>
      </c>
      <c r="G10" s="80">
        <v>63.771838170000002</v>
      </c>
      <c r="H10" s="80">
        <v>85.281950100000003</v>
      </c>
      <c r="J10" s="13">
        <f>A30</f>
        <v>7</v>
      </c>
      <c r="K10" s="4" t="str">
        <f>B32</f>
        <v>VLDL_Cent</v>
      </c>
      <c r="L10" s="11" t="str">
        <f>B31</f>
        <v>CHOL_Cent</v>
      </c>
      <c r="M10" s="5">
        <f>C31</f>
        <v>4.8309600000000001E-2</v>
      </c>
      <c r="N10" s="5">
        <f>G31</f>
        <v>6.0829999999999999E-3</v>
      </c>
      <c r="O10" s="5">
        <f>H31</f>
        <v>9.0536099999999994E-2</v>
      </c>
      <c r="P10" s="6">
        <f>F31</f>
        <v>2.52E-2</v>
      </c>
      <c r="Q10" s="15">
        <f t="shared" si="0"/>
        <v>-0.27950962700034299</v>
      </c>
      <c r="R10" s="14" t="str">
        <f t="shared" si="1"/>
        <v>VLDL_Cent</v>
      </c>
    </row>
    <row r="11" spans="1:18" ht="13.9" x14ac:dyDescent="0.35">
      <c r="A11" s="100"/>
      <c r="B11" s="78" t="s">
        <v>72</v>
      </c>
      <c r="C11" s="80">
        <v>5.8579970000000002E-2</v>
      </c>
      <c r="D11" s="80">
        <v>1.8720770000000001E-2</v>
      </c>
      <c r="E11" s="80">
        <v>3.13</v>
      </c>
      <c r="F11" s="80">
        <v>2E-3</v>
      </c>
      <c r="G11" s="80">
        <v>2.1647619999999999E-2</v>
      </c>
      <c r="H11" s="80">
        <v>9.5512319999999998E-2</v>
      </c>
      <c r="J11" s="13">
        <f>A34</f>
        <v>8</v>
      </c>
      <c r="K11" s="4" t="str">
        <f>B36</f>
        <v>female</v>
      </c>
      <c r="L11" s="11" t="str">
        <f>B35</f>
        <v>CHOL_Cent</v>
      </c>
      <c r="M11" s="5">
        <f>C35</f>
        <v>6.7259299999999994E-2</v>
      </c>
      <c r="N11" s="5">
        <f>G35</f>
        <v>2.4395799999999999E-2</v>
      </c>
      <c r="O11" s="5">
        <f>H35</f>
        <v>0.11012280000000001</v>
      </c>
      <c r="P11" s="6">
        <f>F35</f>
        <v>2.3E-3</v>
      </c>
      <c r="Q11" s="15">
        <f t="shared" si="0"/>
        <v>3.1065905057343604E-3</v>
      </c>
      <c r="R11" s="14" t="str">
        <f t="shared" si="1"/>
        <v>female</v>
      </c>
    </row>
    <row r="12" spans="1:18" ht="13.9" x14ac:dyDescent="0.35">
      <c r="A12" s="100"/>
      <c r="B12" s="78" t="s">
        <v>29</v>
      </c>
      <c r="C12" s="80">
        <v>1.9595906400000001</v>
      </c>
      <c r="D12" s="80">
        <v>0.24348545999999999</v>
      </c>
      <c r="E12" s="80">
        <v>8.0500000000000007</v>
      </c>
      <c r="F12" s="80" t="s">
        <v>6</v>
      </c>
      <c r="G12" s="80">
        <v>1.4792424900000001</v>
      </c>
      <c r="H12" s="80">
        <v>2.4399387899999998</v>
      </c>
      <c r="J12" s="13">
        <f>A38</f>
        <v>9</v>
      </c>
      <c r="K12" s="4" t="str">
        <f>B40</f>
        <v>proband</v>
      </c>
      <c r="L12" s="11" t="str">
        <f>B39</f>
        <v>CHOL_Cent</v>
      </c>
      <c r="M12" s="5">
        <f>C39</f>
        <v>6.6984399999999999E-2</v>
      </c>
      <c r="N12" s="5">
        <f>G39</f>
        <v>2.36578E-2</v>
      </c>
      <c r="O12" s="5">
        <f>H39</f>
        <v>0.11031100000000001</v>
      </c>
      <c r="P12" s="6">
        <f>F39</f>
        <v>2.5999999999999999E-3</v>
      </c>
      <c r="Q12" s="15">
        <f t="shared" si="0"/>
        <v>-9.9327377667745437E-4</v>
      </c>
      <c r="R12" s="14" t="str">
        <f t="shared" si="1"/>
        <v>proband</v>
      </c>
    </row>
    <row r="13" spans="1:18" ht="13.15" x14ac:dyDescent="0.35">
      <c r="B13" s="22"/>
      <c r="C13" s="2"/>
      <c r="D13" s="2"/>
      <c r="E13" s="2"/>
      <c r="F13" s="2"/>
      <c r="G13" s="2"/>
      <c r="H13" s="2"/>
      <c r="J13" s="13">
        <f>A42</f>
        <v>10</v>
      </c>
      <c r="K13" s="4">
        <f>B44</f>
        <v>0</v>
      </c>
      <c r="L13" s="11">
        <f>B43</f>
        <v>0</v>
      </c>
      <c r="M13" s="5">
        <f>C43</f>
        <v>0</v>
      </c>
      <c r="N13" s="5">
        <f>G43</f>
        <v>0</v>
      </c>
      <c r="O13" s="5">
        <f>H43</f>
        <v>0</v>
      </c>
      <c r="P13" s="6">
        <f>F43</f>
        <v>0</v>
      </c>
      <c r="Q13" s="15">
        <f t="shared" si="0"/>
        <v>-1</v>
      </c>
      <c r="R13" s="14">
        <f t="shared" si="1"/>
        <v>0</v>
      </c>
    </row>
    <row r="14" spans="1:18" ht="13.9" x14ac:dyDescent="0.35">
      <c r="A14" s="100">
        <v>3</v>
      </c>
      <c r="B14" s="78" t="s">
        <v>5</v>
      </c>
      <c r="C14" s="80">
        <v>117.2731502</v>
      </c>
      <c r="D14" s="80">
        <v>1.04165146</v>
      </c>
      <c r="E14" s="80">
        <v>112.58</v>
      </c>
      <c r="F14" s="80" t="s">
        <v>6</v>
      </c>
      <c r="G14" s="80">
        <v>115.2181801</v>
      </c>
      <c r="H14" s="80">
        <v>119.32812029999999</v>
      </c>
      <c r="J14" s="13">
        <f>A46</f>
        <v>11</v>
      </c>
      <c r="K14" s="4">
        <f>B48</f>
        <v>0</v>
      </c>
      <c r="L14" s="11">
        <f>B47</f>
        <v>0</v>
      </c>
      <c r="M14" s="5">
        <f>C47</f>
        <v>0</v>
      </c>
      <c r="N14" s="5">
        <f>G47</f>
        <v>0</v>
      </c>
      <c r="O14" s="5">
        <f>H47</f>
        <v>0</v>
      </c>
      <c r="P14" s="6">
        <f>F47</f>
        <v>0</v>
      </c>
      <c r="Q14" s="15">
        <f t="shared" si="0"/>
        <v>-1</v>
      </c>
      <c r="R14" s="14">
        <f t="shared" si="1"/>
        <v>0</v>
      </c>
    </row>
    <row r="15" spans="1:18" ht="14.25" thickBot="1" x14ac:dyDescent="0.4">
      <c r="A15" s="100"/>
      <c r="B15" s="78" t="s">
        <v>72</v>
      </c>
      <c r="C15" s="80">
        <v>2.3174E-2</v>
      </c>
      <c r="D15" s="80">
        <v>1.6052090000000001E-2</v>
      </c>
      <c r="E15" s="80">
        <v>1.44</v>
      </c>
      <c r="F15" s="80">
        <v>0.15049999999999999</v>
      </c>
      <c r="G15" s="82">
        <v>-8.4936000000000005E-3</v>
      </c>
      <c r="H15" s="80">
        <v>5.4841500000000001E-2</v>
      </c>
      <c r="J15" s="13">
        <f>A50</f>
        <v>12</v>
      </c>
      <c r="K15" s="7">
        <f>B52</f>
        <v>0</v>
      </c>
      <c r="L15" s="16">
        <f>B51</f>
        <v>0</v>
      </c>
      <c r="M15" s="8">
        <f>C51</f>
        <v>0</v>
      </c>
      <c r="N15" s="8">
        <f>G51</f>
        <v>0</v>
      </c>
      <c r="O15" s="8">
        <f>H51</f>
        <v>0</v>
      </c>
      <c r="P15" s="6">
        <f>F51</f>
        <v>0</v>
      </c>
      <c r="Q15" s="17">
        <f t="shared" si="0"/>
        <v>-1</v>
      </c>
      <c r="R15" s="14">
        <f t="shared" si="1"/>
        <v>0</v>
      </c>
    </row>
    <row r="16" spans="1:18" ht="15" customHeight="1" thickTop="1" x14ac:dyDescent="0.35">
      <c r="A16" s="100"/>
      <c r="B16" s="78" t="s">
        <v>65</v>
      </c>
      <c r="C16" s="80">
        <v>1.0589900000000001</v>
      </c>
      <c r="D16" s="80">
        <v>8.1299979999999994E-2</v>
      </c>
      <c r="E16" s="80">
        <v>13.03</v>
      </c>
      <c r="F16" s="80" t="s">
        <v>6</v>
      </c>
      <c r="G16" s="80">
        <v>0.89860139999999999</v>
      </c>
      <c r="H16" s="80">
        <v>1.2193786</v>
      </c>
      <c r="K16" s="110" t="s">
        <v>81</v>
      </c>
      <c r="L16" s="110"/>
      <c r="M16" s="110"/>
      <c r="N16" s="110"/>
      <c r="O16" s="110"/>
      <c r="P16" s="110"/>
      <c r="Q16" s="110"/>
    </row>
    <row r="17" spans="1:19" ht="13.5" customHeight="1" x14ac:dyDescent="0.35">
      <c r="K17" s="111"/>
      <c r="L17" s="111"/>
      <c r="M17" s="111"/>
      <c r="N17" s="111"/>
      <c r="O17" s="111"/>
      <c r="P17" s="111"/>
      <c r="Q17" s="111"/>
      <c r="R17" s="18"/>
      <c r="S17" s="18"/>
    </row>
    <row r="18" spans="1:19" ht="13.9" x14ac:dyDescent="0.35">
      <c r="A18" s="100">
        <v>4</v>
      </c>
      <c r="B18" s="78" t="s">
        <v>5</v>
      </c>
      <c r="C18" s="80">
        <v>117.2471546</v>
      </c>
      <c r="D18" s="80">
        <v>1.44029363</v>
      </c>
      <c r="E18" s="80">
        <v>81.41</v>
      </c>
      <c r="F18" s="80" t="s">
        <v>6</v>
      </c>
      <c r="G18" s="80">
        <v>114.4057431</v>
      </c>
      <c r="H18" s="80">
        <v>120.088566</v>
      </c>
      <c r="K18" s="112" t="s">
        <v>82</v>
      </c>
      <c r="L18" s="112"/>
      <c r="M18" s="112"/>
      <c r="N18" s="112"/>
      <c r="O18" s="112"/>
      <c r="P18" s="112"/>
      <c r="Q18" s="112"/>
      <c r="R18" s="18"/>
      <c r="S18" s="18"/>
    </row>
    <row r="19" spans="1:19" ht="13.9" x14ac:dyDescent="0.35">
      <c r="A19" s="100"/>
      <c r="B19" s="78" t="s">
        <v>72</v>
      </c>
      <c r="C19" s="80">
        <v>6.7237000000000005E-2</v>
      </c>
      <c r="D19" s="80">
        <v>2.1713010000000001E-2</v>
      </c>
      <c r="E19" s="80">
        <v>3.1</v>
      </c>
      <c r="F19" s="80">
        <v>2.3E-3</v>
      </c>
      <c r="G19" s="80">
        <v>2.44015E-2</v>
      </c>
      <c r="H19" s="80">
        <v>0.1100724</v>
      </c>
      <c r="K19" s="112"/>
      <c r="L19" s="112"/>
      <c r="M19" s="112"/>
      <c r="N19" s="112"/>
      <c r="O19" s="112"/>
      <c r="P19" s="112"/>
      <c r="Q19" s="112"/>
      <c r="R19" s="18"/>
      <c r="S19" s="18"/>
    </row>
    <row r="20" spans="1:19" ht="13.9" x14ac:dyDescent="0.35">
      <c r="A20" s="100"/>
      <c r="B20" s="78" t="s">
        <v>66</v>
      </c>
      <c r="C20" s="80">
        <v>3.1023599999999998E-2</v>
      </c>
      <c r="D20" s="80">
        <v>0.1276755</v>
      </c>
      <c r="E20" s="80">
        <v>0.24</v>
      </c>
      <c r="F20" s="80">
        <v>0.80830000000000002</v>
      </c>
      <c r="G20" s="82">
        <v>-0.22085469999999999</v>
      </c>
      <c r="H20" s="80">
        <v>0.28290179999999998</v>
      </c>
      <c r="K20" s="112"/>
      <c r="L20" s="112"/>
      <c r="M20" s="112"/>
      <c r="N20" s="112"/>
      <c r="O20" s="112"/>
      <c r="P20" s="112"/>
      <c r="Q20" s="112"/>
      <c r="R20" s="18"/>
      <c r="S20" s="18"/>
    </row>
    <row r="21" spans="1:19" ht="13.15" x14ac:dyDescent="0.35">
      <c r="B21" s="22"/>
      <c r="C21" s="2"/>
      <c r="D21" s="2"/>
      <c r="E21" s="2"/>
      <c r="F21" s="2"/>
      <c r="G21" s="2"/>
      <c r="H21" s="2"/>
      <c r="Q21" s="18"/>
      <c r="R21" s="18"/>
      <c r="S21" s="18"/>
    </row>
    <row r="22" spans="1:19" ht="13.9" x14ac:dyDescent="0.35">
      <c r="A22" s="100">
        <v>5</v>
      </c>
      <c r="B22" s="78" t="s">
        <v>5</v>
      </c>
      <c r="C22" s="80">
        <v>117.1180414</v>
      </c>
      <c r="D22" s="80">
        <v>1.25313063</v>
      </c>
      <c r="E22" s="80">
        <v>93.46</v>
      </c>
      <c r="F22" s="80" t="s">
        <v>6</v>
      </c>
      <c r="G22" s="80">
        <v>114.64586509999999</v>
      </c>
      <c r="H22" s="80">
        <v>119.5902176</v>
      </c>
      <c r="J22" s="64" t="s">
        <v>80</v>
      </c>
      <c r="Q22" s="18"/>
      <c r="R22" s="18"/>
      <c r="S22" s="18"/>
    </row>
    <row r="23" spans="1:19" ht="13.9" x14ac:dyDescent="0.35">
      <c r="A23" s="100"/>
      <c r="B23" s="78" t="s">
        <v>72</v>
      </c>
      <c r="C23" s="80">
        <v>6.6955100000000004E-2</v>
      </c>
      <c r="D23" s="80">
        <v>1.8879300000000002E-2</v>
      </c>
      <c r="E23" s="80">
        <v>3.55</v>
      </c>
      <c r="F23" s="80">
        <v>5.0000000000000001E-4</v>
      </c>
      <c r="G23" s="80">
        <v>2.97101E-2</v>
      </c>
      <c r="H23" s="80">
        <v>0.10420020000000001</v>
      </c>
      <c r="Q23" s="18"/>
      <c r="R23" s="18"/>
      <c r="S23" s="18"/>
    </row>
    <row r="24" spans="1:19" ht="13.9" x14ac:dyDescent="0.35">
      <c r="A24" s="100"/>
      <c r="B24" s="78" t="s">
        <v>67</v>
      </c>
      <c r="C24" s="80">
        <v>1.0729599000000001</v>
      </c>
      <c r="D24" s="80">
        <v>0.13875158000000001</v>
      </c>
      <c r="E24" s="80">
        <v>7.73</v>
      </c>
      <c r="F24" s="80" t="s">
        <v>6</v>
      </c>
      <c r="G24" s="80">
        <v>0.79923069999999996</v>
      </c>
      <c r="H24" s="80">
        <v>1.346689</v>
      </c>
      <c r="J24" s="64" t="s">
        <v>91</v>
      </c>
      <c r="Q24" s="18"/>
      <c r="R24" s="18"/>
      <c r="S24" s="18"/>
    </row>
    <row r="25" spans="1:19" ht="13.15" x14ac:dyDescent="0.35">
      <c r="B25" s="22"/>
      <c r="C25" s="2"/>
      <c r="D25" s="2"/>
      <c r="E25" s="2"/>
      <c r="F25" s="2"/>
      <c r="G25" s="2"/>
      <c r="H25" s="2"/>
      <c r="J25" s="64" t="s">
        <v>83</v>
      </c>
    </row>
    <row r="26" spans="1:19" ht="13.9" x14ac:dyDescent="0.35">
      <c r="A26" s="100">
        <v>6</v>
      </c>
      <c r="B26" s="78" t="s">
        <v>5</v>
      </c>
      <c r="C26" s="80">
        <v>117.1731092</v>
      </c>
      <c r="D26" s="80">
        <v>1.39362008</v>
      </c>
      <c r="E26" s="80">
        <v>84.08</v>
      </c>
      <c r="F26" s="80" t="s">
        <v>6</v>
      </c>
      <c r="G26" s="80">
        <v>114.4237754</v>
      </c>
      <c r="H26" s="80">
        <v>119.9224431</v>
      </c>
    </row>
    <row r="27" spans="1:19" ht="13.9" x14ac:dyDescent="0.35">
      <c r="A27" s="100"/>
      <c r="B27" s="78" t="s">
        <v>72</v>
      </c>
      <c r="C27" s="80">
        <v>6.7526199999999995E-2</v>
      </c>
      <c r="D27" s="80">
        <v>2.0995679999999999E-2</v>
      </c>
      <c r="E27" s="80">
        <v>3.22</v>
      </c>
      <c r="F27" s="80">
        <v>1.5E-3</v>
      </c>
      <c r="G27" s="80">
        <v>2.6106000000000001E-2</v>
      </c>
      <c r="H27" s="80">
        <v>0.1089465</v>
      </c>
    </row>
    <row r="28" spans="1:19" ht="13.9" x14ac:dyDescent="0.35">
      <c r="A28" s="100"/>
      <c r="B28" s="78" t="s">
        <v>68</v>
      </c>
      <c r="C28" s="80">
        <v>6.3017500000000004E-2</v>
      </c>
      <c r="D28" s="80">
        <v>1.7648E-2</v>
      </c>
      <c r="E28" s="80">
        <v>3.57</v>
      </c>
      <c r="F28" s="80">
        <v>5.0000000000000001E-4</v>
      </c>
      <c r="G28" s="80">
        <v>2.8201500000000001E-2</v>
      </c>
      <c r="H28" s="80">
        <v>9.7833500000000004E-2</v>
      </c>
    </row>
    <row r="29" spans="1:19" ht="13.15" x14ac:dyDescent="0.35">
      <c r="B29" s="22"/>
      <c r="C29" s="2"/>
      <c r="D29" s="2"/>
      <c r="E29" s="2"/>
      <c r="F29" s="2"/>
      <c r="G29" s="2"/>
      <c r="H29" s="2"/>
    </row>
    <row r="30" spans="1:19" ht="13.9" x14ac:dyDescent="0.35">
      <c r="A30" s="100">
        <v>7</v>
      </c>
      <c r="B30" s="78" t="s">
        <v>5</v>
      </c>
      <c r="C30" s="80">
        <v>117.2809027</v>
      </c>
      <c r="D30" s="80">
        <v>1.3845899100000001</v>
      </c>
      <c r="E30" s="80">
        <v>84.7</v>
      </c>
      <c r="F30" s="80" t="s">
        <v>6</v>
      </c>
      <c r="G30" s="80">
        <v>114.5493835</v>
      </c>
      <c r="H30" s="80">
        <v>120.0124218</v>
      </c>
    </row>
    <row r="31" spans="1:19" ht="13.9" x14ac:dyDescent="0.35">
      <c r="A31" s="100"/>
      <c r="B31" s="78" t="s">
        <v>72</v>
      </c>
      <c r="C31" s="80">
        <v>4.8309600000000001E-2</v>
      </c>
      <c r="D31" s="80">
        <v>2.1404369999999999E-2</v>
      </c>
      <c r="E31" s="80">
        <v>2.2599999999999998</v>
      </c>
      <c r="F31" s="80">
        <v>2.52E-2</v>
      </c>
      <c r="G31" s="80">
        <v>6.0829999999999999E-3</v>
      </c>
      <c r="H31" s="80">
        <v>9.0536099999999994E-2</v>
      </c>
    </row>
    <row r="32" spans="1:19" ht="13.9" x14ac:dyDescent="0.35">
      <c r="A32" s="100"/>
      <c r="B32" s="78" t="s">
        <v>75</v>
      </c>
      <c r="C32" s="80">
        <v>0.63357390000000002</v>
      </c>
      <c r="D32" s="80">
        <v>0.16193537</v>
      </c>
      <c r="E32" s="80">
        <v>3.91</v>
      </c>
      <c r="F32" s="80">
        <v>1E-4</v>
      </c>
      <c r="G32" s="80">
        <v>0.31410779999999999</v>
      </c>
      <c r="H32" s="80">
        <v>0.95304</v>
      </c>
    </row>
    <row r="34" spans="1:8" ht="13.9" x14ac:dyDescent="0.35">
      <c r="A34" s="100">
        <v>8</v>
      </c>
      <c r="B34" s="78" t="s">
        <v>5</v>
      </c>
      <c r="C34" s="80">
        <v>117.53283879999999</v>
      </c>
      <c r="D34" s="80">
        <v>2.04329735</v>
      </c>
      <c r="E34" s="80">
        <v>57.52</v>
      </c>
      <c r="F34" s="80" t="s">
        <v>6</v>
      </c>
      <c r="G34" s="80">
        <v>113.50182150000001</v>
      </c>
      <c r="H34" s="80">
        <v>121.563856</v>
      </c>
    </row>
    <row r="35" spans="1:8" ht="13.9" x14ac:dyDescent="0.35">
      <c r="A35" s="100"/>
      <c r="B35" s="78" t="s">
        <v>72</v>
      </c>
      <c r="C35" s="80">
        <v>6.7259299999999994E-2</v>
      </c>
      <c r="D35" s="80">
        <v>2.1727260000000002E-2</v>
      </c>
      <c r="E35" s="80">
        <v>3.1</v>
      </c>
      <c r="F35" s="80">
        <v>2.3E-3</v>
      </c>
      <c r="G35" s="80">
        <v>2.4395799999999999E-2</v>
      </c>
      <c r="H35" s="80">
        <v>0.11012280000000001</v>
      </c>
    </row>
    <row r="36" spans="1:8" ht="13.9" x14ac:dyDescent="0.35">
      <c r="A36" s="100"/>
      <c r="B36" s="78" t="s">
        <v>8</v>
      </c>
      <c r="C36" s="82">
        <v>-0.56009180000000003</v>
      </c>
      <c r="D36" s="80">
        <v>2.8840768899999998</v>
      </c>
      <c r="E36" s="82">
        <v>-0.19</v>
      </c>
      <c r="F36" s="80">
        <v>0.84619999999999995</v>
      </c>
      <c r="G36" s="82">
        <v>-6.2497990000000003</v>
      </c>
      <c r="H36" s="80">
        <v>5.1296153999999996</v>
      </c>
    </row>
    <row r="38" spans="1:8" ht="13.9" x14ac:dyDescent="0.35">
      <c r="A38" s="100">
        <v>9</v>
      </c>
      <c r="B38" s="78" t="s">
        <v>5</v>
      </c>
      <c r="C38" s="80">
        <v>117.24928269999999</v>
      </c>
      <c r="D38" s="80">
        <v>1.4442658500000001</v>
      </c>
      <c r="E38" s="80">
        <v>81.180000000000007</v>
      </c>
      <c r="F38" s="80" t="s">
        <v>6</v>
      </c>
      <c r="G38" s="80">
        <v>114.40003489999999</v>
      </c>
      <c r="H38" s="80">
        <v>120.0985306</v>
      </c>
    </row>
    <row r="39" spans="1:8" ht="13.9" x14ac:dyDescent="0.35">
      <c r="A39" s="100"/>
      <c r="B39" s="78" t="s">
        <v>72</v>
      </c>
      <c r="C39" s="80">
        <v>6.6984399999999999E-2</v>
      </c>
      <c r="D39" s="80">
        <v>2.1961979999999999E-2</v>
      </c>
      <c r="E39" s="80">
        <v>3.05</v>
      </c>
      <c r="F39" s="80">
        <v>2.5999999999999999E-3</v>
      </c>
      <c r="G39" s="80">
        <v>2.36578E-2</v>
      </c>
      <c r="H39" s="80">
        <v>0.11031100000000001</v>
      </c>
    </row>
    <row r="40" spans="1:8" ht="13.9" x14ac:dyDescent="0.35">
      <c r="A40" s="100"/>
      <c r="B40" s="78" t="s">
        <v>9</v>
      </c>
      <c r="C40" s="80">
        <v>0.39768690000000001</v>
      </c>
      <c r="D40" s="80">
        <v>20.09185475</v>
      </c>
      <c r="E40" s="80">
        <v>0.02</v>
      </c>
      <c r="F40" s="80">
        <v>0.98419999999999996</v>
      </c>
      <c r="G40" s="82">
        <v>-39.239526400000003</v>
      </c>
      <c r="H40" s="80">
        <v>40.034900299999997</v>
      </c>
    </row>
    <row r="42" spans="1:8" ht="13.9" x14ac:dyDescent="0.35">
      <c r="A42" s="100">
        <v>10</v>
      </c>
      <c r="B42" s="78"/>
      <c r="C42" s="80"/>
      <c r="D42" s="80"/>
      <c r="E42" s="80"/>
      <c r="F42" s="80"/>
      <c r="G42" s="80"/>
      <c r="H42" s="80"/>
    </row>
    <row r="43" spans="1:8" ht="13.9" x14ac:dyDescent="0.35">
      <c r="A43" s="100"/>
      <c r="B43" s="78"/>
      <c r="C43" s="80"/>
      <c r="D43" s="80"/>
      <c r="E43" s="80"/>
      <c r="F43" s="80"/>
      <c r="G43" s="80"/>
      <c r="H43" s="80"/>
    </row>
    <row r="44" spans="1:8" ht="13.9" x14ac:dyDescent="0.35">
      <c r="A44" s="100"/>
      <c r="B44" s="78"/>
      <c r="C44" s="80"/>
      <c r="D44" s="80"/>
      <c r="E44" s="80"/>
      <c r="F44" s="80"/>
      <c r="G44" s="82"/>
      <c r="H44" s="80"/>
    </row>
    <row r="45" spans="1:8" ht="13.15" thickBot="1" x14ac:dyDescent="0.4"/>
    <row r="46" spans="1:8" ht="13.15" x14ac:dyDescent="0.35">
      <c r="A46" s="100">
        <v>11</v>
      </c>
      <c r="B46" s="60"/>
      <c r="C46" s="61"/>
      <c r="D46" s="61"/>
      <c r="E46" s="61"/>
      <c r="F46" s="61"/>
      <c r="G46" s="61"/>
      <c r="H46" s="61"/>
    </row>
    <row r="47" spans="1:8" ht="13.15" x14ac:dyDescent="0.35">
      <c r="A47" s="100"/>
      <c r="B47" s="62"/>
      <c r="C47" s="2"/>
      <c r="D47" s="2"/>
      <c r="E47" s="2"/>
      <c r="F47" s="2"/>
      <c r="G47" s="2"/>
      <c r="H47" s="2"/>
    </row>
    <row r="48" spans="1:8" ht="13.15" x14ac:dyDescent="0.35">
      <c r="A48" s="100"/>
      <c r="B48" s="62"/>
      <c r="C48" s="2"/>
      <c r="D48" s="2"/>
      <c r="E48" s="2"/>
      <c r="F48" s="2"/>
      <c r="G48" s="3"/>
      <c r="H48" s="2"/>
    </row>
    <row r="49" spans="1:8" ht="13.15" thickBot="1" x14ac:dyDescent="0.4"/>
    <row r="50" spans="1:8" ht="13.15" x14ac:dyDescent="0.35">
      <c r="A50" s="101">
        <v>12</v>
      </c>
      <c r="B50" s="60"/>
      <c r="C50" s="61"/>
      <c r="D50" s="61"/>
      <c r="E50" s="61"/>
      <c r="F50" s="61"/>
      <c r="G50" s="61"/>
      <c r="H50" s="61"/>
    </row>
    <row r="51" spans="1:8" ht="13.15" x14ac:dyDescent="0.35">
      <c r="A51" s="101"/>
      <c r="B51" s="62"/>
      <c r="C51" s="2"/>
      <c r="D51" s="2"/>
      <c r="E51" s="2"/>
      <c r="F51" s="2"/>
      <c r="G51" s="2"/>
      <c r="H51" s="2"/>
    </row>
    <row r="52" spans="1:8" ht="13.15" x14ac:dyDescent="0.35">
      <c r="A52" s="101"/>
      <c r="B52" s="62"/>
      <c r="C52" s="2"/>
      <c r="D52" s="2"/>
      <c r="E52" s="2"/>
      <c r="F52" s="2"/>
      <c r="G52" s="3"/>
      <c r="H52" s="2"/>
    </row>
  </sheetData>
  <mergeCells count="27">
    <mergeCell ref="Q1:Q2"/>
    <mergeCell ref="P1:P2"/>
    <mergeCell ref="L1:L2"/>
    <mergeCell ref="K16:Q17"/>
    <mergeCell ref="K18:Q20"/>
    <mergeCell ref="F1:F2"/>
    <mergeCell ref="G1:H2"/>
    <mergeCell ref="K1:K2"/>
    <mergeCell ref="M1:M2"/>
    <mergeCell ref="N1:O2"/>
    <mergeCell ref="A3:A4"/>
    <mergeCell ref="B1:B2"/>
    <mergeCell ref="C1:C2"/>
    <mergeCell ref="D1:D2"/>
    <mergeCell ref="E1:E2"/>
    <mergeCell ref="A50:A52"/>
    <mergeCell ref="A46:A48"/>
    <mergeCell ref="A42:A44"/>
    <mergeCell ref="A38:A40"/>
    <mergeCell ref="A34:A36"/>
    <mergeCell ref="A10:A12"/>
    <mergeCell ref="A6:A8"/>
    <mergeCell ref="A30:A32"/>
    <mergeCell ref="A26:A28"/>
    <mergeCell ref="A22:A24"/>
    <mergeCell ref="A18:A20"/>
    <mergeCell ref="A14:A16"/>
  </mergeCells>
  <conditionalFormatting sqref="Q3:Q15">
    <cfRule type="cellIs" dxfId="23" priority="1" operator="equal">
      <formula>-1</formula>
    </cfRule>
    <cfRule type="cellIs" dxfId="22" priority="8" operator="notBetween">
      <formula>-0.1</formula>
      <formula>0.1</formula>
    </cfRule>
  </conditionalFormatting>
  <conditionalFormatting sqref="P3:P15">
    <cfRule type="cellIs" dxfId="21" priority="2" operator="equal">
      <formula>0</formula>
    </cfRule>
    <cfRule type="containsText" dxfId="20" priority="3" operator="containsText" text="&lt;">
      <formula>NOT(ISERROR(SEARCH("&lt;",P3)))</formula>
    </cfRule>
    <cfRule type="cellIs" dxfId="19" priority="4" operator="lessThanOrEqual">
      <formula>0.05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="90" zoomScaleNormal="90" workbookViewId="0">
      <selection activeCell="B7" sqref="B7:H7"/>
    </sheetView>
  </sheetViews>
  <sheetFormatPr defaultColWidth="9.1328125" defaultRowHeight="12.75" x14ac:dyDescent="0.35"/>
  <cols>
    <col min="1" max="1" width="9.1328125" style="1"/>
    <col min="2" max="2" width="27.46484375" style="1" bestFit="1" customWidth="1"/>
    <col min="3" max="3" width="12" style="1" bestFit="1" customWidth="1"/>
    <col min="4" max="4" width="10.796875" style="1" customWidth="1"/>
    <col min="5" max="6" width="9.1328125" style="1" bestFit="1" customWidth="1"/>
    <col min="7" max="8" width="11.86328125" style="1" bestFit="1" customWidth="1"/>
    <col min="9" max="10" width="9.1328125" style="1"/>
    <col min="11" max="11" width="27.53125" style="1" customWidth="1"/>
    <col min="12" max="12" width="14" style="1" bestFit="1" customWidth="1"/>
    <col min="13" max="15" width="9.1328125" style="1" bestFit="1" customWidth="1"/>
    <col min="16" max="16384" width="9.1328125" style="1"/>
  </cols>
  <sheetData>
    <row r="1" spans="1:17" ht="15" customHeight="1" thickTop="1" x14ac:dyDescent="0.35">
      <c r="B1" s="93" t="s">
        <v>0</v>
      </c>
      <c r="C1" s="93" t="s">
        <v>1</v>
      </c>
      <c r="D1" s="93" t="s">
        <v>7</v>
      </c>
      <c r="E1" s="93" t="s">
        <v>2</v>
      </c>
      <c r="F1" s="93" t="s">
        <v>3</v>
      </c>
      <c r="G1" s="93" t="s">
        <v>4</v>
      </c>
      <c r="H1" s="93"/>
      <c r="K1" s="102" t="s">
        <v>70</v>
      </c>
      <c r="L1" s="104" t="s">
        <v>71</v>
      </c>
      <c r="M1" s="104" t="s">
        <v>12</v>
      </c>
      <c r="N1" s="104"/>
      <c r="O1" s="108" t="s">
        <v>13</v>
      </c>
    </row>
    <row r="2" spans="1:17" ht="28.25" customHeight="1" thickBot="1" x14ac:dyDescent="0.4">
      <c r="B2" s="93"/>
      <c r="C2" s="93"/>
      <c r="D2" s="93"/>
      <c r="E2" s="93"/>
      <c r="F2" s="93"/>
      <c r="G2" s="93"/>
      <c r="H2" s="93"/>
      <c r="J2" s="20" t="s">
        <v>19</v>
      </c>
      <c r="K2" s="103"/>
      <c r="L2" s="105"/>
      <c r="M2" s="105"/>
      <c r="N2" s="105"/>
      <c r="O2" s="109"/>
      <c r="P2" s="1" t="s">
        <v>76</v>
      </c>
    </row>
    <row r="3" spans="1:17" ht="14.25" thickTop="1" x14ac:dyDescent="0.35">
      <c r="A3" s="1">
        <v>1</v>
      </c>
      <c r="B3" s="78" t="s">
        <v>84</v>
      </c>
      <c r="C3" s="80">
        <v>2.6987000000000001E-3</v>
      </c>
      <c r="D3" s="80">
        <v>9.3201999999999998E-4</v>
      </c>
      <c r="E3" s="80">
        <v>2.9</v>
      </c>
      <c r="F3" s="80">
        <v>4.3E-3</v>
      </c>
      <c r="G3" s="80">
        <v>8.5970000000000003E-4</v>
      </c>
      <c r="H3" s="80">
        <v>4.5377000000000004E-3</v>
      </c>
      <c r="J3" s="13">
        <f>A3</f>
        <v>1</v>
      </c>
      <c r="K3" s="4" t="str">
        <f>B3</f>
        <v>CHOL_Cent*AGE_Cent</v>
      </c>
      <c r="L3" s="5">
        <f>C3</f>
        <v>2.6987000000000001E-3</v>
      </c>
      <c r="M3" s="5">
        <f>G3</f>
        <v>8.5970000000000003E-4</v>
      </c>
      <c r="N3" s="5">
        <f>H3</f>
        <v>4.5377000000000004E-3</v>
      </c>
      <c r="O3" s="6">
        <f>F3</f>
        <v>4.3E-3</v>
      </c>
      <c r="P3" s="26" t="str">
        <f>K3</f>
        <v>CHOL_Cent*AGE_Cent</v>
      </c>
    </row>
    <row r="4" spans="1:17" ht="13.9" x14ac:dyDescent="0.35">
      <c r="A4" s="1">
        <v>2</v>
      </c>
      <c r="B4" s="78" t="s">
        <v>85</v>
      </c>
      <c r="C4" s="80">
        <v>7.7181000000000003E-3</v>
      </c>
      <c r="D4" s="80">
        <v>2.7866499999999999E-3</v>
      </c>
      <c r="E4" s="80">
        <v>2.77</v>
      </c>
      <c r="F4" s="80">
        <v>6.1999999999999998E-3</v>
      </c>
      <c r="G4" s="80">
        <v>2.2196E-3</v>
      </c>
      <c r="H4" s="80">
        <v>1.32166E-2</v>
      </c>
      <c r="J4" s="13">
        <f t="shared" ref="J4:J14" si="0">A4</f>
        <v>2</v>
      </c>
      <c r="K4" s="4" t="str">
        <f t="shared" ref="K4:K14" si="1">B4</f>
        <v>CHOL_Cent*BMI_Cent</v>
      </c>
      <c r="L4" s="5">
        <f t="shared" ref="L4:L14" si="2">C4</f>
        <v>7.7181000000000003E-3</v>
      </c>
      <c r="M4" s="5">
        <f t="shared" ref="M4:M14" si="3">G4</f>
        <v>2.2196E-3</v>
      </c>
      <c r="N4" s="5">
        <f t="shared" ref="N4:N14" si="4">H4</f>
        <v>1.32166E-2</v>
      </c>
      <c r="O4" s="6">
        <f t="shared" ref="O4:O14" si="5">F4</f>
        <v>6.1999999999999998E-3</v>
      </c>
      <c r="P4" s="26" t="str">
        <f t="shared" ref="P4:P14" si="6">K4</f>
        <v>CHOL_Cent*BMI_Cent</v>
      </c>
    </row>
    <row r="5" spans="1:17" ht="13.9" x14ac:dyDescent="0.35">
      <c r="A5" s="1">
        <v>3</v>
      </c>
      <c r="B5" s="78" t="s">
        <v>86</v>
      </c>
      <c r="C5" s="80">
        <v>3.0179999999999998E-3</v>
      </c>
      <c r="D5" s="80">
        <v>1.09727E-3</v>
      </c>
      <c r="E5" s="80">
        <v>2.75</v>
      </c>
      <c r="F5" s="80">
        <v>6.6E-3</v>
      </c>
      <c r="G5" s="80">
        <v>8.5289999999999997E-4</v>
      </c>
      <c r="H5" s="80">
        <v>5.1830000000000001E-3</v>
      </c>
      <c r="J5" s="13">
        <f t="shared" si="0"/>
        <v>3</v>
      </c>
      <c r="K5" s="4" t="str">
        <f t="shared" si="1"/>
        <v>CHOL_Cent*DBP_Cent</v>
      </c>
      <c r="L5" s="5">
        <f t="shared" si="2"/>
        <v>3.0179999999999998E-3</v>
      </c>
      <c r="M5" s="5">
        <f t="shared" si="3"/>
        <v>8.5289999999999997E-4</v>
      </c>
      <c r="N5" s="5">
        <f t="shared" si="4"/>
        <v>5.1830000000000001E-3</v>
      </c>
      <c r="O5" s="6">
        <f t="shared" si="5"/>
        <v>6.6E-3</v>
      </c>
      <c r="P5" s="26" t="str">
        <f t="shared" si="6"/>
        <v>CHOL_Cent*DBP_Cent</v>
      </c>
    </row>
    <row r="6" spans="1:17" ht="13.9" x14ac:dyDescent="0.35">
      <c r="A6" s="1">
        <v>4</v>
      </c>
      <c r="B6" s="78" t="s">
        <v>87</v>
      </c>
      <c r="C6" s="80">
        <v>3.9103000000000002E-3</v>
      </c>
      <c r="D6" s="80">
        <v>1.92172E-3</v>
      </c>
      <c r="E6" s="80">
        <v>2.0299999999999998</v>
      </c>
      <c r="F6" s="80">
        <v>4.3299999999999998E-2</v>
      </c>
      <c r="G6" s="80">
        <v>1.184E-4</v>
      </c>
      <c r="H6" s="80">
        <v>7.7020999999999999E-3</v>
      </c>
      <c r="J6" s="13">
        <f t="shared" si="0"/>
        <v>4</v>
      </c>
      <c r="K6" s="4" t="str">
        <f t="shared" ref="K6:L8" si="7">B6</f>
        <v>CHOL_Cent*VLDL_Cent</v>
      </c>
      <c r="L6" s="5">
        <f t="shared" si="7"/>
        <v>3.9103000000000002E-3</v>
      </c>
      <c r="M6" s="5">
        <f t="shared" ref="M6:N8" si="8">G6</f>
        <v>1.184E-4</v>
      </c>
      <c r="N6" s="5">
        <f t="shared" si="8"/>
        <v>7.7020999999999999E-3</v>
      </c>
      <c r="O6" s="6">
        <f>F6</f>
        <v>4.3299999999999998E-2</v>
      </c>
      <c r="P6" s="26" t="str">
        <f t="shared" si="6"/>
        <v>CHOL_Cent*VLDL_Cent</v>
      </c>
    </row>
    <row r="7" spans="1:17" ht="14.25" thickBot="1" x14ac:dyDescent="0.4">
      <c r="A7" s="1">
        <v>5</v>
      </c>
      <c r="B7" s="78" t="s">
        <v>88</v>
      </c>
      <c r="C7" s="80">
        <v>1.6291699999999999E-2</v>
      </c>
      <c r="D7" s="80">
        <v>2.9349409999999999E-2</v>
      </c>
      <c r="E7" s="80">
        <v>0.56000000000000005</v>
      </c>
      <c r="F7" s="80">
        <v>0.57950000000000002</v>
      </c>
      <c r="G7" s="82">
        <v>-4.1619299999999998E-2</v>
      </c>
      <c r="H7" s="80">
        <v>7.4202699999999996E-2</v>
      </c>
      <c r="J7" s="13">
        <f t="shared" si="0"/>
        <v>5</v>
      </c>
      <c r="K7" s="4" t="str">
        <f t="shared" si="7"/>
        <v>CHOL_Cent*female</v>
      </c>
      <c r="L7" s="5">
        <f t="shared" si="7"/>
        <v>1.6291699999999999E-2</v>
      </c>
      <c r="M7" s="5">
        <f t="shared" si="8"/>
        <v>-4.1619299999999998E-2</v>
      </c>
      <c r="N7" s="5">
        <f t="shared" si="8"/>
        <v>7.4202699999999996E-2</v>
      </c>
      <c r="O7" s="6">
        <f>F7</f>
        <v>0.57950000000000002</v>
      </c>
      <c r="P7" s="26" t="str">
        <f t="shared" si="6"/>
        <v>CHOL_Cent*female</v>
      </c>
    </row>
    <row r="8" spans="1:17" ht="14.65" thickTop="1" thickBot="1" x14ac:dyDescent="0.4">
      <c r="A8" s="1">
        <v>6</v>
      </c>
      <c r="B8" s="78"/>
      <c r="C8" s="80"/>
      <c r="D8" s="80"/>
      <c r="E8" s="80"/>
      <c r="F8" s="80"/>
      <c r="G8" s="82"/>
      <c r="H8" s="80"/>
      <c r="J8" s="13">
        <f t="shared" si="0"/>
        <v>6</v>
      </c>
      <c r="K8" s="28">
        <f t="shared" si="7"/>
        <v>0</v>
      </c>
      <c r="L8" s="29">
        <f t="shared" si="7"/>
        <v>0</v>
      </c>
      <c r="M8" s="29">
        <f t="shared" si="8"/>
        <v>0</v>
      </c>
      <c r="N8" s="29">
        <f t="shared" si="8"/>
        <v>0</v>
      </c>
      <c r="O8" s="30">
        <f>F8</f>
        <v>0</v>
      </c>
      <c r="P8" s="26">
        <f t="shared" si="6"/>
        <v>0</v>
      </c>
    </row>
    <row r="9" spans="1:17" ht="13.5" thickBot="1" x14ac:dyDescent="0.4">
      <c r="A9" s="1">
        <v>7</v>
      </c>
      <c r="B9" s="60"/>
      <c r="C9" s="61"/>
      <c r="D9" s="61"/>
      <c r="E9" s="61"/>
      <c r="F9" s="61"/>
      <c r="G9" s="61"/>
      <c r="H9" s="61"/>
      <c r="J9" s="13">
        <f t="shared" si="0"/>
        <v>7</v>
      </c>
      <c r="K9" s="4">
        <f t="shared" si="1"/>
        <v>0</v>
      </c>
      <c r="L9" s="5">
        <f t="shared" si="2"/>
        <v>0</v>
      </c>
      <c r="M9" s="5">
        <f t="shared" si="3"/>
        <v>0</v>
      </c>
      <c r="N9" s="5">
        <f t="shared" si="4"/>
        <v>0</v>
      </c>
      <c r="O9" s="6">
        <f t="shared" si="5"/>
        <v>0</v>
      </c>
      <c r="P9" s="26">
        <f t="shared" si="6"/>
        <v>0</v>
      </c>
    </row>
    <row r="10" spans="1:17" ht="13.5" thickBot="1" x14ac:dyDescent="0.4">
      <c r="A10" s="1">
        <v>8</v>
      </c>
      <c r="B10" s="60"/>
      <c r="C10" s="61"/>
      <c r="D10" s="61"/>
      <c r="E10" s="61"/>
      <c r="F10" s="61"/>
      <c r="G10" s="65"/>
      <c r="H10" s="61"/>
      <c r="J10" s="13">
        <f t="shared" si="0"/>
        <v>8</v>
      </c>
      <c r="K10" s="4">
        <f t="shared" si="1"/>
        <v>0</v>
      </c>
      <c r="L10" s="5">
        <f t="shared" si="2"/>
        <v>0</v>
      </c>
      <c r="M10" s="5">
        <f t="shared" si="3"/>
        <v>0</v>
      </c>
      <c r="N10" s="5">
        <f t="shared" si="4"/>
        <v>0</v>
      </c>
      <c r="O10" s="6">
        <f t="shared" si="5"/>
        <v>0</v>
      </c>
      <c r="P10" s="26">
        <f t="shared" si="6"/>
        <v>0</v>
      </c>
    </row>
    <row r="11" spans="1:17" ht="13.15" x14ac:dyDescent="0.35">
      <c r="A11" s="1">
        <v>9</v>
      </c>
      <c r="B11" s="60"/>
      <c r="C11" s="65"/>
      <c r="D11" s="61"/>
      <c r="E11" s="65"/>
      <c r="F11" s="61"/>
      <c r="G11" s="65"/>
      <c r="H11" s="61"/>
      <c r="J11" s="13">
        <f t="shared" si="0"/>
        <v>9</v>
      </c>
      <c r="K11" s="4">
        <f t="shared" si="1"/>
        <v>0</v>
      </c>
      <c r="L11" s="5">
        <f t="shared" si="2"/>
        <v>0</v>
      </c>
      <c r="M11" s="5">
        <f t="shared" si="3"/>
        <v>0</v>
      </c>
      <c r="N11" s="5">
        <f t="shared" si="4"/>
        <v>0</v>
      </c>
      <c r="O11" s="6">
        <f t="shared" si="5"/>
        <v>0</v>
      </c>
      <c r="P11" s="26">
        <f t="shared" si="6"/>
        <v>0</v>
      </c>
    </row>
    <row r="12" spans="1:17" ht="13.15" x14ac:dyDescent="0.35">
      <c r="A12" s="1">
        <v>10</v>
      </c>
      <c r="B12" s="22"/>
      <c r="C12" s="2"/>
      <c r="D12" s="2"/>
      <c r="E12" s="2"/>
      <c r="F12" s="2"/>
      <c r="G12" s="2"/>
      <c r="H12" s="2"/>
      <c r="J12" s="13">
        <f t="shared" si="0"/>
        <v>10</v>
      </c>
      <c r="K12" s="4">
        <f t="shared" si="1"/>
        <v>0</v>
      </c>
      <c r="L12" s="5">
        <f t="shared" si="2"/>
        <v>0</v>
      </c>
      <c r="M12" s="5">
        <f t="shared" si="3"/>
        <v>0</v>
      </c>
      <c r="N12" s="5">
        <f t="shared" si="4"/>
        <v>0</v>
      </c>
      <c r="O12" s="6">
        <f t="shared" si="5"/>
        <v>0</v>
      </c>
      <c r="P12" s="26">
        <f t="shared" si="6"/>
        <v>0</v>
      </c>
    </row>
    <row r="13" spans="1:17" ht="13.15" x14ac:dyDescent="0.35">
      <c r="A13" s="1">
        <v>11</v>
      </c>
      <c r="B13" s="22"/>
      <c r="C13" s="2"/>
      <c r="D13" s="2"/>
      <c r="E13" s="2"/>
      <c r="F13" s="2"/>
      <c r="G13" s="2"/>
      <c r="H13" s="2"/>
      <c r="J13" s="13">
        <f t="shared" si="0"/>
        <v>11</v>
      </c>
      <c r="K13" s="4">
        <f t="shared" si="1"/>
        <v>0</v>
      </c>
      <c r="L13" s="5">
        <f t="shared" si="2"/>
        <v>0</v>
      </c>
      <c r="M13" s="5">
        <f t="shared" si="3"/>
        <v>0</v>
      </c>
      <c r="N13" s="5">
        <f t="shared" si="4"/>
        <v>0</v>
      </c>
      <c r="O13" s="6">
        <f t="shared" si="5"/>
        <v>0</v>
      </c>
      <c r="P13" s="26">
        <f t="shared" si="6"/>
        <v>0</v>
      </c>
    </row>
    <row r="14" spans="1:17" ht="13.15" x14ac:dyDescent="0.35">
      <c r="A14" s="1">
        <v>12</v>
      </c>
      <c r="B14" s="22"/>
      <c r="C14" s="2"/>
      <c r="D14" s="2"/>
      <c r="E14" s="2"/>
      <c r="F14" s="2"/>
      <c r="G14" s="2"/>
      <c r="H14" s="2"/>
      <c r="J14" s="13">
        <f t="shared" si="0"/>
        <v>12</v>
      </c>
      <c r="K14" s="4">
        <f t="shared" si="1"/>
        <v>0</v>
      </c>
      <c r="L14" s="5">
        <f t="shared" si="2"/>
        <v>0</v>
      </c>
      <c r="M14" s="5">
        <f t="shared" si="3"/>
        <v>0</v>
      </c>
      <c r="N14" s="5">
        <f t="shared" si="4"/>
        <v>0</v>
      </c>
      <c r="O14" s="6">
        <f t="shared" si="5"/>
        <v>0</v>
      </c>
      <c r="P14" s="26">
        <f t="shared" si="6"/>
        <v>0</v>
      </c>
    </row>
    <row r="15" spans="1:17" ht="15" customHeight="1" x14ac:dyDescent="0.35">
      <c r="B15" s="22"/>
      <c r="C15" s="2"/>
      <c r="D15" s="2"/>
      <c r="E15" s="2"/>
      <c r="F15" s="2"/>
      <c r="G15" s="2"/>
      <c r="H15" s="2"/>
    </row>
    <row r="16" spans="1:17" ht="13.5" customHeight="1" x14ac:dyDescent="0.35">
      <c r="K16" s="18"/>
      <c r="L16" s="18"/>
      <c r="M16" s="18"/>
      <c r="N16" s="18"/>
      <c r="O16" s="18"/>
      <c r="P16" s="18"/>
      <c r="Q16" s="18"/>
    </row>
    <row r="17" spans="2:18" x14ac:dyDescent="0.35">
      <c r="C17" s="2"/>
      <c r="D17" s="2"/>
      <c r="E17" s="2"/>
      <c r="F17" s="2"/>
      <c r="G17" s="2"/>
      <c r="H17" s="2"/>
      <c r="K17" s="64" t="s">
        <v>89</v>
      </c>
      <c r="P17" s="18"/>
      <c r="Q17" s="18"/>
    </row>
    <row r="18" spans="2:18" x14ac:dyDescent="0.35">
      <c r="C18" s="2"/>
      <c r="D18" s="2"/>
      <c r="E18" s="2"/>
      <c r="F18" s="2"/>
      <c r="G18" s="2"/>
      <c r="H18" s="2"/>
      <c r="K18" s="64"/>
      <c r="P18" s="18"/>
      <c r="Q18" s="18"/>
    </row>
    <row r="19" spans="2:18" ht="12.75" customHeight="1" x14ac:dyDescent="0.35">
      <c r="C19" s="2"/>
      <c r="D19" s="2"/>
      <c r="E19" s="2"/>
      <c r="F19" s="2"/>
      <c r="G19" s="3"/>
      <c r="H19" s="2"/>
      <c r="K19" s="113" t="s">
        <v>177</v>
      </c>
      <c r="L19" s="113"/>
      <c r="M19" s="113"/>
      <c r="N19" s="113"/>
      <c r="O19" s="113"/>
      <c r="P19" s="113"/>
      <c r="Q19" s="113"/>
      <c r="R19" s="113"/>
    </row>
    <row r="20" spans="2:18" x14ac:dyDescent="0.35">
      <c r="C20" s="2"/>
      <c r="D20" s="2"/>
      <c r="E20" s="2"/>
      <c r="F20" s="2"/>
      <c r="G20" s="2"/>
      <c r="H20" s="2"/>
      <c r="K20" s="113"/>
      <c r="L20" s="113"/>
      <c r="M20" s="113"/>
      <c r="N20" s="113"/>
      <c r="O20" s="113"/>
      <c r="P20" s="113"/>
      <c r="Q20" s="113"/>
      <c r="R20" s="113"/>
    </row>
    <row r="21" spans="2:18" x14ac:dyDescent="0.35">
      <c r="C21" s="2"/>
      <c r="D21" s="2"/>
      <c r="E21" s="2"/>
      <c r="F21" s="2"/>
      <c r="G21" s="2"/>
      <c r="H21" s="2"/>
      <c r="K21" s="114" t="s">
        <v>90</v>
      </c>
      <c r="L21" s="114"/>
      <c r="M21" s="114"/>
      <c r="N21" s="114"/>
      <c r="O21" s="114"/>
      <c r="P21" s="114"/>
      <c r="Q21" s="114"/>
      <c r="R21" s="114"/>
    </row>
    <row r="22" spans="2:18" x14ac:dyDescent="0.35">
      <c r="C22" s="2"/>
      <c r="D22" s="2"/>
      <c r="E22" s="2"/>
      <c r="F22" s="2"/>
      <c r="G22" s="2"/>
      <c r="H22" s="2"/>
      <c r="K22" s="114"/>
      <c r="L22" s="114"/>
      <c r="M22" s="114"/>
      <c r="N22" s="114"/>
      <c r="O22" s="114"/>
      <c r="P22" s="114"/>
      <c r="Q22" s="114"/>
      <c r="R22" s="114"/>
    </row>
    <row r="23" spans="2:18" x14ac:dyDescent="0.35">
      <c r="C23" s="2"/>
      <c r="D23" s="2"/>
      <c r="E23" s="2"/>
      <c r="F23" s="2"/>
      <c r="G23" s="2"/>
      <c r="H23" s="2"/>
      <c r="K23" s="114" t="s">
        <v>178</v>
      </c>
      <c r="L23" s="114"/>
      <c r="M23" s="114"/>
      <c r="N23" s="114"/>
      <c r="O23" s="114"/>
      <c r="P23" s="114"/>
      <c r="Q23" s="114"/>
      <c r="R23" s="114"/>
    </row>
    <row r="24" spans="2:18" x14ac:dyDescent="0.35">
      <c r="C24" s="2"/>
      <c r="D24" s="2"/>
      <c r="E24" s="2"/>
      <c r="F24" s="2"/>
      <c r="G24" s="2"/>
      <c r="H24" s="2"/>
      <c r="K24" s="114"/>
      <c r="L24" s="114"/>
      <c r="M24" s="114"/>
      <c r="N24" s="114"/>
      <c r="O24" s="114"/>
      <c r="P24" s="114"/>
      <c r="Q24" s="114"/>
      <c r="R24" s="114"/>
    </row>
    <row r="25" spans="2:18" x14ac:dyDescent="0.35">
      <c r="B25" s="64"/>
      <c r="C25" s="2"/>
      <c r="D25" s="2"/>
      <c r="E25" s="2"/>
      <c r="F25" s="2"/>
      <c r="G25" s="2"/>
      <c r="H25" s="2"/>
      <c r="K25" s="114" t="s">
        <v>179</v>
      </c>
      <c r="L25" s="114"/>
      <c r="M25" s="114"/>
      <c r="N25" s="114"/>
      <c r="O25" s="114"/>
      <c r="P25" s="114"/>
      <c r="Q25" s="114"/>
      <c r="R25" s="114"/>
    </row>
    <row r="26" spans="2:18" ht="13.15" x14ac:dyDescent="0.35">
      <c r="B26" s="22"/>
      <c r="C26" s="2"/>
      <c r="D26" s="2"/>
      <c r="E26" s="2"/>
      <c r="F26" s="2"/>
      <c r="G26" s="3"/>
      <c r="H26" s="2"/>
      <c r="K26" s="114"/>
      <c r="L26" s="114"/>
      <c r="M26" s="114"/>
      <c r="N26" s="114"/>
      <c r="O26" s="114"/>
      <c r="P26" s="114"/>
      <c r="Q26" s="114"/>
      <c r="R26" s="114"/>
    </row>
    <row r="27" spans="2:18" ht="13.15" x14ac:dyDescent="0.35">
      <c r="B27" s="22"/>
      <c r="C27" s="3"/>
      <c r="D27" s="2"/>
      <c r="E27" s="3"/>
      <c r="F27" s="2"/>
      <c r="G27" s="3"/>
      <c r="H27" s="2"/>
    </row>
    <row r="29" spans="2:18" ht="13.15" x14ac:dyDescent="0.35">
      <c r="B29" s="22"/>
      <c r="C29" s="2"/>
      <c r="D29" s="2"/>
      <c r="E29" s="2"/>
      <c r="F29" s="2"/>
      <c r="G29" s="2"/>
      <c r="H29" s="2"/>
    </row>
    <row r="30" spans="2:18" ht="13.15" x14ac:dyDescent="0.35">
      <c r="B30" s="22"/>
      <c r="C30" s="2"/>
      <c r="D30" s="2"/>
      <c r="E30" s="2"/>
      <c r="F30" s="2"/>
      <c r="G30" s="2"/>
      <c r="H30" s="2"/>
    </row>
    <row r="31" spans="2:18" ht="13.15" x14ac:dyDescent="0.35">
      <c r="B31" s="22"/>
      <c r="C31" s="2"/>
      <c r="D31" s="2"/>
      <c r="E31" s="2"/>
      <c r="F31" s="2"/>
      <c r="G31" s="2"/>
      <c r="H31" s="2"/>
    </row>
    <row r="32" spans="2:18" ht="13.15" x14ac:dyDescent="0.35">
      <c r="B32" s="22"/>
      <c r="C32" s="2"/>
      <c r="D32" s="2"/>
      <c r="E32" s="2"/>
      <c r="F32" s="2"/>
      <c r="G32" s="2"/>
      <c r="H32" s="2"/>
    </row>
    <row r="33" spans="2:8" ht="13.15" x14ac:dyDescent="0.35">
      <c r="B33" s="22"/>
      <c r="C33" s="2"/>
      <c r="D33" s="2"/>
      <c r="E33" s="2"/>
      <c r="F33" s="2"/>
      <c r="G33" s="2"/>
      <c r="H33" s="2"/>
    </row>
    <row r="34" spans="2:8" ht="13.15" x14ac:dyDescent="0.35">
      <c r="B34" s="22"/>
      <c r="C34" s="2"/>
      <c r="D34" s="2"/>
      <c r="E34" s="2"/>
      <c r="F34" s="2"/>
      <c r="G34" s="3"/>
      <c r="H34" s="2"/>
    </row>
    <row r="35" spans="2:8" ht="13.15" x14ac:dyDescent="0.35">
      <c r="B35" s="22"/>
      <c r="C35" s="2"/>
      <c r="D35" s="2"/>
      <c r="E35" s="2"/>
      <c r="F35" s="2"/>
      <c r="G35" s="2"/>
      <c r="H35" s="2"/>
    </row>
    <row r="36" spans="2:8" ht="13.15" x14ac:dyDescent="0.35">
      <c r="B36" s="22"/>
      <c r="C36" s="3"/>
      <c r="D36" s="2"/>
      <c r="E36" s="3"/>
      <c r="F36" s="2"/>
      <c r="G36" s="3"/>
      <c r="H36" s="2"/>
    </row>
    <row r="37" spans="2:8" ht="13.15" x14ac:dyDescent="0.35">
      <c r="B37" s="22"/>
      <c r="C37" s="2"/>
      <c r="D37" s="2"/>
      <c r="E37" s="2"/>
      <c r="F37" s="2"/>
      <c r="G37" s="2"/>
      <c r="H37" s="2"/>
    </row>
    <row r="38" spans="2:8" ht="13.15" x14ac:dyDescent="0.35">
      <c r="B38" s="22"/>
      <c r="C38" s="2"/>
      <c r="D38" s="2"/>
      <c r="E38" s="2"/>
      <c r="F38" s="2"/>
      <c r="G38" s="2"/>
      <c r="H38" s="2"/>
    </row>
    <row r="39" spans="2:8" ht="13.15" x14ac:dyDescent="0.35">
      <c r="B39" s="22"/>
      <c r="C39" s="2"/>
      <c r="D39" s="2"/>
      <c r="E39" s="2"/>
      <c r="F39" s="2"/>
      <c r="G39" s="2"/>
      <c r="H39" s="2"/>
    </row>
    <row r="41" spans="2:8" ht="13.15" x14ac:dyDescent="0.35">
      <c r="B41" s="22"/>
      <c r="C41" s="2"/>
      <c r="D41" s="2"/>
      <c r="E41" s="2"/>
      <c r="F41" s="2"/>
      <c r="G41" s="2"/>
      <c r="H41" s="2"/>
    </row>
    <row r="42" spans="2:8" ht="13.15" x14ac:dyDescent="0.35">
      <c r="B42" s="22"/>
      <c r="C42" s="2"/>
      <c r="D42" s="2"/>
      <c r="E42" s="2"/>
      <c r="F42" s="2"/>
      <c r="G42" s="2"/>
      <c r="H42" s="2"/>
    </row>
    <row r="43" spans="2:8" ht="13.15" x14ac:dyDescent="0.35">
      <c r="B43" s="22"/>
      <c r="C43" s="2"/>
      <c r="D43" s="2"/>
      <c r="E43" s="2"/>
      <c r="F43" s="2"/>
      <c r="G43" s="2"/>
      <c r="H43" s="2"/>
    </row>
    <row r="45" spans="2:8" ht="13.15" x14ac:dyDescent="0.35">
      <c r="B45" s="22"/>
      <c r="C45" s="2"/>
      <c r="D45" s="2"/>
      <c r="E45" s="2"/>
      <c r="F45" s="2"/>
      <c r="G45" s="2"/>
      <c r="H45" s="2"/>
    </row>
    <row r="46" spans="2:8" ht="13.15" x14ac:dyDescent="0.35">
      <c r="B46" s="22"/>
      <c r="C46" s="2"/>
      <c r="D46" s="2"/>
      <c r="E46" s="2"/>
      <c r="F46" s="2"/>
      <c r="G46" s="2"/>
      <c r="H46" s="2"/>
    </row>
    <row r="47" spans="2:8" ht="13.15" x14ac:dyDescent="0.35">
      <c r="B47" s="22"/>
      <c r="C47" s="3"/>
      <c r="D47" s="2"/>
      <c r="E47" s="3"/>
      <c r="F47" s="2"/>
      <c r="G47" s="3"/>
      <c r="H47" s="2"/>
    </row>
    <row r="49" spans="2:8" ht="13.15" x14ac:dyDescent="0.35">
      <c r="B49" s="22"/>
      <c r="C49" s="2"/>
      <c r="D49" s="2"/>
      <c r="E49" s="2"/>
      <c r="F49" s="2"/>
      <c r="G49" s="2"/>
      <c r="H49" s="2"/>
    </row>
    <row r="50" spans="2:8" ht="13.15" x14ac:dyDescent="0.35">
      <c r="B50" s="22"/>
      <c r="C50" s="2"/>
      <c r="D50" s="2"/>
      <c r="E50" s="2"/>
      <c r="F50" s="2"/>
      <c r="G50" s="2"/>
      <c r="H50" s="2"/>
    </row>
    <row r="51" spans="2:8" ht="13.15" x14ac:dyDescent="0.35">
      <c r="B51" s="22"/>
      <c r="C51" s="2"/>
      <c r="D51" s="2"/>
      <c r="E51" s="2"/>
      <c r="F51" s="2"/>
      <c r="G51" s="3"/>
      <c r="H51" s="2"/>
    </row>
  </sheetData>
  <mergeCells count="14">
    <mergeCell ref="G1:H2"/>
    <mergeCell ref="B1:B2"/>
    <mergeCell ref="C1:C2"/>
    <mergeCell ref="D1:D2"/>
    <mergeCell ref="E1:E2"/>
    <mergeCell ref="F1:F2"/>
    <mergeCell ref="K19:R20"/>
    <mergeCell ref="K21:R22"/>
    <mergeCell ref="K23:R24"/>
    <mergeCell ref="K25:R26"/>
    <mergeCell ref="K1:K2"/>
    <mergeCell ref="L1:L2"/>
    <mergeCell ref="M1:N2"/>
    <mergeCell ref="O1:O2"/>
  </mergeCells>
  <conditionalFormatting sqref="O3:O14">
    <cfRule type="cellIs" dxfId="18" priority="1" operator="equal">
      <formula>0</formula>
    </cfRule>
    <cfRule type="containsText" dxfId="17" priority="2" operator="containsText" text="&lt;">
      <formula>NOT(ISERROR(SEARCH("&lt;",O3)))</formula>
    </cfRule>
    <cfRule type="cellIs" dxfId="16" priority="3" operator="lessThanOrEqual">
      <formula>0.05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topLeftCell="A3" zoomScale="90" zoomScaleNormal="90" workbookViewId="0">
      <pane ySplit="6" topLeftCell="A10" activePane="bottomLeft" state="frozen"/>
      <selection activeCell="A3" sqref="A3"/>
      <selection pane="bottomLeft" activeCell="D12" sqref="D12"/>
    </sheetView>
  </sheetViews>
  <sheetFormatPr defaultRowHeight="12.75" x14ac:dyDescent="0.35"/>
  <cols>
    <col min="1" max="2" width="14.53125" style="1" customWidth="1"/>
    <col min="3" max="3" width="67.33203125" style="1" customWidth="1"/>
    <col min="4" max="4" width="53.796875" style="1" customWidth="1"/>
    <col min="5" max="5" width="53.19921875" style="1" bestFit="1" customWidth="1"/>
    <col min="6" max="12" width="9.06640625" style="1"/>
    <col min="13" max="13" width="13.86328125" style="1" customWidth="1"/>
    <col min="14" max="14" width="18.86328125" style="1" customWidth="1"/>
    <col min="15" max="15" width="20.6640625" style="1" customWidth="1"/>
    <col min="16" max="16384" width="9.06640625" style="1"/>
  </cols>
  <sheetData>
    <row r="3" spans="1:5" ht="31.8" customHeight="1" x14ac:dyDescent="0.4">
      <c r="E3" s="1" t="s">
        <v>166</v>
      </c>
    </row>
    <row r="6" spans="1:5" ht="21" customHeight="1" x14ac:dyDescent="0.35"/>
    <row r="7" spans="1:5" ht="39" customHeight="1" x14ac:dyDescent="0.35">
      <c r="A7" s="23" t="s">
        <v>116</v>
      </c>
      <c r="B7" s="101" t="s">
        <v>102</v>
      </c>
      <c r="C7" s="101"/>
      <c r="D7" s="101"/>
    </row>
    <row r="8" spans="1:5" ht="13.15" x14ac:dyDescent="0.4">
      <c r="A8" s="36" t="s">
        <v>100</v>
      </c>
      <c r="B8" s="36" t="s">
        <v>117</v>
      </c>
      <c r="C8" s="36" t="s">
        <v>107</v>
      </c>
      <c r="D8" s="36" t="s">
        <v>126</v>
      </c>
      <c r="E8" s="36" t="s">
        <v>127</v>
      </c>
    </row>
    <row r="9" spans="1:5" ht="76.25" customHeight="1" x14ac:dyDescent="0.35">
      <c r="A9" s="23" t="s">
        <v>99</v>
      </c>
      <c r="B9" s="23" t="s">
        <v>125</v>
      </c>
      <c r="C9" s="68" t="s">
        <v>98</v>
      </c>
      <c r="D9" s="89" t="s">
        <v>101</v>
      </c>
      <c r="E9" s="68" t="s">
        <v>167</v>
      </c>
    </row>
    <row r="10" spans="1:5" ht="69" customHeight="1" x14ac:dyDescent="0.35">
      <c r="A10" s="23" t="s">
        <v>108</v>
      </c>
      <c r="B10" s="23" t="s">
        <v>123</v>
      </c>
      <c r="C10" s="68" t="s">
        <v>110</v>
      </c>
      <c r="D10" s="68" t="s">
        <v>109</v>
      </c>
      <c r="E10" s="68" t="s">
        <v>168</v>
      </c>
    </row>
    <row r="11" spans="1:5" ht="25.5" x14ac:dyDescent="0.35">
      <c r="A11" s="23" t="s">
        <v>165</v>
      </c>
      <c r="B11" s="23" t="s">
        <v>111</v>
      </c>
      <c r="C11" s="68" t="s">
        <v>112</v>
      </c>
      <c r="D11" s="68" t="s">
        <v>124</v>
      </c>
      <c r="E11" s="68" t="s">
        <v>169</v>
      </c>
    </row>
    <row r="12" spans="1:5" ht="25.5" x14ac:dyDescent="0.35">
      <c r="A12" s="23" t="s">
        <v>113</v>
      </c>
      <c r="B12" s="23"/>
      <c r="C12" s="68" t="s">
        <v>114</v>
      </c>
      <c r="D12" s="68" t="s">
        <v>115</v>
      </c>
      <c r="E12" s="68" t="s">
        <v>170</v>
      </c>
    </row>
    <row r="13" spans="1:5" x14ac:dyDescent="0.35">
      <c r="A13" s="23"/>
      <c r="B13" s="23"/>
      <c r="C13" s="68"/>
      <c r="D13" s="68"/>
      <c r="E13" s="68"/>
    </row>
    <row r="14" spans="1:5" ht="13.15" x14ac:dyDescent="0.35">
      <c r="A14" s="116" t="s">
        <v>128</v>
      </c>
      <c r="B14" s="116"/>
      <c r="C14" s="116"/>
      <c r="D14" s="116"/>
      <c r="E14" s="116"/>
    </row>
    <row r="15" spans="1:5" ht="88.8" customHeight="1" x14ac:dyDescent="0.35">
      <c r="A15" s="23" t="s">
        <v>119</v>
      </c>
      <c r="B15" s="23" t="s">
        <v>120</v>
      </c>
      <c r="C15" s="68"/>
      <c r="D15" s="68" t="s">
        <v>122</v>
      </c>
      <c r="E15" s="101" t="s">
        <v>171</v>
      </c>
    </row>
    <row r="16" spans="1:5" ht="88.8" customHeight="1" x14ac:dyDescent="0.35">
      <c r="A16" s="23" t="s">
        <v>104</v>
      </c>
      <c r="B16" s="23" t="s">
        <v>121</v>
      </c>
      <c r="C16" s="68"/>
      <c r="D16" s="68" t="s">
        <v>106</v>
      </c>
      <c r="E16" s="101"/>
    </row>
    <row r="17" spans="1:5" ht="193.25" customHeight="1" x14ac:dyDescent="0.35">
      <c r="A17" s="23" t="s">
        <v>105</v>
      </c>
      <c r="B17" s="23" t="s">
        <v>118</v>
      </c>
      <c r="C17" s="69" t="s">
        <v>172</v>
      </c>
      <c r="D17" s="68" t="s">
        <v>103</v>
      </c>
      <c r="E17" s="101"/>
    </row>
    <row r="19" spans="1:5" ht="13.15" x14ac:dyDescent="0.35">
      <c r="A19" s="70" t="s">
        <v>173</v>
      </c>
    </row>
    <row r="20" spans="1:5" ht="44.45" customHeight="1" x14ac:dyDescent="0.35">
      <c r="A20" s="115" t="s">
        <v>174</v>
      </c>
      <c r="B20" s="115"/>
      <c r="C20" s="115"/>
      <c r="D20" s="115"/>
      <c r="E20" s="115"/>
    </row>
    <row r="22" spans="1:5" ht="13.15" x14ac:dyDescent="0.4">
      <c r="A22" s="71" t="s">
        <v>129</v>
      </c>
    </row>
    <row r="23" spans="1:5" ht="13.15" x14ac:dyDescent="0.4">
      <c r="A23" s="1" t="s">
        <v>175</v>
      </c>
    </row>
    <row r="24" spans="1:5" ht="13.15" x14ac:dyDescent="0.4">
      <c r="A24" s="1" t="s">
        <v>176</v>
      </c>
    </row>
  </sheetData>
  <mergeCells count="4">
    <mergeCell ref="A20:E20"/>
    <mergeCell ref="B7:D7"/>
    <mergeCell ref="E15:E17"/>
    <mergeCell ref="A14:E1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zoomScale="80" zoomScaleNormal="80" workbookViewId="0">
      <pane xSplit="1" topLeftCell="B1" activePane="topRight" state="frozen"/>
      <selection pane="topRight" activeCell="S35" sqref="S35"/>
    </sheetView>
  </sheetViews>
  <sheetFormatPr defaultRowHeight="12.75" x14ac:dyDescent="0.35"/>
  <cols>
    <col min="1" max="1" width="18.86328125" style="23" customWidth="1"/>
    <col min="2" max="2" width="8.3984375" style="1" customWidth="1"/>
    <col min="3" max="3" width="9.06640625" style="1"/>
    <col min="4" max="4" width="4.1328125" style="1" bestFit="1" customWidth="1"/>
    <col min="5" max="5" width="4.73046875" style="1" customWidth="1"/>
    <col min="6" max="6" width="15.53125" style="1" bestFit="1" customWidth="1"/>
    <col min="7" max="7" width="9.06640625" style="1" customWidth="1"/>
    <col min="8" max="8" width="8.53125" style="1" bestFit="1" customWidth="1"/>
    <col min="9" max="9" width="12.6640625" style="1" customWidth="1"/>
    <col min="10" max="11" width="9.06640625" style="1"/>
    <col min="12" max="12" width="4.3984375" style="1" bestFit="1" customWidth="1"/>
    <col min="13" max="13" width="4.1328125" style="1" bestFit="1" customWidth="1"/>
    <col min="14" max="14" width="4.19921875" style="1" bestFit="1" customWidth="1"/>
    <col min="15" max="15" width="11.06640625" style="1" bestFit="1" customWidth="1"/>
    <col min="16" max="16" width="9.06640625" style="1" customWidth="1"/>
    <col min="17" max="17" width="8.53125" style="1" bestFit="1" customWidth="1"/>
    <col min="18" max="18" width="7.86328125" style="1" bestFit="1" customWidth="1"/>
    <col min="19" max="19" width="9.06640625" style="1"/>
    <col min="20" max="20" width="16.796875" style="1" customWidth="1"/>
    <col min="21" max="21" width="4.3984375" style="1" bestFit="1" customWidth="1"/>
    <col min="22" max="22" width="4.1328125" style="1" bestFit="1" customWidth="1"/>
    <col min="23" max="23" width="4.19921875" style="1" bestFit="1" customWidth="1"/>
    <col min="24" max="24" width="11.06640625" style="1" bestFit="1" customWidth="1"/>
    <col min="25" max="25" width="9.06640625" style="1" customWidth="1"/>
    <col min="26" max="26" width="8.3984375" style="1" bestFit="1" customWidth="1"/>
    <col min="27" max="27" width="7.3984375" style="1" bestFit="1" customWidth="1"/>
    <col min="28" max="16384" width="9.06640625" style="1"/>
  </cols>
  <sheetData>
    <row r="1" spans="1:28" x14ac:dyDescent="0.35">
      <c r="A1" s="116" t="s">
        <v>80</v>
      </c>
      <c r="B1" s="1" t="s">
        <v>138</v>
      </c>
    </row>
    <row r="2" spans="1:28" x14ac:dyDescent="0.35">
      <c r="A2" s="116"/>
      <c r="B2" s="1" t="s">
        <v>139</v>
      </c>
    </row>
    <row r="3" spans="1:28" x14ac:dyDescent="0.35">
      <c r="A3" s="116"/>
      <c r="B3" s="1" t="s">
        <v>140</v>
      </c>
    </row>
    <row r="4" spans="1:28" ht="14.65" customHeight="1" thickBot="1" x14ac:dyDescent="0.45">
      <c r="C4" s="118" t="s">
        <v>180</v>
      </c>
      <c r="D4" s="118"/>
      <c r="E4" s="118"/>
      <c r="F4" s="118"/>
      <c r="G4" s="118"/>
      <c r="H4" s="118"/>
      <c r="I4" s="118"/>
      <c r="J4" s="118"/>
      <c r="L4" s="117" t="s">
        <v>181</v>
      </c>
      <c r="M4" s="117"/>
      <c r="N4" s="117"/>
      <c r="O4" s="117"/>
      <c r="P4" s="117"/>
      <c r="Q4" s="117"/>
      <c r="R4" s="117"/>
      <c r="S4" s="83"/>
      <c r="U4" s="117" t="s">
        <v>182</v>
      </c>
      <c r="V4" s="117"/>
      <c r="W4" s="117"/>
      <c r="X4" s="117"/>
      <c r="Y4" s="117"/>
      <c r="Z4" s="117"/>
      <c r="AA4" s="117"/>
      <c r="AB4" s="83"/>
    </row>
    <row r="5" spans="1:28" ht="51.75" thickTop="1" thickBot="1" x14ac:dyDescent="0.4">
      <c r="A5" s="72" t="s">
        <v>132</v>
      </c>
      <c r="C5" s="86" t="s">
        <v>133</v>
      </c>
      <c r="D5" s="87" t="s">
        <v>134</v>
      </c>
      <c r="E5" s="87" t="s">
        <v>26</v>
      </c>
      <c r="F5" s="87" t="s">
        <v>72</v>
      </c>
      <c r="G5" s="87" t="s">
        <v>135</v>
      </c>
      <c r="H5" s="87" t="s">
        <v>120</v>
      </c>
      <c r="I5" s="88" t="s">
        <v>99</v>
      </c>
      <c r="J5" s="84" t="s">
        <v>183</v>
      </c>
      <c r="K5" s="27"/>
      <c r="L5" s="86" t="s">
        <v>133</v>
      </c>
      <c r="M5" s="87" t="s">
        <v>134</v>
      </c>
      <c r="N5" s="87" t="s">
        <v>26</v>
      </c>
      <c r="O5" s="87" t="s">
        <v>72</v>
      </c>
      <c r="P5" s="87" t="s">
        <v>135</v>
      </c>
      <c r="Q5" s="87" t="s">
        <v>120</v>
      </c>
      <c r="R5" s="88" t="s">
        <v>136</v>
      </c>
      <c r="S5" s="84" t="s">
        <v>183</v>
      </c>
      <c r="T5" s="27"/>
      <c r="U5" s="86" t="s">
        <v>133</v>
      </c>
      <c r="V5" s="87" t="s">
        <v>134</v>
      </c>
      <c r="W5" s="87" t="s">
        <v>26</v>
      </c>
      <c r="X5" s="87" t="s">
        <v>72</v>
      </c>
      <c r="Y5" s="87" t="s">
        <v>135</v>
      </c>
      <c r="Z5" s="87" t="s">
        <v>120</v>
      </c>
      <c r="AA5" s="88" t="s">
        <v>137</v>
      </c>
      <c r="AB5" s="84" t="s">
        <v>183</v>
      </c>
    </row>
    <row r="6" spans="1:28" ht="14.25" thickBot="1" x14ac:dyDescent="0.4">
      <c r="C6" s="78">
        <v>1</v>
      </c>
      <c r="D6" s="80">
        <v>55</v>
      </c>
      <c r="E6" s="80">
        <v>99</v>
      </c>
      <c r="F6" s="80">
        <v>271.63</v>
      </c>
      <c r="G6" s="80">
        <v>109.97</v>
      </c>
      <c r="H6" s="82">
        <v>-10.9703</v>
      </c>
      <c r="I6" s="80">
        <v>0.21864</v>
      </c>
      <c r="J6" s="61">
        <f>I6</f>
        <v>0.21864</v>
      </c>
      <c r="L6" s="78">
        <v>1</v>
      </c>
      <c r="M6" s="80">
        <v>42</v>
      </c>
      <c r="N6" s="80">
        <v>231</v>
      </c>
      <c r="O6" s="80">
        <v>62.63</v>
      </c>
      <c r="P6" s="80">
        <v>178.52199999999999</v>
      </c>
      <c r="Q6" s="80">
        <v>52.477699999999999</v>
      </c>
      <c r="R6" s="80">
        <v>0.28050000000000003</v>
      </c>
      <c r="S6" s="61">
        <f>R6</f>
        <v>0.28050000000000003</v>
      </c>
      <c r="U6" s="78">
        <v>1</v>
      </c>
      <c r="V6" s="80">
        <v>42</v>
      </c>
      <c r="W6" s="80">
        <v>231</v>
      </c>
      <c r="X6" s="80">
        <v>62.63</v>
      </c>
      <c r="Y6" s="80">
        <v>178.52199999999999</v>
      </c>
      <c r="Z6" s="80">
        <v>52.477699999999999</v>
      </c>
      <c r="AA6" s="80">
        <v>1.67431</v>
      </c>
      <c r="AB6" s="61">
        <f>AA6</f>
        <v>1.67431</v>
      </c>
    </row>
    <row r="7" spans="1:28" ht="14.25" thickBot="1" x14ac:dyDescent="0.4">
      <c r="A7" s="72" t="s">
        <v>130</v>
      </c>
      <c r="C7" s="78">
        <v>2</v>
      </c>
      <c r="D7" s="80">
        <v>49</v>
      </c>
      <c r="E7" s="80">
        <v>131</v>
      </c>
      <c r="F7" s="80">
        <v>21.63</v>
      </c>
      <c r="G7" s="80">
        <v>140.61799999999999</v>
      </c>
      <c r="H7" s="82">
        <v>-9.6182999999999996</v>
      </c>
      <c r="I7" s="80">
        <v>0.19600000000000001</v>
      </c>
      <c r="J7" s="61">
        <f t="shared" ref="J7:J30" si="0">I7</f>
        <v>0.19600000000000001</v>
      </c>
      <c r="L7" s="78">
        <v>2</v>
      </c>
      <c r="M7" s="80">
        <v>16</v>
      </c>
      <c r="N7" s="80">
        <v>101</v>
      </c>
      <c r="O7" s="80">
        <v>136.63</v>
      </c>
      <c r="P7" s="80">
        <v>130.982</v>
      </c>
      <c r="Q7" s="82">
        <v>-29.982500000000002</v>
      </c>
      <c r="R7" s="80">
        <v>0.11223</v>
      </c>
      <c r="S7" s="61">
        <f t="shared" ref="S7:S30" si="1">R7</f>
        <v>0.11223</v>
      </c>
      <c r="U7" s="78">
        <v>2</v>
      </c>
      <c r="V7" s="80">
        <v>70</v>
      </c>
      <c r="W7" s="80">
        <v>139</v>
      </c>
      <c r="X7" s="80">
        <v>119.63</v>
      </c>
      <c r="Y7" s="80">
        <v>100.69199999999999</v>
      </c>
      <c r="Z7" s="80">
        <v>38.307600000000001</v>
      </c>
      <c r="AA7" s="80">
        <v>0.84426999999999996</v>
      </c>
      <c r="AB7" s="61">
        <f t="shared" ref="AB7:AB30" si="2">AA7</f>
        <v>0.84426999999999996</v>
      </c>
    </row>
    <row r="8" spans="1:28" ht="14.25" thickBot="1" x14ac:dyDescent="0.4">
      <c r="A8" s="85">
        <v>189</v>
      </c>
      <c r="C8" s="78">
        <v>3</v>
      </c>
      <c r="D8" s="80">
        <v>153</v>
      </c>
      <c r="E8" s="80">
        <v>128</v>
      </c>
      <c r="F8" s="80">
        <v>137.63</v>
      </c>
      <c r="G8" s="80">
        <v>132.042</v>
      </c>
      <c r="H8" s="82">
        <v>-4.0419999999999998</v>
      </c>
      <c r="I8" s="80">
        <v>0.19389999999999999</v>
      </c>
      <c r="J8" s="61">
        <f t="shared" si="0"/>
        <v>0.19389999999999999</v>
      </c>
      <c r="L8" s="78">
        <v>3</v>
      </c>
      <c r="M8" s="80">
        <v>115</v>
      </c>
      <c r="N8" s="80">
        <v>190</v>
      </c>
      <c r="O8" s="80">
        <v>123.63</v>
      </c>
      <c r="P8" s="80">
        <v>166.38900000000001</v>
      </c>
      <c r="Q8" s="80">
        <v>23.6112</v>
      </c>
      <c r="R8" s="80">
        <v>7.6840000000000006E-2</v>
      </c>
      <c r="S8" s="61">
        <f t="shared" si="1"/>
        <v>7.6840000000000006E-2</v>
      </c>
      <c r="U8" s="78">
        <v>3</v>
      </c>
      <c r="V8" s="80">
        <v>115</v>
      </c>
      <c r="W8" s="80">
        <v>190</v>
      </c>
      <c r="X8" s="80">
        <v>123.63</v>
      </c>
      <c r="Y8" s="80">
        <v>166.38900000000001</v>
      </c>
      <c r="Z8" s="80">
        <v>23.6112</v>
      </c>
      <c r="AA8" s="80">
        <v>0.83850000000000002</v>
      </c>
      <c r="AB8" s="61">
        <f t="shared" si="2"/>
        <v>0.83850000000000002</v>
      </c>
    </row>
    <row r="9" spans="1:28" ht="14.25" thickBot="1" x14ac:dyDescent="0.4">
      <c r="C9" s="78">
        <v>4</v>
      </c>
      <c r="D9" s="80">
        <v>2</v>
      </c>
      <c r="E9" s="80">
        <v>109</v>
      </c>
      <c r="F9" s="82">
        <v>-61.37</v>
      </c>
      <c r="G9" s="80">
        <v>109.285</v>
      </c>
      <c r="H9" s="82">
        <v>-0.28460000000000002</v>
      </c>
      <c r="I9" s="80">
        <v>0.18275</v>
      </c>
      <c r="J9" s="61">
        <f t="shared" si="0"/>
        <v>0.18275</v>
      </c>
      <c r="L9" s="78">
        <v>4</v>
      </c>
      <c r="M9" s="80">
        <v>70</v>
      </c>
      <c r="N9" s="80">
        <v>139</v>
      </c>
      <c r="O9" s="80">
        <v>119.63</v>
      </c>
      <c r="P9" s="80">
        <v>100.69199999999999</v>
      </c>
      <c r="Q9" s="80">
        <v>38.307600000000001</v>
      </c>
      <c r="R9" s="80">
        <v>7.5450000000000003E-2</v>
      </c>
      <c r="S9" s="61">
        <f t="shared" si="1"/>
        <v>7.5450000000000003E-2</v>
      </c>
      <c r="U9" s="78">
        <v>4</v>
      </c>
      <c r="V9" s="80">
        <v>179</v>
      </c>
      <c r="W9" s="80">
        <v>117</v>
      </c>
      <c r="X9" s="82">
        <v>-12.37</v>
      </c>
      <c r="Y9" s="80">
        <v>93.668999999999997</v>
      </c>
      <c r="Z9" s="80">
        <v>23.331399999999999</v>
      </c>
      <c r="AA9" s="80">
        <v>0.67793000000000003</v>
      </c>
      <c r="AB9" s="61">
        <f t="shared" si="2"/>
        <v>0.67793000000000003</v>
      </c>
    </row>
    <row r="10" spans="1:28" ht="14.25" thickBot="1" x14ac:dyDescent="0.4">
      <c r="A10" s="72" t="s">
        <v>131</v>
      </c>
      <c r="C10" s="78">
        <v>5</v>
      </c>
      <c r="D10" s="80">
        <v>72</v>
      </c>
      <c r="E10" s="80">
        <v>146</v>
      </c>
      <c r="F10" s="80">
        <v>125.63</v>
      </c>
      <c r="G10" s="80">
        <v>149.47900000000001</v>
      </c>
      <c r="H10" s="82">
        <v>-3.4786000000000001</v>
      </c>
      <c r="I10" s="80">
        <v>0.18206</v>
      </c>
      <c r="J10" s="61">
        <f t="shared" si="0"/>
        <v>0.18206</v>
      </c>
      <c r="L10" s="78">
        <v>5</v>
      </c>
      <c r="M10" s="80">
        <v>179</v>
      </c>
      <c r="N10" s="80">
        <v>117</v>
      </c>
      <c r="O10" s="82">
        <v>-12.37</v>
      </c>
      <c r="P10" s="80">
        <v>93.668999999999997</v>
      </c>
      <c r="Q10" s="80">
        <v>23.331399999999999</v>
      </c>
      <c r="R10" s="80">
        <v>5.0299999999999997E-2</v>
      </c>
      <c r="S10" s="61">
        <f t="shared" si="1"/>
        <v>5.0299999999999997E-2</v>
      </c>
      <c r="U10" s="78">
        <v>5</v>
      </c>
      <c r="V10" s="80">
        <v>109</v>
      </c>
      <c r="W10" s="80">
        <v>141</v>
      </c>
      <c r="X10" s="82">
        <v>-56.37</v>
      </c>
      <c r="Y10" s="80">
        <v>124.673</v>
      </c>
      <c r="Z10" s="80">
        <v>16.327500000000001</v>
      </c>
      <c r="AA10" s="80">
        <v>0.48956</v>
      </c>
      <c r="AB10" s="61">
        <f t="shared" si="2"/>
        <v>0.48956</v>
      </c>
    </row>
    <row r="11" spans="1:28" ht="14.25" thickBot="1" x14ac:dyDescent="0.4">
      <c r="A11" s="85">
        <v>8</v>
      </c>
      <c r="C11" s="78">
        <v>6</v>
      </c>
      <c r="D11" s="80">
        <v>107</v>
      </c>
      <c r="E11" s="80">
        <v>155</v>
      </c>
      <c r="F11" s="80">
        <v>131.63</v>
      </c>
      <c r="G11" s="80">
        <v>147.126</v>
      </c>
      <c r="H11" s="80">
        <v>7.8738000000000001</v>
      </c>
      <c r="I11" s="80">
        <v>0.15684000000000001</v>
      </c>
      <c r="J11" s="61">
        <f t="shared" si="0"/>
        <v>0.15684000000000001</v>
      </c>
      <c r="L11" s="78">
        <v>6</v>
      </c>
      <c r="M11" s="80">
        <v>106</v>
      </c>
      <c r="N11" s="80">
        <v>112</v>
      </c>
      <c r="O11" s="82">
        <v>-20.37</v>
      </c>
      <c r="P11" s="80">
        <v>132.976</v>
      </c>
      <c r="Q11" s="82">
        <v>-20.975999999999999</v>
      </c>
      <c r="R11" s="80">
        <v>4.8460000000000003E-2</v>
      </c>
      <c r="S11" s="61">
        <f t="shared" si="1"/>
        <v>4.8460000000000003E-2</v>
      </c>
      <c r="U11" s="78">
        <v>6</v>
      </c>
      <c r="V11" s="80">
        <v>200</v>
      </c>
      <c r="W11" s="80">
        <v>137</v>
      </c>
      <c r="X11" s="82">
        <v>-73.37</v>
      </c>
      <c r="Y11" s="80">
        <v>107.008</v>
      </c>
      <c r="Z11" s="80">
        <v>29.9922</v>
      </c>
      <c r="AA11" s="80">
        <v>0.47881000000000001</v>
      </c>
      <c r="AB11" s="61">
        <f t="shared" si="2"/>
        <v>0.47881000000000001</v>
      </c>
    </row>
    <row r="12" spans="1:28" ht="14.25" thickBot="1" x14ac:dyDescent="0.4">
      <c r="C12" s="78">
        <v>7</v>
      </c>
      <c r="D12" s="80">
        <v>108</v>
      </c>
      <c r="E12" s="80">
        <v>157</v>
      </c>
      <c r="F12" s="80">
        <v>134.63</v>
      </c>
      <c r="G12" s="80">
        <v>165.667</v>
      </c>
      <c r="H12" s="82">
        <v>-8.6672999999999991</v>
      </c>
      <c r="I12" s="80">
        <v>0.15631</v>
      </c>
      <c r="J12" s="61">
        <f t="shared" si="0"/>
        <v>0.15631</v>
      </c>
      <c r="L12" s="78">
        <v>7</v>
      </c>
      <c r="M12" s="80">
        <v>31</v>
      </c>
      <c r="N12" s="80">
        <v>133</v>
      </c>
      <c r="O12" s="80">
        <v>11.63</v>
      </c>
      <c r="P12" s="80">
        <v>150.232</v>
      </c>
      <c r="Q12" s="82">
        <v>-17.232399999999998</v>
      </c>
      <c r="R12" s="80">
        <v>4.1070000000000002E-2</v>
      </c>
      <c r="S12" s="61">
        <f t="shared" si="1"/>
        <v>4.1070000000000002E-2</v>
      </c>
      <c r="U12" s="78">
        <v>7</v>
      </c>
      <c r="V12" s="80">
        <v>73</v>
      </c>
      <c r="W12" s="80">
        <v>149</v>
      </c>
      <c r="X12" s="80">
        <v>118.63</v>
      </c>
      <c r="Y12" s="80">
        <v>130.203</v>
      </c>
      <c r="Z12" s="80">
        <v>18.797499999999999</v>
      </c>
      <c r="AA12" s="80">
        <v>0.47727000000000003</v>
      </c>
      <c r="AB12" s="61">
        <f t="shared" si="2"/>
        <v>0.47727000000000003</v>
      </c>
    </row>
    <row r="13" spans="1:28" ht="14.25" thickBot="1" x14ac:dyDescent="0.4">
      <c r="A13" s="72" t="s">
        <v>187</v>
      </c>
      <c r="C13" s="78">
        <v>8</v>
      </c>
      <c r="D13" s="80">
        <v>31</v>
      </c>
      <c r="E13" s="80">
        <v>133</v>
      </c>
      <c r="F13" s="80">
        <v>11.63</v>
      </c>
      <c r="G13" s="80">
        <v>150.232</v>
      </c>
      <c r="H13" s="82">
        <v>-17.232399999999998</v>
      </c>
      <c r="I13" s="80">
        <v>0.14956</v>
      </c>
      <c r="J13" s="61">
        <f t="shared" si="0"/>
        <v>0.14956</v>
      </c>
      <c r="L13" s="78">
        <v>8</v>
      </c>
      <c r="M13" s="80">
        <v>55</v>
      </c>
      <c r="N13" s="80">
        <v>99</v>
      </c>
      <c r="O13" s="80">
        <v>271.63</v>
      </c>
      <c r="P13" s="80">
        <v>109.97</v>
      </c>
      <c r="Q13" s="82">
        <v>-10.9703</v>
      </c>
      <c r="R13" s="80">
        <v>2.8830000000000001E-2</v>
      </c>
      <c r="S13" s="61">
        <f t="shared" si="1"/>
        <v>2.8830000000000001E-2</v>
      </c>
      <c r="U13" s="78">
        <v>8</v>
      </c>
      <c r="V13" s="80">
        <v>125</v>
      </c>
      <c r="W13" s="80">
        <v>131</v>
      </c>
      <c r="X13" s="82">
        <v>-21.37</v>
      </c>
      <c r="Y13" s="80">
        <v>109.133</v>
      </c>
      <c r="Z13" s="80">
        <v>21.867100000000001</v>
      </c>
      <c r="AA13" s="80">
        <v>0.47363</v>
      </c>
      <c r="AB13" s="61">
        <f t="shared" si="2"/>
        <v>0.47363</v>
      </c>
    </row>
    <row r="14" spans="1:28" ht="14.25" thickBot="1" x14ac:dyDescent="0.4">
      <c r="A14" s="73">
        <f>2*(A11+1)/A8</f>
        <v>9.5238095238095233E-2</v>
      </c>
      <c r="B14" s="32"/>
      <c r="C14" s="78">
        <v>9</v>
      </c>
      <c r="D14" s="80">
        <v>115</v>
      </c>
      <c r="E14" s="80">
        <v>190</v>
      </c>
      <c r="F14" s="80">
        <v>123.63</v>
      </c>
      <c r="G14" s="80">
        <v>166.38900000000001</v>
      </c>
      <c r="H14" s="80">
        <v>23.6112</v>
      </c>
      <c r="I14" s="80">
        <v>0.14917</v>
      </c>
      <c r="J14" s="61">
        <f t="shared" si="0"/>
        <v>0.14917</v>
      </c>
      <c r="L14" s="78">
        <v>9</v>
      </c>
      <c r="M14" s="80">
        <v>109</v>
      </c>
      <c r="N14" s="80">
        <v>141</v>
      </c>
      <c r="O14" s="82">
        <v>-56.37</v>
      </c>
      <c r="P14" s="80">
        <v>124.673</v>
      </c>
      <c r="Q14" s="80">
        <v>16.327500000000001</v>
      </c>
      <c r="R14" s="80">
        <v>2.6509999999999999E-2</v>
      </c>
      <c r="S14" s="61">
        <f t="shared" si="1"/>
        <v>2.6509999999999999E-2</v>
      </c>
      <c r="U14" s="78">
        <v>9</v>
      </c>
      <c r="V14" s="80">
        <v>185</v>
      </c>
      <c r="W14" s="80">
        <v>161</v>
      </c>
      <c r="X14" s="82">
        <v>-17.37</v>
      </c>
      <c r="Y14" s="80">
        <v>122.381</v>
      </c>
      <c r="Z14" s="80">
        <v>38.618600000000001</v>
      </c>
      <c r="AA14" s="80">
        <v>0.42776999999999998</v>
      </c>
      <c r="AB14" s="61">
        <f t="shared" si="2"/>
        <v>0.42776999999999998</v>
      </c>
    </row>
    <row r="15" spans="1:28" ht="14.25" thickBot="1" x14ac:dyDescent="0.4">
      <c r="C15" s="78">
        <v>10</v>
      </c>
      <c r="D15" s="80">
        <v>122</v>
      </c>
      <c r="E15" s="80">
        <v>79</v>
      </c>
      <c r="F15" s="80">
        <v>163.63</v>
      </c>
      <c r="G15" s="80">
        <v>86.337999999999994</v>
      </c>
      <c r="H15" s="82">
        <v>-7.3384</v>
      </c>
      <c r="I15" s="80">
        <v>0.14011000000000001</v>
      </c>
      <c r="J15" s="61">
        <f t="shared" si="0"/>
        <v>0.14011000000000001</v>
      </c>
      <c r="L15" s="78">
        <v>10</v>
      </c>
      <c r="M15" s="80">
        <v>73</v>
      </c>
      <c r="N15" s="80">
        <v>149</v>
      </c>
      <c r="O15" s="80">
        <v>118.63</v>
      </c>
      <c r="P15" s="80">
        <v>130.203</v>
      </c>
      <c r="Q15" s="80">
        <v>18.797499999999999</v>
      </c>
      <c r="R15" s="80">
        <v>2.512E-2</v>
      </c>
      <c r="S15" s="61">
        <f t="shared" si="1"/>
        <v>2.512E-2</v>
      </c>
      <c r="U15" s="78">
        <v>10</v>
      </c>
      <c r="V15" s="80">
        <v>141</v>
      </c>
      <c r="W15" s="80">
        <v>117</v>
      </c>
      <c r="X15" s="82">
        <v>-77.37</v>
      </c>
      <c r="Y15" s="80">
        <v>99.578999999999994</v>
      </c>
      <c r="Z15" s="80">
        <v>17.421199999999999</v>
      </c>
      <c r="AA15" s="80">
        <v>0.37613000000000002</v>
      </c>
      <c r="AB15" s="61">
        <f t="shared" si="2"/>
        <v>0.37613000000000002</v>
      </c>
    </row>
    <row r="16" spans="1:28" ht="14.25" thickBot="1" x14ac:dyDescent="0.4">
      <c r="A16" s="72" t="s">
        <v>186</v>
      </c>
      <c r="C16" s="78">
        <v>11</v>
      </c>
      <c r="D16" s="80">
        <v>16</v>
      </c>
      <c r="E16" s="80">
        <v>101</v>
      </c>
      <c r="F16" s="80">
        <v>136.63</v>
      </c>
      <c r="G16" s="80">
        <v>130.982</v>
      </c>
      <c r="H16" s="82">
        <v>-29.982500000000002</v>
      </c>
      <c r="I16" s="80">
        <v>0.13852</v>
      </c>
      <c r="J16" s="61">
        <f t="shared" si="0"/>
        <v>0.13852</v>
      </c>
      <c r="L16" s="78">
        <v>11</v>
      </c>
      <c r="M16" s="80">
        <v>200</v>
      </c>
      <c r="N16" s="80">
        <v>137</v>
      </c>
      <c r="O16" s="82">
        <v>-73.37</v>
      </c>
      <c r="P16" s="80">
        <v>107.008</v>
      </c>
      <c r="Q16" s="80">
        <v>29.9922</v>
      </c>
      <c r="R16" s="80">
        <v>2.4809999999999999E-2</v>
      </c>
      <c r="S16" s="61">
        <f t="shared" si="1"/>
        <v>2.4809999999999999E-2</v>
      </c>
      <c r="U16" s="78">
        <v>11</v>
      </c>
      <c r="V16" s="80">
        <v>92</v>
      </c>
      <c r="W16" s="80">
        <v>141</v>
      </c>
      <c r="X16" s="82">
        <v>-28.37</v>
      </c>
      <c r="Y16" s="80">
        <v>111.36</v>
      </c>
      <c r="Z16" s="80">
        <v>29.6402</v>
      </c>
      <c r="AA16" s="80">
        <v>0.31664999999999999</v>
      </c>
      <c r="AB16" s="61">
        <f t="shared" si="2"/>
        <v>0.31664999999999999</v>
      </c>
    </row>
    <row r="17" spans="1:28" ht="14.25" thickBot="1" x14ac:dyDescent="0.4">
      <c r="A17" s="73">
        <v>1</v>
      </c>
      <c r="B17" s="32"/>
      <c r="C17" s="78">
        <v>12</v>
      </c>
      <c r="D17" s="80">
        <v>62</v>
      </c>
      <c r="E17" s="80">
        <v>89</v>
      </c>
      <c r="F17" s="80">
        <v>173.63</v>
      </c>
      <c r="G17" s="80">
        <v>88.244</v>
      </c>
      <c r="H17" s="80">
        <v>0.75560000000000005</v>
      </c>
      <c r="I17" s="80">
        <v>0.13522999999999999</v>
      </c>
      <c r="J17" s="61">
        <f t="shared" si="0"/>
        <v>0.13522999999999999</v>
      </c>
      <c r="L17" s="78">
        <v>12</v>
      </c>
      <c r="M17" s="80">
        <v>125</v>
      </c>
      <c r="N17" s="80">
        <v>131</v>
      </c>
      <c r="O17" s="82">
        <v>-21.37</v>
      </c>
      <c r="P17" s="80">
        <v>109.133</v>
      </c>
      <c r="Q17" s="80">
        <v>21.867100000000001</v>
      </c>
      <c r="R17" s="80">
        <v>2.4629999999999999E-2</v>
      </c>
      <c r="S17" s="61">
        <f t="shared" si="1"/>
        <v>2.4629999999999999E-2</v>
      </c>
      <c r="U17" s="78">
        <v>12</v>
      </c>
      <c r="V17" s="80">
        <v>154</v>
      </c>
      <c r="W17" s="80">
        <v>137</v>
      </c>
      <c r="X17" s="80">
        <v>9.6300000000000008</v>
      </c>
      <c r="Y17" s="80">
        <v>120.846</v>
      </c>
      <c r="Z17" s="80">
        <v>16.1538</v>
      </c>
      <c r="AA17" s="80">
        <v>0.31161</v>
      </c>
      <c r="AB17" s="61">
        <f t="shared" si="2"/>
        <v>0.31161</v>
      </c>
    </row>
    <row r="18" spans="1:28" ht="14.25" thickBot="1" x14ac:dyDescent="0.4">
      <c r="C18" s="78">
        <v>13</v>
      </c>
      <c r="D18" s="80">
        <v>106</v>
      </c>
      <c r="E18" s="80">
        <v>112</v>
      </c>
      <c r="F18" s="82">
        <v>-20.37</v>
      </c>
      <c r="G18" s="80">
        <v>132.976</v>
      </c>
      <c r="H18" s="82">
        <v>-20.975999999999999</v>
      </c>
      <c r="I18" s="80">
        <v>0.12584000000000001</v>
      </c>
      <c r="J18" s="61">
        <f t="shared" si="0"/>
        <v>0.12584000000000001</v>
      </c>
      <c r="L18" s="78">
        <v>13</v>
      </c>
      <c r="M18" s="80">
        <v>185</v>
      </c>
      <c r="N18" s="80">
        <v>161</v>
      </c>
      <c r="O18" s="82">
        <v>-17.37</v>
      </c>
      <c r="P18" s="80">
        <v>122.381</v>
      </c>
      <c r="Q18" s="80">
        <v>38.618600000000001</v>
      </c>
      <c r="R18" s="80">
        <v>1.941E-2</v>
      </c>
      <c r="S18" s="61">
        <f t="shared" si="1"/>
        <v>1.941E-2</v>
      </c>
      <c r="U18" s="78">
        <v>13</v>
      </c>
      <c r="V18" s="80">
        <v>401</v>
      </c>
      <c r="W18" s="80">
        <v>159</v>
      </c>
      <c r="X18" s="80">
        <v>16.63</v>
      </c>
      <c r="Y18" s="80">
        <v>139.88300000000001</v>
      </c>
      <c r="Z18" s="80">
        <v>19.1174</v>
      </c>
      <c r="AA18" s="80">
        <v>0.30125000000000002</v>
      </c>
      <c r="AB18" s="61">
        <f t="shared" si="2"/>
        <v>0.30125000000000002</v>
      </c>
    </row>
    <row r="19" spans="1:28" ht="14.25" thickBot="1" x14ac:dyDescent="0.4">
      <c r="A19" s="72" t="s">
        <v>185</v>
      </c>
      <c r="C19" s="78">
        <v>14</v>
      </c>
      <c r="D19" s="80">
        <v>42</v>
      </c>
      <c r="E19" s="80">
        <v>231</v>
      </c>
      <c r="F19" s="80">
        <v>62.63</v>
      </c>
      <c r="G19" s="80">
        <v>178.52199999999999</v>
      </c>
      <c r="H19" s="80">
        <v>52.477699999999999</v>
      </c>
      <c r="I19" s="80">
        <v>0.11837</v>
      </c>
      <c r="J19" s="61">
        <f t="shared" si="0"/>
        <v>0.11837</v>
      </c>
      <c r="L19" s="78">
        <v>14</v>
      </c>
      <c r="M19" s="80">
        <v>49</v>
      </c>
      <c r="N19" s="80">
        <v>131</v>
      </c>
      <c r="O19" s="80">
        <v>21.63</v>
      </c>
      <c r="P19" s="80">
        <v>140.61799999999999</v>
      </c>
      <c r="Q19" s="82">
        <v>-9.6182999999999996</v>
      </c>
      <c r="R19" s="80">
        <v>1.8759999999999999E-2</v>
      </c>
      <c r="S19" s="61">
        <f t="shared" si="1"/>
        <v>1.8759999999999999E-2</v>
      </c>
      <c r="U19" s="78">
        <v>14</v>
      </c>
      <c r="V19" s="80">
        <v>25</v>
      </c>
      <c r="W19" s="80">
        <v>139</v>
      </c>
      <c r="X19" s="82">
        <v>-90.37</v>
      </c>
      <c r="Y19" s="80">
        <v>123.568</v>
      </c>
      <c r="Z19" s="80">
        <v>15.4322</v>
      </c>
      <c r="AA19" s="80">
        <v>0.30010999999999999</v>
      </c>
      <c r="AB19" s="61">
        <f t="shared" si="2"/>
        <v>0.30010999999999999</v>
      </c>
    </row>
    <row r="20" spans="1:28" ht="14.25" thickBot="1" x14ac:dyDescent="0.4">
      <c r="A20" s="73">
        <f>2*SQRT(A11/A8)</f>
        <v>0.41147559989891175</v>
      </c>
      <c r="B20" s="32"/>
      <c r="C20" s="78">
        <v>15</v>
      </c>
      <c r="D20" s="80">
        <v>30</v>
      </c>
      <c r="E20" s="80">
        <v>81</v>
      </c>
      <c r="F20" s="82">
        <v>-78.37</v>
      </c>
      <c r="G20" s="80">
        <v>85.176000000000002</v>
      </c>
      <c r="H20" s="82">
        <v>-4.1757999999999997</v>
      </c>
      <c r="I20" s="80">
        <v>0.11676</v>
      </c>
      <c r="J20" s="61">
        <f t="shared" si="0"/>
        <v>0.11676</v>
      </c>
      <c r="L20" s="78">
        <v>15</v>
      </c>
      <c r="M20" s="80">
        <v>194</v>
      </c>
      <c r="N20" s="80">
        <v>97</v>
      </c>
      <c r="O20" s="80">
        <v>15.63</v>
      </c>
      <c r="P20" s="80">
        <v>123.255</v>
      </c>
      <c r="Q20" s="82">
        <v>-26.2545</v>
      </c>
      <c r="R20" s="80">
        <v>1.7999999999999999E-2</v>
      </c>
      <c r="S20" s="61">
        <f t="shared" si="1"/>
        <v>1.7999999999999999E-2</v>
      </c>
      <c r="U20" s="78">
        <v>15</v>
      </c>
      <c r="V20" s="80">
        <v>182</v>
      </c>
      <c r="W20" s="80">
        <v>110</v>
      </c>
      <c r="X20" s="82">
        <v>-13.37</v>
      </c>
      <c r="Y20" s="80">
        <v>90.332999999999998</v>
      </c>
      <c r="Z20" s="80">
        <v>19.666799999999999</v>
      </c>
      <c r="AA20" s="80">
        <v>0.29198000000000002</v>
      </c>
      <c r="AB20" s="61">
        <f t="shared" si="2"/>
        <v>0.29198000000000002</v>
      </c>
    </row>
    <row r="21" spans="1:28" ht="14.25" thickBot="1" x14ac:dyDescent="0.4">
      <c r="C21" s="78">
        <v>16</v>
      </c>
      <c r="D21" s="80">
        <v>109</v>
      </c>
      <c r="E21" s="80">
        <v>141</v>
      </c>
      <c r="F21" s="82">
        <v>-56.37</v>
      </c>
      <c r="G21" s="80">
        <v>124.673</v>
      </c>
      <c r="H21" s="80">
        <v>16.327500000000001</v>
      </c>
      <c r="I21" s="80">
        <v>0.11613999999999999</v>
      </c>
      <c r="J21" s="61">
        <f t="shared" si="0"/>
        <v>0.11613999999999999</v>
      </c>
      <c r="L21" s="78">
        <v>16</v>
      </c>
      <c r="M21" s="80">
        <v>3</v>
      </c>
      <c r="N21" s="80">
        <v>87</v>
      </c>
      <c r="O21" s="82">
        <v>-44.37</v>
      </c>
      <c r="P21" s="80">
        <v>104.946</v>
      </c>
      <c r="Q21" s="82">
        <v>-17.946000000000002</v>
      </c>
      <c r="R21" s="80">
        <v>1.636E-2</v>
      </c>
      <c r="S21" s="61">
        <f t="shared" si="1"/>
        <v>1.636E-2</v>
      </c>
      <c r="U21" s="78">
        <v>16</v>
      </c>
      <c r="V21" s="80">
        <v>421</v>
      </c>
      <c r="W21" s="80">
        <v>134</v>
      </c>
      <c r="X21" s="80">
        <v>104.63</v>
      </c>
      <c r="Y21" s="80">
        <v>114.30800000000001</v>
      </c>
      <c r="Z21" s="80">
        <v>19.692299999999999</v>
      </c>
      <c r="AA21" s="80">
        <v>0.28778999999999999</v>
      </c>
      <c r="AB21" s="61">
        <f t="shared" si="2"/>
        <v>0.28778999999999999</v>
      </c>
    </row>
    <row r="22" spans="1:28" ht="14.25" thickBot="1" x14ac:dyDescent="0.4">
      <c r="A22" s="72" t="s">
        <v>184</v>
      </c>
      <c r="C22" s="78">
        <v>17</v>
      </c>
      <c r="D22" s="80">
        <v>179</v>
      </c>
      <c r="E22" s="80">
        <v>117</v>
      </c>
      <c r="F22" s="82">
        <v>-12.37</v>
      </c>
      <c r="G22" s="80">
        <v>93.668999999999997</v>
      </c>
      <c r="H22" s="80">
        <v>23.331399999999999</v>
      </c>
      <c r="I22" s="80">
        <v>0.10954</v>
      </c>
      <c r="J22" s="61">
        <f t="shared" si="0"/>
        <v>0.10954</v>
      </c>
      <c r="L22" s="78">
        <v>17</v>
      </c>
      <c r="M22" s="80">
        <v>50</v>
      </c>
      <c r="N22" s="80">
        <v>135</v>
      </c>
      <c r="O22" s="80">
        <v>101.63</v>
      </c>
      <c r="P22" s="80">
        <v>150.19999999999999</v>
      </c>
      <c r="Q22" s="82">
        <v>-15.1995</v>
      </c>
      <c r="R22" s="80">
        <v>1.61E-2</v>
      </c>
      <c r="S22" s="61">
        <f t="shared" si="1"/>
        <v>1.61E-2</v>
      </c>
      <c r="U22" s="78">
        <v>17</v>
      </c>
      <c r="V22" s="80">
        <v>107</v>
      </c>
      <c r="W22" s="80">
        <v>155</v>
      </c>
      <c r="X22" s="80">
        <v>131.63</v>
      </c>
      <c r="Y22" s="80">
        <v>147.126</v>
      </c>
      <c r="Z22" s="80">
        <v>7.8738000000000001</v>
      </c>
      <c r="AA22" s="80">
        <v>0.28649000000000002</v>
      </c>
      <c r="AB22" s="61">
        <f t="shared" si="2"/>
        <v>0.28649000000000002</v>
      </c>
    </row>
    <row r="23" spans="1:28" ht="14.25" thickBot="1" x14ac:dyDescent="0.4">
      <c r="C23" s="78">
        <v>18</v>
      </c>
      <c r="D23" s="80">
        <v>60</v>
      </c>
      <c r="E23" s="80">
        <v>117</v>
      </c>
      <c r="F23" s="80">
        <v>147.63</v>
      </c>
      <c r="G23" s="80">
        <v>124.098</v>
      </c>
      <c r="H23" s="82">
        <v>-7.0975999999999999</v>
      </c>
      <c r="I23" s="80">
        <v>0.10539999999999999</v>
      </c>
      <c r="J23" s="61">
        <f t="shared" si="0"/>
        <v>0.10539999999999999</v>
      </c>
      <c r="L23" s="78">
        <v>18</v>
      </c>
      <c r="M23" s="80">
        <v>141</v>
      </c>
      <c r="N23" s="80">
        <v>117</v>
      </c>
      <c r="O23" s="82">
        <v>-77.37</v>
      </c>
      <c r="P23" s="80">
        <v>99.578999999999994</v>
      </c>
      <c r="Q23" s="80">
        <v>17.421199999999999</v>
      </c>
      <c r="R23" s="80">
        <v>1.5640000000000001E-2</v>
      </c>
      <c r="S23" s="61">
        <f t="shared" si="1"/>
        <v>1.5640000000000001E-2</v>
      </c>
      <c r="U23" s="78">
        <v>18</v>
      </c>
      <c r="V23" s="80">
        <v>59</v>
      </c>
      <c r="W23" s="80">
        <v>135</v>
      </c>
      <c r="X23" s="80">
        <v>86.63</v>
      </c>
      <c r="Y23" s="80">
        <v>114.59399999999999</v>
      </c>
      <c r="Z23" s="80">
        <v>20.4055</v>
      </c>
      <c r="AA23" s="80">
        <v>0.28245999999999999</v>
      </c>
      <c r="AB23" s="61">
        <f t="shared" si="2"/>
        <v>0.28245999999999999</v>
      </c>
    </row>
    <row r="24" spans="1:28" ht="14.25" thickBot="1" x14ac:dyDescent="0.4">
      <c r="C24" s="78">
        <v>19</v>
      </c>
      <c r="D24" s="80">
        <v>86</v>
      </c>
      <c r="E24" s="80">
        <v>127</v>
      </c>
      <c r="F24" s="80">
        <v>139.63</v>
      </c>
      <c r="G24" s="80">
        <v>136.69999999999999</v>
      </c>
      <c r="H24" s="82">
        <v>-9.6999999999999993</v>
      </c>
      <c r="I24" s="80">
        <v>0.10302</v>
      </c>
      <c r="J24" s="61">
        <f t="shared" si="0"/>
        <v>0.10302</v>
      </c>
      <c r="L24" s="78">
        <v>19</v>
      </c>
      <c r="M24" s="80">
        <v>105</v>
      </c>
      <c r="N24" s="80">
        <v>81</v>
      </c>
      <c r="O24" s="82">
        <v>-36.369999999999997</v>
      </c>
      <c r="P24" s="80">
        <v>101.643</v>
      </c>
      <c r="Q24" s="82">
        <v>-20.642600000000002</v>
      </c>
      <c r="R24" s="80">
        <v>1.286E-2</v>
      </c>
      <c r="S24" s="61">
        <f t="shared" si="1"/>
        <v>1.286E-2</v>
      </c>
      <c r="U24" s="78">
        <v>19</v>
      </c>
      <c r="V24" s="80">
        <v>116</v>
      </c>
      <c r="W24" s="80">
        <v>134</v>
      </c>
      <c r="X24" s="80">
        <v>65.63</v>
      </c>
      <c r="Y24" s="80">
        <v>119.583</v>
      </c>
      <c r="Z24" s="80">
        <v>14.417</v>
      </c>
      <c r="AA24" s="80">
        <v>0.25788</v>
      </c>
      <c r="AB24" s="61">
        <f t="shared" si="2"/>
        <v>0.25788</v>
      </c>
    </row>
    <row r="25" spans="1:28" ht="14.25" thickBot="1" x14ac:dyDescent="0.4">
      <c r="C25" s="78">
        <v>20</v>
      </c>
      <c r="D25" s="80">
        <v>54</v>
      </c>
      <c r="E25" s="80">
        <v>80</v>
      </c>
      <c r="F25" s="82">
        <v>-0.37</v>
      </c>
      <c r="G25" s="80">
        <v>79.629000000000005</v>
      </c>
      <c r="H25" s="80">
        <v>0.37130000000000002</v>
      </c>
      <c r="I25" s="80">
        <v>0.10062</v>
      </c>
      <c r="J25" s="61">
        <f t="shared" si="0"/>
        <v>0.10062</v>
      </c>
      <c r="L25" s="78">
        <v>20</v>
      </c>
      <c r="M25" s="80">
        <v>32</v>
      </c>
      <c r="N25" s="80">
        <v>133</v>
      </c>
      <c r="O25" s="80">
        <v>93.63</v>
      </c>
      <c r="P25" s="80">
        <v>149.58000000000001</v>
      </c>
      <c r="Q25" s="82">
        <v>-16.580500000000001</v>
      </c>
      <c r="R25" s="80">
        <v>1.1259999999999999E-2</v>
      </c>
      <c r="S25" s="61">
        <f t="shared" si="1"/>
        <v>1.1259999999999999E-2</v>
      </c>
      <c r="U25" s="78">
        <v>20</v>
      </c>
      <c r="V25" s="80">
        <v>47</v>
      </c>
      <c r="W25" s="80">
        <v>119</v>
      </c>
      <c r="X25" s="82">
        <v>-51.37</v>
      </c>
      <c r="Y25" s="80">
        <v>101.06100000000001</v>
      </c>
      <c r="Z25" s="80">
        <v>17.938600000000001</v>
      </c>
      <c r="AA25" s="80">
        <v>0.23746</v>
      </c>
      <c r="AB25" s="61">
        <f t="shared" si="2"/>
        <v>0.23746</v>
      </c>
    </row>
    <row r="26" spans="1:28" ht="14.25" thickBot="1" x14ac:dyDescent="0.4">
      <c r="C26" s="78">
        <v>21</v>
      </c>
      <c r="D26" s="80">
        <v>73</v>
      </c>
      <c r="E26" s="80">
        <v>149</v>
      </c>
      <c r="F26" s="80">
        <v>118.63</v>
      </c>
      <c r="G26" s="80">
        <v>130.203</v>
      </c>
      <c r="H26" s="80">
        <v>18.797499999999999</v>
      </c>
      <c r="I26" s="80">
        <v>8.8340000000000002E-2</v>
      </c>
      <c r="J26" s="61">
        <f t="shared" si="0"/>
        <v>8.8340000000000002E-2</v>
      </c>
      <c r="L26" s="78">
        <v>21</v>
      </c>
      <c r="M26" s="80">
        <v>108</v>
      </c>
      <c r="N26" s="80">
        <v>157</v>
      </c>
      <c r="O26" s="80">
        <v>134.63</v>
      </c>
      <c r="P26" s="80">
        <v>165.667</v>
      </c>
      <c r="Q26" s="82">
        <v>-8.6672999999999991</v>
      </c>
      <c r="R26" s="80">
        <v>1.103E-2</v>
      </c>
      <c r="S26" s="61">
        <f t="shared" si="1"/>
        <v>1.103E-2</v>
      </c>
      <c r="U26" s="78">
        <v>21</v>
      </c>
      <c r="V26" s="80">
        <v>181</v>
      </c>
      <c r="W26" s="80">
        <v>138</v>
      </c>
      <c r="X26" s="82">
        <v>-28.37</v>
      </c>
      <c r="Y26" s="80">
        <v>115.13</v>
      </c>
      <c r="Z26" s="80">
        <v>22.869800000000001</v>
      </c>
      <c r="AA26" s="80">
        <v>0.22411</v>
      </c>
      <c r="AB26" s="61">
        <f t="shared" si="2"/>
        <v>0.22411</v>
      </c>
    </row>
    <row r="27" spans="1:28" ht="14.25" thickBot="1" x14ac:dyDescent="0.4">
      <c r="C27" s="78">
        <v>22</v>
      </c>
      <c r="D27" s="80">
        <v>50</v>
      </c>
      <c r="E27" s="80">
        <v>135</v>
      </c>
      <c r="F27" s="80">
        <v>101.63</v>
      </c>
      <c r="G27" s="80">
        <v>150.19999999999999</v>
      </c>
      <c r="H27" s="82">
        <v>-15.1995</v>
      </c>
      <c r="I27" s="80">
        <v>8.6889999999999995E-2</v>
      </c>
      <c r="J27" s="61">
        <f t="shared" si="0"/>
        <v>8.6889999999999995E-2</v>
      </c>
      <c r="L27" s="78">
        <v>22</v>
      </c>
      <c r="M27" s="80">
        <v>161</v>
      </c>
      <c r="N27" s="80">
        <v>105</v>
      </c>
      <c r="O27" s="82">
        <v>-70.37</v>
      </c>
      <c r="P27" s="80">
        <v>122.465</v>
      </c>
      <c r="Q27" s="82">
        <v>-17.464600000000001</v>
      </c>
      <c r="R27" s="80">
        <v>1.089E-2</v>
      </c>
      <c r="S27" s="61">
        <f t="shared" si="1"/>
        <v>1.089E-2</v>
      </c>
      <c r="U27" s="78">
        <v>22</v>
      </c>
      <c r="V27" s="80">
        <v>51</v>
      </c>
      <c r="W27" s="80">
        <v>109</v>
      </c>
      <c r="X27" s="80">
        <v>41.63</v>
      </c>
      <c r="Y27" s="80">
        <v>95.191000000000003</v>
      </c>
      <c r="Z27" s="80">
        <v>13.8087</v>
      </c>
      <c r="AA27" s="80">
        <v>0.22166</v>
      </c>
      <c r="AB27" s="61">
        <f t="shared" si="2"/>
        <v>0.22166</v>
      </c>
    </row>
    <row r="28" spans="1:28" ht="14.25" thickBot="1" x14ac:dyDescent="0.4">
      <c r="C28" s="78">
        <v>23</v>
      </c>
      <c r="D28" s="80">
        <v>145</v>
      </c>
      <c r="E28" s="80">
        <v>123</v>
      </c>
      <c r="F28" s="82">
        <v>-69.37</v>
      </c>
      <c r="G28" s="80">
        <v>127.783</v>
      </c>
      <c r="H28" s="82">
        <v>-4.7831000000000001</v>
      </c>
      <c r="I28" s="80">
        <v>8.1629999999999994E-2</v>
      </c>
      <c r="J28" s="61">
        <f t="shared" si="0"/>
        <v>8.1629999999999994E-2</v>
      </c>
      <c r="L28" s="78">
        <v>23</v>
      </c>
      <c r="M28" s="80">
        <v>92</v>
      </c>
      <c r="N28" s="80">
        <v>141</v>
      </c>
      <c r="O28" s="82">
        <v>-28.37</v>
      </c>
      <c r="P28" s="80">
        <v>111.36</v>
      </c>
      <c r="Q28" s="80">
        <v>29.6402</v>
      </c>
      <c r="R28" s="80">
        <v>1.0869999999999999E-2</v>
      </c>
      <c r="S28" s="61">
        <f t="shared" si="1"/>
        <v>1.0869999999999999E-2</v>
      </c>
      <c r="U28" s="78">
        <v>23</v>
      </c>
      <c r="V28" s="80">
        <v>71</v>
      </c>
      <c r="W28" s="80">
        <v>139</v>
      </c>
      <c r="X28" s="82">
        <v>-4.37</v>
      </c>
      <c r="Y28" s="80">
        <v>117.42100000000001</v>
      </c>
      <c r="Z28" s="80">
        <v>21.579000000000001</v>
      </c>
      <c r="AA28" s="80">
        <v>0.21837000000000001</v>
      </c>
      <c r="AB28" s="61">
        <f t="shared" si="2"/>
        <v>0.21837000000000001</v>
      </c>
    </row>
    <row r="29" spans="1:28" ht="14.25" thickBot="1" x14ac:dyDescent="0.4">
      <c r="C29" s="78">
        <v>24</v>
      </c>
      <c r="D29" s="80">
        <v>87</v>
      </c>
      <c r="E29" s="80">
        <v>133</v>
      </c>
      <c r="F29" s="80">
        <v>124.63</v>
      </c>
      <c r="G29" s="80">
        <v>139.56100000000001</v>
      </c>
      <c r="H29" s="82">
        <v>-6.5612000000000004</v>
      </c>
      <c r="I29" s="80">
        <v>7.8780000000000003E-2</v>
      </c>
      <c r="J29" s="61">
        <f t="shared" si="0"/>
        <v>7.8780000000000003E-2</v>
      </c>
      <c r="L29" s="78">
        <v>24</v>
      </c>
      <c r="M29" s="80">
        <v>154</v>
      </c>
      <c r="N29" s="80">
        <v>137</v>
      </c>
      <c r="O29" s="80">
        <v>9.6300000000000008</v>
      </c>
      <c r="P29" s="80">
        <v>120.846</v>
      </c>
      <c r="Q29" s="80">
        <v>16.1538</v>
      </c>
      <c r="R29" s="80">
        <v>1.0749999999999999E-2</v>
      </c>
      <c r="S29" s="61">
        <f t="shared" si="1"/>
        <v>1.0749999999999999E-2</v>
      </c>
      <c r="U29" s="78">
        <v>24</v>
      </c>
      <c r="V29" s="80">
        <v>152</v>
      </c>
      <c r="W29" s="80">
        <v>129</v>
      </c>
      <c r="X29" s="82">
        <v>-55.37</v>
      </c>
      <c r="Y29" s="80">
        <v>113.09</v>
      </c>
      <c r="Z29" s="80">
        <v>15.910299999999999</v>
      </c>
      <c r="AA29" s="80">
        <v>0.21299999999999999</v>
      </c>
      <c r="AB29" s="61">
        <f t="shared" si="2"/>
        <v>0.21299999999999999</v>
      </c>
    </row>
    <row r="30" spans="1:28" ht="13.9" x14ac:dyDescent="0.35">
      <c r="C30" s="78">
        <v>25</v>
      </c>
      <c r="D30" s="80">
        <v>22</v>
      </c>
      <c r="E30" s="80">
        <v>91</v>
      </c>
      <c r="F30" s="80">
        <v>108.63</v>
      </c>
      <c r="G30" s="80">
        <v>89.186999999999998</v>
      </c>
      <c r="H30" s="80">
        <v>1.8129</v>
      </c>
      <c r="I30" s="80">
        <v>7.7619999999999995E-2</v>
      </c>
      <c r="J30" s="61">
        <f t="shared" si="0"/>
        <v>7.7619999999999995E-2</v>
      </c>
      <c r="L30" s="78">
        <v>25</v>
      </c>
      <c r="M30" s="80">
        <v>15</v>
      </c>
      <c r="N30" s="80">
        <v>99</v>
      </c>
      <c r="O30" s="82">
        <v>-38.369999999999997</v>
      </c>
      <c r="P30" s="80">
        <v>115.82899999999999</v>
      </c>
      <c r="Q30" s="82">
        <v>-16.8294</v>
      </c>
      <c r="R30" s="80">
        <v>1.044E-2</v>
      </c>
      <c r="S30" s="61">
        <f t="shared" si="1"/>
        <v>1.044E-2</v>
      </c>
      <c r="U30" s="78">
        <v>25</v>
      </c>
      <c r="V30" s="80">
        <v>89</v>
      </c>
      <c r="W30" s="80">
        <v>139</v>
      </c>
      <c r="X30" s="82">
        <v>-17.37</v>
      </c>
      <c r="Y30" s="80">
        <v>120.154</v>
      </c>
      <c r="Z30" s="80">
        <v>18.8459</v>
      </c>
      <c r="AA30" s="80">
        <v>0.20018</v>
      </c>
      <c r="AB30" s="61">
        <f t="shared" si="2"/>
        <v>0.20018</v>
      </c>
    </row>
    <row r="55" spans="3:6" ht="13.15" thickBot="1" x14ac:dyDescent="0.4"/>
    <row r="56" spans="3:6" ht="13.15" x14ac:dyDescent="0.35">
      <c r="C56" s="119" t="s">
        <v>92</v>
      </c>
      <c r="D56" s="120"/>
      <c r="E56" s="120"/>
      <c r="F56" s="120"/>
    </row>
    <row r="57" spans="3:6" ht="13.15" x14ac:dyDescent="0.35">
      <c r="C57" s="121" t="s">
        <v>93</v>
      </c>
      <c r="D57" s="122"/>
      <c r="E57" s="122"/>
      <c r="F57" s="122"/>
    </row>
    <row r="58" spans="3:6" ht="65.650000000000006" x14ac:dyDescent="0.35">
      <c r="C58" s="62" t="s">
        <v>10</v>
      </c>
      <c r="D58" s="74"/>
      <c r="E58" s="22" t="s">
        <v>94</v>
      </c>
      <c r="F58" s="22" t="s">
        <v>95</v>
      </c>
    </row>
    <row r="59" spans="3:6" ht="13.15" x14ac:dyDescent="0.35">
      <c r="C59" s="62" t="s">
        <v>5</v>
      </c>
      <c r="D59" s="74"/>
      <c r="E59" s="2">
        <v>189</v>
      </c>
      <c r="F59" s="2">
        <v>59.732822417000001</v>
      </c>
    </row>
    <row r="60" spans="3:6" ht="26.25" x14ac:dyDescent="0.35">
      <c r="C60" s="62" t="s">
        <v>72</v>
      </c>
      <c r="D60" s="74"/>
      <c r="E60" s="2">
        <v>1</v>
      </c>
      <c r="F60" s="2">
        <v>3.9021701300000003E-2</v>
      </c>
    </row>
    <row r="61" spans="3:6" ht="26.25" x14ac:dyDescent="0.35">
      <c r="C61" s="62" t="s">
        <v>63</v>
      </c>
      <c r="D61" s="74"/>
      <c r="E61" s="2">
        <v>0.9532404766</v>
      </c>
      <c r="F61" s="2">
        <v>0.45483564139999999</v>
      </c>
    </row>
    <row r="62" spans="3:6" ht="13.15" x14ac:dyDescent="0.35">
      <c r="C62" s="62" t="s">
        <v>8</v>
      </c>
      <c r="D62" s="74"/>
      <c r="E62" s="2">
        <v>0.99754952919999995</v>
      </c>
      <c r="F62" s="2">
        <v>0.77983754260000004</v>
      </c>
    </row>
    <row r="63" spans="3:6" ht="26.25" x14ac:dyDescent="0.35">
      <c r="C63" s="62" t="s">
        <v>73</v>
      </c>
      <c r="D63" s="74"/>
      <c r="E63" s="2">
        <v>5.3018581500000002E-2</v>
      </c>
      <c r="F63" s="2">
        <v>4.3740356600000002E-2</v>
      </c>
    </row>
    <row r="64" spans="3:6" ht="13.15" x14ac:dyDescent="0.35">
      <c r="C64" s="62" t="s">
        <v>64</v>
      </c>
      <c r="D64" s="74"/>
      <c r="E64" s="2">
        <v>0.58609543060000002</v>
      </c>
      <c r="F64" s="2">
        <v>0.20361508649999999</v>
      </c>
    </row>
    <row r="65" spans="3:6" ht="26.25" x14ac:dyDescent="0.35">
      <c r="C65" s="62" t="s">
        <v>65</v>
      </c>
      <c r="D65" s="74"/>
      <c r="E65" s="2">
        <v>0.7631816495</v>
      </c>
      <c r="F65" s="2">
        <v>0.71446635319999996</v>
      </c>
    </row>
    <row r="66" spans="3:6" ht="13.15" x14ac:dyDescent="0.35">
      <c r="C66" s="62" t="s">
        <v>74</v>
      </c>
      <c r="D66" s="74"/>
      <c r="E66" s="2">
        <v>0.71342029829999998</v>
      </c>
      <c r="F66" s="2">
        <v>0.1473370997</v>
      </c>
    </row>
    <row r="67" spans="3:6" ht="26.25" x14ac:dyDescent="0.35">
      <c r="C67" s="62" t="s">
        <v>75</v>
      </c>
      <c r="D67" s="74"/>
      <c r="E67" s="2">
        <v>0.15451350799999999</v>
      </c>
      <c r="F67" s="2">
        <v>0.14322985899999999</v>
      </c>
    </row>
    <row r="68" spans="3:6" ht="13.15" x14ac:dyDescent="0.35">
      <c r="C68" s="62" t="s">
        <v>69</v>
      </c>
      <c r="D68" s="74"/>
      <c r="E68" s="2">
        <v>0.1749507569</v>
      </c>
      <c r="F68" s="2">
        <v>0.1674300611</v>
      </c>
    </row>
    <row r="69" spans="3:6" ht="26.25" x14ac:dyDescent="0.35">
      <c r="C69" s="62" t="s">
        <v>96</v>
      </c>
      <c r="D69" s="74"/>
      <c r="E69" s="2">
        <v>0.68144025460000002</v>
      </c>
      <c r="F69" s="2">
        <v>0.62124748480000003</v>
      </c>
    </row>
    <row r="70" spans="3:6" ht="26.25" x14ac:dyDescent="0.35">
      <c r="C70" s="62" t="s">
        <v>97</v>
      </c>
      <c r="D70" s="74"/>
      <c r="E70" s="2">
        <v>0.77863023679999999</v>
      </c>
      <c r="F70" s="2">
        <v>0.77863023679999999</v>
      </c>
    </row>
  </sheetData>
  <mergeCells count="6">
    <mergeCell ref="C57:F57"/>
    <mergeCell ref="L4:R4"/>
    <mergeCell ref="U4:AA4"/>
    <mergeCell ref="C4:J4"/>
    <mergeCell ref="A1:A3"/>
    <mergeCell ref="C56:F56"/>
  </mergeCells>
  <conditionalFormatting sqref="J6:J30">
    <cfRule type="cellIs" dxfId="15" priority="8" operator="greaterThan">
      <formula>$A$14</formula>
    </cfRule>
  </conditionalFormatting>
  <conditionalFormatting sqref="S6:S30">
    <cfRule type="cellIs" dxfId="14" priority="9" operator="greaterThan">
      <formula>$A$17</formula>
    </cfRule>
  </conditionalFormatting>
  <conditionalFormatting sqref="AB6:AB30">
    <cfRule type="cellIs" dxfId="13" priority="10" operator="greaterThan">
      <formula>$A$20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2" zoomScale="70" zoomScaleNormal="70" workbookViewId="0">
      <selection activeCell="F31" sqref="F31"/>
    </sheetView>
  </sheetViews>
  <sheetFormatPr defaultRowHeight="12.75" x14ac:dyDescent="0.35"/>
  <cols>
    <col min="1" max="1" width="21.86328125" style="24" customWidth="1"/>
    <col min="2" max="3" width="9.796875" style="1" bestFit="1" customWidth="1"/>
    <col min="4" max="4" width="8.73046875" style="1" bestFit="1" customWidth="1"/>
    <col min="5" max="5" width="10" style="1" bestFit="1" customWidth="1"/>
    <col min="6" max="6" width="9.796875" style="1" bestFit="1" customWidth="1"/>
    <col min="7" max="7" width="10" style="1" bestFit="1" customWidth="1"/>
    <col min="8" max="8" width="9.3984375" style="1" customWidth="1"/>
    <col min="9" max="9" width="9.06640625" style="1"/>
    <col min="10" max="10" width="41.33203125" style="1" customWidth="1"/>
    <col min="11" max="11" width="10.06640625" style="1" bestFit="1" customWidth="1"/>
    <col min="12" max="14" width="9.06640625" style="1"/>
    <col min="15" max="15" width="11.1328125" style="1" bestFit="1" customWidth="1"/>
    <col min="16" max="16384" width="9.06640625" style="1"/>
  </cols>
  <sheetData>
    <row r="1" spans="1:15" ht="13.15" x14ac:dyDescent="0.35">
      <c r="A1" s="93" t="s">
        <v>141</v>
      </c>
      <c r="B1" s="93"/>
      <c r="C1" s="93"/>
      <c r="D1" s="93"/>
      <c r="E1" s="93"/>
      <c r="F1" s="93"/>
      <c r="G1" s="93"/>
      <c r="H1" s="22"/>
      <c r="J1" s="94" t="s">
        <v>153</v>
      </c>
      <c r="K1" s="94"/>
      <c r="L1" s="94"/>
      <c r="M1" s="94"/>
      <c r="N1" s="94"/>
      <c r="O1" s="94"/>
    </row>
    <row r="2" spans="1:15" ht="13.15" x14ac:dyDescent="0.35">
      <c r="A2" s="93" t="s">
        <v>142</v>
      </c>
      <c r="B2" s="93"/>
      <c r="C2" s="93"/>
      <c r="D2" s="93"/>
      <c r="E2" s="93"/>
      <c r="F2" s="93"/>
      <c r="G2" s="93"/>
      <c r="H2" s="22"/>
      <c r="J2" s="94"/>
      <c r="K2" s="94"/>
      <c r="L2" s="94"/>
      <c r="M2" s="94"/>
      <c r="N2" s="94"/>
      <c r="O2" s="94"/>
    </row>
    <row r="3" spans="1:15" ht="13.5" thickBot="1" x14ac:dyDescent="0.4">
      <c r="A3" s="93" t="s">
        <v>143</v>
      </c>
      <c r="B3" s="93"/>
      <c r="C3" s="93"/>
      <c r="D3" s="93"/>
      <c r="E3" s="93"/>
      <c r="F3" s="93"/>
      <c r="G3" s="93"/>
      <c r="H3" s="22"/>
      <c r="J3" s="95"/>
      <c r="K3" s="95"/>
      <c r="L3" s="95"/>
      <c r="M3" s="95"/>
      <c r="N3" s="95"/>
      <c r="O3" s="95"/>
    </row>
    <row r="4" spans="1:15" ht="14.65" thickTop="1" x14ac:dyDescent="0.4">
      <c r="A4" s="90" t="s">
        <v>26</v>
      </c>
      <c r="B4" s="79" t="s">
        <v>26</v>
      </c>
      <c r="C4" s="79" t="s">
        <v>65</v>
      </c>
      <c r="D4" s="79" t="s">
        <v>64</v>
      </c>
      <c r="E4" s="79" t="s">
        <v>63</v>
      </c>
      <c r="F4" s="79" t="s">
        <v>75</v>
      </c>
      <c r="G4" s="79" t="s">
        <v>72</v>
      </c>
      <c r="H4" s="42"/>
      <c r="J4" s="50" t="str">
        <f>A4</f>
        <v>sbp</v>
      </c>
      <c r="K4" s="58" t="str">
        <f>C4</f>
        <v>DBP_Cent</v>
      </c>
      <c r="L4" s="58" t="str">
        <f t="shared" ref="L4:O4" si="0">D4</f>
        <v>BMI_Cent</v>
      </c>
      <c r="M4" s="58" t="str">
        <f t="shared" si="0"/>
        <v>AGE_Cent</v>
      </c>
      <c r="N4" s="58" t="str">
        <f t="shared" si="0"/>
        <v>VLDL_Cent</v>
      </c>
      <c r="O4" s="59" t="str">
        <f t="shared" si="0"/>
        <v>CHOL_Cent</v>
      </c>
    </row>
    <row r="5" spans="1:15" ht="14.25" x14ac:dyDescent="0.35">
      <c r="A5" s="81" t="s">
        <v>38</v>
      </c>
      <c r="B5" s="79">
        <v>1</v>
      </c>
      <c r="C5" s="79">
        <v>0.69793000000000005</v>
      </c>
      <c r="D5" s="79">
        <v>0.50663999999999998</v>
      </c>
      <c r="E5" s="79">
        <v>0.49948999999999999</v>
      </c>
      <c r="F5" s="79">
        <v>0.31156</v>
      </c>
      <c r="G5" s="79">
        <v>0.22092999999999999</v>
      </c>
      <c r="H5" s="42"/>
      <c r="J5" s="96" t="str">
        <f>A5</f>
        <v>Systolic blood pressure (mmHg)</v>
      </c>
      <c r="K5" s="66">
        <f>C5</f>
        <v>0.69793000000000005</v>
      </c>
      <c r="L5" s="66">
        <f t="shared" ref="L5:O20" si="1">D5</f>
        <v>0.50663999999999998</v>
      </c>
      <c r="M5" s="66">
        <f t="shared" si="1"/>
        <v>0.49948999999999999</v>
      </c>
      <c r="N5" s="66">
        <f t="shared" si="1"/>
        <v>0.31156</v>
      </c>
      <c r="O5" s="67">
        <f t="shared" si="1"/>
        <v>0.22092999999999999</v>
      </c>
    </row>
    <row r="6" spans="1:15" ht="14.25" x14ac:dyDescent="0.35">
      <c r="A6" s="91"/>
      <c r="B6" s="79"/>
      <c r="C6" s="79" t="s">
        <v>6</v>
      </c>
      <c r="D6" s="79" t="s">
        <v>6</v>
      </c>
      <c r="E6" s="79" t="s">
        <v>6</v>
      </c>
      <c r="F6" s="79" t="s">
        <v>6</v>
      </c>
      <c r="G6" s="79">
        <v>2.3E-3</v>
      </c>
      <c r="H6" s="42"/>
      <c r="J6" s="96"/>
      <c r="K6" s="11" t="str">
        <f t="shared" ref="K6:K43" si="2">C6</f>
        <v>&lt;.0001</v>
      </c>
      <c r="L6" s="11" t="str">
        <f t="shared" si="1"/>
        <v>&lt;.0001</v>
      </c>
      <c r="M6" s="11" t="str">
        <f t="shared" si="1"/>
        <v>&lt;.0001</v>
      </c>
      <c r="N6" s="11" t="str">
        <f t="shared" si="1"/>
        <v>&lt;.0001</v>
      </c>
      <c r="O6" s="13">
        <f t="shared" si="1"/>
        <v>2.3E-3</v>
      </c>
    </row>
    <row r="7" spans="1:15" ht="14.25" x14ac:dyDescent="0.35">
      <c r="A7" s="91"/>
      <c r="B7" s="79">
        <v>191</v>
      </c>
      <c r="C7" s="79">
        <v>191</v>
      </c>
      <c r="D7" s="79">
        <v>191</v>
      </c>
      <c r="E7" s="79">
        <v>191</v>
      </c>
      <c r="F7" s="79">
        <v>189</v>
      </c>
      <c r="G7" s="79">
        <v>189</v>
      </c>
      <c r="H7" s="42"/>
      <c r="J7" s="96"/>
      <c r="K7" s="11">
        <f t="shared" si="2"/>
        <v>191</v>
      </c>
      <c r="L7" s="11">
        <f t="shared" si="1"/>
        <v>191</v>
      </c>
      <c r="M7" s="11">
        <f t="shared" si="1"/>
        <v>191</v>
      </c>
      <c r="N7" s="11">
        <f t="shared" si="1"/>
        <v>189</v>
      </c>
      <c r="O7" s="13">
        <f t="shared" si="1"/>
        <v>189</v>
      </c>
    </row>
    <row r="8" spans="1:15" ht="14.25" x14ac:dyDescent="0.4">
      <c r="A8" s="90" t="s">
        <v>72</v>
      </c>
      <c r="B8" s="79" t="s">
        <v>72</v>
      </c>
      <c r="C8" s="79" t="s">
        <v>26</v>
      </c>
      <c r="D8" s="79" t="s">
        <v>63</v>
      </c>
      <c r="E8" s="79" t="s">
        <v>75</v>
      </c>
      <c r="F8" s="79" t="s">
        <v>65</v>
      </c>
      <c r="G8" s="79" t="s">
        <v>64</v>
      </c>
      <c r="H8" s="42"/>
      <c r="J8" s="55" t="str">
        <f>A8</f>
        <v>CHOL_Cent</v>
      </c>
      <c r="K8" s="56" t="str">
        <f t="shared" si="2"/>
        <v>sbp</v>
      </c>
      <c r="L8" s="56" t="str">
        <f t="shared" si="1"/>
        <v>AGE_Cent</v>
      </c>
      <c r="M8" s="56" t="str">
        <f t="shared" si="1"/>
        <v>VLDL_Cent</v>
      </c>
      <c r="N8" s="56" t="str">
        <f t="shared" si="1"/>
        <v>DBP_Cent</v>
      </c>
      <c r="O8" s="57" t="str">
        <f t="shared" si="1"/>
        <v>BMI_Cent</v>
      </c>
    </row>
    <row r="9" spans="1:15" ht="14.25" x14ac:dyDescent="0.35">
      <c r="A9" s="81" t="s">
        <v>144</v>
      </c>
      <c r="B9" s="79">
        <v>1</v>
      </c>
      <c r="C9" s="79">
        <v>0.22092999999999999</v>
      </c>
      <c r="D9" s="79">
        <v>0.22042</v>
      </c>
      <c r="E9" s="79">
        <v>0.21995000000000001</v>
      </c>
      <c r="F9" s="79">
        <v>0.21343999999999999</v>
      </c>
      <c r="G9" s="79">
        <v>5.8700000000000002E-2</v>
      </c>
      <c r="H9" s="42"/>
      <c r="J9" s="96" t="str">
        <f>A9</f>
        <v>Total cholesterol (dg/mL), centered</v>
      </c>
      <c r="K9" s="66">
        <f t="shared" si="2"/>
        <v>0.22092999999999999</v>
      </c>
      <c r="L9" s="66">
        <f t="shared" si="1"/>
        <v>0.22042</v>
      </c>
      <c r="M9" s="66">
        <f t="shared" si="1"/>
        <v>0.21995000000000001</v>
      </c>
      <c r="N9" s="66">
        <f t="shared" si="1"/>
        <v>0.21343999999999999</v>
      </c>
      <c r="O9" s="67">
        <f t="shared" si="1"/>
        <v>5.8700000000000002E-2</v>
      </c>
    </row>
    <row r="10" spans="1:15" ht="14.25" x14ac:dyDescent="0.35">
      <c r="A10" s="91"/>
      <c r="B10" s="79"/>
      <c r="C10" s="79">
        <v>2.3E-3</v>
      </c>
      <c r="D10" s="79">
        <v>2.2000000000000001E-3</v>
      </c>
      <c r="E10" s="79">
        <v>2.3E-3</v>
      </c>
      <c r="F10" s="79">
        <v>3.0999999999999999E-3</v>
      </c>
      <c r="G10" s="79">
        <v>0.42109999999999997</v>
      </c>
      <c r="H10" s="42"/>
      <c r="J10" s="96"/>
      <c r="K10" s="11">
        <f t="shared" si="2"/>
        <v>2.3E-3</v>
      </c>
      <c r="L10" s="11">
        <f t="shared" si="1"/>
        <v>2.2000000000000001E-3</v>
      </c>
      <c r="M10" s="11">
        <f t="shared" si="1"/>
        <v>2.3E-3</v>
      </c>
      <c r="N10" s="11">
        <f t="shared" si="1"/>
        <v>3.0999999999999999E-3</v>
      </c>
      <c r="O10" s="13">
        <f t="shared" si="1"/>
        <v>0.42109999999999997</v>
      </c>
    </row>
    <row r="11" spans="1:15" ht="14.25" x14ac:dyDescent="0.35">
      <c r="A11" s="91"/>
      <c r="B11" s="79">
        <v>190</v>
      </c>
      <c r="C11" s="79">
        <v>189</v>
      </c>
      <c r="D11" s="79">
        <v>190</v>
      </c>
      <c r="E11" s="79">
        <v>190</v>
      </c>
      <c r="F11" s="79">
        <v>190</v>
      </c>
      <c r="G11" s="79">
        <v>190</v>
      </c>
      <c r="H11" s="42"/>
      <c r="J11" s="96"/>
      <c r="K11" s="11">
        <f t="shared" si="2"/>
        <v>189</v>
      </c>
      <c r="L11" s="11">
        <f t="shared" si="1"/>
        <v>190</v>
      </c>
      <c r="M11" s="11">
        <f t="shared" si="1"/>
        <v>190</v>
      </c>
      <c r="N11" s="11">
        <f t="shared" si="1"/>
        <v>190</v>
      </c>
      <c r="O11" s="13">
        <f t="shared" si="1"/>
        <v>190</v>
      </c>
    </row>
    <row r="12" spans="1:15" ht="14.25" x14ac:dyDescent="0.4">
      <c r="A12" s="90" t="s">
        <v>63</v>
      </c>
      <c r="B12" s="79" t="s">
        <v>63</v>
      </c>
      <c r="C12" s="79" t="s">
        <v>64</v>
      </c>
      <c r="D12" s="79" t="s">
        <v>26</v>
      </c>
      <c r="E12" s="79" t="s">
        <v>65</v>
      </c>
      <c r="F12" s="79" t="s">
        <v>75</v>
      </c>
      <c r="G12" s="79" t="s">
        <v>72</v>
      </c>
      <c r="H12" s="42"/>
      <c r="J12" s="55" t="str">
        <f>A12</f>
        <v>AGE_Cent</v>
      </c>
      <c r="K12" s="56" t="str">
        <f t="shared" si="2"/>
        <v>BMI_Cent</v>
      </c>
      <c r="L12" s="56" t="str">
        <f t="shared" si="1"/>
        <v>sbp</v>
      </c>
      <c r="M12" s="56" t="str">
        <f t="shared" si="1"/>
        <v>DBP_Cent</v>
      </c>
      <c r="N12" s="56" t="str">
        <f t="shared" si="1"/>
        <v>VLDL_Cent</v>
      </c>
      <c r="O12" s="57" t="str">
        <f t="shared" si="1"/>
        <v>CHOL_Cent</v>
      </c>
    </row>
    <row r="13" spans="1:15" ht="14.25" x14ac:dyDescent="0.35">
      <c r="A13" s="81" t="s">
        <v>145</v>
      </c>
      <c r="B13" s="79">
        <v>1</v>
      </c>
      <c r="C13" s="79">
        <v>0.61314000000000002</v>
      </c>
      <c r="D13" s="79">
        <v>0.49948999999999999</v>
      </c>
      <c r="E13" s="79">
        <v>0.38612000000000002</v>
      </c>
      <c r="F13" s="79">
        <v>0.34971000000000002</v>
      </c>
      <c r="G13" s="79">
        <v>0.22042</v>
      </c>
      <c r="H13" s="42"/>
      <c r="J13" s="96" t="str">
        <f>A13</f>
        <v>Age (years), centered</v>
      </c>
      <c r="K13" s="66">
        <f t="shared" si="2"/>
        <v>0.61314000000000002</v>
      </c>
      <c r="L13" s="66">
        <f t="shared" si="1"/>
        <v>0.49948999999999999</v>
      </c>
      <c r="M13" s="66">
        <f t="shared" si="1"/>
        <v>0.38612000000000002</v>
      </c>
      <c r="N13" s="66">
        <f t="shared" si="1"/>
        <v>0.34971000000000002</v>
      </c>
      <c r="O13" s="67">
        <f t="shared" si="1"/>
        <v>0.22042</v>
      </c>
    </row>
    <row r="14" spans="1:15" ht="14.25" x14ac:dyDescent="0.35">
      <c r="A14" s="91"/>
      <c r="B14" s="79"/>
      <c r="C14" s="79" t="s">
        <v>6</v>
      </c>
      <c r="D14" s="79" t="s">
        <v>6</v>
      </c>
      <c r="E14" s="79" t="s">
        <v>6</v>
      </c>
      <c r="F14" s="79" t="s">
        <v>6</v>
      </c>
      <c r="G14" s="79">
        <v>2.2000000000000001E-3</v>
      </c>
      <c r="H14" s="42"/>
      <c r="J14" s="96"/>
      <c r="K14" s="11" t="str">
        <f t="shared" si="2"/>
        <v>&lt;.0001</v>
      </c>
      <c r="L14" s="11" t="str">
        <f t="shared" si="1"/>
        <v>&lt;.0001</v>
      </c>
      <c r="M14" s="11" t="str">
        <f t="shared" si="1"/>
        <v>&lt;.0001</v>
      </c>
      <c r="N14" s="11" t="str">
        <f t="shared" si="1"/>
        <v>&lt;.0001</v>
      </c>
      <c r="O14" s="13">
        <f t="shared" si="1"/>
        <v>2.2000000000000001E-3</v>
      </c>
    </row>
    <row r="15" spans="1:15" ht="14.25" x14ac:dyDescent="0.35">
      <c r="A15" s="91"/>
      <c r="B15" s="79">
        <v>231</v>
      </c>
      <c r="C15" s="79">
        <v>192</v>
      </c>
      <c r="D15" s="79">
        <v>191</v>
      </c>
      <c r="E15" s="79">
        <v>192</v>
      </c>
      <c r="F15" s="79">
        <v>190</v>
      </c>
      <c r="G15" s="79">
        <v>190</v>
      </c>
      <c r="H15" s="42"/>
      <c r="J15" s="96"/>
      <c r="K15" s="11">
        <f t="shared" si="2"/>
        <v>192</v>
      </c>
      <c r="L15" s="11">
        <f t="shared" si="1"/>
        <v>191</v>
      </c>
      <c r="M15" s="11">
        <f t="shared" si="1"/>
        <v>192</v>
      </c>
      <c r="N15" s="11">
        <f t="shared" si="1"/>
        <v>190</v>
      </c>
      <c r="O15" s="13">
        <f t="shared" si="1"/>
        <v>190</v>
      </c>
    </row>
    <row r="16" spans="1:15" ht="14.25" x14ac:dyDescent="0.4">
      <c r="A16" s="90" t="s">
        <v>8</v>
      </c>
      <c r="B16" s="79" t="s">
        <v>8</v>
      </c>
      <c r="C16" s="79" t="s">
        <v>64</v>
      </c>
      <c r="D16" s="79" t="s">
        <v>65</v>
      </c>
      <c r="E16" s="79" t="s">
        <v>72</v>
      </c>
      <c r="F16" s="79" t="s">
        <v>75</v>
      </c>
      <c r="G16" s="79" t="s">
        <v>26</v>
      </c>
      <c r="H16" s="42"/>
      <c r="J16" s="55" t="str">
        <f>A16</f>
        <v>female</v>
      </c>
      <c r="K16" s="56" t="str">
        <f t="shared" si="2"/>
        <v>BMI_Cent</v>
      </c>
      <c r="L16" s="56" t="str">
        <f t="shared" si="1"/>
        <v>DBP_Cent</v>
      </c>
      <c r="M16" s="56" t="str">
        <f t="shared" si="1"/>
        <v>CHOL_Cent</v>
      </c>
      <c r="N16" s="56" t="str">
        <f t="shared" si="1"/>
        <v>VLDL_Cent</v>
      </c>
      <c r="O16" s="57" t="str">
        <f t="shared" si="1"/>
        <v>sbp</v>
      </c>
    </row>
    <row r="17" spans="1:15" ht="14.25" x14ac:dyDescent="0.35">
      <c r="A17" s="81" t="s">
        <v>146</v>
      </c>
      <c r="B17" s="79">
        <v>1</v>
      </c>
      <c r="C17" s="81">
        <v>-0.16966000000000001</v>
      </c>
      <c r="D17" s="81">
        <v>-9.5880000000000007E-2</v>
      </c>
      <c r="E17" s="79">
        <v>5.3339999999999999E-2</v>
      </c>
      <c r="F17" s="81">
        <v>-2.222E-2</v>
      </c>
      <c r="G17" s="81">
        <v>-1.077E-2</v>
      </c>
      <c r="H17" s="42"/>
      <c r="J17" s="96" t="str">
        <f>A17</f>
        <v>Gender (Female)</v>
      </c>
      <c r="K17" s="66">
        <f t="shared" si="2"/>
        <v>-0.16966000000000001</v>
      </c>
      <c r="L17" s="66">
        <f t="shared" si="1"/>
        <v>-9.5880000000000007E-2</v>
      </c>
      <c r="M17" s="66">
        <f t="shared" si="1"/>
        <v>5.3339999999999999E-2</v>
      </c>
      <c r="N17" s="66">
        <f t="shared" si="1"/>
        <v>-2.222E-2</v>
      </c>
      <c r="O17" s="67">
        <f t="shared" si="1"/>
        <v>-1.077E-2</v>
      </c>
    </row>
    <row r="18" spans="1:15" ht="14.25" x14ac:dyDescent="0.35">
      <c r="A18" s="91"/>
      <c r="B18" s="79"/>
      <c r="C18" s="79">
        <v>1.8599999999999998E-2</v>
      </c>
      <c r="D18" s="79">
        <v>0.18590000000000001</v>
      </c>
      <c r="E18" s="79">
        <v>0.46479999999999999</v>
      </c>
      <c r="F18" s="79">
        <v>0.76090000000000002</v>
      </c>
      <c r="G18" s="79">
        <v>0.88249999999999995</v>
      </c>
      <c r="H18" s="42"/>
      <c r="J18" s="96"/>
      <c r="K18" s="11">
        <f t="shared" si="2"/>
        <v>1.8599999999999998E-2</v>
      </c>
      <c r="L18" s="11">
        <f t="shared" si="1"/>
        <v>0.18590000000000001</v>
      </c>
      <c r="M18" s="11">
        <f t="shared" si="1"/>
        <v>0.46479999999999999</v>
      </c>
      <c r="N18" s="11">
        <f t="shared" si="1"/>
        <v>0.76090000000000002</v>
      </c>
      <c r="O18" s="13">
        <f t="shared" si="1"/>
        <v>0.88249999999999995</v>
      </c>
    </row>
    <row r="19" spans="1:15" ht="14.25" x14ac:dyDescent="0.35">
      <c r="A19" s="91"/>
      <c r="B19" s="79">
        <v>232</v>
      </c>
      <c r="C19" s="79">
        <v>192</v>
      </c>
      <c r="D19" s="79">
        <v>192</v>
      </c>
      <c r="E19" s="79">
        <v>190</v>
      </c>
      <c r="F19" s="79">
        <v>190</v>
      </c>
      <c r="G19" s="79">
        <v>191</v>
      </c>
      <c r="H19" s="42"/>
      <c r="J19" s="96"/>
      <c r="K19" s="11">
        <f t="shared" si="2"/>
        <v>192</v>
      </c>
      <c r="L19" s="11">
        <f t="shared" si="1"/>
        <v>192</v>
      </c>
      <c r="M19" s="11">
        <f t="shared" si="1"/>
        <v>190</v>
      </c>
      <c r="N19" s="11">
        <f t="shared" si="1"/>
        <v>190</v>
      </c>
      <c r="O19" s="13">
        <f t="shared" si="1"/>
        <v>191</v>
      </c>
    </row>
    <row r="20" spans="1:15" ht="14.25" x14ac:dyDescent="0.4">
      <c r="A20" s="90" t="s">
        <v>64</v>
      </c>
      <c r="B20" s="79" t="s">
        <v>64</v>
      </c>
      <c r="C20" s="79" t="s">
        <v>63</v>
      </c>
      <c r="D20" s="79" t="s">
        <v>26</v>
      </c>
      <c r="E20" s="79" t="s">
        <v>65</v>
      </c>
      <c r="F20" s="79" t="s">
        <v>75</v>
      </c>
      <c r="G20" s="79" t="s">
        <v>8</v>
      </c>
      <c r="H20" s="42"/>
      <c r="J20" s="55" t="str">
        <f>A20</f>
        <v>BMI_Cent</v>
      </c>
      <c r="K20" s="56" t="str">
        <f t="shared" si="2"/>
        <v>AGE_Cent</v>
      </c>
      <c r="L20" s="56" t="str">
        <f t="shared" si="1"/>
        <v>sbp</v>
      </c>
      <c r="M20" s="56" t="str">
        <f t="shared" si="1"/>
        <v>DBP_Cent</v>
      </c>
      <c r="N20" s="56" t="str">
        <f t="shared" si="1"/>
        <v>VLDL_Cent</v>
      </c>
      <c r="O20" s="57" t="str">
        <f t="shared" si="1"/>
        <v>female</v>
      </c>
    </row>
    <row r="21" spans="1:15" ht="14.25" x14ac:dyDescent="0.35">
      <c r="A21" s="81" t="s">
        <v>148</v>
      </c>
      <c r="B21" s="79">
        <v>1</v>
      </c>
      <c r="C21" s="79">
        <v>0.61314000000000002</v>
      </c>
      <c r="D21" s="79">
        <v>0.50663999999999998</v>
      </c>
      <c r="E21" s="79">
        <v>0.42838999999999999</v>
      </c>
      <c r="F21" s="79">
        <v>0.40878999999999999</v>
      </c>
      <c r="G21" s="81">
        <v>-0.16966000000000001</v>
      </c>
      <c r="H21" s="42"/>
      <c r="J21" s="96" t="str">
        <f>A21</f>
        <v>Body mass index (kg/m^2), centered</v>
      </c>
      <c r="K21" s="66">
        <f t="shared" si="2"/>
        <v>0.61314000000000002</v>
      </c>
      <c r="L21" s="66">
        <f t="shared" ref="L21:L43" si="3">D21</f>
        <v>0.50663999999999998</v>
      </c>
      <c r="M21" s="66">
        <f t="shared" ref="M21:M43" si="4">E21</f>
        <v>0.42838999999999999</v>
      </c>
      <c r="N21" s="66">
        <f t="shared" ref="N21:N43" si="5">F21</f>
        <v>0.40878999999999999</v>
      </c>
      <c r="O21" s="67">
        <f t="shared" ref="O21:O43" si="6">G21</f>
        <v>-0.16966000000000001</v>
      </c>
    </row>
    <row r="22" spans="1:15" ht="14.25" x14ac:dyDescent="0.35">
      <c r="A22" s="91"/>
      <c r="B22" s="79"/>
      <c r="C22" s="79" t="s">
        <v>6</v>
      </c>
      <c r="D22" s="79" t="s">
        <v>6</v>
      </c>
      <c r="E22" s="79" t="s">
        <v>6</v>
      </c>
      <c r="F22" s="79" t="s">
        <v>6</v>
      </c>
      <c r="G22" s="79">
        <v>1.8599999999999998E-2</v>
      </c>
      <c r="H22" s="42"/>
      <c r="J22" s="96"/>
      <c r="K22" s="11" t="str">
        <f t="shared" si="2"/>
        <v>&lt;.0001</v>
      </c>
      <c r="L22" s="11" t="str">
        <f t="shared" si="3"/>
        <v>&lt;.0001</v>
      </c>
      <c r="M22" s="11" t="str">
        <f t="shared" si="4"/>
        <v>&lt;.0001</v>
      </c>
      <c r="N22" s="11" t="str">
        <f t="shared" si="5"/>
        <v>&lt;.0001</v>
      </c>
      <c r="O22" s="13">
        <f t="shared" si="6"/>
        <v>1.8599999999999998E-2</v>
      </c>
    </row>
    <row r="23" spans="1:15" ht="14.25" x14ac:dyDescent="0.35">
      <c r="A23" s="91"/>
      <c r="B23" s="79">
        <v>192</v>
      </c>
      <c r="C23" s="79">
        <v>192</v>
      </c>
      <c r="D23" s="79">
        <v>191</v>
      </c>
      <c r="E23" s="79">
        <v>192</v>
      </c>
      <c r="F23" s="79">
        <v>190</v>
      </c>
      <c r="G23" s="79">
        <v>192</v>
      </c>
      <c r="H23" s="42"/>
      <c r="J23" s="96"/>
      <c r="K23" s="11">
        <f t="shared" si="2"/>
        <v>192</v>
      </c>
      <c r="L23" s="11">
        <f t="shared" si="3"/>
        <v>191</v>
      </c>
      <c r="M23" s="11">
        <f t="shared" si="4"/>
        <v>192</v>
      </c>
      <c r="N23" s="11">
        <f t="shared" si="5"/>
        <v>190</v>
      </c>
      <c r="O23" s="13">
        <f t="shared" si="6"/>
        <v>192</v>
      </c>
    </row>
    <row r="24" spans="1:15" ht="14.25" x14ac:dyDescent="0.4">
      <c r="A24" s="90" t="s">
        <v>65</v>
      </c>
      <c r="B24" s="79" t="s">
        <v>65</v>
      </c>
      <c r="C24" s="79" t="s">
        <v>26</v>
      </c>
      <c r="D24" s="79" t="s">
        <v>64</v>
      </c>
      <c r="E24" s="79" t="s">
        <v>63</v>
      </c>
      <c r="F24" s="79" t="s">
        <v>75</v>
      </c>
      <c r="G24" s="79" t="s">
        <v>72</v>
      </c>
      <c r="H24" s="42"/>
      <c r="J24" s="55" t="str">
        <f>A24</f>
        <v>DBP_Cent</v>
      </c>
      <c r="K24" s="56" t="str">
        <f t="shared" si="2"/>
        <v>sbp</v>
      </c>
      <c r="L24" s="56" t="str">
        <f t="shared" si="3"/>
        <v>BMI_Cent</v>
      </c>
      <c r="M24" s="56" t="str">
        <f t="shared" si="4"/>
        <v>AGE_Cent</v>
      </c>
      <c r="N24" s="56" t="str">
        <f t="shared" si="5"/>
        <v>VLDL_Cent</v>
      </c>
      <c r="O24" s="57" t="str">
        <f t="shared" si="6"/>
        <v>CHOL_Cent</v>
      </c>
    </row>
    <row r="25" spans="1:15" ht="14.25" x14ac:dyDescent="0.35">
      <c r="A25" s="81" t="s">
        <v>149</v>
      </c>
      <c r="B25" s="79">
        <v>1</v>
      </c>
      <c r="C25" s="79">
        <v>0.69793000000000005</v>
      </c>
      <c r="D25" s="79">
        <v>0.42838999999999999</v>
      </c>
      <c r="E25" s="79">
        <v>0.38612000000000002</v>
      </c>
      <c r="F25" s="79">
        <v>0.25903999999999999</v>
      </c>
      <c r="G25" s="79">
        <v>0.21343999999999999</v>
      </c>
      <c r="H25" s="42"/>
      <c r="J25" s="96" t="str">
        <f>A25</f>
        <v>Diastolic blood pressure (mmHg), centered</v>
      </c>
      <c r="K25" s="66">
        <f t="shared" si="2"/>
        <v>0.69793000000000005</v>
      </c>
      <c r="L25" s="66">
        <f t="shared" si="3"/>
        <v>0.42838999999999999</v>
      </c>
      <c r="M25" s="66">
        <f t="shared" si="4"/>
        <v>0.38612000000000002</v>
      </c>
      <c r="N25" s="66">
        <f t="shared" si="5"/>
        <v>0.25903999999999999</v>
      </c>
      <c r="O25" s="67">
        <f t="shared" si="6"/>
        <v>0.21343999999999999</v>
      </c>
    </row>
    <row r="26" spans="1:15" ht="14.25" x14ac:dyDescent="0.35">
      <c r="A26" s="91"/>
      <c r="B26" s="79"/>
      <c r="C26" s="79" t="s">
        <v>6</v>
      </c>
      <c r="D26" s="79" t="s">
        <v>6</v>
      </c>
      <c r="E26" s="79" t="s">
        <v>6</v>
      </c>
      <c r="F26" s="79">
        <v>2.9999999999999997E-4</v>
      </c>
      <c r="G26" s="79">
        <v>3.0999999999999999E-3</v>
      </c>
      <c r="H26" s="42"/>
      <c r="J26" s="96"/>
      <c r="K26" s="11" t="str">
        <f t="shared" si="2"/>
        <v>&lt;.0001</v>
      </c>
      <c r="L26" s="11" t="str">
        <f t="shared" si="3"/>
        <v>&lt;.0001</v>
      </c>
      <c r="M26" s="11" t="str">
        <f t="shared" si="4"/>
        <v>&lt;.0001</v>
      </c>
      <c r="N26" s="11">
        <f t="shared" si="5"/>
        <v>2.9999999999999997E-4</v>
      </c>
      <c r="O26" s="13">
        <f t="shared" si="6"/>
        <v>3.0999999999999999E-3</v>
      </c>
    </row>
    <row r="27" spans="1:15" ht="14.25" x14ac:dyDescent="0.35">
      <c r="A27" s="91"/>
      <c r="B27" s="79">
        <v>192</v>
      </c>
      <c r="C27" s="79">
        <v>191</v>
      </c>
      <c r="D27" s="79">
        <v>192</v>
      </c>
      <c r="E27" s="79">
        <v>192</v>
      </c>
      <c r="F27" s="79">
        <v>190</v>
      </c>
      <c r="G27" s="79">
        <v>190</v>
      </c>
      <c r="H27" s="42"/>
      <c r="J27" s="96"/>
      <c r="K27" s="11">
        <f t="shared" si="2"/>
        <v>191</v>
      </c>
      <c r="L27" s="11">
        <f t="shared" si="3"/>
        <v>192</v>
      </c>
      <c r="M27" s="11">
        <f t="shared" si="4"/>
        <v>192</v>
      </c>
      <c r="N27" s="11">
        <f t="shared" si="5"/>
        <v>190</v>
      </c>
      <c r="O27" s="13">
        <f t="shared" si="6"/>
        <v>190</v>
      </c>
    </row>
    <row r="28" spans="1:15" ht="14.25" x14ac:dyDescent="0.4">
      <c r="A28" s="90" t="s">
        <v>75</v>
      </c>
      <c r="B28" s="79" t="s">
        <v>75</v>
      </c>
      <c r="C28" s="79" t="s">
        <v>64</v>
      </c>
      <c r="D28" s="79" t="s">
        <v>63</v>
      </c>
      <c r="E28" s="79" t="s">
        <v>26</v>
      </c>
      <c r="F28" s="79" t="s">
        <v>65</v>
      </c>
      <c r="G28" s="79" t="s">
        <v>72</v>
      </c>
      <c r="H28" s="42"/>
      <c r="J28" s="55" t="str">
        <f>A28</f>
        <v>VLDL_Cent</v>
      </c>
      <c r="K28" s="56" t="str">
        <f t="shared" si="2"/>
        <v>BMI_Cent</v>
      </c>
      <c r="L28" s="56" t="str">
        <f t="shared" si="3"/>
        <v>AGE_Cent</v>
      </c>
      <c r="M28" s="56" t="str">
        <f t="shared" si="4"/>
        <v>sbp</v>
      </c>
      <c r="N28" s="56" t="str">
        <f t="shared" si="5"/>
        <v>DBP_Cent</v>
      </c>
      <c r="O28" s="57" t="str">
        <f t="shared" si="6"/>
        <v>CHOL_Cent</v>
      </c>
    </row>
    <row r="29" spans="1:15" ht="14.25" x14ac:dyDescent="0.35">
      <c r="A29" s="81" t="s">
        <v>151</v>
      </c>
      <c r="B29" s="79">
        <v>1</v>
      </c>
      <c r="C29" s="79">
        <v>0.40878999999999999</v>
      </c>
      <c r="D29" s="79">
        <v>0.34971000000000002</v>
      </c>
      <c r="E29" s="79">
        <v>0.31156</v>
      </c>
      <c r="F29" s="79">
        <v>0.25903999999999999</v>
      </c>
      <c r="G29" s="79">
        <v>0.21995000000000001</v>
      </c>
      <c r="H29" s="42"/>
      <c r="J29" s="96" t="str">
        <f>A29</f>
        <v>Very low density lipoprotein (mg/dL), centered</v>
      </c>
      <c r="K29" s="66">
        <f t="shared" si="2"/>
        <v>0.40878999999999999</v>
      </c>
      <c r="L29" s="66">
        <f t="shared" si="3"/>
        <v>0.34971000000000002</v>
      </c>
      <c r="M29" s="66">
        <f t="shared" si="4"/>
        <v>0.31156</v>
      </c>
      <c r="N29" s="66">
        <f t="shared" si="5"/>
        <v>0.25903999999999999</v>
      </c>
      <c r="O29" s="67">
        <f t="shared" si="6"/>
        <v>0.21995000000000001</v>
      </c>
    </row>
    <row r="30" spans="1:15" ht="14.25" x14ac:dyDescent="0.35">
      <c r="A30" s="91"/>
      <c r="B30" s="79"/>
      <c r="C30" s="79" t="s">
        <v>6</v>
      </c>
      <c r="D30" s="79" t="s">
        <v>6</v>
      </c>
      <c r="E30" s="79" t="s">
        <v>6</v>
      </c>
      <c r="F30" s="79">
        <v>2.9999999999999997E-4</v>
      </c>
      <c r="G30" s="79">
        <v>2.3E-3</v>
      </c>
      <c r="H30" s="42"/>
      <c r="J30" s="96"/>
      <c r="K30" s="11" t="str">
        <f t="shared" si="2"/>
        <v>&lt;.0001</v>
      </c>
      <c r="L30" s="11" t="str">
        <f t="shared" si="3"/>
        <v>&lt;.0001</v>
      </c>
      <c r="M30" s="11" t="str">
        <f t="shared" si="4"/>
        <v>&lt;.0001</v>
      </c>
      <c r="N30" s="11">
        <f t="shared" si="5"/>
        <v>2.9999999999999997E-4</v>
      </c>
      <c r="O30" s="13">
        <f t="shared" si="6"/>
        <v>2.3E-3</v>
      </c>
    </row>
    <row r="31" spans="1:15" ht="14.25" x14ac:dyDescent="0.35">
      <c r="A31" s="91"/>
      <c r="B31" s="79">
        <v>190</v>
      </c>
      <c r="C31" s="79">
        <v>190</v>
      </c>
      <c r="D31" s="79">
        <v>190</v>
      </c>
      <c r="E31" s="79">
        <v>189</v>
      </c>
      <c r="F31" s="79">
        <v>190</v>
      </c>
      <c r="G31" s="79">
        <v>190</v>
      </c>
      <c r="H31" s="42"/>
      <c r="J31" s="96"/>
      <c r="K31" s="11">
        <f t="shared" si="2"/>
        <v>190</v>
      </c>
      <c r="L31" s="11">
        <f t="shared" si="3"/>
        <v>190</v>
      </c>
      <c r="M31" s="11">
        <f t="shared" si="4"/>
        <v>189</v>
      </c>
      <c r="N31" s="11">
        <f t="shared" si="5"/>
        <v>190</v>
      </c>
      <c r="O31" s="13">
        <f t="shared" si="6"/>
        <v>190</v>
      </c>
    </row>
    <row r="32" spans="1:15" ht="14.25" x14ac:dyDescent="0.4">
      <c r="A32" s="90"/>
      <c r="B32" s="79"/>
      <c r="C32" s="79"/>
      <c r="D32" s="79"/>
      <c r="E32" s="79"/>
      <c r="F32" s="79"/>
      <c r="G32" s="79"/>
      <c r="H32" s="42"/>
      <c r="J32" s="55">
        <f>A32</f>
        <v>0</v>
      </c>
      <c r="K32" s="56">
        <f>C32</f>
        <v>0</v>
      </c>
      <c r="L32" s="56">
        <f t="shared" si="3"/>
        <v>0</v>
      </c>
      <c r="M32" s="56">
        <f t="shared" si="4"/>
        <v>0</v>
      </c>
      <c r="N32" s="56">
        <f t="shared" si="5"/>
        <v>0</v>
      </c>
      <c r="O32" s="57">
        <f t="shared" si="6"/>
        <v>0</v>
      </c>
    </row>
    <row r="33" spans="1:15" ht="14.25" x14ac:dyDescent="0.35">
      <c r="A33" s="81"/>
      <c r="B33" s="79"/>
      <c r="C33" s="79"/>
      <c r="D33" s="79"/>
      <c r="E33" s="79"/>
      <c r="F33" s="79"/>
      <c r="G33" s="79"/>
      <c r="H33" s="42"/>
      <c r="J33" s="96">
        <f>A33</f>
        <v>0</v>
      </c>
      <c r="K33" s="66">
        <f t="shared" si="2"/>
        <v>0</v>
      </c>
      <c r="L33" s="66">
        <f t="shared" si="3"/>
        <v>0</v>
      </c>
      <c r="M33" s="66">
        <f t="shared" si="4"/>
        <v>0</v>
      </c>
      <c r="N33" s="66">
        <f t="shared" si="5"/>
        <v>0</v>
      </c>
      <c r="O33" s="67">
        <f t="shared" si="6"/>
        <v>0</v>
      </c>
    </row>
    <row r="34" spans="1:15" ht="14.25" x14ac:dyDescent="0.35">
      <c r="A34" s="91"/>
      <c r="B34" s="79"/>
      <c r="C34" s="79"/>
      <c r="D34" s="79"/>
      <c r="E34" s="79"/>
      <c r="F34" s="79"/>
      <c r="G34" s="79"/>
      <c r="H34" s="42"/>
      <c r="J34" s="96"/>
      <c r="K34" s="11">
        <f t="shared" si="2"/>
        <v>0</v>
      </c>
      <c r="L34" s="11">
        <f t="shared" si="3"/>
        <v>0</v>
      </c>
      <c r="M34" s="11">
        <f t="shared" si="4"/>
        <v>0</v>
      </c>
      <c r="N34" s="11">
        <f t="shared" si="5"/>
        <v>0</v>
      </c>
      <c r="O34" s="13">
        <f t="shared" si="6"/>
        <v>0</v>
      </c>
    </row>
    <row r="35" spans="1:15" ht="14.25" x14ac:dyDescent="0.35">
      <c r="A35" s="91"/>
      <c r="B35" s="79"/>
      <c r="C35" s="79"/>
      <c r="D35" s="79"/>
      <c r="E35" s="79"/>
      <c r="F35" s="79"/>
      <c r="G35" s="79"/>
      <c r="H35" s="42"/>
      <c r="J35" s="96"/>
      <c r="K35" s="11">
        <f t="shared" si="2"/>
        <v>0</v>
      </c>
      <c r="L35" s="11">
        <f t="shared" si="3"/>
        <v>0</v>
      </c>
      <c r="M35" s="11">
        <f t="shared" si="4"/>
        <v>0</v>
      </c>
      <c r="N35" s="11">
        <f t="shared" si="5"/>
        <v>0</v>
      </c>
      <c r="O35" s="13">
        <f t="shared" si="6"/>
        <v>0</v>
      </c>
    </row>
    <row r="36" spans="1:15" ht="13.15" x14ac:dyDescent="0.4">
      <c r="A36" s="46"/>
      <c r="B36" s="42"/>
      <c r="C36" s="42"/>
      <c r="D36" s="42"/>
      <c r="E36" s="42"/>
      <c r="F36" s="42"/>
      <c r="G36" s="42"/>
      <c r="H36" s="42"/>
      <c r="J36" s="55">
        <f>A36</f>
        <v>0</v>
      </c>
      <c r="K36" s="56">
        <f t="shared" si="2"/>
        <v>0</v>
      </c>
      <c r="L36" s="56">
        <f t="shared" si="3"/>
        <v>0</v>
      </c>
      <c r="M36" s="56">
        <f t="shared" si="4"/>
        <v>0</v>
      </c>
      <c r="N36" s="56">
        <f t="shared" si="5"/>
        <v>0</v>
      </c>
      <c r="O36" s="57">
        <f t="shared" si="6"/>
        <v>0</v>
      </c>
    </row>
    <row r="37" spans="1:15" x14ac:dyDescent="0.35">
      <c r="A37" s="47"/>
      <c r="B37" s="42"/>
      <c r="C37" s="42"/>
      <c r="D37" s="42"/>
      <c r="E37" s="42"/>
      <c r="F37" s="42"/>
      <c r="G37" s="42"/>
      <c r="H37" s="42"/>
      <c r="J37" s="96">
        <f>A37</f>
        <v>0</v>
      </c>
      <c r="K37" s="66">
        <f t="shared" si="2"/>
        <v>0</v>
      </c>
      <c r="L37" s="66">
        <f t="shared" si="3"/>
        <v>0</v>
      </c>
      <c r="M37" s="66">
        <f t="shared" si="4"/>
        <v>0</v>
      </c>
      <c r="N37" s="66">
        <f t="shared" si="5"/>
        <v>0</v>
      </c>
      <c r="O37" s="67">
        <f t="shared" si="6"/>
        <v>0</v>
      </c>
    </row>
    <row r="38" spans="1:15" x14ac:dyDescent="0.35">
      <c r="A38" s="48"/>
      <c r="B38" s="42"/>
      <c r="C38" s="42"/>
      <c r="D38" s="42"/>
      <c r="E38" s="42"/>
      <c r="F38" s="42"/>
      <c r="G38" s="42"/>
      <c r="H38" s="42"/>
      <c r="J38" s="96"/>
      <c r="K38" s="11">
        <f t="shared" si="2"/>
        <v>0</v>
      </c>
      <c r="L38" s="11">
        <f t="shared" si="3"/>
        <v>0</v>
      </c>
      <c r="M38" s="11">
        <f t="shared" si="4"/>
        <v>0</v>
      </c>
      <c r="N38" s="11">
        <f t="shared" si="5"/>
        <v>0</v>
      </c>
      <c r="O38" s="13">
        <f t="shared" si="6"/>
        <v>0</v>
      </c>
    </row>
    <row r="39" spans="1:15" x14ac:dyDescent="0.35">
      <c r="A39" s="48"/>
      <c r="B39" s="42"/>
      <c r="C39" s="42"/>
      <c r="D39" s="42"/>
      <c r="E39" s="42"/>
      <c r="F39" s="42"/>
      <c r="G39" s="42"/>
      <c r="H39" s="42"/>
      <c r="J39" s="96"/>
      <c r="K39" s="11">
        <f t="shared" si="2"/>
        <v>0</v>
      </c>
      <c r="L39" s="11">
        <f t="shared" si="3"/>
        <v>0</v>
      </c>
      <c r="M39" s="11">
        <f t="shared" si="4"/>
        <v>0</v>
      </c>
      <c r="N39" s="11">
        <f t="shared" si="5"/>
        <v>0</v>
      </c>
      <c r="O39" s="13">
        <f t="shared" si="6"/>
        <v>0</v>
      </c>
    </row>
    <row r="40" spans="1:15" ht="13.15" x14ac:dyDescent="0.4">
      <c r="A40" s="46"/>
      <c r="B40" s="42"/>
      <c r="C40" s="42"/>
      <c r="D40" s="42"/>
      <c r="E40" s="42"/>
      <c r="F40" s="42"/>
      <c r="G40" s="42"/>
      <c r="H40" s="42"/>
      <c r="J40" s="55">
        <f>A40</f>
        <v>0</v>
      </c>
      <c r="K40" s="56">
        <f t="shared" si="2"/>
        <v>0</v>
      </c>
      <c r="L40" s="56">
        <f t="shared" si="3"/>
        <v>0</v>
      </c>
      <c r="M40" s="56">
        <f t="shared" si="4"/>
        <v>0</v>
      </c>
      <c r="N40" s="56">
        <f t="shared" si="5"/>
        <v>0</v>
      </c>
      <c r="O40" s="57">
        <f t="shared" si="6"/>
        <v>0</v>
      </c>
    </row>
    <row r="41" spans="1:15" x14ac:dyDescent="0.35">
      <c r="A41" s="47"/>
      <c r="B41" s="42"/>
      <c r="C41" s="42"/>
      <c r="D41" s="42"/>
      <c r="E41" s="42"/>
      <c r="F41" s="42"/>
      <c r="G41" s="42"/>
      <c r="H41" s="42"/>
      <c r="J41" s="96">
        <f>A41</f>
        <v>0</v>
      </c>
      <c r="K41" s="66">
        <f t="shared" si="2"/>
        <v>0</v>
      </c>
      <c r="L41" s="66">
        <f t="shared" si="3"/>
        <v>0</v>
      </c>
      <c r="M41" s="66">
        <f t="shared" si="4"/>
        <v>0</v>
      </c>
      <c r="N41" s="66">
        <f t="shared" si="5"/>
        <v>0</v>
      </c>
      <c r="O41" s="67">
        <f t="shared" si="6"/>
        <v>0</v>
      </c>
    </row>
    <row r="42" spans="1:15" x14ac:dyDescent="0.35">
      <c r="A42" s="48"/>
      <c r="B42" s="42"/>
      <c r="C42" s="42"/>
      <c r="D42" s="42"/>
      <c r="E42" s="42"/>
      <c r="F42" s="42"/>
      <c r="G42" s="42"/>
      <c r="H42" s="42"/>
      <c r="J42" s="96"/>
      <c r="K42" s="11">
        <f t="shared" si="2"/>
        <v>0</v>
      </c>
      <c r="L42" s="11">
        <f t="shared" si="3"/>
        <v>0</v>
      </c>
      <c r="M42" s="11">
        <f t="shared" si="4"/>
        <v>0</v>
      </c>
      <c r="N42" s="11">
        <f t="shared" si="5"/>
        <v>0</v>
      </c>
      <c r="O42" s="13">
        <f t="shared" si="6"/>
        <v>0</v>
      </c>
    </row>
    <row r="43" spans="1:15" ht="13.15" thickBot="1" x14ac:dyDescent="0.4">
      <c r="A43" s="48"/>
      <c r="B43" s="42"/>
      <c r="C43" s="42"/>
      <c r="D43" s="42"/>
      <c r="E43" s="42"/>
      <c r="F43" s="42"/>
      <c r="G43" s="42"/>
      <c r="H43" s="42"/>
      <c r="J43" s="97"/>
      <c r="K43" s="16">
        <f t="shared" si="2"/>
        <v>0</v>
      </c>
      <c r="L43" s="16">
        <f t="shared" si="3"/>
        <v>0</v>
      </c>
      <c r="M43" s="16">
        <f t="shared" si="4"/>
        <v>0</v>
      </c>
      <c r="N43" s="16">
        <f t="shared" si="5"/>
        <v>0</v>
      </c>
      <c r="O43" s="43">
        <f t="shared" si="6"/>
        <v>0</v>
      </c>
    </row>
    <row r="44" spans="1:15" ht="13.15" thickTop="1" x14ac:dyDescent="0.35"/>
  </sheetData>
  <mergeCells count="14">
    <mergeCell ref="J41:J43"/>
    <mergeCell ref="J17:J19"/>
    <mergeCell ref="J1:O3"/>
    <mergeCell ref="J13:J15"/>
    <mergeCell ref="J21:J23"/>
    <mergeCell ref="J25:J27"/>
    <mergeCell ref="J29:J31"/>
    <mergeCell ref="J33:J35"/>
    <mergeCell ref="J37:J39"/>
    <mergeCell ref="A1:G1"/>
    <mergeCell ref="A2:G2"/>
    <mergeCell ref="A3:G3"/>
    <mergeCell ref="J5:J7"/>
    <mergeCell ref="J9:J11"/>
  </mergeCells>
  <conditionalFormatting sqref="H5">
    <cfRule type="cellIs" dxfId="12" priority="3" operator="greaterThan">
      <formula>0.6</formula>
    </cfRule>
  </conditionalFormatting>
  <conditionalFormatting sqref="H41 H37 H33 H29 H25 H21 H17 H13 H9">
    <cfRule type="cellIs" dxfId="11" priority="2" operator="greaterThan">
      <formula>0.6</formula>
    </cfRule>
  </conditionalFormatting>
  <conditionalFormatting sqref="K5:O5 K9:O9 K13:O13 K17:O17 K21:O21 K25:O25 K29:O29 K33:O33 K37:O37 K41:O41">
    <cfRule type="cellIs" dxfId="10" priority="1" operator="greaterThan">
      <formula>0.6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zoomScale="90" zoomScaleNormal="90" workbookViewId="0">
      <selection activeCell="H31" sqref="H31"/>
    </sheetView>
  </sheetViews>
  <sheetFormatPr defaultRowHeight="12.75" x14ac:dyDescent="0.35"/>
  <cols>
    <col min="1" max="1" width="17.53125" style="1" customWidth="1"/>
    <col min="2" max="2" width="19.06640625" style="1" customWidth="1"/>
    <col min="3" max="3" width="16.59765625" style="1" customWidth="1"/>
    <col min="4" max="4" width="12.3984375" style="1" customWidth="1"/>
    <col min="5" max="5" width="14.53125" style="1" customWidth="1"/>
    <col min="6" max="6" width="13.796875" style="1" customWidth="1"/>
    <col min="7" max="7" width="13.6640625" style="1" customWidth="1"/>
    <col min="8" max="8" width="9.06640625" style="1"/>
    <col min="9" max="9" width="20.1328125" style="1" bestFit="1" customWidth="1"/>
    <col min="10" max="10" width="13.73046875" style="1" customWidth="1"/>
    <col min="11" max="13" width="9.06640625" style="1"/>
    <col min="14" max="14" width="20.1328125" style="1" bestFit="1" customWidth="1"/>
    <col min="15" max="15" width="13.46484375" style="1" customWidth="1"/>
    <col min="16" max="18" width="9.06640625" style="1"/>
    <col min="19" max="19" width="12.6640625" style="1" customWidth="1"/>
    <col min="20" max="16384" width="9.06640625" style="1"/>
  </cols>
  <sheetData>
    <row r="1" spans="1:11" x14ac:dyDescent="0.35">
      <c r="A1" s="64" t="s">
        <v>189</v>
      </c>
    </row>
    <row r="2" spans="1:11" x14ac:dyDescent="0.35">
      <c r="A2" s="64" t="s">
        <v>190</v>
      </c>
    </row>
    <row r="3" spans="1:11" x14ac:dyDescent="0.35">
      <c r="A3" s="64"/>
    </row>
    <row r="4" spans="1:11" x14ac:dyDescent="0.35">
      <c r="A4" s="112" t="s">
        <v>163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</row>
    <row r="5" spans="1:11" ht="13.15" thickBot="1" x14ac:dyDescent="0.4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</row>
    <row r="6" spans="1:11" ht="13.5" thickTop="1" x14ac:dyDescent="0.4">
      <c r="A6" s="124" t="str">
        <f>A21</f>
        <v>Full Multivariate Model</v>
      </c>
      <c r="B6" s="125"/>
      <c r="C6" s="125"/>
      <c r="D6" s="125"/>
      <c r="E6" s="125"/>
      <c r="F6" s="124" t="str">
        <f>A38</f>
        <v>Model w/ Potential Influential Observations Eliminated</v>
      </c>
      <c r="G6" s="125"/>
      <c r="H6" s="125"/>
      <c r="I6" s="125"/>
      <c r="J6" s="126"/>
      <c r="K6" s="127" t="s">
        <v>18</v>
      </c>
    </row>
    <row r="7" spans="1:11" ht="13.5" thickBot="1" x14ac:dyDescent="0.45">
      <c r="A7" s="31" t="s">
        <v>0</v>
      </c>
      <c r="B7" s="76" t="s">
        <v>11</v>
      </c>
      <c r="C7" s="105" t="s">
        <v>12</v>
      </c>
      <c r="D7" s="105"/>
      <c r="E7" s="76" t="s">
        <v>13</v>
      </c>
      <c r="F7" s="77" t="s">
        <v>0</v>
      </c>
      <c r="G7" s="76" t="s">
        <v>11</v>
      </c>
      <c r="H7" s="105" t="s">
        <v>12</v>
      </c>
      <c r="I7" s="105"/>
      <c r="J7" s="75" t="s">
        <v>13</v>
      </c>
      <c r="K7" s="128"/>
    </row>
    <row r="8" spans="1:11" ht="13.15" thickTop="1" x14ac:dyDescent="0.35">
      <c r="A8" s="28" t="str">
        <f t="shared" ref="A8:B16" si="0">A25</f>
        <v>CHOL_Cent</v>
      </c>
      <c r="B8" s="33">
        <f t="shared" si="0"/>
        <v>3.1742899999999998E-2</v>
      </c>
      <c r="C8" s="33">
        <f t="shared" ref="C8:C16" si="1">F25</f>
        <v>-3.4285000000000001E-3</v>
      </c>
      <c r="D8" s="33">
        <f t="shared" ref="D8:D16" si="2">G25</f>
        <v>6.6914399999999999E-2</v>
      </c>
      <c r="E8" s="33">
        <f t="shared" ref="E8:E16" si="3">E25</f>
        <v>7.6600000000000001E-2</v>
      </c>
      <c r="F8" s="28" t="str">
        <f t="shared" ref="F8:F16" si="4">A42</f>
        <v>CHOL_Cent</v>
      </c>
      <c r="G8" s="33">
        <f t="shared" ref="G8:G16" si="5">B42</f>
        <v>2.3622799999999999E-2</v>
      </c>
      <c r="H8" s="33">
        <f t="shared" ref="H8:H16" si="6">F42</f>
        <v>-9.8402999999999997E-3</v>
      </c>
      <c r="I8" s="33">
        <f t="shared" ref="I8:I16" si="7">G42</f>
        <v>5.7085799999999999E-2</v>
      </c>
      <c r="J8" s="30">
        <f t="shared" ref="J8:J16" si="8">E42</f>
        <v>0.1653</v>
      </c>
      <c r="K8" s="15">
        <f>(G8-B8)/B8</f>
        <v>-0.25580838549722928</v>
      </c>
    </row>
    <row r="9" spans="1:11" x14ac:dyDescent="0.35">
      <c r="A9" s="4" t="str">
        <f t="shared" si="0"/>
        <v>AGE_Cent</v>
      </c>
      <c r="B9" s="34">
        <f t="shared" si="0"/>
        <v>0.1847299</v>
      </c>
      <c r="C9" s="34">
        <f t="shared" si="1"/>
        <v>2.3668100000000001E-2</v>
      </c>
      <c r="D9" s="34">
        <f t="shared" si="2"/>
        <v>0.34579169999999998</v>
      </c>
      <c r="E9" s="34">
        <f t="shared" si="3"/>
        <v>2.4799999999999999E-2</v>
      </c>
      <c r="F9" s="4" t="str">
        <f t="shared" si="4"/>
        <v>AGE_Cent</v>
      </c>
      <c r="G9" s="34">
        <f t="shared" si="5"/>
        <v>0.16695170000000001</v>
      </c>
      <c r="H9" s="34">
        <f t="shared" si="6"/>
        <v>1.6414499999999999E-2</v>
      </c>
      <c r="I9" s="34">
        <f t="shared" si="7"/>
        <v>0.31748880000000002</v>
      </c>
      <c r="J9" s="6">
        <f t="shared" si="8"/>
        <v>2.9899999999999999E-2</v>
      </c>
      <c r="K9" s="15">
        <f t="shared" ref="K9:K16" si="9">(G9-B9)/B9</f>
        <v>-9.6238887153622638E-2</v>
      </c>
    </row>
    <row r="10" spans="1:11" x14ac:dyDescent="0.35">
      <c r="A10" s="4" t="str">
        <f t="shared" si="0"/>
        <v>female</v>
      </c>
      <c r="B10" s="34">
        <f t="shared" si="0"/>
        <v>3.2776092999999999</v>
      </c>
      <c r="C10" s="34">
        <f t="shared" si="1"/>
        <v>-0.55116929999999997</v>
      </c>
      <c r="D10" s="34">
        <f t="shared" si="2"/>
        <v>7.1063878999999996</v>
      </c>
      <c r="E10" s="34">
        <f t="shared" si="3"/>
        <v>9.2899999999999996E-2</v>
      </c>
      <c r="F10" s="4" t="str">
        <f t="shared" si="4"/>
        <v>female</v>
      </c>
      <c r="G10" s="34">
        <f t="shared" si="5"/>
        <v>2.0725102999999998</v>
      </c>
      <c r="H10" s="34">
        <f t="shared" si="6"/>
        <v>-1.5310048000000001</v>
      </c>
      <c r="I10" s="34">
        <f t="shared" si="7"/>
        <v>5.6760254000000003</v>
      </c>
      <c r="J10" s="6">
        <f t="shared" si="8"/>
        <v>0.25790000000000002</v>
      </c>
      <c r="K10" s="15">
        <f t="shared" si="9"/>
        <v>-0.36767622059163674</v>
      </c>
    </row>
    <row r="11" spans="1:11" x14ac:dyDescent="0.35">
      <c r="A11" s="4" t="str">
        <f t="shared" si="0"/>
        <v>BMI_Cent</v>
      </c>
      <c r="B11" s="34">
        <f t="shared" si="0"/>
        <v>0.65259449999999997</v>
      </c>
      <c r="C11" s="34">
        <f t="shared" si="1"/>
        <v>0.14167399999999999</v>
      </c>
      <c r="D11" s="34">
        <f t="shared" si="2"/>
        <v>1.1635150999999999</v>
      </c>
      <c r="E11" s="34">
        <f t="shared" si="3"/>
        <v>1.26E-2</v>
      </c>
      <c r="F11" s="4" t="str">
        <f t="shared" si="4"/>
        <v>BMI_Cent</v>
      </c>
      <c r="G11" s="34">
        <f t="shared" si="5"/>
        <v>0.68891760000000002</v>
      </c>
      <c r="H11" s="34">
        <f t="shared" si="6"/>
        <v>0.21129729999999999</v>
      </c>
      <c r="I11" s="34">
        <f t="shared" si="7"/>
        <v>1.1665379</v>
      </c>
      <c r="J11" s="6">
        <f t="shared" si="8"/>
        <v>4.8999999999999998E-3</v>
      </c>
      <c r="K11" s="15">
        <f t="shared" si="9"/>
        <v>5.565952517221652E-2</v>
      </c>
    </row>
    <row r="12" spans="1:11" x14ac:dyDescent="0.35">
      <c r="A12" s="4" t="str">
        <f t="shared" si="0"/>
        <v>DBP_Cent</v>
      </c>
      <c r="B12" s="34">
        <f t="shared" si="0"/>
        <v>0.83939359999999996</v>
      </c>
      <c r="C12" s="34">
        <f t="shared" si="1"/>
        <v>0.67602410000000002</v>
      </c>
      <c r="D12" s="34">
        <f t="shared" si="2"/>
        <v>1.0027630000000001</v>
      </c>
      <c r="E12" s="34" t="str">
        <f t="shared" si="3"/>
        <v>&lt;.0001</v>
      </c>
      <c r="F12" s="4" t="str">
        <f t="shared" si="4"/>
        <v>DBP_Cent</v>
      </c>
      <c r="G12" s="34">
        <f t="shared" si="5"/>
        <v>0.75987249999999995</v>
      </c>
      <c r="H12" s="34">
        <f t="shared" si="6"/>
        <v>0.60413729999999999</v>
      </c>
      <c r="I12" s="34">
        <f t="shared" si="7"/>
        <v>0.91560770000000002</v>
      </c>
      <c r="J12" s="6" t="str">
        <f t="shared" si="8"/>
        <v>&lt;.0001</v>
      </c>
      <c r="K12" s="15">
        <f t="shared" si="9"/>
        <v>-9.4736366824812596E-2</v>
      </c>
    </row>
    <row r="13" spans="1:11" x14ac:dyDescent="0.35">
      <c r="A13" s="4" t="str">
        <f t="shared" si="0"/>
        <v>VLDL_Cent</v>
      </c>
      <c r="B13" s="34">
        <f t="shared" si="0"/>
        <v>1.9195E-2</v>
      </c>
      <c r="C13" s="34">
        <f t="shared" si="1"/>
        <v>-0.22201099999999999</v>
      </c>
      <c r="D13" s="34">
        <f t="shared" si="2"/>
        <v>0.26040089999999999</v>
      </c>
      <c r="E13" s="34">
        <f t="shared" si="3"/>
        <v>0.87539999999999996</v>
      </c>
      <c r="F13" s="4" t="str">
        <f t="shared" si="4"/>
        <v>VLDL_Cent</v>
      </c>
      <c r="G13" s="34">
        <f t="shared" si="5"/>
        <v>-4.8068E-2</v>
      </c>
      <c r="H13" s="34">
        <f t="shared" si="6"/>
        <v>-0.27515849999999997</v>
      </c>
      <c r="I13" s="34">
        <f t="shared" si="7"/>
        <v>0.1790225</v>
      </c>
      <c r="J13" s="6">
        <f t="shared" si="8"/>
        <v>0.67669999999999997</v>
      </c>
      <c r="K13" s="15">
        <f t="shared" si="9"/>
        <v>-3.5041938004688724</v>
      </c>
    </row>
    <row r="14" spans="1:11" x14ac:dyDescent="0.35">
      <c r="A14" s="4" t="str">
        <f t="shared" si="0"/>
        <v>CHOL_Cent*AGE_Cent</v>
      </c>
      <c r="B14" s="34">
        <f t="shared" si="0"/>
        <v>2.1210999999999999E-3</v>
      </c>
      <c r="C14" s="34">
        <f t="shared" si="1"/>
        <v>2.1000000000000001E-4</v>
      </c>
      <c r="D14" s="34">
        <f t="shared" si="2"/>
        <v>4.0321000000000003E-3</v>
      </c>
      <c r="E14" s="34">
        <f t="shared" si="3"/>
        <v>2.98E-2</v>
      </c>
      <c r="F14" s="4" t="str">
        <f t="shared" si="4"/>
        <v>CHOL_Cent*AGE_Cent</v>
      </c>
      <c r="G14" s="34">
        <f t="shared" si="5"/>
        <v>1.3136999999999999E-3</v>
      </c>
      <c r="H14" s="34">
        <f t="shared" si="6"/>
        <v>-5.3410000000000003E-4</v>
      </c>
      <c r="I14" s="34">
        <f t="shared" si="7"/>
        <v>3.1614E-3</v>
      </c>
      <c r="J14" s="6">
        <f t="shared" si="8"/>
        <v>0.16239999999999999</v>
      </c>
      <c r="K14" s="15">
        <f t="shared" si="9"/>
        <v>-0.38065154872471835</v>
      </c>
    </row>
    <row r="15" spans="1:11" x14ac:dyDescent="0.35">
      <c r="A15" s="4" t="str">
        <f t="shared" si="0"/>
        <v>CHOL_Cent*DBP_Cent</v>
      </c>
      <c r="B15" s="34">
        <f t="shared" si="0"/>
        <v>2.2747000000000002E-3</v>
      </c>
      <c r="C15" s="34">
        <f t="shared" si="1"/>
        <v>2.97E-5</v>
      </c>
      <c r="D15" s="34">
        <f t="shared" si="2"/>
        <v>4.5196999999999998E-3</v>
      </c>
      <c r="E15" s="34">
        <f t="shared" si="3"/>
        <v>4.7100000000000003E-2</v>
      </c>
      <c r="F15" s="4" t="str">
        <f t="shared" si="4"/>
        <v>CHOL_Cent*DBP_Cent</v>
      </c>
      <c r="G15" s="34">
        <f t="shared" si="5"/>
        <v>1.2225000000000001E-3</v>
      </c>
      <c r="H15" s="34">
        <f t="shared" si="6"/>
        <v>-9.0950000000000004E-4</v>
      </c>
      <c r="I15" s="34">
        <f t="shared" si="7"/>
        <v>3.3544999999999998E-3</v>
      </c>
      <c r="J15" s="6">
        <f t="shared" si="8"/>
        <v>0.25940000000000002</v>
      </c>
      <c r="K15" s="15">
        <f t="shared" si="9"/>
        <v>-0.46256649228469687</v>
      </c>
    </row>
    <row r="16" spans="1:11" x14ac:dyDescent="0.35">
      <c r="A16" s="4">
        <f t="shared" si="0"/>
        <v>0</v>
      </c>
      <c r="B16" s="34">
        <f t="shared" si="0"/>
        <v>0</v>
      </c>
      <c r="C16" s="34">
        <f t="shared" si="1"/>
        <v>0</v>
      </c>
      <c r="D16" s="34">
        <f t="shared" si="2"/>
        <v>0</v>
      </c>
      <c r="E16" s="34">
        <f t="shared" si="3"/>
        <v>0</v>
      </c>
      <c r="F16" s="4">
        <f t="shared" si="4"/>
        <v>0</v>
      </c>
      <c r="G16" s="34">
        <f t="shared" si="5"/>
        <v>0</v>
      </c>
      <c r="H16" s="34">
        <f t="shared" si="6"/>
        <v>0</v>
      </c>
      <c r="I16" s="34">
        <f t="shared" si="7"/>
        <v>0</v>
      </c>
      <c r="J16" s="6">
        <f t="shared" si="8"/>
        <v>0</v>
      </c>
      <c r="K16" s="15" t="e">
        <f t="shared" si="9"/>
        <v>#DIV/0!</v>
      </c>
    </row>
    <row r="17" spans="1:11" x14ac:dyDescent="0.35">
      <c r="A17" s="4">
        <f t="shared" ref="A17:B17" si="10">A34</f>
        <v>0</v>
      </c>
      <c r="B17" s="34">
        <f t="shared" si="10"/>
        <v>0</v>
      </c>
      <c r="C17" s="34">
        <f t="shared" ref="C17:D17" si="11">F34</f>
        <v>0</v>
      </c>
      <c r="D17" s="34">
        <f t="shared" si="11"/>
        <v>0</v>
      </c>
      <c r="E17" s="34">
        <f t="shared" ref="E17:E19" si="12">E34</f>
        <v>0</v>
      </c>
      <c r="F17" s="4">
        <f t="shared" ref="F17:G17" si="13">A51</f>
        <v>0</v>
      </c>
      <c r="G17" s="34">
        <f t="shared" si="13"/>
        <v>0</v>
      </c>
      <c r="H17" s="34">
        <f t="shared" ref="H17:I17" si="14">F51</f>
        <v>0</v>
      </c>
      <c r="I17" s="34">
        <f t="shared" si="14"/>
        <v>0</v>
      </c>
      <c r="J17" s="6">
        <f t="shared" ref="J17:J19" si="15">E51</f>
        <v>0</v>
      </c>
      <c r="K17" s="15" t="e">
        <f t="shared" ref="K17:K19" si="16">(G17-B17)/B17</f>
        <v>#DIV/0!</v>
      </c>
    </row>
    <row r="18" spans="1:11" x14ac:dyDescent="0.35">
      <c r="A18" s="4">
        <f t="shared" ref="A18:B18" si="17">A35</f>
        <v>0</v>
      </c>
      <c r="B18" s="34">
        <f t="shared" si="17"/>
        <v>0</v>
      </c>
      <c r="C18" s="34">
        <f t="shared" ref="C18:D18" si="18">F35</f>
        <v>0</v>
      </c>
      <c r="D18" s="34">
        <f t="shared" si="18"/>
        <v>0</v>
      </c>
      <c r="E18" s="34">
        <f t="shared" si="12"/>
        <v>0</v>
      </c>
      <c r="F18" s="4">
        <f t="shared" ref="F18:G18" si="19">A52</f>
        <v>0</v>
      </c>
      <c r="G18" s="34">
        <f t="shared" si="19"/>
        <v>0</v>
      </c>
      <c r="H18" s="34">
        <f t="shared" ref="H18:I18" si="20">F52</f>
        <v>0</v>
      </c>
      <c r="I18" s="34">
        <f t="shared" si="20"/>
        <v>0</v>
      </c>
      <c r="J18" s="6">
        <f t="shared" si="15"/>
        <v>0</v>
      </c>
      <c r="K18" s="15" t="e">
        <f t="shared" si="16"/>
        <v>#DIV/0!</v>
      </c>
    </row>
    <row r="19" spans="1:11" ht="13.15" thickBot="1" x14ac:dyDescent="0.4">
      <c r="A19" s="7">
        <f t="shared" ref="A19:B19" si="21">A36</f>
        <v>0</v>
      </c>
      <c r="B19" s="129">
        <f t="shared" si="21"/>
        <v>0</v>
      </c>
      <c r="C19" s="129">
        <f t="shared" ref="C19:D19" si="22">F36</f>
        <v>0</v>
      </c>
      <c r="D19" s="129">
        <f t="shared" si="22"/>
        <v>0</v>
      </c>
      <c r="E19" s="129">
        <f t="shared" si="12"/>
        <v>0</v>
      </c>
      <c r="F19" s="7">
        <f t="shared" ref="F19:G19" si="23">A53</f>
        <v>0</v>
      </c>
      <c r="G19" s="129">
        <f t="shared" si="23"/>
        <v>0</v>
      </c>
      <c r="H19" s="129">
        <f t="shared" ref="H19:I19" si="24">F53</f>
        <v>0</v>
      </c>
      <c r="I19" s="129">
        <f t="shared" si="24"/>
        <v>0</v>
      </c>
      <c r="J19" s="130">
        <f t="shared" si="15"/>
        <v>0</v>
      </c>
      <c r="K19" s="35" t="e">
        <f t="shared" si="16"/>
        <v>#DIV/0!</v>
      </c>
    </row>
    <row r="20" spans="1:11" ht="13.15" thickTop="1" x14ac:dyDescent="0.35"/>
    <row r="21" spans="1:11" ht="14.65" customHeight="1" x14ac:dyDescent="0.4">
      <c r="A21" s="123" t="s">
        <v>164</v>
      </c>
      <c r="B21" s="123"/>
      <c r="C21" s="123"/>
      <c r="D21" s="123"/>
      <c r="E21" s="123"/>
      <c r="F21" s="123"/>
      <c r="G21" s="123"/>
    </row>
    <row r="22" spans="1:11" ht="15" customHeight="1" x14ac:dyDescent="0.35">
      <c r="A22" s="93" t="s">
        <v>0</v>
      </c>
      <c r="B22" s="93" t="s">
        <v>1</v>
      </c>
      <c r="C22" s="22" t="s">
        <v>160</v>
      </c>
      <c r="D22" s="93" t="s">
        <v>2</v>
      </c>
      <c r="E22" s="93" t="s">
        <v>3</v>
      </c>
      <c r="F22" s="93" t="s">
        <v>4</v>
      </c>
      <c r="G22" s="93"/>
    </row>
    <row r="23" spans="1:11" ht="13.15" x14ac:dyDescent="0.35">
      <c r="A23" s="93"/>
      <c r="B23" s="93"/>
      <c r="C23" s="22" t="s">
        <v>161</v>
      </c>
      <c r="D23" s="93"/>
      <c r="E23" s="93"/>
      <c r="F23" s="93"/>
      <c r="G23" s="93"/>
    </row>
    <row r="24" spans="1:11" ht="16.149999999999999" customHeight="1" x14ac:dyDescent="0.35">
      <c r="A24" s="78" t="s">
        <v>5</v>
      </c>
      <c r="B24" s="80">
        <v>115.823415</v>
      </c>
      <c r="C24" s="80">
        <v>1.50574323</v>
      </c>
      <c r="D24" s="80">
        <v>76.92</v>
      </c>
      <c r="E24" s="80" t="s">
        <v>6</v>
      </c>
      <c r="F24" s="80">
        <v>112.8522361</v>
      </c>
      <c r="G24" s="80">
        <v>118.794594</v>
      </c>
    </row>
    <row r="25" spans="1:11" ht="13.9" x14ac:dyDescent="0.35">
      <c r="A25" s="78" t="s">
        <v>72</v>
      </c>
      <c r="B25" s="80">
        <v>3.1742899999999998E-2</v>
      </c>
      <c r="C25" s="80">
        <v>1.782429E-2</v>
      </c>
      <c r="D25" s="80">
        <v>1.78</v>
      </c>
      <c r="E25" s="80">
        <v>7.6600000000000001E-2</v>
      </c>
      <c r="F25" s="82">
        <v>-3.4285000000000001E-3</v>
      </c>
      <c r="G25" s="80">
        <v>6.6914399999999999E-2</v>
      </c>
    </row>
    <row r="26" spans="1:11" ht="13.9" x14ac:dyDescent="0.35">
      <c r="A26" s="78" t="s">
        <v>63</v>
      </c>
      <c r="B26" s="80">
        <v>0.1847299</v>
      </c>
      <c r="C26" s="80">
        <v>8.1623399999999999E-2</v>
      </c>
      <c r="D26" s="80">
        <v>2.2599999999999998</v>
      </c>
      <c r="E26" s="80">
        <v>2.4799999999999999E-2</v>
      </c>
      <c r="F26" s="80">
        <v>2.3668100000000001E-2</v>
      </c>
      <c r="G26" s="80">
        <v>0.34579169999999998</v>
      </c>
    </row>
    <row r="27" spans="1:11" ht="13.9" x14ac:dyDescent="0.35">
      <c r="A27" s="78" t="s">
        <v>8</v>
      </c>
      <c r="B27" s="80">
        <v>3.2776092999999999</v>
      </c>
      <c r="C27" s="80">
        <v>1.9403602099999999</v>
      </c>
      <c r="D27" s="80">
        <v>1.69</v>
      </c>
      <c r="E27" s="80">
        <v>9.2899999999999996E-2</v>
      </c>
      <c r="F27" s="82">
        <v>-0.55116929999999997</v>
      </c>
      <c r="G27" s="80">
        <v>7.1063878999999996</v>
      </c>
    </row>
    <row r="28" spans="1:11" ht="13.9" x14ac:dyDescent="0.35">
      <c r="A28" s="78" t="s">
        <v>64</v>
      </c>
      <c r="B28" s="80">
        <v>0.65259449999999997</v>
      </c>
      <c r="C28" s="80">
        <v>0.25892588</v>
      </c>
      <c r="D28" s="80">
        <v>2.52</v>
      </c>
      <c r="E28" s="80">
        <v>1.26E-2</v>
      </c>
      <c r="F28" s="80">
        <v>0.14167399999999999</v>
      </c>
      <c r="G28" s="80">
        <v>1.1635150999999999</v>
      </c>
    </row>
    <row r="29" spans="1:11" ht="13.9" x14ac:dyDescent="0.35">
      <c r="A29" s="78" t="s">
        <v>65</v>
      </c>
      <c r="B29" s="80">
        <v>0.83939359999999996</v>
      </c>
      <c r="C29" s="80">
        <v>8.2792870000000005E-2</v>
      </c>
      <c r="D29" s="80">
        <v>10.14</v>
      </c>
      <c r="E29" s="80" t="s">
        <v>6</v>
      </c>
      <c r="F29" s="80">
        <v>0.67602410000000002</v>
      </c>
      <c r="G29" s="80">
        <v>1.0027630000000001</v>
      </c>
    </row>
    <row r="30" spans="1:11" ht="13.9" x14ac:dyDescent="0.35">
      <c r="A30" s="78" t="s">
        <v>75</v>
      </c>
      <c r="B30" s="80">
        <v>1.9195E-2</v>
      </c>
      <c r="C30" s="80">
        <v>0.12223908</v>
      </c>
      <c r="D30" s="80">
        <v>0.16</v>
      </c>
      <c r="E30" s="80">
        <v>0.87539999999999996</v>
      </c>
      <c r="F30" s="82">
        <v>-0.22201099999999999</v>
      </c>
      <c r="G30" s="80">
        <v>0.26040089999999999</v>
      </c>
    </row>
    <row r="31" spans="1:11" ht="27.75" x14ac:dyDescent="0.35">
      <c r="A31" s="78" t="s">
        <v>84</v>
      </c>
      <c r="B31" s="80">
        <v>2.1210999999999999E-3</v>
      </c>
      <c r="C31" s="80">
        <v>9.6849000000000002E-4</v>
      </c>
      <c r="D31" s="80">
        <v>2.19</v>
      </c>
      <c r="E31" s="80">
        <v>2.98E-2</v>
      </c>
      <c r="F31" s="80">
        <v>2.1000000000000001E-4</v>
      </c>
      <c r="G31" s="80">
        <v>4.0321000000000003E-3</v>
      </c>
    </row>
    <row r="32" spans="1:11" ht="27.75" x14ac:dyDescent="0.35">
      <c r="A32" s="78" t="s">
        <v>86</v>
      </c>
      <c r="B32" s="80">
        <v>2.2747000000000002E-3</v>
      </c>
      <c r="C32" s="80">
        <v>1.1377399999999999E-3</v>
      </c>
      <c r="D32" s="80">
        <v>2</v>
      </c>
      <c r="E32" s="80">
        <v>4.7100000000000003E-2</v>
      </c>
      <c r="F32" s="80">
        <v>2.97E-5</v>
      </c>
      <c r="G32" s="80">
        <v>4.5196999999999998E-3</v>
      </c>
    </row>
    <row r="33" spans="1:7" ht="13.15" x14ac:dyDescent="0.35">
      <c r="A33" s="22"/>
      <c r="B33" s="2"/>
      <c r="C33" s="2"/>
      <c r="D33" s="2"/>
      <c r="E33" s="2"/>
      <c r="F33" s="3"/>
      <c r="G33" s="2"/>
    </row>
    <row r="38" spans="1:7" ht="13.15" x14ac:dyDescent="0.4">
      <c r="A38" s="123" t="s">
        <v>162</v>
      </c>
      <c r="B38" s="123"/>
      <c r="C38" s="123"/>
      <c r="D38" s="123"/>
      <c r="E38" s="123"/>
      <c r="F38" s="123"/>
      <c r="G38" s="123"/>
    </row>
    <row r="39" spans="1:7" ht="13.15" x14ac:dyDescent="0.35">
      <c r="A39" s="93" t="s">
        <v>0</v>
      </c>
      <c r="B39" s="93" t="s">
        <v>1</v>
      </c>
      <c r="C39" s="22" t="s">
        <v>160</v>
      </c>
      <c r="D39" s="93" t="s">
        <v>2</v>
      </c>
      <c r="E39" s="93" t="s">
        <v>3</v>
      </c>
      <c r="F39" s="93" t="s">
        <v>4</v>
      </c>
      <c r="G39" s="93"/>
    </row>
    <row r="40" spans="1:7" ht="13.15" x14ac:dyDescent="0.35">
      <c r="A40" s="93"/>
      <c r="B40" s="93"/>
      <c r="C40" s="22" t="s">
        <v>161</v>
      </c>
      <c r="D40" s="93"/>
      <c r="E40" s="93"/>
      <c r="F40" s="93"/>
      <c r="G40" s="93"/>
    </row>
    <row r="41" spans="1:7" ht="13.9" x14ac:dyDescent="0.35">
      <c r="A41" s="78" t="s">
        <v>5</v>
      </c>
      <c r="B41" s="80">
        <v>116.1762442</v>
      </c>
      <c r="C41" s="80">
        <v>1.40785786</v>
      </c>
      <c r="D41" s="80">
        <v>82.52</v>
      </c>
      <c r="E41" s="80" t="s">
        <v>6</v>
      </c>
      <c r="F41" s="80">
        <v>113.3980044</v>
      </c>
      <c r="G41" s="80">
        <v>118.95448399999999</v>
      </c>
    </row>
    <row r="42" spans="1:7" ht="13.9" x14ac:dyDescent="0.35">
      <c r="A42" s="78" t="s">
        <v>72</v>
      </c>
      <c r="B42" s="80">
        <v>2.3622799999999999E-2</v>
      </c>
      <c r="C42" s="80">
        <v>1.695721E-2</v>
      </c>
      <c r="D42" s="80">
        <v>1.39</v>
      </c>
      <c r="E42" s="80">
        <v>0.1653</v>
      </c>
      <c r="F42" s="82">
        <v>-9.8402999999999997E-3</v>
      </c>
      <c r="G42" s="80">
        <v>5.7085799999999999E-2</v>
      </c>
    </row>
    <row r="43" spans="1:7" ht="13.9" x14ac:dyDescent="0.35">
      <c r="A43" s="78" t="s">
        <v>63</v>
      </c>
      <c r="B43" s="80">
        <v>0.16695170000000001</v>
      </c>
      <c r="C43" s="80">
        <v>7.6283870000000004E-2</v>
      </c>
      <c r="D43" s="80">
        <v>2.19</v>
      </c>
      <c r="E43" s="80">
        <v>2.9899999999999999E-2</v>
      </c>
      <c r="F43" s="80">
        <v>1.6414499999999999E-2</v>
      </c>
      <c r="G43" s="80">
        <v>0.31748880000000002</v>
      </c>
    </row>
    <row r="44" spans="1:7" ht="13.9" x14ac:dyDescent="0.35">
      <c r="A44" s="78" t="s">
        <v>8</v>
      </c>
      <c r="B44" s="80">
        <v>2.0725102999999998</v>
      </c>
      <c r="C44" s="80">
        <v>1.8260616199999999</v>
      </c>
      <c r="D44" s="80">
        <v>1.1299999999999999</v>
      </c>
      <c r="E44" s="80">
        <v>0.25790000000000002</v>
      </c>
      <c r="F44" s="82">
        <v>-1.5310048000000001</v>
      </c>
      <c r="G44" s="80">
        <v>5.6760254000000003</v>
      </c>
    </row>
    <row r="45" spans="1:7" ht="13.9" x14ac:dyDescent="0.35">
      <c r="A45" s="78" t="s">
        <v>64</v>
      </c>
      <c r="B45" s="80">
        <v>0.68891760000000002</v>
      </c>
      <c r="C45" s="80">
        <v>0.24203148999999999</v>
      </c>
      <c r="D45" s="80">
        <v>2.85</v>
      </c>
      <c r="E45" s="80">
        <v>4.8999999999999998E-3</v>
      </c>
      <c r="F45" s="80">
        <v>0.21129729999999999</v>
      </c>
      <c r="G45" s="80">
        <v>1.1665379</v>
      </c>
    </row>
    <row r="46" spans="1:7" ht="13.9" x14ac:dyDescent="0.35">
      <c r="A46" s="78" t="s">
        <v>65</v>
      </c>
      <c r="B46" s="80">
        <v>0.75987249999999995</v>
      </c>
      <c r="C46" s="80">
        <v>7.8917979999999999E-2</v>
      </c>
      <c r="D46" s="80">
        <v>9.6300000000000008</v>
      </c>
      <c r="E46" s="80" t="s">
        <v>6</v>
      </c>
      <c r="F46" s="80">
        <v>0.60413729999999999</v>
      </c>
      <c r="G46" s="80">
        <v>0.91560770000000002</v>
      </c>
    </row>
    <row r="47" spans="1:7" ht="13.9" x14ac:dyDescent="0.35">
      <c r="A47" s="78" t="s">
        <v>75</v>
      </c>
      <c r="B47" s="82">
        <v>-4.8068E-2</v>
      </c>
      <c r="C47" s="80">
        <v>0.11507686</v>
      </c>
      <c r="D47" s="82">
        <v>-0.42</v>
      </c>
      <c r="E47" s="80">
        <v>0.67669999999999997</v>
      </c>
      <c r="F47" s="82">
        <v>-0.27515849999999997</v>
      </c>
      <c r="G47" s="80">
        <v>0.1790225</v>
      </c>
    </row>
    <row r="48" spans="1:7" ht="27.75" x14ac:dyDescent="0.35">
      <c r="A48" s="78" t="s">
        <v>84</v>
      </c>
      <c r="B48" s="80">
        <v>1.3136999999999999E-3</v>
      </c>
      <c r="C48" s="80">
        <v>9.3634000000000002E-4</v>
      </c>
      <c r="D48" s="80">
        <v>1.4</v>
      </c>
      <c r="E48" s="80">
        <v>0.16239999999999999</v>
      </c>
      <c r="F48" s="82">
        <v>-5.3410000000000003E-4</v>
      </c>
      <c r="G48" s="80">
        <v>3.1614E-3</v>
      </c>
    </row>
    <row r="49" spans="1:7" ht="27.75" x14ac:dyDescent="0.35">
      <c r="A49" s="78" t="s">
        <v>86</v>
      </c>
      <c r="B49" s="80">
        <v>1.2225000000000001E-3</v>
      </c>
      <c r="C49" s="80">
        <v>1.0803900000000001E-3</v>
      </c>
      <c r="D49" s="80">
        <v>1.1299999999999999</v>
      </c>
      <c r="E49" s="80">
        <v>0.25940000000000002</v>
      </c>
      <c r="F49" s="82">
        <v>-9.0950000000000004E-4</v>
      </c>
      <c r="G49" s="80">
        <v>3.3544999999999998E-3</v>
      </c>
    </row>
  </sheetData>
  <mergeCells count="18">
    <mergeCell ref="F6:J6"/>
    <mergeCell ref="C7:D7"/>
    <mergeCell ref="H7:I7"/>
    <mergeCell ref="A4:K5"/>
    <mergeCell ref="K6:K7"/>
    <mergeCell ref="A6:E6"/>
    <mergeCell ref="A38:G38"/>
    <mergeCell ref="A21:G21"/>
    <mergeCell ref="A39:A40"/>
    <mergeCell ref="B39:B40"/>
    <mergeCell ref="D39:D40"/>
    <mergeCell ref="E39:E40"/>
    <mergeCell ref="F39:G40"/>
    <mergeCell ref="A22:A23"/>
    <mergeCell ref="B22:B23"/>
    <mergeCell ref="D22:D23"/>
    <mergeCell ref="E22:E23"/>
    <mergeCell ref="F22:G23"/>
  </mergeCells>
  <conditionalFormatting sqref="E8:E19">
    <cfRule type="cellIs" dxfId="9" priority="6" operator="equal">
      <formula>0</formula>
    </cfRule>
    <cfRule type="containsText" dxfId="8" priority="7" operator="containsText" text="&lt;">
      <formula>NOT(ISERROR(SEARCH("&lt;",E8)))</formula>
    </cfRule>
    <cfRule type="cellIs" dxfId="7" priority="8" operator="lessThanOrEqual">
      <formula>0.05</formula>
    </cfRule>
  </conditionalFormatting>
  <conditionalFormatting sqref="J8:J19">
    <cfRule type="cellIs" dxfId="6" priority="3" operator="equal">
      <formula>0</formula>
    </cfRule>
    <cfRule type="containsText" dxfId="5" priority="4" operator="containsText" text="&lt;">
      <formula>NOT(ISERROR(SEARCH("&lt;",J8)))</formula>
    </cfRule>
    <cfRule type="cellIs" dxfId="4" priority="5" operator="lessThanOrEqual">
      <formula>0.05</formula>
    </cfRule>
  </conditionalFormatting>
  <conditionalFormatting sqref="K8:K19">
    <cfRule type="cellIs" dxfId="3" priority="1" operator="equal">
      <formula>-1</formula>
    </cfRule>
    <cfRule type="cellIs" dxfId="2" priority="2" operator="notBetween">
      <formula>-0.1</formula>
      <formula>0.1</formula>
    </cfRule>
  </conditionalFormatting>
  <conditionalFormatting sqref="A8:A19">
    <cfRule type="cellIs" dxfId="1" priority="11" operator="notEqual">
      <formula>$F8</formula>
    </cfRule>
  </conditionalFormatting>
  <conditionalFormatting sqref="F8:F19">
    <cfRule type="cellIs" dxfId="0" priority="12" operator="notEqual">
      <formula>$A8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T1 - Sociodem</vt:lpstr>
      <vt:lpstr>P. Corr - EDA</vt:lpstr>
      <vt:lpstr>T2 - Univariate</vt:lpstr>
      <vt:lpstr>T3 - Confound</vt:lpstr>
      <vt:lpstr>T4 - Interaction</vt:lpstr>
      <vt:lpstr>Diagnostics Info</vt:lpstr>
      <vt:lpstr>Diagnostics</vt:lpstr>
      <vt:lpstr>P. Corr - Confirm</vt:lpstr>
      <vt:lpstr>T5 - 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2018-06-06T02:47:47Z</dcterms:created>
  <dcterms:modified xsi:type="dcterms:W3CDTF">2018-06-13T01:22:38Z</dcterms:modified>
</cp:coreProperties>
</file>