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Dom\Documents\Screening Linear\"/>
    </mc:Choice>
  </mc:AlternateContent>
  <bookViews>
    <workbookView xWindow="0" yWindow="0" windowWidth="21600" windowHeight="9288" tabRatio="760" firstSheet="1" activeTab="5"/>
  </bookViews>
  <sheets>
    <sheet name="T1 - Sociodem" sheetId="3" r:id="rId1"/>
    <sheet name="P. Corr - EDA" sheetId="9" r:id="rId2"/>
    <sheet name="Interpret Model Selection" sheetId="5" r:id="rId3"/>
    <sheet name="Validate PFM" sheetId="11" r:id="rId4"/>
    <sheet name="Diagnostics Info" sheetId="6" r:id="rId5"/>
    <sheet name="Diagnostics" sheetId="7" r:id="rId6"/>
    <sheet name="P. Corr - Confirm" sheetId="8" r:id="rId7"/>
    <sheet name="T5 - Sensitivity Analysis" sheetId="10" r:id="rId8"/>
    <sheet name="Validate FM" sheetId="12" r:id="rId9"/>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0" i="12" l="1"/>
  <c r="C20" i="12"/>
  <c r="G20" i="11"/>
  <c r="C20" i="11"/>
  <c r="A19" i="10" l="1"/>
  <c r="B19" i="10"/>
  <c r="C19" i="10"/>
  <c r="D19" i="10"/>
  <c r="E19" i="10"/>
  <c r="F19" i="10"/>
  <c r="G19" i="10"/>
  <c r="H19" i="10"/>
  <c r="I19" i="10"/>
  <c r="J19" i="10"/>
  <c r="A20" i="10"/>
  <c r="B20" i="10"/>
  <c r="C20" i="10"/>
  <c r="D20" i="10"/>
  <c r="E20" i="10"/>
  <c r="F20" i="10"/>
  <c r="G20" i="10"/>
  <c r="K20" i="10" s="1"/>
  <c r="H20" i="10"/>
  <c r="I20" i="10"/>
  <c r="J20" i="10"/>
  <c r="A21" i="10"/>
  <c r="B21" i="10"/>
  <c r="C21" i="10"/>
  <c r="D21" i="10"/>
  <c r="E21" i="10"/>
  <c r="F21" i="10"/>
  <c r="G21" i="10"/>
  <c r="K21" i="10" s="1"/>
  <c r="H21" i="10"/>
  <c r="I21" i="10"/>
  <c r="J21" i="10"/>
  <c r="F18" i="10"/>
  <c r="G18" i="10"/>
  <c r="H18" i="10"/>
  <c r="I18" i="10"/>
  <c r="J18" i="10"/>
  <c r="K19" i="10" l="1"/>
  <c r="L6" i="8"/>
  <c r="M6" i="8"/>
  <c r="N6" i="8"/>
  <c r="O6" i="8"/>
  <c r="K6" i="8"/>
  <c r="K26" i="9"/>
  <c r="K22" i="9"/>
  <c r="K18" i="9"/>
  <c r="K10" i="9"/>
  <c r="L10" i="9"/>
  <c r="M10" i="9"/>
  <c r="N10" i="9"/>
  <c r="O10" i="9"/>
  <c r="K8" i="9"/>
  <c r="K7" i="9"/>
  <c r="K6" i="9"/>
  <c r="L6" i="9"/>
  <c r="M6" i="9"/>
  <c r="N6" i="9"/>
  <c r="O6" i="9"/>
  <c r="G11" i="10" l="1"/>
  <c r="H11" i="10"/>
  <c r="I11" i="10"/>
  <c r="J11" i="10"/>
  <c r="G12" i="10"/>
  <c r="H12" i="10"/>
  <c r="I12" i="10"/>
  <c r="J12" i="10"/>
  <c r="G13" i="10"/>
  <c r="H13" i="10"/>
  <c r="I13" i="10"/>
  <c r="J13" i="10"/>
  <c r="G14" i="10"/>
  <c r="H14" i="10"/>
  <c r="I14" i="10"/>
  <c r="J14" i="10"/>
  <c r="G15" i="10"/>
  <c r="H15" i="10"/>
  <c r="I15" i="10"/>
  <c r="J15" i="10"/>
  <c r="G16" i="10"/>
  <c r="H16" i="10"/>
  <c r="I16" i="10"/>
  <c r="J16" i="10"/>
  <c r="G17" i="10"/>
  <c r="H17" i="10"/>
  <c r="I17" i="10"/>
  <c r="J17" i="10"/>
  <c r="J10" i="10"/>
  <c r="I10" i="10"/>
  <c r="H10" i="10"/>
  <c r="G10" i="10"/>
  <c r="B11" i="10"/>
  <c r="C11" i="10"/>
  <c r="D11" i="10"/>
  <c r="E11" i="10"/>
  <c r="B12" i="10"/>
  <c r="C12" i="10"/>
  <c r="D12" i="10"/>
  <c r="E12" i="10"/>
  <c r="B13" i="10"/>
  <c r="C13" i="10"/>
  <c r="D13" i="10"/>
  <c r="E13" i="10"/>
  <c r="B14" i="10"/>
  <c r="C14" i="10"/>
  <c r="D14" i="10"/>
  <c r="E14" i="10"/>
  <c r="B15" i="10"/>
  <c r="C15" i="10"/>
  <c r="D15" i="10"/>
  <c r="E15" i="10"/>
  <c r="B16" i="10"/>
  <c r="C16" i="10"/>
  <c r="D16" i="10"/>
  <c r="E16" i="10"/>
  <c r="B17" i="10"/>
  <c r="C17" i="10"/>
  <c r="D17" i="10"/>
  <c r="E17" i="10"/>
  <c r="B18" i="10"/>
  <c r="C18" i="10"/>
  <c r="D18" i="10"/>
  <c r="E18" i="10"/>
  <c r="E10" i="10"/>
  <c r="D10" i="10"/>
  <c r="C10" i="10"/>
  <c r="B10" i="10"/>
  <c r="F17" i="10"/>
  <c r="F11" i="10"/>
  <c r="F12" i="10"/>
  <c r="F13" i="10"/>
  <c r="F14" i="10"/>
  <c r="F15" i="10"/>
  <c r="F16" i="10"/>
  <c r="F10" i="10"/>
  <c r="A11" i="10"/>
  <c r="A12" i="10"/>
  <c r="A13" i="10"/>
  <c r="A14" i="10"/>
  <c r="A15" i="10"/>
  <c r="A16" i="10"/>
  <c r="A17" i="10"/>
  <c r="A18" i="10"/>
  <c r="A10" i="10"/>
  <c r="A8" i="10"/>
  <c r="F8" i="10"/>
  <c r="J58" i="9"/>
  <c r="J46" i="9"/>
  <c r="K46" i="9"/>
  <c r="L46" i="9"/>
  <c r="M46" i="9"/>
  <c r="N46" i="9"/>
  <c r="O46" i="9"/>
  <c r="J47" i="9"/>
  <c r="K47" i="9"/>
  <c r="L47" i="9"/>
  <c r="M47" i="9"/>
  <c r="N47" i="9"/>
  <c r="O47" i="9"/>
  <c r="K48" i="9"/>
  <c r="L48" i="9"/>
  <c r="M48" i="9"/>
  <c r="N48" i="9"/>
  <c r="O48" i="9"/>
  <c r="K49" i="9"/>
  <c r="L49" i="9"/>
  <c r="M49" i="9"/>
  <c r="N49" i="9"/>
  <c r="O49" i="9"/>
  <c r="J50" i="9"/>
  <c r="K50" i="9"/>
  <c r="L50" i="9"/>
  <c r="M50" i="9"/>
  <c r="N50" i="9"/>
  <c r="O50" i="9"/>
  <c r="J51" i="9"/>
  <c r="K51" i="9"/>
  <c r="L51" i="9"/>
  <c r="M51" i="9"/>
  <c r="N51" i="9"/>
  <c r="O51" i="9"/>
  <c r="K52" i="9"/>
  <c r="L52" i="9"/>
  <c r="M52" i="9"/>
  <c r="N52" i="9"/>
  <c r="O52" i="9"/>
  <c r="K53" i="9"/>
  <c r="L53" i="9"/>
  <c r="M53" i="9"/>
  <c r="N53" i="9"/>
  <c r="O53" i="9"/>
  <c r="J54" i="9"/>
  <c r="K54" i="9"/>
  <c r="L54" i="9"/>
  <c r="M54" i="9"/>
  <c r="N54" i="9"/>
  <c r="O54" i="9"/>
  <c r="J55" i="9"/>
  <c r="K55" i="9"/>
  <c r="L55" i="9"/>
  <c r="M55" i="9"/>
  <c r="N55" i="9"/>
  <c r="O55" i="9"/>
  <c r="K56" i="9"/>
  <c r="L56" i="9"/>
  <c r="M56" i="9"/>
  <c r="N56" i="9"/>
  <c r="O56" i="9"/>
  <c r="K57" i="9"/>
  <c r="L57" i="9"/>
  <c r="M57" i="9"/>
  <c r="N57" i="9"/>
  <c r="O57" i="9"/>
  <c r="K58" i="9"/>
  <c r="L58" i="9"/>
  <c r="M58" i="9"/>
  <c r="N58" i="9"/>
  <c r="O58" i="9"/>
  <c r="J59" i="9"/>
  <c r="K59" i="9"/>
  <c r="L59" i="9"/>
  <c r="M59" i="9"/>
  <c r="N59" i="9"/>
  <c r="O59" i="9"/>
  <c r="K60" i="9"/>
  <c r="L60" i="9"/>
  <c r="M60" i="9"/>
  <c r="N60" i="9"/>
  <c r="O60" i="9"/>
  <c r="K61" i="9"/>
  <c r="L61" i="9"/>
  <c r="M61" i="9"/>
  <c r="N61" i="9"/>
  <c r="O61" i="9"/>
  <c r="O45" i="9"/>
  <c r="N45" i="9"/>
  <c r="M45" i="9"/>
  <c r="L45" i="9"/>
  <c r="K45" i="9"/>
  <c r="O44" i="9"/>
  <c r="N44" i="9"/>
  <c r="M44" i="9"/>
  <c r="L44" i="9"/>
  <c r="K44" i="9"/>
  <c r="O43" i="9"/>
  <c r="N43" i="9"/>
  <c r="M43" i="9"/>
  <c r="L43" i="9"/>
  <c r="K43" i="9"/>
  <c r="J43" i="9"/>
  <c r="O42" i="9"/>
  <c r="N42" i="9"/>
  <c r="M42" i="9"/>
  <c r="L42" i="9"/>
  <c r="K42" i="9"/>
  <c r="J42" i="9"/>
  <c r="O41" i="9"/>
  <c r="N41" i="9"/>
  <c r="M41" i="9"/>
  <c r="L41" i="9"/>
  <c r="K41" i="9"/>
  <c r="O40" i="9"/>
  <c r="N40" i="9"/>
  <c r="M40" i="9"/>
  <c r="L40" i="9"/>
  <c r="K40" i="9"/>
  <c r="O39" i="9"/>
  <c r="N39" i="9"/>
  <c r="M39" i="9"/>
  <c r="L39" i="9"/>
  <c r="K39" i="9"/>
  <c r="J39" i="9"/>
  <c r="O38" i="9"/>
  <c r="N38" i="9"/>
  <c r="M38" i="9"/>
  <c r="L38" i="9"/>
  <c r="K38" i="9"/>
  <c r="J38" i="9"/>
  <c r="O37" i="9"/>
  <c r="N37" i="9"/>
  <c r="M37" i="9"/>
  <c r="L37" i="9"/>
  <c r="K37" i="9"/>
  <c r="O36" i="9"/>
  <c r="N36" i="9"/>
  <c r="M36" i="9"/>
  <c r="L36" i="9"/>
  <c r="K36" i="9"/>
  <c r="O35" i="9"/>
  <c r="N35" i="9"/>
  <c r="M35" i="9"/>
  <c r="L35" i="9"/>
  <c r="K35" i="9"/>
  <c r="J35" i="9"/>
  <c r="O34" i="9"/>
  <c r="N34" i="9"/>
  <c r="M34" i="9"/>
  <c r="L34" i="9"/>
  <c r="K34" i="9"/>
  <c r="J34" i="9"/>
  <c r="O33" i="9"/>
  <c r="N33" i="9"/>
  <c r="M33" i="9"/>
  <c r="L33" i="9"/>
  <c r="K33" i="9"/>
  <c r="O32" i="9"/>
  <c r="N32" i="9"/>
  <c r="M32" i="9"/>
  <c r="L32" i="9"/>
  <c r="K32" i="9"/>
  <c r="O31" i="9"/>
  <c r="N31" i="9"/>
  <c r="M31" i="9"/>
  <c r="L31" i="9"/>
  <c r="K31" i="9"/>
  <c r="J31" i="9"/>
  <c r="O30" i="9"/>
  <c r="N30" i="9"/>
  <c r="M30" i="9"/>
  <c r="L30" i="9"/>
  <c r="K30" i="9"/>
  <c r="J30" i="9"/>
  <c r="O29" i="9"/>
  <c r="N29" i="9"/>
  <c r="M29" i="9"/>
  <c r="L29" i="9"/>
  <c r="K29" i="9"/>
  <c r="O28" i="9"/>
  <c r="N28" i="9"/>
  <c r="M28" i="9"/>
  <c r="L28" i="9"/>
  <c r="K28" i="9"/>
  <c r="O27" i="9"/>
  <c r="N27" i="9"/>
  <c r="M27" i="9"/>
  <c r="L27" i="9"/>
  <c r="K27" i="9"/>
  <c r="J27" i="9"/>
  <c r="O26" i="9"/>
  <c r="N26" i="9"/>
  <c r="M26" i="9"/>
  <c r="L26" i="9"/>
  <c r="J26" i="9"/>
  <c r="O25" i="9"/>
  <c r="N25" i="9"/>
  <c r="M25" i="9"/>
  <c r="L25" i="9"/>
  <c r="K25" i="9"/>
  <c r="O24" i="9"/>
  <c r="N24" i="9"/>
  <c r="M24" i="9"/>
  <c r="L24" i="9"/>
  <c r="K24" i="9"/>
  <c r="O23" i="9"/>
  <c r="N23" i="9"/>
  <c r="M23" i="9"/>
  <c r="L23" i="9"/>
  <c r="K23" i="9"/>
  <c r="J23" i="9"/>
  <c r="O22" i="9"/>
  <c r="N22" i="9"/>
  <c r="M22" i="9"/>
  <c r="L22" i="9"/>
  <c r="J22" i="9"/>
  <c r="O21" i="9"/>
  <c r="N21" i="9"/>
  <c r="M21" i="9"/>
  <c r="L21" i="9"/>
  <c r="K21" i="9"/>
  <c r="O20" i="9"/>
  <c r="N20" i="9"/>
  <c r="M20" i="9"/>
  <c r="L20" i="9"/>
  <c r="K20" i="9"/>
  <c r="O19" i="9"/>
  <c r="N19" i="9"/>
  <c r="M19" i="9"/>
  <c r="L19" i="9"/>
  <c r="K19" i="9"/>
  <c r="J19" i="9"/>
  <c r="O18" i="9"/>
  <c r="N18" i="9"/>
  <c r="M18" i="9"/>
  <c r="L18" i="9"/>
  <c r="J18" i="9"/>
  <c r="O17" i="9"/>
  <c r="N17" i="9"/>
  <c r="M17" i="9"/>
  <c r="L17" i="9"/>
  <c r="K17" i="9"/>
  <c r="O16" i="9"/>
  <c r="N16" i="9"/>
  <c r="M16" i="9"/>
  <c r="L16" i="9"/>
  <c r="K16" i="9"/>
  <c r="O15" i="9"/>
  <c r="N15" i="9"/>
  <c r="M15" i="9"/>
  <c r="L15" i="9"/>
  <c r="K15" i="9"/>
  <c r="J15" i="9"/>
  <c r="O14" i="9"/>
  <c r="N14" i="9"/>
  <c r="M14" i="9"/>
  <c r="L14" i="9"/>
  <c r="K14" i="9"/>
  <c r="J14" i="9"/>
  <c r="O13" i="9"/>
  <c r="N13" i="9"/>
  <c r="M13" i="9"/>
  <c r="L13" i="9"/>
  <c r="K13" i="9"/>
  <c r="O12" i="9"/>
  <c r="N12" i="9"/>
  <c r="M12" i="9"/>
  <c r="L12" i="9"/>
  <c r="K12" i="9"/>
  <c r="O11" i="9"/>
  <c r="N11" i="9"/>
  <c r="M11" i="9"/>
  <c r="L11" i="9"/>
  <c r="K11" i="9"/>
  <c r="J11" i="9"/>
  <c r="J10" i="9"/>
  <c r="O9" i="9"/>
  <c r="N9" i="9"/>
  <c r="M9" i="9"/>
  <c r="L9" i="9"/>
  <c r="K9" i="9"/>
  <c r="O8" i="9"/>
  <c r="N8" i="9"/>
  <c r="M8" i="9"/>
  <c r="L8" i="9"/>
  <c r="O7" i="9"/>
  <c r="N7" i="9"/>
  <c r="M7" i="9"/>
  <c r="L7" i="9"/>
  <c r="J7" i="9"/>
  <c r="J6" i="9"/>
  <c r="J6" i="8"/>
  <c r="J7" i="8"/>
  <c r="J10" i="8"/>
  <c r="J11" i="8"/>
  <c r="J14" i="8"/>
  <c r="J15" i="8"/>
  <c r="J18" i="8"/>
  <c r="J19" i="8"/>
  <c r="J22" i="8"/>
  <c r="J23" i="8"/>
  <c r="J26" i="8"/>
  <c r="J27" i="8"/>
  <c r="J30" i="8"/>
  <c r="J31" i="8"/>
  <c r="J34" i="8"/>
  <c r="J35" i="8"/>
  <c r="J38" i="8"/>
  <c r="J39" i="8"/>
  <c r="J42" i="8"/>
  <c r="J43" i="8"/>
  <c r="L7" i="8"/>
  <c r="M7" i="8"/>
  <c r="N7" i="8"/>
  <c r="O7" i="8"/>
  <c r="L8" i="8"/>
  <c r="M8" i="8"/>
  <c r="N8" i="8"/>
  <c r="O8" i="8"/>
  <c r="L9" i="8"/>
  <c r="M9" i="8"/>
  <c r="N9" i="8"/>
  <c r="O9" i="8"/>
  <c r="L10" i="8"/>
  <c r="M10" i="8"/>
  <c r="N10" i="8"/>
  <c r="O10" i="8"/>
  <c r="L11" i="8"/>
  <c r="M11" i="8"/>
  <c r="N11" i="8"/>
  <c r="O11" i="8"/>
  <c r="L12" i="8"/>
  <c r="M12" i="8"/>
  <c r="N12" i="8"/>
  <c r="O12" i="8"/>
  <c r="L13" i="8"/>
  <c r="M13" i="8"/>
  <c r="N13" i="8"/>
  <c r="O13" i="8"/>
  <c r="L14" i="8"/>
  <c r="M14" i="8"/>
  <c r="N14" i="8"/>
  <c r="O14" i="8"/>
  <c r="L15" i="8"/>
  <c r="M15" i="8"/>
  <c r="N15" i="8"/>
  <c r="O15" i="8"/>
  <c r="L16" i="8"/>
  <c r="M16" i="8"/>
  <c r="N16" i="8"/>
  <c r="O16" i="8"/>
  <c r="L17" i="8"/>
  <c r="M17" i="8"/>
  <c r="N17" i="8"/>
  <c r="O17" i="8"/>
  <c r="L18" i="8"/>
  <c r="M18" i="8"/>
  <c r="N18" i="8"/>
  <c r="O18" i="8"/>
  <c r="L19" i="8"/>
  <c r="M19" i="8"/>
  <c r="N19" i="8"/>
  <c r="O19" i="8"/>
  <c r="L20" i="8"/>
  <c r="M20" i="8"/>
  <c r="N20" i="8"/>
  <c r="O20" i="8"/>
  <c r="L21" i="8"/>
  <c r="M21" i="8"/>
  <c r="N21" i="8"/>
  <c r="O21" i="8"/>
  <c r="L22" i="8"/>
  <c r="M22" i="8"/>
  <c r="N22" i="8"/>
  <c r="O22" i="8"/>
  <c r="L23" i="8"/>
  <c r="M23" i="8"/>
  <c r="N23" i="8"/>
  <c r="O23" i="8"/>
  <c r="L24" i="8"/>
  <c r="M24" i="8"/>
  <c r="N24" i="8"/>
  <c r="O24" i="8"/>
  <c r="L25" i="8"/>
  <c r="M25" i="8"/>
  <c r="N25" i="8"/>
  <c r="O25" i="8"/>
  <c r="L26" i="8"/>
  <c r="M26" i="8"/>
  <c r="N26" i="8"/>
  <c r="O26" i="8"/>
  <c r="L27" i="8"/>
  <c r="M27" i="8"/>
  <c r="N27" i="8"/>
  <c r="O27" i="8"/>
  <c r="L28" i="8"/>
  <c r="M28" i="8"/>
  <c r="N28" i="8"/>
  <c r="O28" i="8"/>
  <c r="L29" i="8"/>
  <c r="M29" i="8"/>
  <c r="N29" i="8"/>
  <c r="O29" i="8"/>
  <c r="L30" i="8"/>
  <c r="M30" i="8"/>
  <c r="N30" i="8"/>
  <c r="O30" i="8"/>
  <c r="L31" i="8"/>
  <c r="M31" i="8"/>
  <c r="N31" i="8"/>
  <c r="O31" i="8"/>
  <c r="L32" i="8"/>
  <c r="M32" i="8"/>
  <c r="N32" i="8"/>
  <c r="O32" i="8"/>
  <c r="L33" i="8"/>
  <c r="M33" i="8"/>
  <c r="N33" i="8"/>
  <c r="O33" i="8"/>
  <c r="L34" i="8"/>
  <c r="M34" i="8"/>
  <c r="N34" i="8"/>
  <c r="O34" i="8"/>
  <c r="L35" i="8"/>
  <c r="M35" i="8"/>
  <c r="N35" i="8"/>
  <c r="O35" i="8"/>
  <c r="L36" i="8"/>
  <c r="M36" i="8"/>
  <c r="N36" i="8"/>
  <c r="O36" i="8"/>
  <c r="L37" i="8"/>
  <c r="M37" i="8"/>
  <c r="N37" i="8"/>
  <c r="O37" i="8"/>
  <c r="L38" i="8"/>
  <c r="M38" i="8"/>
  <c r="N38" i="8"/>
  <c r="O38" i="8"/>
  <c r="L39" i="8"/>
  <c r="M39" i="8"/>
  <c r="N39" i="8"/>
  <c r="O39" i="8"/>
  <c r="L40" i="8"/>
  <c r="M40" i="8"/>
  <c r="N40" i="8"/>
  <c r="O40" i="8"/>
  <c r="L41" i="8"/>
  <c r="M41" i="8"/>
  <c r="N41" i="8"/>
  <c r="O41" i="8"/>
  <c r="L42" i="8"/>
  <c r="M42" i="8"/>
  <c r="N42" i="8"/>
  <c r="O42" i="8"/>
  <c r="L43" i="8"/>
  <c r="M43" i="8"/>
  <c r="N43" i="8"/>
  <c r="O43" i="8"/>
  <c r="L44" i="8"/>
  <c r="M44" i="8"/>
  <c r="N44" i="8"/>
  <c r="O44" i="8"/>
  <c r="L45" i="8"/>
  <c r="M45" i="8"/>
  <c r="N45" i="8"/>
  <c r="O45" i="8"/>
  <c r="K44" i="8"/>
  <c r="K45" i="8"/>
  <c r="K34" i="8"/>
  <c r="K35" i="8"/>
  <c r="K36" i="8"/>
  <c r="K37" i="8"/>
  <c r="K38" i="8"/>
  <c r="K39" i="8"/>
  <c r="K40" i="8"/>
  <c r="K41" i="8"/>
  <c r="K42" i="8"/>
  <c r="K43" i="8"/>
  <c r="K8" i="8"/>
  <c r="K9" i="8"/>
  <c r="K10" i="8"/>
  <c r="K11" i="8"/>
  <c r="K12" i="8"/>
  <c r="K13" i="8"/>
  <c r="K14" i="8"/>
  <c r="K15" i="8"/>
  <c r="K16" i="8"/>
  <c r="K17" i="8"/>
  <c r="K18" i="8"/>
  <c r="K19" i="8"/>
  <c r="K20" i="8"/>
  <c r="K21" i="8"/>
  <c r="K22" i="8"/>
  <c r="K23" i="8"/>
  <c r="K24" i="8"/>
  <c r="K25" i="8"/>
  <c r="K26" i="8"/>
  <c r="K27" i="8"/>
  <c r="K28" i="8"/>
  <c r="K29" i="8"/>
  <c r="K30" i="8"/>
  <c r="K31" i="8"/>
  <c r="K32" i="8"/>
  <c r="K33" i="8"/>
  <c r="K7" i="8"/>
  <c r="Y18" i="7"/>
  <c r="Y19" i="7"/>
  <c r="Y20" i="7"/>
  <c r="Y21" i="7"/>
  <c r="Y22" i="7"/>
  <c r="Y23" i="7"/>
  <c r="Y24" i="7"/>
  <c r="Y25" i="7"/>
  <c r="Y26" i="7"/>
  <c r="Y27" i="7"/>
  <c r="Y28" i="7"/>
  <c r="Y29" i="7"/>
  <c r="Y30" i="7"/>
  <c r="Y31" i="7"/>
  <c r="Y32" i="7"/>
  <c r="Q18" i="7"/>
  <c r="Q19" i="7"/>
  <c r="Q20" i="7"/>
  <c r="Q21" i="7"/>
  <c r="Q22" i="7"/>
  <c r="Q23" i="7"/>
  <c r="Q24" i="7"/>
  <c r="Q25" i="7"/>
  <c r="Q26" i="7"/>
  <c r="Q27" i="7"/>
  <c r="Q28" i="7"/>
  <c r="Q29" i="7"/>
  <c r="Q30" i="7"/>
  <c r="Q31" i="7"/>
  <c r="Q32" i="7"/>
  <c r="I18" i="7"/>
  <c r="I19" i="7"/>
  <c r="I20" i="7"/>
  <c r="I21" i="7"/>
  <c r="I22" i="7"/>
  <c r="I23" i="7"/>
  <c r="I24" i="7"/>
  <c r="I25" i="7"/>
  <c r="I26" i="7"/>
  <c r="I27" i="7"/>
  <c r="I28" i="7"/>
  <c r="I29" i="7"/>
  <c r="I30" i="7"/>
  <c r="I31" i="7"/>
  <c r="I32" i="7"/>
  <c r="K17" i="10" l="1"/>
  <c r="K15" i="10"/>
  <c r="K13" i="10"/>
  <c r="K11" i="10"/>
  <c r="K16" i="10"/>
  <c r="K14" i="10"/>
  <c r="K10" i="10"/>
  <c r="K18" i="10"/>
  <c r="K12" i="10"/>
  <c r="Y9" i="7"/>
  <c r="Y10" i="7"/>
  <c r="Y11" i="7"/>
  <c r="Y12" i="7"/>
  <c r="Y13" i="7"/>
  <c r="Y14" i="7"/>
  <c r="Y15" i="7"/>
  <c r="Y16" i="7"/>
  <c r="Y17" i="7"/>
  <c r="Y8" i="7"/>
  <c r="Q9" i="7"/>
  <c r="Q10" i="7"/>
  <c r="Q11" i="7"/>
  <c r="Q12" i="7"/>
  <c r="Q13" i="7"/>
  <c r="Q14" i="7"/>
  <c r="Q15" i="7"/>
  <c r="Q16" i="7"/>
  <c r="Q17" i="7"/>
  <c r="Q8" i="7"/>
  <c r="I9" i="7"/>
  <c r="I10" i="7"/>
  <c r="I11" i="7"/>
  <c r="I12" i="7"/>
  <c r="I13" i="7"/>
  <c r="I14" i="7"/>
  <c r="I15" i="7"/>
  <c r="I16" i="7"/>
  <c r="I17" i="7"/>
  <c r="I8" i="7"/>
  <c r="A22" i="7"/>
  <c r="A16" i="7"/>
  <c r="L19" i="3" l="1"/>
  <c r="L18" i="3"/>
  <c r="K19" i="3"/>
  <c r="K18" i="3"/>
  <c r="J19" i="3"/>
  <c r="J18" i="3"/>
  <c r="I6" i="3"/>
  <c r="J6" i="3"/>
  <c r="K6" i="3"/>
  <c r="L6" i="3"/>
  <c r="I7" i="3"/>
  <c r="J7" i="3"/>
  <c r="K7" i="3"/>
  <c r="L7" i="3"/>
  <c r="I8" i="3"/>
  <c r="J8" i="3"/>
  <c r="K8" i="3"/>
  <c r="L8" i="3"/>
  <c r="I9" i="3"/>
  <c r="J9" i="3"/>
  <c r="K9" i="3"/>
  <c r="L9" i="3"/>
  <c r="I10" i="3"/>
  <c r="J10" i="3"/>
  <c r="K10" i="3"/>
  <c r="L10" i="3"/>
  <c r="I11" i="3"/>
  <c r="J11" i="3"/>
  <c r="K11" i="3"/>
  <c r="L11" i="3"/>
  <c r="I12" i="3"/>
  <c r="J12" i="3"/>
  <c r="K12" i="3"/>
  <c r="L12" i="3"/>
  <c r="I13" i="3"/>
  <c r="J13" i="3"/>
  <c r="K13" i="3"/>
  <c r="L13" i="3"/>
  <c r="I14" i="3"/>
  <c r="J14" i="3"/>
  <c r="K14" i="3"/>
  <c r="L14" i="3"/>
  <c r="I15" i="3"/>
  <c r="J15" i="3"/>
  <c r="K15" i="3"/>
  <c r="L15" i="3"/>
  <c r="I16" i="3"/>
  <c r="J16" i="3"/>
  <c r="K16" i="3"/>
  <c r="L16" i="3"/>
  <c r="J5" i="3"/>
  <c r="K5" i="3"/>
  <c r="L5" i="3"/>
  <c r="I5" i="3"/>
</calcChain>
</file>

<file path=xl/sharedStrings.xml><?xml version="1.0" encoding="utf-8"?>
<sst xmlns="http://schemas.openxmlformats.org/spreadsheetml/2006/main" count="543" uniqueCount="242">
  <si>
    <t>Parameter</t>
  </si>
  <si>
    <t>Estimate</t>
  </si>
  <si>
    <t>t Value</t>
  </si>
  <si>
    <t>Pr &gt; |t|</t>
  </si>
  <si>
    <t>95% Confidence Limits</t>
  </si>
  <si>
    <t>Intercept</t>
  </si>
  <si>
    <t>&lt;.0001</t>
  </si>
  <si>
    <t>female</t>
  </si>
  <si>
    <t>proband</t>
  </si>
  <si>
    <t>Variable</t>
  </si>
  <si>
    <t>Beta</t>
  </si>
  <si>
    <t>95% CI</t>
  </si>
  <si>
    <t>p-value</t>
  </si>
  <si>
    <t>Beta Percent Difference</t>
  </si>
  <si>
    <t>Label</t>
  </si>
  <si>
    <t>N</t>
  </si>
  <si>
    <t>Mean</t>
  </si>
  <si>
    <t>Std Dev</t>
  </si>
  <si>
    <t>Minimum</t>
  </si>
  <si>
    <t>Maximum</t>
  </si>
  <si>
    <t>sbp</t>
  </si>
  <si>
    <t>chol</t>
  </si>
  <si>
    <t>age</t>
  </si>
  <si>
    <t>bmi</t>
  </si>
  <si>
    <t>dbp</t>
  </si>
  <si>
    <t>hdl</t>
  </si>
  <si>
    <t>ht</t>
  </si>
  <si>
    <t>ldl</t>
  </si>
  <si>
    <t>skin</t>
  </si>
  <si>
    <t>tg</t>
  </si>
  <si>
    <t>vldl</t>
  </si>
  <si>
    <t>wt</t>
  </si>
  <si>
    <t>Systolic blood pressure (mmHg)</t>
  </si>
  <si>
    <t>Total cholesterol (dg/mL)</t>
  </si>
  <si>
    <t>Age (years)</t>
  </si>
  <si>
    <t>Body mass index (kg/m^2)</t>
  </si>
  <si>
    <t>Diastolic blood pressure (mmHg)</t>
  </si>
  <si>
    <t>High density lipoprotein (mg/dL)</t>
  </si>
  <si>
    <t>Height (in)</t>
  </si>
  <si>
    <t>Low density lipoprotein (mg/dL)</t>
  </si>
  <si>
    <t>Blood glucose levels (mg/dL)</t>
  </si>
  <si>
    <t>Triglycerides (mg/dL)</t>
  </si>
  <si>
    <t>Very low density lipoprotein (mg/dL)</t>
  </si>
  <si>
    <t>Weight (lbs)</t>
  </si>
  <si>
    <t>Standard Deviation</t>
  </si>
  <si>
    <t>Continuous Variables</t>
  </si>
  <si>
    <t>Female</t>
  </si>
  <si>
    <t>Percent</t>
  </si>
  <si>
    <t>Frequency</t>
  </si>
  <si>
    <t>Categorical Variables</t>
  </si>
  <si>
    <t>Cumulative</t>
  </si>
  <si>
    <t>MALE</t>
  </si>
  <si>
    <t>FEMALE</t>
  </si>
  <si>
    <t>No</t>
  </si>
  <si>
    <t>Yes</t>
  </si>
  <si>
    <t>Proband</t>
  </si>
  <si>
    <t>Percentage</t>
  </si>
  <si>
    <t>AGE_Cent</t>
  </si>
  <si>
    <t>BMI_Cent</t>
  </si>
  <si>
    <t>DBP_Cent</t>
  </si>
  <si>
    <t>HDL_Cent</t>
  </si>
  <si>
    <t>HT_Cent</t>
  </si>
  <si>
    <t>SKIN_Cent</t>
  </si>
  <si>
    <t>WT_Cent</t>
  </si>
  <si>
    <t>CHOL_Cent</t>
  </si>
  <si>
    <t>LDL_Cent</t>
  </si>
  <si>
    <t>TG_Cent</t>
  </si>
  <si>
    <t>VLDL_Cent</t>
  </si>
  <si>
    <t>Interpretation</t>
  </si>
  <si>
    <t>Dependent Variable: sbp</t>
  </si>
  <si>
    <t>Tolerances</t>
  </si>
  <si>
    <t>Type I Tolerance</t>
  </si>
  <si>
    <t>Dummy001</t>
  </si>
  <si>
    <t>Dummy002</t>
  </si>
  <si>
    <t>Observations w/Leverage &gt; 2(k+1)/n are worth investigation, where k = # of independent variables in the model</t>
  </si>
  <si>
    <t>Leverage</t>
  </si>
  <si>
    <t>Diagnostic</t>
  </si>
  <si>
    <t>Farther an X value is from the mean of the X's (independent variables), the more leverage it has, and thus the more potential influece it has on the fit of the regression line</t>
  </si>
  <si>
    <t>A data point is influential if, by itself, it has a substantial impact on the parameter estimates (intercept, slopes) in a model. This typically happens when the observation is both extreme in X (has leverage) AND is unusual in the patter of Y|X</t>
  </si>
  <si>
    <t>JR useful for identifying influential points, will be largest when: (1) Studentized residual (ri) is large, e.g. leverage is large, or (2) sample variance of residuals is smaller when observation i is deleted</t>
  </si>
  <si>
    <t>Studentized residual (r_i)</t>
  </si>
  <si>
    <t>Jackknife Residual (r_-i)</t>
  </si>
  <si>
    <t>h_i is the leverage of the ith observation and ranges from 0 to 1. Leverage quantifies how far x_i is from the center of the distribution of x in your data</t>
  </si>
  <si>
    <t>Critical Value or Formula</t>
  </si>
  <si>
    <t>Cook's Distance (d_i)</t>
  </si>
  <si>
    <t>a general measure of how much the regression estimates (intercept, slopes) change with the deletion of each observation. d_i will be large if either the leverage or studentized residual is large</t>
  </si>
  <si>
    <t>d_i &gt; 1 worth investigating</t>
  </si>
  <si>
    <t>DFBETAS</t>
  </si>
  <si>
    <t>∆Β &gt; 2/sqrt(n) influential in estimating the slope</t>
  </si>
  <si>
    <t>DFFITS (∆Y)</t>
  </si>
  <si>
    <t>∆Y &gt; 2*sqrt(k/n) is influential, where k = # of independent variables in the model</t>
  </si>
  <si>
    <t>if we delete the ith observation, and refit the regression model, how does the predicted value for the ith individal change?</t>
  </si>
  <si>
    <t>Influential Point (General)</t>
  </si>
  <si>
    <t>SAS Code</t>
  </si>
  <si>
    <t>Rstudent</t>
  </si>
  <si>
    <t>Estimated residual (Ehat_i)</t>
  </si>
  <si>
    <t>Residual</t>
  </si>
  <si>
    <t>Student residual</t>
  </si>
  <si>
    <t>The mean of all estimated residuals. Also includes standard error of estimated residual</t>
  </si>
  <si>
    <t>Cook's D</t>
  </si>
  <si>
    <t>if we delete the ith observation, and refit the regression model, how do each of the regression coefficient estimates change?</t>
  </si>
  <si>
    <t>Hat Diag</t>
  </si>
  <si>
    <t>Definitions</t>
  </si>
  <si>
    <t>Conclusions</t>
  </si>
  <si>
    <t>Residual Analysis</t>
  </si>
  <si>
    <t>Notes:</t>
  </si>
  <si>
    <t>n</t>
  </si>
  <si>
    <t>k</t>
  </si>
  <si>
    <t>Rules of Thumb</t>
  </si>
  <si>
    <t>Obs</t>
  </si>
  <si>
    <t>id</t>
  </si>
  <si>
    <t>Predicted</t>
  </si>
  <si>
    <t>CooksD</t>
  </si>
  <si>
    <t>DFFITs</t>
  </si>
  <si>
    <t>1) Look at graphs of diagnostics and residuals</t>
  </si>
  <si>
    <t>2) Graphically select potential outliers; "based on residual plots there could have been X number of potentially influential points (id=xx)…"</t>
  </si>
  <si>
    <t xml:space="preserve">3) In discussion write about whether or not extreme values; "model diagnostics suggested </t>
  </si>
  <si>
    <t>Pearson Correlation Coefficients</t>
  </si>
  <si>
    <t>Prob &gt; |r| under H0: Rho=0</t>
  </si>
  <si>
    <t>Number of Observations</t>
  </si>
  <si>
    <t>Total cholesterol (dg/mL), centered</t>
  </si>
  <si>
    <t>Age (years), centered</t>
  </si>
  <si>
    <t>Gender (Female)</t>
  </si>
  <si>
    <t>Low density lipoprotein (mg/dL), centered</t>
  </si>
  <si>
    <t>Body mass index (kg/m^2), centered</t>
  </si>
  <si>
    <t>Diastolic blood pressure (mmHg), centered</t>
  </si>
  <si>
    <t>Triglycerides (mg/dL), centered</t>
  </si>
  <si>
    <t>Very low density lipoprotein (mg/dL), centered</t>
  </si>
  <si>
    <t>Weight (lbs), centered</t>
  </si>
  <si>
    <t>Values highlighted in yellow have correlations greater than 0.60, and should be inspected for collinearity. Interpretation: "X has high degree of collinearity with X2. X was eliminated from the model because it does not provide any new information to the model (tolerance = xxx)."</t>
  </si>
  <si>
    <t>High density lipoprotein (mg/dL), centered</t>
  </si>
  <si>
    <t>Height (in), centered</t>
  </si>
  <si>
    <t>Blood glucose levels (mg/dL, centered)</t>
  </si>
  <si>
    <t>Proband?</t>
  </si>
  <si>
    <t>Values highlighted in yellow have correlations greater than 0.60, and should be inspected for collinearity. Interpretation: "X has high degree of correlation with X2. X was eliminated from the model because it does not provide any new information to the model (R = xxx)."</t>
  </si>
  <si>
    <t>Interpretation:</t>
  </si>
  <si>
    <t>Standard</t>
  </si>
  <si>
    <t>Error</t>
  </si>
  <si>
    <t>Model w/ Potential Influential Observations Eliminated</t>
  </si>
  <si>
    <r>
      <t xml:space="preserve">If data highlights </t>
    </r>
    <r>
      <rPr>
        <sz val="9"/>
        <color rgb="FF00B050"/>
        <rFont val="Arial"/>
        <family val="2"/>
      </rPr>
      <t>Green,</t>
    </r>
    <r>
      <rPr>
        <sz val="9"/>
        <color theme="1"/>
        <rFont val="Arial"/>
        <family val="2"/>
      </rPr>
      <t xml:space="preserve"> then the beta estimates are changed by more than ±10%. This suggests the observations (ID = </t>
    </r>
    <r>
      <rPr>
        <sz val="9"/>
        <color rgb="FFFF0000"/>
        <rFont val="Arial"/>
        <family val="2"/>
      </rPr>
      <t>xxx</t>
    </r>
    <r>
      <rPr>
        <sz val="9"/>
        <color theme="1"/>
        <rFont val="Arial"/>
        <family val="2"/>
      </rPr>
      <t xml:space="preserve">, </t>
    </r>
    <r>
      <rPr>
        <sz val="9"/>
        <color rgb="FFFF0000"/>
        <rFont val="Arial"/>
        <family val="2"/>
      </rPr>
      <t>yyy</t>
    </r>
    <r>
      <rPr>
        <sz val="9"/>
        <color theme="1"/>
        <rFont val="Arial"/>
        <family val="2"/>
      </rPr>
      <t xml:space="preserve">, and </t>
    </r>
    <r>
      <rPr>
        <sz val="9"/>
        <color rgb="FFFF0000"/>
        <rFont val="Arial"/>
        <family val="2"/>
      </rPr>
      <t>zzz</t>
    </r>
    <r>
      <rPr>
        <sz val="9"/>
        <color theme="1"/>
        <rFont val="Arial"/>
        <family val="2"/>
      </rPr>
      <t>) removed during this sensitivity analysis have large influence on the model.</t>
    </r>
  </si>
  <si>
    <t>Full Multivariate Model</t>
  </si>
  <si>
    <t>DFBETAS (∆Β)</t>
  </si>
  <si>
    <r>
      <rPr>
        <b/>
        <sz val="10"/>
        <color theme="1"/>
        <rFont val="Arial"/>
        <family val="2"/>
      </rPr>
      <t>Note</t>
    </r>
    <r>
      <rPr>
        <sz val="10"/>
        <color theme="1"/>
        <rFont val="Arial"/>
        <family val="2"/>
      </rPr>
      <t>: n = sample size; k = # x variables</t>
    </r>
  </si>
  <si>
    <r>
      <t xml:space="preserve">Data point </t>
    </r>
    <r>
      <rPr>
        <u/>
        <sz val="10"/>
        <color theme="1"/>
        <rFont val="Arial"/>
        <family val="2"/>
      </rPr>
      <t>has/does not have</t>
    </r>
    <r>
      <rPr>
        <sz val="10"/>
        <color theme="1"/>
        <rFont val="Arial"/>
        <family val="2"/>
      </rPr>
      <t xml:space="preserve"> large leverage and thus </t>
    </r>
    <r>
      <rPr>
        <u/>
        <sz val="10"/>
        <color theme="1"/>
        <rFont val="Arial"/>
        <family val="2"/>
      </rPr>
      <t>is/is not</t>
    </r>
    <r>
      <rPr>
        <sz val="10"/>
        <color theme="1"/>
        <rFont val="Arial"/>
        <family val="2"/>
      </rPr>
      <t xml:space="preserve"> </t>
    </r>
    <r>
      <rPr>
        <b/>
        <sz val="10"/>
        <color theme="1"/>
        <rFont val="Arial"/>
        <family val="2"/>
      </rPr>
      <t>potentially</t>
    </r>
    <r>
      <rPr>
        <sz val="10"/>
        <color theme="1"/>
        <rFont val="Arial"/>
        <family val="2"/>
      </rPr>
      <t xml:space="preserve"> influential.</t>
    </r>
  </si>
  <si>
    <r>
      <t>Data point</t>
    </r>
    <r>
      <rPr>
        <u/>
        <sz val="10"/>
        <color theme="1"/>
        <rFont val="Arial"/>
        <family val="2"/>
      </rPr>
      <t xml:space="preserve"> is/is not</t>
    </r>
    <r>
      <rPr>
        <sz val="10"/>
        <color theme="1"/>
        <rFont val="Arial"/>
        <family val="2"/>
      </rPr>
      <t xml:space="preserve"> influential in its effect on regression estimates</t>
    </r>
  </si>
  <si>
    <r>
      <t xml:space="preserve">Data point </t>
    </r>
    <r>
      <rPr>
        <u/>
        <sz val="10"/>
        <color theme="1"/>
        <rFont val="Arial"/>
        <family val="2"/>
      </rPr>
      <t>has/does not have</t>
    </r>
    <r>
      <rPr>
        <sz val="10"/>
        <color theme="1"/>
        <rFont val="Arial"/>
        <family val="2"/>
      </rPr>
      <t xml:space="preserve"> large influence on the slope estimate</t>
    </r>
  </si>
  <si>
    <r>
      <t xml:space="preserve">Data point </t>
    </r>
    <r>
      <rPr>
        <u/>
        <sz val="10"/>
        <color theme="1"/>
        <rFont val="Arial"/>
        <family val="2"/>
      </rPr>
      <t>is/is not</t>
    </r>
    <r>
      <rPr>
        <sz val="10"/>
        <color theme="1"/>
        <rFont val="Arial"/>
        <family val="2"/>
      </rPr>
      <t xml:space="preserve"> influential in the fit of the regression line</t>
    </r>
  </si>
  <si>
    <r>
      <t xml:space="preserve">Plot residuals vs predicted values (from regression model). Assess linearity. Sometimes issues with observations extreme in X or Y can be resolved by transformation (log Y or categorizing X). For </t>
    </r>
    <r>
      <rPr>
        <b/>
        <sz val="10"/>
        <color theme="1"/>
        <rFont val="Arial"/>
        <family val="2"/>
      </rPr>
      <t>Jackknife,</t>
    </r>
    <r>
      <rPr>
        <sz val="10"/>
        <color theme="1"/>
        <rFont val="Arial"/>
        <family val="2"/>
      </rPr>
      <t xml:space="preserve"> "Data point </t>
    </r>
    <r>
      <rPr>
        <u/>
        <sz val="10"/>
        <color theme="1"/>
        <rFont val="Arial"/>
        <family val="2"/>
      </rPr>
      <t>does/does not</t>
    </r>
    <r>
      <rPr>
        <sz val="10"/>
        <color theme="1"/>
        <rFont val="Arial"/>
        <family val="2"/>
      </rPr>
      <t xml:space="preserve"> have a significant jackknife residual because alpha </t>
    </r>
    <r>
      <rPr>
        <u/>
        <sz val="10"/>
        <color theme="1"/>
        <rFont val="Arial"/>
        <family val="2"/>
      </rPr>
      <t>&gt;/&lt;</t>
    </r>
    <r>
      <rPr>
        <sz val="10"/>
        <color theme="1"/>
        <rFont val="Arial"/>
        <family val="2"/>
      </rPr>
      <t xml:space="preserve"> alpha/n, with Bonferronni correction for multiple comparisons"</t>
    </r>
  </si>
  <si>
    <r>
      <t xml:space="preserve">Jackknife residual follows </t>
    </r>
    <r>
      <rPr>
        <b/>
        <sz val="10"/>
        <color theme="1"/>
        <rFont val="Arial"/>
        <family val="2"/>
      </rPr>
      <t>t-distribution</t>
    </r>
    <r>
      <rPr>
        <sz val="10"/>
        <color theme="1"/>
        <rFont val="Arial"/>
        <family val="2"/>
      </rPr>
      <t xml:space="preserve"> w/</t>
    </r>
    <r>
      <rPr>
        <b/>
        <sz val="10"/>
        <color theme="1"/>
        <rFont val="Arial"/>
        <family val="2"/>
      </rPr>
      <t>df = n-k-2</t>
    </r>
    <r>
      <rPr>
        <sz val="10"/>
        <color theme="1"/>
        <rFont val="Arial"/>
        <family val="2"/>
      </rPr>
      <t>. alpha = 0.05/n (Bonferronni correction for multiple comparisons)</t>
    </r>
  </si>
  <si>
    <r>
      <t>Overall Conclusion, Example</t>
    </r>
    <r>
      <rPr>
        <u/>
        <sz val="10"/>
        <color theme="1"/>
        <rFont val="Arial"/>
        <family val="2"/>
      </rPr>
      <t xml:space="preserve"> (p. 9-14)</t>
    </r>
  </si>
  <si>
    <r>
      <t xml:space="preserve">Data point for Mira Loma (ML) suggests ML is cetainly an influential comunity in the analysis of MMEF growth vs PM10. Analysis including ML produces a slope estimate of -0.0094 (p=0.49), while the same analysis excludin ML yields a slope estimate of -0.04 (p=0.06). Despite this, </t>
    </r>
    <r>
      <rPr>
        <b/>
        <sz val="10"/>
        <color theme="1"/>
        <rFont val="Arial"/>
        <family val="2"/>
      </rPr>
      <t>we have no a priori reason to exclude the ML datapoint, and no evidence for a data error in either the outcome</t>
    </r>
    <r>
      <rPr>
        <sz val="10"/>
        <color theme="1"/>
        <rFont val="Arial"/>
        <family val="2"/>
      </rPr>
      <t xml:space="preserve"> (MMEF growth rate) </t>
    </r>
    <r>
      <rPr>
        <b/>
        <sz val="10"/>
        <color theme="1"/>
        <rFont val="Arial"/>
        <family val="2"/>
      </rPr>
      <t>or the exposure</t>
    </r>
    <r>
      <rPr>
        <sz val="10"/>
        <color theme="1"/>
        <rFont val="Arial"/>
        <family val="2"/>
      </rPr>
      <t xml:space="preserve"> (PM10) level for Mira Loma. </t>
    </r>
    <r>
      <rPr>
        <b/>
        <sz val="10"/>
        <color theme="1"/>
        <rFont val="Arial"/>
        <family val="2"/>
      </rPr>
      <t>Thus, the estimates based on the complete data should be reported</t>
    </r>
    <r>
      <rPr>
        <sz val="10"/>
        <color theme="1"/>
        <rFont val="Arial"/>
        <family val="2"/>
      </rPr>
      <t>.</t>
    </r>
  </si>
  <si>
    <r>
      <t xml:space="preserve">Large </t>
    </r>
    <r>
      <rPr>
        <b/>
        <sz val="10"/>
        <color theme="1"/>
        <rFont val="Arial"/>
        <family val="2"/>
      </rPr>
      <t>leverage</t>
    </r>
    <r>
      <rPr>
        <sz val="10"/>
        <color theme="1"/>
        <rFont val="Arial"/>
        <family val="2"/>
      </rPr>
      <t xml:space="preserve"> does not necessarily imply large </t>
    </r>
    <r>
      <rPr>
        <b/>
        <sz val="10"/>
        <color theme="1"/>
        <rFont val="Arial"/>
        <family val="2"/>
      </rPr>
      <t>influence</t>
    </r>
  </si>
  <si>
    <r>
      <t xml:space="preserve">Large </t>
    </r>
    <r>
      <rPr>
        <b/>
        <sz val="10"/>
        <color theme="1"/>
        <rFont val="Arial"/>
        <family val="2"/>
      </rPr>
      <t>residual</t>
    </r>
    <r>
      <rPr>
        <sz val="10"/>
        <color theme="1"/>
        <rFont val="Arial"/>
        <family val="2"/>
      </rPr>
      <t xml:space="preserve"> does not necessarily imply large </t>
    </r>
    <r>
      <rPr>
        <b/>
        <sz val="10"/>
        <color theme="1"/>
        <rFont val="Arial"/>
        <family val="2"/>
      </rPr>
      <t>influence</t>
    </r>
  </si>
  <si>
    <t>Assess Leverage</t>
  </si>
  <si>
    <t>Assess Cook's D</t>
  </si>
  <si>
    <t>Assess DFFITS</t>
  </si>
  <si>
    <r>
      <t xml:space="preserve">If </t>
    </r>
    <r>
      <rPr>
        <sz val="10"/>
        <color rgb="FFFF0000"/>
        <rFont val="Arial"/>
        <family val="2"/>
      </rPr>
      <t>Red,</t>
    </r>
    <r>
      <rPr>
        <sz val="10"/>
        <color theme="1"/>
        <rFont val="Arial"/>
        <family val="2"/>
      </rPr>
      <t xml:space="preserve"> Exceeds Critical Value</t>
    </r>
  </si>
  <si>
    <t>DFBETAS &gt;2/sqrt(n)</t>
  </si>
  <si>
    <t>DFFITs &gt;2*sqrt(k/n)</t>
  </si>
  <si>
    <t>Cook's D &gt;1</t>
  </si>
  <si>
    <t>Leverage &gt;2(k+1)/n</t>
  </si>
  <si>
    <t>1) Decide which model to go with and report separately at end after sensitivity analysis.</t>
  </si>
  <si>
    <t>2) Formally assess LINE assumptions of final model selected</t>
  </si>
  <si>
    <t>These are for the Training set variables only (which is only 80% of original data)</t>
  </si>
  <si>
    <t>Best Subset</t>
  </si>
  <si>
    <t>Forward Selection</t>
  </si>
  <si>
    <t>Backwards Selection</t>
  </si>
  <si>
    <t>Stepwise Selection</t>
  </si>
  <si>
    <t>Interpreting Model Selection Methods</t>
  </si>
  <si>
    <r>
      <t xml:space="preserve">In this example, I would remove </t>
    </r>
    <r>
      <rPr>
        <b/>
        <sz val="16"/>
        <color rgb="FF4A86E8"/>
        <rFont val="Arial"/>
        <family val="2"/>
      </rPr>
      <t>Weight</t>
    </r>
    <r>
      <rPr>
        <sz val="16"/>
        <color rgb="FF4A86E8"/>
        <rFont val="Arial"/>
        <family val="2"/>
      </rPr>
      <t xml:space="preserve"> because it is collinear with BMI (R = 0.866); and </t>
    </r>
    <r>
      <rPr>
        <b/>
        <sz val="16"/>
        <color rgb="FF4A86E8"/>
        <rFont val="Arial"/>
        <family val="2"/>
      </rPr>
      <t>LDL</t>
    </r>
    <r>
      <rPr>
        <sz val="16"/>
        <color rgb="FF4A86E8"/>
        <rFont val="Arial"/>
        <family val="2"/>
      </rPr>
      <t xml:space="preserve"> because it is collinear with Cholesterol (R = 0.972). I would also remove </t>
    </r>
    <r>
      <rPr>
        <b/>
        <sz val="16"/>
        <color rgb="FF4A86E8"/>
        <rFont val="Arial"/>
        <family val="2"/>
      </rPr>
      <t>TG</t>
    </r>
    <r>
      <rPr>
        <sz val="16"/>
        <color rgb="FF4A86E8"/>
        <rFont val="Arial"/>
        <family val="2"/>
      </rPr>
      <t xml:space="preserve"> because it is collinear with VLDL (R = 0.911).</t>
    </r>
  </si>
  <si>
    <t>AGE_Cent BMI_Cent DBP_Cent female</t>
  </si>
  <si>
    <t>AGE_Cent BMI_Cent DBP_Cent</t>
  </si>
  <si>
    <t>Mallow's Cp</t>
  </si>
  <si>
    <t>The model with the smallest Cp is typically chosen as best</t>
  </si>
  <si>
    <t>R squared</t>
  </si>
  <si>
    <t>Produce a model with the largest total R squared</t>
  </si>
  <si>
    <t>But using a minimum numberof X-variables (most parsimonious model)</t>
  </si>
  <si>
    <t>Adjusted R squared</t>
  </si>
  <si>
    <t>Note: it will always be the case that the maximum model will always have a greater R squared value than a reduced model (see adjusted R squared)</t>
  </si>
  <si>
    <t>F-tests</t>
  </si>
  <si>
    <t>Does the full model provide a statistically significant (alpha = 0.05) improvement to R squared compared to the reduced model?</t>
  </si>
  <si>
    <t>Selection criteria</t>
  </si>
  <si>
    <t>Goal</t>
  </si>
  <si>
    <t>Interpretation example</t>
  </si>
  <si>
    <t>Within the subset, select the model with the largest R squared</t>
  </si>
  <si>
    <t>Of the best models from each subset, find the one with the lowest Cp</t>
  </si>
  <si>
    <t>Best 3 term model:</t>
  </si>
  <si>
    <t>Best 5 term model</t>
  </si>
  <si>
    <t>Cp</t>
  </si>
  <si>
    <t>X-terms</t>
  </si>
  <si>
    <t>Best 4 term model:</t>
  </si>
  <si>
    <t>3 term model has the lowest Cp of all  the other best (highest R squared) subset models</t>
  </si>
  <si>
    <t>Best 6 term model</t>
  </si>
  <si>
    <t>Penalizes for the number of predictors</t>
  </si>
  <si>
    <t>General Selection Criteria</t>
  </si>
  <si>
    <t>1) R sqared</t>
  </si>
  <si>
    <t>2) Mallow's Cp</t>
  </si>
  <si>
    <t>Forward selection using proc glmselect was used to reach the final model. All variables left in the model are significant at the 0.15 level.</t>
  </si>
  <si>
    <t>1) Start w/maximum model</t>
  </si>
  <si>
    <t>3) Keep eliminating the least significant predictor until no additional variable has a p-value above the SLS</t>
  </si>
  <si>
    <t>Backwards selection using proc glmselect was used to reach the final model. All variables left in the model are significant at the 0.15 level.</t>
  </si>
  <si>
    <t>1) Start with a model thata has only the intercept</t>
  </si>
  <si>
    <r>
      <t>3) Add the X-variable to the model that yields the lowests p-value, provided that p-value is less than some threshold (</t>
    </r>
    <r>
      <rPr>
        <b/>
        <sz val="10"/>
        <color rgb="FF4A86E8"/>
        <rFont val="Arial"/>
        <family val="2"/>
      </rPr>
      <t>SLE = 'Signiicance Level for Entry'</t>
    </r>
    <r>
      <rPr>
        <sz val="10"/>
        <color rgb="FF4A86E8"/>
        <rFont val="Arial"/>
        <family val="2"/>
      </rPr>
      <t>)</t>
    </r>
  </si>
  <si>
    <t>2) Consider the regression of Y on each X, one at a time</t>
  </si>
  <si>
    <t>4) Continue until no additional variable has p &lt; SLE</t>
  </si>
  <si>
    <t>CHOL_Cent AGE_Cent BMI_Cent DBP_Cent HT_Cent WT_Cent</t>
  </si>
  <si>
    <t>CHOL_Cent AGE_Cent BMI_Cent DBP_Cent HT_Cent WT_Cent female</t>
  </si>
  <si>
    <t>AGE_Cent BMI_Cent DBP_Cent HT_Cent WT_Cent LDL_Cent TG_Cent female</t>
  </si>
  <si>
    <t>Best 7 term model:</t>
  </si>
  <si>
    <t>Best 8 term model:</t>
  </si>
  <si>
    <t>Best 9 term model</t>
  </si>
  <si>
    <t>AGE_Cent BMI_Cent DBP_Cent HDL_Cent HT_Cent WT_Cent LDL_Cent TG_Cent female proband</t>
  </si>
  <si>
    <t>Best 10 term model</t>
  </si>
  <si>
    <t>AGE_Cent BMI_Cent DBP_Cent HDL_Cent HT_Cent VLDL_Cent WT_Cent LDL_Cent TG_Cent female proband</t>
  </si>
  <si>
    <t>Best 11 term model</t>
  </si>
  <si>
    <t>AGE_Cent BMI_Cent DBP_Cent HT_Cent WT_Cent</t>
  </si>
  <si>
    <r>
      <t xml:space="preserve">2) Eliminate the least significant predictor, provided the p-value for that predictor is above some cutoff (the </t>
    </r>
    <r>
      <rPr>
        <b/>
        <sz val="10"/>
        <color rgb="FF4A86E8"/>
        <rFont val="Arial"/>
        <family val="2"/>
      </rPr>
      <t>SLS = 'Significance Level to Stay</t>
    </r>
    <r>
      <rPr>
        <sz val="10"/>
        <color rgb="FF4A86E8"/>
        <rFont val="Arial"/>
        <family val="2"/>
      </rPr>
      <t>')</t>
    </r>
  </si>
  <si>
    <t>Forward selection with the optioin at each step to remove 1 or more variables from the model that have p-value greater than SLS</t>
  </si>
  <si>
    <t>Model Fine Tuning</t>
  </si>
  <si>
    <t>1) If some indicator variables, but not all are selected for final model, must decide whether to eliminate or include entire categorical variable</t>
  </si>
  <si>
    <t>2) If higher order term (age squared) selected in final model, but the lower order term is not (age), must include the lower order term or eliminate both higher and lower terms from model.</t>
  </si>
  <si>
    <t>3) Check model LINE assumptions! Note: usually check model assumptioins on maximum model to see if need a transformation of outcome. Then after model selection reassess LINE assumptions on the chosen model.</t>
  </si>
  <si>
    <t>4) Perform model diagnostics</t>
  </si>
  <si>
    <t>Include 'RACE' in the final model as it is hihly significant, based on Type III SS. Noticee that its significance is mostly due to the comparison of Asinas and Blacks to the baseline category (Whites). These were the comparisons highlighted by our model selection approaches</t>
  </si>
  <si>
    <t>Run two models separately: one with one collinear variable only, and a second with the other. Look at adjusted R squared value and choose the model with greatest adjusted r squared for final model</t>
  </si>
  <si>
    <t>Stepwise selection using proc glmselect was used to reach the final model. All variables left in the model are significant at the 0.15 level. May want to say other model selection techniques were used, and provided similar results</t>
  </si>
  <si>
    <t>predTrain</t>
  </si>
  <si>
    <t>Holdout Dataset</t>
  </si>
  <si>
    <t>Training Dataset</t>
  </si>
  <si>
    <t>Pearson Correlation Coefficients, N = 42</t>
  </si>
  <si>
    <t>predHold</t>
  </si>
  <si>
    <t>Pearson's R</t>
  </si>
  <si>
    <t>R squared vale</t>
  </si>
  <si>
    <t>&lt;0.0001</t>
  </si>
  <si>
    <t>HAVE TO MANUALLY ENTER PEARSON'S R VALUE HERE!</t>
  </si>
  <si>
    <t>Final Model Validation</t>
  </si>
  <si>
    <t>Preliminary Final Model Validation</t>
  </si>
  <si>
    <t>s</t>
  </si>
  <si>
    <t>predTrainFin</t>
  </si>
  <si>
    <t>Predicted Value</t>
  </si>
  <si>
    <t>predHoldFin</t>
  </si>
  <si>
    <t>AGE_Cent*DBP_Cent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</si>
</sst>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29" x14ac:knownFonts="1">
    <font>
      <sz val="11"/>
      <color theme="1"/>
      <name val="Calibri"/>
      <family val="2"/>
      <scheme val="minor"/>
    </font>
    <font>
      <sz val="10"/>
      <color theme="1"/>
      <name val="Arial"/>
      <family val="2"/>
    </font>
    <font>
      <sz val="10"/>
      <color theme="1"/>
      <name val="Arial"/>
      <family val="2"/>
    </font>
    <font>
      <sz val="10"/>
      <color rgb="FF000000"/>
      <name val="Arial"/>
      <family val="2"/>
    </font>
    <font>
      <b/>
      <sz val="10"/>
      <color theme="1"/>
      <name val="Arial"/>
      <family val="2"/>
    </font>
    <font>
      <sz val="10"/>
      <color theme="1"/>
      <name val="Arial"/>
      <family val="2"/>
    </font>
    <font>
      <b/>
      <sz val="10"/>
      <color rgb="FF000000"/>
      <name val="Arial"/>
      <family val="2"/>
    </font>
    <font>
      <sz val="9"/>
      <color theme="1"/>
      <name val="Arial"/>
      <family val="2"/>
    </font>
    <font>
      <b/>
      <u/>
      <sz val="10"/>
      <color theme="1"/>
      <name val="Arial"/>
      <family val="2"/>
    </font>
    <font>
      <sz val="9"/>
      <color rgb="FF00B050"/>
      <name val="Arial"/>
      <family val="2"/>
    </font>
    <font>
      <sz val="9"/>
      <color rgb="FFFF0000"/>
      <name val="Arial"/>
      <family val="2"/>
    </font>
    <font>
      <sz val="10"/>
      <color rgb="FF4A86E8"/>
      <name val="Arial"/>
      <family val="2"/>
    </font>
    <font>
      <b/>
      <sz val="10"/>
      <color rgb="FF4A86E8"/>
      <name val="Arial"/>
      <family val="2"/>
    </font>
    <font>
      <u/>
      <sz val="10"/>
      <color theme="1"/>
      <name val="Arial"/>
      <family val="2"/>
    </font>
    <font>
      <sz val="10"/>
      <color rgb="FFFF0000"/>
      <name val="Arial"/>
      <family val="2"/>
    </font>
    <font>
      <b/>
      <sz val="11"/>
      <color rgb="FF000000"/>
      <name val="Arial"/>
      <family val="2"/>
    </font>
    <font>
      <sz val="11"/>
      <color rgb="FF000000"/>
      <name val="Arial"/>
      <family val="2"/>
    </font>
    <font>
      <b/>
      <sz val="11"/>
      <color theme="1"/>
      <name val="Calibri"/>
      <family val="2"/>
      <scheme val="minor"/>
    </font>
    <font>
      <b/>
      <u/>
      <sz val="14"/>
      <color theme="1"/>
      <name val="Arial"/>
      <family val="2"/>
    </font>
    <font>
      <sz val="16"/>
      <color rgb="FF4A86E8"/>
      <name val="Arial"/>
      <family val="2"/>
    </font>
    <font>
      <b/>
      <sz val="16"/>
      <color rgb="FF4A86E8"/>
      <name val="Arial"/>
      <family val="2"/>
    </font>
    <font>
      <b/>
      <u/>
      <sz val="16"/>
      <color rgb="FF4A86E8"/>
      <name val="Arial"/>
      <family val="2"/>
    </font>
    <font>
      <b/>
      <u/>
      <sz val="10"/>
      <color rgb="FF4A86E8"/>
      <name val="Arial"/>
      <family val="2"/>
    </font>
    <font>
      <b/>
      <u/>
      <sz val="10"/>
      <color rgb="FF000000"/>
      <name val="Arial"/>
      <family val="2"/>
    </font>
    <font>
      <b/>
      <u/>
      <sz val="12"/>
      <color rgb="FF4A86E8"/>
      <name val="Arial"/>
      <family val="2"/>
    </font>
    <font>
      <sz val="11"/>
      <color theme="1"/>
      <name val="Arial"/>
      <family val="2"/>
    </font>
    <font>
      <b/>
      <sz val="11"/>
      <color theme="1"/>
      <name val="Arial"/>
      <family val="2"/>
    </font>
    <font>
      <sz val="14"/>
      <color rgb="FFFF0000"/>
      <name val="Arial"/>
      <family val="2"/>
    </font>
    <font>
      <u/>
      <sz val="12"/>
      <color theme="1"/>
      <name val="Arial"/>
      <family val="2"/>
    </font>
  </fonts>
  <fills count="6">
    <fill>
      <patternFill patternType="none"/>
    </fill>
    <fill>
      <patternFill patternType="gray125"/>
    </fill>
    <fill>
      <patternFill patternType="solid">
        <fgColor theme="0" tint="-0.14996795556505021"/>
        <bgColor indexed="64"/>
      </patternFill>
    </fill>
    <fill>
      <patternFill patternType="solid">
        <fgColor rgb="FFFFFF00"/>
        <bgColor indexed="64"/>
      </patternFill>
    </fill>
    <fill>
      <patternFill patternType="solid">
        <fgColor theme="0" tint="-0.14999847407452621"/>
        <bgColor indexed="64"/>
      </patternFill>
    </fill>
    <fill>
      <patternFill patternType="solid">
        <fgColor theme="7" tint="0.79998168889431442"/>
        <bgColor indexed="64"/>
      </patternFill>
    </fill>
  </fills>
  <borders count="20">
    <border>
      <left/>
      <right/>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right/>
      <top style="thick">
        <color auto="1"/>
      </top>
      <bottom/>
      <diagonal/>
    </border>
    <border>
      <left style="thick">
        <color auto="1"/>
      </left>
      <right/>
      <top style="thick">
        <color auto="1"/>
      </top>
      <bottom/>
      <diagonal/>
    </border>
    <border>
      <left/>
      <right style="thick">
        <color auto="1"/>
      </right>
      <top style="thick">
        <color auto="1"/>
      </top>
      <bottom/>
      <diagonal/>
    </border>
    <border>
      <left style="medium">
        <color rgb="FFC1C1C1"/>
      </left>
      <right/>
      <top style="medium">
        <color rgb="FFC1C1C1"/>
      </top>
      <bottom/>
      <diagonal/>
    </border>
    <border>
      <left/>
      <right/>
      <top style="medium">
        <color rgb="FFC1C1C1"/>
      </top>
      <bottom/>
      <diagonal/>
    </border>
    <border>
      <left style="medium">
        <color rgb="FFC1C1C1"/>
      </left>
      <right/>
      <top/>
      <bottom/>
      <diagonal/>
    </border>
    <border>
      <left style="thick">
        <color rgb="FFC1C1C1"/>
      </left>
      <right/>
      <top style="thick">
        <color rgb="FFC1C1C1"/>
      </top>
      <bottom/>
      <diagonal/>
    </border>
    <border>
      <left/>
      <right/>
      <top style="thick">
        <color rgb="FFC1C1C1"/>
      </top>
      <bottom/>
      <diagonal/>
    </border>
    <border>
      <left/>
      <right style="thick">
        <color rgb="FFC1C1C1"/>
      </right>
      <top style="thick">
        <color rgb="FFC1C1C1"/>
      </top>
      <bottom/>
      <diagonal/>
    </border>
    <border>
      <left/>
      <right/>
      <top/>
      <bottom style="thick">
        <color rgb="FFC1C1C1"/>
      </bottom>
      <diagonal/>
    </border>
    <border>
      <left/>
      <right/>
      <top/>
      <bottom style="medium">
        <color rgb="FFC1C1C1"/>
      </bottom>
      <diagonal/>
    </border>
  </borders>
  <cellStyleXfs count="1">
    <xf numFmtId="0" fontId="0" fillId="0" borderId="0"/>
  </cellStyleXfs>
  <cellXfs count="152">
    <xf numFmtId="0" fontId="0" fillId="0" borderId="0" xfId="0"/>
    <xf numFmtId="0" fontId="5" fillId="0" borderId="0" xfId="0" applyFont="1"/>
    <xf numFmtId="0" fontId="3" fillId="0" borderId="0" xfId="0" applyFont="1" applyAlignment="1">
      <alignment vertical="top" wrapText="1"/>
    </xf>
    <xf numFmtId="0" fontId="3" fillId="0" borderId="0" xfId="0" applyFont="1" applyAlignment="1">
      <alignment vertical="top"/>
    </xf>
    <xf numFmtId="0" fontId="5" fillId="0" borderId="1" xfId="0" applyFont="1" applyBorder="1"/>
    <xf numFmtId="164" fontId="5" fillId="0" borderId="2" xfId="0" applyNumberFormat="1" applyFont="1" applyBorder="1"/>
    <xf numFmtId="0" fontId="5" fillId="0" borderId="3" xfId="0" applyFont="1" applyBorder="1"/>
    <xf numFmtId="0" fontId="5" fillId="0" borderId="0" xfId="0" applyFont="1" applyBorder="1"/>
    <xf numFmtId="0" fontId="5" fillId="0" borderId="9" xfId="0" applyFont="1" applyBorder="1"/>
    <xf numFmtId="0" fontId="5" fillId="0" borderId="2" xfId="0" applyFont="1" applyBorder="1"/>
    <xf numFmtId="10" fontId="5" fillId="0" borderId="2" xfId="0" applyNumberFormat="1" applyFont="1" applyBorder="1"/>
    <xf numFmtId="0" fontId="5" fillId="0" borderId="4" xfId="0" applyFont="1" applyBorder="1"/>
    <xf numFmtId="0" fontId="6" fillId="0" borderId="0" xfId="0" applyFont="1" applyAlignment="1">
      <alignment horizontal="center" vertical="top" wrapText="1"/>
    </xf>
    <xf numFmtId="0" fontId="5" fillId="0" borderId="0" xfId="0" applyFont="1" applyAlignment="1">
      <alignment horizontal="center" vertical="center" wrapText="1"/>
    </xf>
    <xf numFmtId="0" fontId="5" fillId="0" borderId="0" xfId="0" applyFont="1" applyAlignment="1"/>
    <xf numFmtId="0" fontId="5" fillId="0" borderId="0" xfId="0" applyFont="1" applyAlignment="1">
      <alignment horizontal="center" vertical="center"/>
    </xf>
    <xf numFmtId="0" fontId="5" fillId="0" borderId="10" xfId="0" applyFont="1" applyBorder="1"/>
    <xf numFmtId="164" fontId="5" fillId="0" borderId="11" xfId="0" applyNumberFormat="1" applyFont="1" applyBorder="1"/>
    <xf numFmtId="0" fontId="4" fillId="0" borderId="3" xfId="0" applyFont="1" applyBorder="1"/>
    <xf numFmtId="164" fontId="5" fillId="0" borderId="0" xfId="0" applyNumberFormat="1" applyFont="1"/>
    <xf numFmtId="164" fontId="5" fillId="0" borderId="9" xfId="0" applyNumberFormat="1" applyFont="1" applyBorder="1"/>
    <xf numFmtId="164" fontId="5" fillId="0" borderId="0" xfId="0" applyNumberFormat="1" applyFont="1" applyBorder="1"/>
    <xf numFmtId="10" fontId="5" fillId="0" borderId="5" xfId="0" applyNumberFormat="1" applyFont="1" applyBorder="1"/>
    <xf numFmtId="0" fontId="4" fillId="0" borderId="0" xfId="0" applyFont="1"/>
    <xf numFmtId="0" fontId="3" fillId="0" borderId="0" xfId="0" applyFont="1" applyAlignment="1">
      <alignment horizontal="center" vertical="top" wrapText="1"/>
    </xf>
    <xf numFmtId="0" fontId="6" fillId="0" borderId="6" xfId="0" applyFont="1" applyBorder="1" applyAlignment="1">
      <alignment horizontal="center" vertical="top" wrapText="1"/>
    </xf>
    <xf numFmtId="0" fontId="6" fillId="0" borderId="7" xfId="0" applyFont="1" applyBorder="1" applyAlignment="1">
      <alignment horizontal="center" vertical="top" wrapText="1"/>
    </xf>
    <xf numFmtId="0" fontId="6" fillId="0" borderId="8" xfId="0" applyFont="1" applyBorder="1" applyAlignment="1">
      <alignment horizontal="center" vertical="top" wrapText="1"/>
    </xf>
    <xf numFmtId="0" fontId="5" fillId="0" borderId="0" xfId="0" applyFont="1" applyAlignment="1">
      <alignment vertical="top" wrapText="1"/>
    </xf>
    <xf numFmtId="0" fontId="5" fillId="0" borderId="5" xfId="0" applyFont="1" applyBorder="1"/>
    <xf numFmtId="0" fontId="4" fillId="0" borderId="0" xfId="0" applyFont="1" applyAlignment="1">
      <alignment horizontal="left" vertical="top"/>
    </xf>
    <xf numFmtId="10" fontId="5" fillId="0" borderId="11" xfId="0" applyNumberFormat="1" applyFont="1" applyBorder="1"/>
    <xf numFmtId="0" fontId="4" fillId="0" borderId="0" xfId="0" applyFont="1" applyAlignment="1">
      <alignment horizontal="center" vertical="top"/>
    </xf>
    <xf numFmtId="0" fontId="5" fillId="0" borderId="0" xfId="0" applyFont="1" applyAlignment="1">
      <alignment vertical="top"/>
    </xf>
    <xf numFmtId="0" fontId="5" fillId="0" borderId="0" xfId="0" applyFont="1" applyAlignment="1">
      <alignment horizontal="center" vertical="top"/>
    </xf>
    <xf numFmtId="0" fontId="4" fillId="0" borderId="10" xfId="0" applyFont="1" applyBorder="1" applyAlignment="1">
      <alignment horizontal="center"/>
    </xf>
    <xf numFmtId="0" fontId="4" fillId="0" borderId="9" xfId="0" applyFont="1" applyBorder="1" applyAlignment="1">
      <alignment horizontal="center"/>
    </xf>
    <xf numFmtId="0" fontId="4" fillId="0" borderId="11" xfId="0" applyFont="1" applyBorder="1" applyAlignment="1">
      <alignment horizontal="center"/>
    </xf>
    <xf numFmtId="164" fontId="5" fillId="0" borderId="0" xfId="0" applyNumberFormat="1" applyFont="1" applyBorder="1" applyAlignment="1">
      <alignment vertical="top" wrapText="1"/>
    </xf>
    <xf numFmtId="164" fontId="5" fillId="0" borderId="2" xfId="0" applyNumberFormat="1" applyFont="1" applyBorder="1" applyAlignment="1">
      <alignment vertical="top" wrapText="1"/>
    </xf>
    <xf numFmtId="0" fontId="4" fillId="0" borderId="1" xfId="0" applyFont="1" applyBorder="1" applyAlignment="1">
      <alignment horizontal="center"/>
    </xf>
    <xf numFmtId="0" fontId="4" fillId="0" borderId="0" xfId="0" applyFont="1" applyBorder="1"/>
    <xf numFmtId="0" fontId="4" fillId="0" borderId="2" xfId="0" applyFont="1" applyBorder="1"/>
    <xf numFmtId="0" fontId="4" fillId="0" borderId="9" xfId="0" applyFont="1" applyBorder="1"/>
    <xf numFmtId="0" fontId="4" fillId="0" borderId="11" xfId="0" applyFont="1" applyBorder="1"/>
    <xf numFmtId="0" fontId="3" fillId="0" borderId="13" xfId="0" applyFont="1" applyBorder="1" applyAlignment="1">
      <alignment vertical="top" wrapText="1"/>
    </xf>
    <xf numFmtId="0" fontId="6" fillId="0" borderId="14" xfId="0" applyFont="1" applyBorder="1" applyAlignment="1">
      <alignment horizontal="center" vertical="top" wrapText="1"/>
    </xf>
    <xf numFmtId="0" fontId="11" fillId="0" borderId="0" xfId="0" applyFont="1"/>
    <xf numFmtId="0" fontId="5" fillId="0" borderId="0" xfId="0" applyFont="1" applyBorder="1" applyAlignment="1">
      <alignment vertical="top" wrapText="1"/>
    </xf>
    <xf numFmtId="0" fontId="5" fillId="0" borderId="2" xfId="0" applyFont="1" applyBorder="1" applyAlignment="1">
      <alignment vertical="top" wrapText="1"/>
    </xf>
    <xf numFmtId="0" fontId="5" fillId="0" borderId="0" xfId="0" applyFont="1" applyAlignment="1">
      <alignment horizontal="left" vertical="center" wrapText="1"/>
    </xf>
    <xf numFmtId="0" fontId="5" fillId="0" borderId="0" xfId="0" applyFont="1" applyAlignment="1">
      <alignment horizontal="left" vertical="top" wrapText="1"/>
    </xf>
    <xf numFmtId="0" fontId="8" fillId="0" borderId="0" xfId="0" applyFont="1" applyAlignment="1">
      <alignment horizontal="left" vertical="center"/>
    </xf>
    <xf numFmtId="0" fontId="8" fillId="0" borderId="0" xfId="0" applyFont="1"/>
    <xf numFmtId="0" fontId="4" fillId="0" borderId="0" xfId="0" applyFont="1" applyAlignment="1">
      <alignment horizontal="center" vertical="center" wrapText="1"/>
    </xf>
    <xf numFmtId="164" fontId="5" fillId="0" borderId="0" xfId="0" applyNumberFormat="1" applyFont="1" applyAlignment="1">
      <alignment horizontal="center" vertical="center" wrapText="1"/>
    </xf>
    <xf numFmtId="0" fontId="6" fillId="0" borderId="0" xfId="0" applyFont="1" applyBorder="1" applyAlignment="1">
      <alignment horizontal="center" vertical="top" wrapText="1"/>
    </xf>
    <xf numFmtId="0" fontId="4" fillId="0" borderId="5" xfId="0" applyFont="1" applyBorder="1" applyAlignment="1">
      <alignment horizontal="center" vertical="center" wrapText="1"/>
    </xf>
    <xf numFmtId="0" fontId="4" fillId="0" borderId="4" xfId="0" applyFont="1" applyBorder="1" applyAlignment="1">
      <alignment horizontal="center" vertical="center" wrapText="1"/>
    </xf>
    <xf numFmtId="0" fontId="4" fillId="0" borderId="3" xfId="0" applyFont="1" applyBorder="1" applyAlignment="1">
      <alignment horizontal="center" vertical="center" wrapText="1"/>
    </xf>
    <xf numFmtId="0" fontId="15" fillId="0" borderId="0" xfId="0" applyFont="1" applyAlignment="1">
      <alignment horizontal="center" vertical="top"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vertical="top"/>
    </xf>
    <xf numFmtId="0" fontId="16" fillId="0" borderId="0" xfId="0" applyFont="1" applyAlignment="1">
      <alignment vertical="top"/>
    </xf>
    <xf numFmtId="0" fontId="4" fillId="4" borderId="18" xfId="0" applyFont="1" applyFill="1" applyBorder="1" applyAlignment="1">
      <alignment horizontal="center"/>
    </xf>
    <xf numFmtId="0" fontId="2" fillId="0" borderId="0" xfId="0" applyFont="1" applyAlignment="1">
      <alignment horizontal="center" vertical="center" wrapText="1"/>
    </xf>
    <xf numFmtId="0" fontId="5" fillId="3" borderId="0" xfId="0" applyFont="1" applyFill="1" applyAlignment="1">
      <alignment horizontal="center" vertical="center" wrapText="1"/>
    </xf>
    <xf numFmtId="0" fontId="6" fillId="0" borderId="15" xfId="0" applyFont="1" applyBorder="1" applyAlignment="1">
      <alignment horizontal="center" vertical="center" wrapText="1"/>
    </xf>
    <xf numFmtId="0" fontId="6" fillId="0" borderId="16" xfId="0" applyFont="1" applyBorder="1" applyAlignment="1">
      <alignment horizontal="center" vertical="center" wrapText="1"/>
    </xf>
    <xf numFmtId="0" fontId="6" fillId="0" borderId="17" xfId="0" applyFont="1" applyBorder="1" applyAlignment="1">
      <alignment horizontal="center" vertical="center" wrapText="1"/>
    </xf>
    <xf numFmtId="0" fontId="2" fillId="0" borderId="0" xfId="0" applyFont="1" applyAlignment="1">
      <alignment horizontal="left" vertical="center" wrapText="1"/>
    </xf>
    <xf numFmtId="0" fontId="17" fillId="0" borderId="0" xfId="0" applyFont="1" applyAlignment="1">
      <alignment horizontal="center" vertical="top"/>
    </xf>
    <xf numFmtId="0" fontId="0" fillId="0" borderId="0" xfId="0" applyAlignment="1">
      <alignment horizontal="center" vertical="top"/>
    </xf>
    <xf numFmtId="0" fontId="6" fillId="0" borderId="0" xfId="0" applyFont="1" applyAlignment="1">
      <alignment horizontal="center" vertical="top" wrapText="1"/>
    </xf>
    <xf numFmtId="0" fontId="11" fillId="0" borderId="0" xfId="0" applyFont="1" applyAlignment="1">
      <alignment vertical="top" wrapText="1"/>
    </xf>
    <xf numFmtId="0" fontId="11" fillId="0" borderId="0" xfId="0" applyFont="1" applyAlignment="1">
      <alignment vertical="top"/>
    </xf>
    <xf numFmtId="164" fontId="5" fillId="0" borderId="4" xfId="0" applyNumberFormat="1" applyFont="1" applyBorder="1"/>
    <xf numFmtId="164" fontId="5" fillId="0" borderId="5" xfId="0" applyNumberFormat="1" applyFont="1" applyBorder="1"/>
    <xf numFmtId="0" fontId="0" fillId="0" borderId="0" xfId="0" applyAlignment="1">
      <alignment horizontal="center" vertical="top" wrapText="1"/>
    </xf>
    <xf numFmtId="0" fontId="17" fillId="0" borderId="0" xfId="0" applyFont="1" applyAlignment="1">
      <alignment horizontal="center" vertical="top" wrapText="1"/>
    </xf>
    <xf numFmtId="0" fontId="18" fillId="0" borderId="0" xfId="0" applyFont="1"/>
    <xf numFmtId="0" fontId="6" fillId="0" borderId="0" xfId="0" applyFont="1" applyAlignment="1">
      <alignment horizontal="center" vertical="top" wrapText="1"/>
    </xf>
    <xf numFmtId="0" fontId="5" fillId="0" borderId="0" xfId="0" applyFont="1" applyAlignment="1">
      <alignment horizontal="left" wrapText="1"/>
    </xf>
    <xf numFmtId="0" fontId="5" fillId="0" borderId="4" xfId="0" applyFont="1" applyBorder="1" applyAlignment="1">
      <alignment horizontal="left" wrapText="1"/>
    </xf>
    <xf numFmtId="0" fontId="5" fillId="0" borderId="1" xfId="0" applyFont="1" applyBorder="1" applyAlignment="1">
      <alignment horizontal="center" vertical="center"/>
    </xf>
    <xf numFmtId="0" fontId="5" fillId="0" borderId="3" xfId="0" applyFont="1" applyBorder="1" applyAlignment="1">
      <alignment horizontal="center" vertical="center"/>
    </xf>
    <xf numFmtId="0" fontId="5" fillId="0" borderId="0" xfId="0" applyFont="1" applyAlignment="1">
      <alignment horizontal="left" vertical="center" wrapText="1"/>
    </xf>
    <xf numFmtId="0" fontId="5" fillId="0" borderId="0" xfId="0" applyFont="1" applyAlignment="1">
      <alignment horizontal="center" vertical="center" wrapText="1"/>
    </xf>
    <xf numFmtId="0" fontId="4" fillId="0" borderId="0" xfId="0" applyFont="1" applyAlignment="1">
      <alignment horizontal="center" vertical="center" wrapText="1"/>
    </xf>
    <xf numFmtId="0" fontId="6" fillId="0" borderId="14" xfId="0" applyFont="1" applyBorder="1" applyAlignment="1">
      <alignment horizontal="center" vertical="top" wrapText="1"/>
    </xf>
    <xf numFmtId="0" fontId="6" fillId="0" borderId="0" xfId="0" applyFont="1" applyBorder="1" applyAlignment="1">
      <alignment horizontal="center" vertical="top" wrapText="1"/>
    </xf>
    <xf numFmtId="0" fontId="4" fillId="4" borderId="18" xfId="0" applyFont="1" applyFill="1" applyBorder="1" applyAlignment="1">
      <alignment horizontal="center"/>
    </xf>
    <xf numFmtId="0" fontId="4" fillId="4" borderId="0" xfId="0" applyFont="1" applyFill="1" applyBorder="1" applyAlignment="1">
      <alignment horizontal="center"/>
    </xf>
    <xf numFmtId="0" fontId="6" fillId="0" borderId="12" xfId="0" applyFont="1" applyBorder="1" applyAlignment="1">
      <alignment horizontal="center" vertical="top" wrapText="1"/>
    </xf>
    <xf numFmtId="0" fontId="6" fillId="0" borderId="13" xfId="0" applyFont="1" applyBorder="1" applyAlignment="1">
      <alignment horizontal="center" vertical="top" wrapText="1"/>
    </xf>
    <xf numFmtId="0" fontId="8" fillId="0" borderId="0" xfId="0" applyFont="1" applyAlignment="1">
      <alignment horizontal="center"/>
    </xf>
    <xf numFmtId="0" fontId="4" fillId="2" borderId="10" xfId="0" applyFont="1" applyFill="1" applyBorder="1" applyAlignment="1">
      <alignment horizontal="center"/>
    </xf>
    <xf numFmtId="0" fontId="4" fillId="2" borderId="9" xfId="0" applyFont="1" applyFill="1" applyBorder="1" applyAlignment="1">
      <alignment horizontal="center"/>
    </xf>
    <xf numFmtId="0" fontId="4" fillId="2" borderId="11" xfId="0" applyFont="1" applyFill="1" applyBorder="1" applyAlignment="1">
      <alignment horizontal="center"/>
    </xf>
    <xf numFmtId="0" fontId="4" fillId="0" borderId="4" xfId="0" applyFont="1" applyBorder="1" applyAlignment="1">
      <alignment horizontal="center" vertical="center" wrapText="1"/>
    </xf>
    <xf numFmtId="0" fontId="7" fillId="0" borderId="0" xfId="0" applyFont="1" applyAlignment="1">
      <alignment horizontal="left" vertical="top" wrapText="1"/>
    </xf>
    <xf numFmtId="0" fontId="4" fillId="2" borderId="11"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19" fillId="0" borderId="0" xfId="0" applyFont="1" applyAlignment="1">
      <alignment horizontal="center" vertical="center" wrapText="1"/>
    </xf>
    <xf numFmtId="0" fontId="19" fillId="0" borderId="0" xfId="0" applyFont="1" applyAlignment="1">
      <alignment horizontal="center" vertical="center" wrapText="1"/>
    </xf>
    <xf numFmtId="0" fontId="19" fillId="0" borderId="0" xfId="0" applyFont="1" applyAlignment="1">
      <alignment horizontal="left" vertical="center" wrapText="1"/>
    </xf>
    <xf numFmtId="0" fontId="21" fillId="0" borderId="0" xfId="0" applyFont="1" applyAlignment="1">
      <alignment horizontal="left" vertical="center"/>
    </xf>
    <xf numFmtId="0" fontId="21" fillId="0" borderId="0" xfId="0" applyFont="1"/>
    <xf numFmtId="0" fontId="19" fillId="0" borderId="0" xfId="0" applyFont="1" applyAlignment="1">
      <alignment vertical="top" wrapText="1"/>
    </xf>
    <xf numFmtId="0" fontId="19" fillId="0" borderId="0" xfId="0" applyFont="1" applyAlignment="1">
      <alignment vertical="top"/>
    </xf>
    <xf numFmtId="0" fontId="16" fillId="0" borderId="13" xfId="0" applyFont="1" applyBorder="1" applyAlignment="1">
      <alignment vertical="top" wrapText="1"/>
    </xf>
    <xf numFmtId="0" fontId="15" fillId="0" borderId="14" xfId="0" applyFont="1" applyBorder="1" applyAlignment="1">
      <alignment horizontal="center" vertical="top" wrapText="1"/>
    </xf>
    <xf numFmtId="0" fontId="8" fillId="0" borderId="0" xfId="0" applyFont="1" applyAlignment="1">
      <alignment wrapText="1"/>
    </xf>
    <xf numFmtId="0" fontId="5" fillId="0" borderId="0" xfId="0" applyFont="1" applyAlignment="1">
      <alignment wrapText="1"/>
    </xf>
    <xf numFmtId="0" fontId="22" fillId="0" borderId="0" xfId="0" applyFont="1" applyAlignment="1">
      <alignment vertical="top" wrapText="1"/>
    </xf>
    <xf numFmtId="0" fontId="23" fillId="0" borderId="0" xfId="0" applyFont="1" applyAlignment="1">
      <alignment horizontal="center" vertical="top" wrapText="1"/>
    </xf>
    <xf numFmtId="0" fontId="24" fillId="0" borderId="0" xfId="0" applyFont="1" applyAlignment="1">
      <alignment vertical="top"/>
    </xf>
    <xf numFmtId="0" fontId="15" fillId="0" borderId="12" xfId="0" applyFont="1" applyBorder="1" applyAlignment="1">
      <alignment horizontal="center" vertical="top" wrapText="1"/>
    </xf>
    <xf numFmtId="0" fontId="16" fillId="0" borderId="13" xfId="0" applyFont="1" applyBorder="1" applyAlignment="1">
      <alignment vertical="top"/>
    </xf>
    <xf numFmtId="0" fontId="11" fillId="0" borderId="0" xfId="0" applyFont="1" applyAlignment="1">
      <alignment horizontal="left" vertical="top" wrapText="1"/>
    </xf>
    <xf numFmtId="0" fontId="15" fillId="0" borderId="0" xfId="0" applyFont="1" applyBorder="1" applyAlignment="1">
      <alignment horizontal="center" vertical="top" wrapText="1"/>
    </xf>
    <xf numFmtId="0" fontId="16" fillId="0" borderId="0" xfId="0" applyFont="1" applyBorder="1" applyAlignment="1">
      <alignment vertical="top" wrapText="1"/>
    </xf>
    <xf numFmtId="0" fontId="11" fillId="0" borderId="0" xfId="0" applyFont="1" applyAlignment="1">
      <alignment horizontal="left" vertical="top" wrapText="1"/>
    </xf>
    <xf numFmtId="0" fontId="19" fillId="0" borderId="0" xfId="0" applyFont="1" applyAlignment="1">
      <alignment horizontal="center" vertical="center"/>
    </xf>
    <xf numFmtId="0" fontId="19" fillId="0" borderId="0" xfId="0" applyFont="1" applyAlignment="1">
      <alignment horizontal="center" vertical="center"/>
    </xf>
    <xf numFmtId="0" fontId="19" fillId="5" borderId="0" xfId="0" applyFont="1" applyFill="1" applyAlignment="1">
      <alignment horizontal="center" vertical="center"/>
    </xf>
    <xf numFmtId="0" fontId="22" fillId="5" borderId="0" xfId="0" applyFont="1" applyFill="1" applyAlignment="1">
      <alignment vertical="top" wrapText="1"/>
    </xf>
    <xf numFmtId="0" fontId="11" fillId="5" borderId="0" xfId="0" applyFont="1" applyFill="1" applyAlignment="1">
      <alignment vertical="top" wrapText="1"/>
    </xf>
    <xf numFmtId="0" fontId="11" fillId="5" borderId="0" xfId="0" applyFont="1" applyFill="1" applyAlignment="1">
      <alignment horizontal="left" vertical="top" wrapText="1"/>
    </xf>
    <xf numFmtId="0" fontId="17" fillId="0" borderId="14" xfId="0" applyFont="1" applyBorder="1" applyAlignment="1">
      <alignment horizontal="center" vertical="top" wrapText="1"/>
    </xf>
    <xf numFmtId="0" fontId="0" fillId="0" borderId="14" xfId="0" applyBorder="1" applyAlignment="1">
      <alignment vertical="top" wrapText="1"/>
    </xf>
    <xf numFmtId="0" fontId="0" fillId="0" borderId="14" xfId="0" applyBorder="1" applyAlignment="1">
      <alignment horizontal="center" vertical="top" wrapText="1"/>
    </xf>
    <xf numFmtId="0" fontId="15" fillId="0" borderId="12" xfId="0" applyFont="1" applyBorder="1" applyAlignment="1">
      <alignment horizontal="center" vertical="top" wrapText="1"/>
    </xf>
    <xf numFmtId="0" fontId="15" fillId="0" borderId="13" xfId="0" applyFont="1" applyBorder="1" applyAlignment="1">
      <alignment horizontal="center" vertical="top" wrapText="1"/>
    </xf>
    <xf numFmtId="0" fontId="15" fillId="0" borderId="14" xfId="0" applyFont="1" applyBorder="1" applyAlignment="1">
      <alignment horizontal="center" vertical="top" wrapText="1"/>
    </xf>
    <xf numFmtId="0" fontId="15" fillId="0" borderId="0" xfId="0" applyFont="1" applyBorder="1" applyAlignment="1">
      <alignment horizontal="center" vertical="top" wrapText="1"/>
    </xf>
    <xf numFmtId="0" fontId="25" fillId="0" borderId="0" xfId="0" applyFont="1"/>
    <xf numFmtId="0" fontId="26" fillId="0" borderId="14" xfId="0" applyFont="1" applyBorder="1" applyAlignment="1">
      <alignment horizontal="center" vertical="top" wrapText="1"/>
    </xf>
    <xf numFmtId="0" fontId="25" fillId="0" borderId="0" xfId="0" applyFont="1" applyAlignment="1">
      <alignment vertical="top" wrapText="1"/>
    </xf>
    <xf numFmtId="0" fontId="25" fillId="0" borderId="14" xfId="0" applyFont="1" applyBorder="1" applyAlignment="1">
      <alignment vertical="top" wrapText="1"/>
    </xf>
    <xf numFmtId="0" fontId="25" fillId="0" borderId="14" xfId="0" applyFont="1" applyBorder="1" applyAlignment="1">
      <alignment horizontal="center" vertical="top" wrapText="1"/>
    </xf>
    <xf numFmtId="0" fontId="27" fillId="0" borderId="0" xfId="0" applyFont="1" applyAlignment="1">
      <alignment horizontal="center"/>
    </xf>
    <xf numFmtId="2" fontId="25" fillId="0" borderId="0" xfId="0" applyNumberFormat="1" applyFont="1"/>
    <xf numFmtId="2" fontId="25" fillId="0" borderId="0" xfId="0" applyNumberFormat="1" applyFont="1" applyAlignment="1">
      <alignment vertical="top" wrapText="1"/>
    </xf>
    <xf numFmtId="2" fontId="25" fillId="5" borderId="0" xfId="0" applyNumberFormat="1" applyFont="1" applyFill="1"/>
    <xf numFmtId="0" fontId="28" fillId="0" borderId="19" xfId="0" applyFont="1" applyBorder="1" applyAlignment="1">
      <alignment horizontal="center"/>
    </xf>
    <xf numFmtId="0" fontId="28" fillId="0" borderId="0" xfId="0" applyFont="1"/>
    <xf numFmtId="0" fontId="27" fillId="0" borderId="0" xfId="0" applyFont="1" applyAlignment="1">
      <alignment horizontal="center"/>
    </xf>
    <xf numFmtId="0" fontId="25" fillId="0" borderId="0" xfId="0" applyFont="1" applyAlignment="1">
      <alignment horizontal="center"/>
    </xf>
    <xf numFmtId="0" fontId="17" fillId="0" borderId="12" xfId="0" applyFont="1" applyBorder="1" applyAlignment="1">
      <alignment horizontal="center" vertical="top" wrapText="1"/>
    </xf>
    <xf numFmtId="0" fontId="0" fillId="0" borderId="13" xfId="0" applyBorder="1" applyAlignment="1">
      <alignment vertical="top" wrapText="1"/>
    </xf>
  </cellXfs>
  <cellStyles count="1">
    <cellStyle name="Normal" xfId="0" builtinId="0"/>
  </cellStyles>
  <dxfs count="19">
    <dxf>
      <fill>
        <patternFill>
          <bgColor rgb="FFFF0000"/>
        </patternFill>
      </fill>
    </dxf>
    <dxf>
      <fill>
        <patternFill>
          <bgColor rgb="FFFF0000"/>
        </patternFill>
      </fill>
    </dxf>
    <dxf>
      <fill>
        <patternFill>
          <bgColor rgb="FF00B050"/>
        </patternFill>
      </fill>
    </dxf>
    <dxf>
      <font>
        <b val="0"/>
        <i val="0"/>
      </font>
      <fill>
        <patternFill patternType="none">
          <bgColor auto="1"/>
        </patternFill>
      </fill>
    </dxf>
    <dxf>
      <font>
        <b/>
        <i/>
      </font>
    </dxf>
    <dxf>
      <font>
        <b/>
        <i/>
      </font>
    </dxf>
    <dxf>
      <font>
        <b val="0"/>
        <i val="0"/>
      </font>
    </dxf>
    <dxf>
      <font>
        <b/>
        <i/>
      </font>
    </dxf>
    <dxf>
      <font>
        <b/>
        <i/>
      </font>
    </dxf>
    <dxf>
      <font>
        <b val="0"/>
        <i val="0"/>
      </font>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2</xdr:col>
      <xdr:colOff>106680</xdr:colOff>
      <xdr:row>15</xdr:row>
      <xdr:rowOff>106680</xdr:rowOff>
    </xdr:from>
    <xdr:to>
      <xdr:col>2</xdr:col>
      <xdr:colOff>2420966</xdr:colOff>
      <xdr:row>15</xdr:row>
      <xdr:rowOff>935251</xdr:rowOff>
    </xdr:to>
    <xdr:pic>
      <xdr:nvPicPr>
        <xdr:cNvPr id="2" name="Picture 1">
          <a:extLst>
            <a:ext uri="{FF2B5EF4-FFF2-40B4-BE49-F238E27FC236}">
              <a16:creationId xmlns:a16="http://schemas.microsoft.com/office/drawing/2014/main" id="{91CC963A-E7E0-4D5C-B9FE-E9CF80A344EC}"/>
            </a:ext>
          </a:extLst>
        </xdr:cNvPr>
        <xdr:cNvPicPr>
          <a:picLocks noChangeAspect="1"/>
        </xdr:cNvPicPr>
      </xdr:nvPicPr>
      <xdr:blipFill>
        <a:blip xmlns:r="http://schemas.openxmlformats.org/officeDocument/2006/relationships" r:embed="rId1"/>
        <a:stretch>
          <a:fillRect/>
        </a:stretch>
      </xdr:blipFill>
      <xdr:spPr>
        <a:xfrm>
          <a:off x="1104900" y="2385060"/>
          <a:ext cx="2314286" cy="828571"/>
        </a:xfrm>
        <a:prstGeom prst="rect">
          <a:avLst/>
        </a:prstGeom>
      </xdr:spPr>
    </xdr:pic>
    <xdr:clientData/>
  </xdr:twoCellAnchor>
  <xdr:twoCellAnchor editAs="oneCell">
    <xdr:from>
      <xdr:col>2</xdr:col>
      <xdr:colOff>45720</xdr:colOff>
      <xdr:row>16</xdr:row>
      <xdr:rowOff>685800</xdr:rowOff>
    </xdr:from>
    <xdr:to>
      <xdr:col>2</xdr:col>
      <xdr:colOff>4336311</xdr:colOff>
      <xdr:row>16</xdr:row>
      <xdr:rowOff>2369820</xdr:rowOff>
    </xdr:to>
    <xdr:pic>
      <xdr:nvPicPr>
        <xdr:cNvPr id="3" name="Picture 2">
          <a:extLst>
            <a:ext uri="{FF2B5EF4-FFF2-40B4-BE49-F238E27FC236}">
              <a16:creationId xmlns:a16="http://schemas.microsoft.com/office/drawing/2014/main" id="{AA1C8C37-C82B-44D3-8A39-82D2D5183232}"/>
            </a:ext>
          </a:extLst>
        </xdr:cNvPr>
        <xdr:cNvPicPr>
          <a:picLocks noChangeAspect="1"/>
        </xdr:cNvPicPr>
      </xdr:nvPicPr>
      <xdr:blipFill>
        <a:blip xmlns:r="http://schemas.openxmlformats.org/officeDocument/2006/relationships" r:embed="rId2"/>
        <a:stretch>
          <a:fillRect/>
        </a:stretch>
      </xdr:blipFill>
      <xdr:spPr>
        <a:xfrm>
          <a:off x="2042160" y="7513320"/>
          <a:ext cx="4290591" cy="1684020"/>
        </a:xfrm>
        <a:prstGeom prst="rect">
          <a:avLst/>
        </a:prstGeom>
      </xdr:spPr>
    </xdr:pic>
    <xdr:clientData/>
  </xdr:twoCellAnchor>
  <xdr:twoCellAnchor editAs="oneCell">
    <xdr:from>
      <xdr:col>0</xdr:col>
      <xdr:colOff>0</xdr:colOff>
      <xdr:row>2</xdr:row>
      <xdr:rowOff>7620</xdr:rowOff>
    </xdr:from>
    <xdr:to>
      <xdr:col>3</xdr:col>
      <xdr:colOff>2223935</xdr:colOff>
      <xdr:row>5</xdr:row>
      <xdr:rowOff>211667</xdr:rowOff>
    </xdr:to>
    <xdr:pic>
      <xdr:nvPicPr>
        <xdr:cNvPr id="5" name="Picture 4">
          <a:extLst>
            <a:ext uri="{FF2B5EF4-FFF2-40B4-BE49-F238E27FC236}">
              <a16:creationId xmlns:a16="http://schemas.microsoft.com/office/drawing/2014/main" id="{EB7A2850-499D-4909-8570-F3E78D0697CD}"/>
            </a:ext>
          </a:extLst>
        </xdr:cNvPr>
        <xdr:cNvPicPr>
          <a:picLocks noChangeAspect="1"/>
        </xdr:cNvPicPr>
      </xdr:nvPicPr>
      <xdr:blipFill rotWithShape="1">
        <a:blip xmlns:r="http://schemas.openxmlformats.org/officeDocument/2006/relationships" r:embed="rId3"/>
        <a:srcRect b="6404"/>
        <a:stretch/>
      </xdr:blipFill>
      <xdr:spPr>
        <a:xfrm>
          <a:off x="0" y="373380"/>
          <a:ext cx="8838095" cy="944880"/>
        </a:xfrm>
        <a:prstGeom prst="rect">
          <a:avLst/>
        </a:prstGeom>
      </xdr:spPr>
    </xdr:pic>
    <xdr:clientData/>
  </xdr:twoCellAnchor>
  <xdr:twoCellAnchor editAs="oneCell">
    <xdr:from>
      <xdr:col>2</xdr:col>
      <xdr:colOff>190500</xdr:colOff>
      <xdr:row>14</xdr:row>
      <xdr:rowOff>25862</xdr:rowOff>
    </xdr:from>
    <xdr:to>
      <xdr:col>2</xdr:col>
      <xdr:colOff>2876190</xdr:colOff>
      <xdr:row>14</xdr:row>
      <xdr:rowOff>390475</xdr:rowOff>
    </xdr:to>
    <xdr:pic>
      <xdr:nvPicPr>
        <xdr:cNvPr id="6" name="Picture 5">
          <a:extLst>
            <a:ext uri="{FF2B5EF4-FFF2-40B4-BE49-F238E27FC236}">
              <a16:creationId xmlns:a16="http://schemas.microsoft.com/office/drawing/2014/main" id="{F2D1E2C8-1317-40EB-931D-B0E480DBE57A}"/>
            </a:ext>
          </a:extLst>
        </xdr:cNvPr>
        <xdr:cNvPicPr>
          <a:picLocks noChangeAspect="1"/>
        </xdr:cNvPicPr>
      </xdr:nvPicPr>
      <xdr:blipFill>
        <a:blip xmlns:r="http://schemas.openxmlformats.org/officeDocument/2006/relationships" r:embed="rId4"/>
        <a:stretch>
          <a:fillRect/>
        </a:stretch>
      </xdr:blipFill>
      <xdr:spPr>
        <a:xfrm>
          <a:off x="2186940" y="3401522"/>
          <a:ext cx="2685690" cy="364613"/>
        </a:xfrm>
        <a:prstGeom prst="rect">
          <a:avLst/>
        </a:prstGeom>
      </xdr:spPr>
    </xdr:pic>
    <xdr:clientData/>
  </xdr:twoCellAnchor>
  <xdr:twoCellAnchor editAs="oneCell">
    <xdr:from>
      <xdr:col>2</xdr:col>
      <xdr:colOff>167640</xdr:colOff>
      <xdr:row>14</xdr:row>
      <xdr:rowOff>396240</xdr:rowOff>
    </xdr:from>
    <xdr:to>
      <xdr:col>2</xdr:col>
      <xdr:colOff>1110454</xdr:colOff>
      <xdr:row>14</xdr:row>
      <xdr:rowOff>1003831</xdr:rowOff>
    </xdr:to>
    <xdr:pic>
      <xdr:nvPicPr>
        <xdr:cNvPr id="7" name="Picture 6">
          <a:extLst>
            <a:ext uri="{FF2B5EF4-FFF2-40B4-BE49-F238E27FC236}">
              <a16:creationId xmlns:a16="http://schemas.microsoft.com/office/drawing/2014/main" id="{8EBD158B-ED4A-4E5C-87DD-F945DAB91374}"/>
            </a:ext>
          </a:extLst>
        </xdr:cNvPr>
        <xdr:cNvPicPr>
          <a:picLocks noChangeAspect="1"/>
        </xdr:cNvPicPr>
      </xdr:nvPicPr>
      <xdr:blipFill>
        <a:blip xmlns:r="http://schemas.openxmlformats.org/officeDocument/2006/relationships" r:embed="rId5"/>
        <a:stretch>
          <a:fillRect/>
        </a:stretch>
      </xdr:blipFill>
      <xdr:spPr>
        <a:xfrm>
          <a:off x="2164080" y="3771900"/>
          <a:ext cx="942814" cy="607591"/>
        </a:xfrm>
        <a:prstGeom prst="rect">
          <a:avLst/>
        </a:prstGeom>
      </xdr:spPr>
    </xdr:pic>
    <xdr:clientData/>
  </xdr:twoCellAnchor>
  <xdr:twoCellAnchor editAs="oneCell">
    <xdr:from>
      <xdr:col>2</xdr:col>
      <xdr:colOff>2956722</xdr:colOff>
      <xdr:row>14</xdr:row>
      <xdr:rowOff>15241</xdr:rowOff>
    </xdr:from>
    <xdr:to>
      <xdr:col>2</xdr:col>
      <xdr:colOff>4385552</xdr:colOff>
      <xdr:row>15</xdr:row>
      <xdr:rowOff>358</xdr:rowOff>
    </xdr:to>
    <xdr:pic>
      <xdr:nvPicPr>
        <xdr:cNvPr id="8" name="Picture 7">
          <a:extLst>
            <a:ext uri="{FF2B5EF4-FFF2-40B4-BE49-F238E27FC236}">
              <a16:creationId xmlns:a16="http://schemas.microsoft.com/office/drawing/2014/main" id="{BB19946C-3045-4E99-B4F3-DBA8924175A8}"/>
            </a:ext>
          </a:extLst>
        </xdr:cNvPr>
        <xdr:cNvPicPr>
          <a:picLocks noChangeAspect="1"/>
        </xdr:cNvPicPr>
      </xdr:nvPicPr>
      <xdr:blipFill>
        <a:blip xmlns:r="http://schemas.openxmlformats.org/officeDocument/2006/relationships" r:embed="rId6"/>
        <a:stretch>
          <a:fillRect/>
        </a:stretch>
      </xdr:blipFill>
      <xdr:spPr>
        <a:xfrm>
          <a:off x="4953162" y="3390901"/>
          <a:ext cx="1428830" cy="1106950"/>
        </a:xfrm>
        <a:prstGeom prst="rect">
          <a:avLst/>
        </a:prstGeom>
      </xdr:spPr>
    </xdr:pic>
    <xdr:clientData/>
  </xdr:twoCellAnchor>
  <xdr:twoCellAnchor editAs="oneCell">
    <xdr:from>
      <xdr:col>2</xdr:col>
      <xdr:colOff>2156460</xdr:colOff>
      <xdr:row>9</xdr:row>
      <xdr:rowOff>7620</xdr:rowOff>
    </xdr:from>
    <xdr:to>
      <xdr:col>2</xdr:col>
      <xdr:colOff>4122420</xdr:colOff>
      <xdr:row>9</xdr:row>
      <xdr:rowOff>817133</xdr:rowOff>
    </xdr:to>
    <xdr:pic>
      <xdr:nvPicPr>
        <xdr:cNvPr id="9" name="Picture 8">
          <a:extLst>
            <a:ext uri="{FF2B5EF4-FFF2-40B4-BE49-F238E27FC236}">
              <a16:creationId xmlns:a16="http://schemas.microsoft.com/office/drawing/2014/main" id="{30BC0FE8-F934-4D9E-B027-8E18A3781B45}"/>
            </a:ext>
          </a:extLst>
        </xdr:cNvPr>
        <xdr:cNvPicPr>
          <a:picLocks noChangeAspect="1"/>
        </xdr:cNvPicPr>
      </xdr:nvPicPr>
      <xdr:blipFill>
        <a:blip xmlns:r="http://schemas.openxmlformats.org/officeDocument/2006/relationships" r:embed="rId7"/>
        <a:stretch>
          <a:fillRect/>
        </a:stretch>
      </xdr:blipFill>
      <xdr:spPr>
        <a:xfrm>
          <a:off x="4152900" y="2971800"/>
          <a:ext cx="1965960" cy="80951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workbookViewId="0">
      <pane ySplit="1" topLeftCell="A2" activePane="bottomLeft" state="frozen"/>
      <selection pane="bottomLeft" sqref="A1:XFD2"/>
    </sheetView>
  </sheetViews>
  <sheetFormatPr defaultColWidth="9.109375" defaultRowHeight="13.2" x14ac:dyDescent="0.25"/>
  <cols>
    <col min="1" max="1" width="11.109375" style="1" customWidth="1"/>
    <col min="2" max="2" width="36.109375" style="1" customWidth="1"/>
    <col min="3" max="3" width="8.44140625" style="1" customWidth="1"/>
    <col min="4" max="4" width="13.88671875" style="1" customWidth="1"/>
    <col min="5" max="5" width="12.88671875" style="1" customWidth="1"/>
    <col min="6" max="6" width="9.44140625" style="1" bestFit="1" customWidth="1"/>
    <col min="7" max="7" width="9.88671875" style="1" bestFit="1" customWidth="1"/>
    <col min="8" max="8" width="9.109375" style="1"/>
    <col min="9" max="9" width="29.88671875" style="1" bestFit="1" customWidth="1"/>
    <col min="10" max="10" width="3.88671875" style="1" bestFit="1" customWidth="1"/>
    <col min="11" max="11" width="11.5546875" style="1" customWidth="1"/>
    <col min="12" max="12" width="18.5546875" style="1" bestFit="1" customWidth="1"/>
    <col min="13" max="13" width="10.77734375" style="1" customWidth="1"/>
    <col min="14" max="16384" width="9.109375" style="1"/>
  </cols>
  <sheetData>
    <row r="1" spans="1:12" s="53" customFormat="1" ht="27" customHeight="1" x14ac:dyDescent="0.3">
      <c r="A1" s="81" t="s">
        <v>163</v>
      </c>
    </row>
    <row r="3" spans="1:12" ht="13.8" thickBot="1" x14ac:dyDescent="0.3">
      <c r="A3" s="23" t="s">
        <v>45</v>
      </c>
    </row>
    <row r="4" spans="1:12" ht="14.4" thickTop="1" thickBot="1" x14ac:dyDescent="0.3">
      <c r="A4" s="24" t="s">
        <v>9</v>
      </c>
      <c r="B4" s="24" t="s">
        <v>14</v>
      </c>
      <c r="C4" s="24" t="s">
        <v>15</v>
      </c>
      <c r="D4" s="24" t="s">
        <v>16</v>
      </c>
      <c r="E4" s="24" t="s">
        <v>17</v>
      </c>
      <c r="F4" s="24" t="s">
        <v>18</v>
      </c>
      <c r="G4" s="24" t="s">
        <v>19</v>
      </c>
      <c r="I4" s="25" t="s">
        <v>45</v>
      </c>
      <c r="J4" s="26" t="s">
        <v>15</v>
      </c>
      <c r="K4" s="26" t="s">
        <v>16</v>
      </c>
      <c r="L4" s="27" t="s">
        <v>44</v>
      </c>
    </row>
    <row r="5" spans="1:12" ht="15" thickTop="1" x14ac:dyDescent="0.25">
      <c r="A5" s="80" t="s">
        <v>20</v>
      </c>
      <c r="B5" s="80" t="s">
        <v>32</v>
      </c>
      <c r="C5" s="61">
        <v>149</v>
      </c>
      <c r="D5" s="61">
        <v>116.99</v>
      </c>
      <c r="E5" s="61">
        <v>20.7</v>
      </c>
      <c r="F5" s="61">
        <v>77</v>
      </c>
      <c r="G5" s="61">
        <v>231</v>
      </c>
      <c r="I5" s="4" t="str">
        <f>B5</f>
        <v>Systolic blood pressure (mmHg)</v>
      </c>
      <c r="J5" s="7">
        <f t="shared" ref="J5:L5" si="0">C5</f>
        <v>149</v>
      </c>
      <c r="K5" s="7">
        <f t="shared" si="0"/>
        <v>116.99</v>
      </c>
      <c r="L5" s="9">
        <f t="shared" si="0"/>
        <v>20.7</v>
      </c>
    </row>
    <row r="6" spans="1:12" ht="14.4" x14ac:dyDescent="0.25">
      <c r="A6" s="80" t="s">
        <v>21</v>
      </c>
      <c r="B6" s="80" t="s">
        <v>33</v>
      </c>
      <c r="C6" s="61">
        <v>148</v>
      </c>
      <c r="D6" s="61">
        <v>203.86</v>
      </c>
      <c r="E6" s="61">
        <v>71.010000000000005</v>
      </c>
      <c r="F6" s="61">
        <v>108</v>
      </c>
      <c r="G6" s="61">
        <v>470</v>
      </c>
      <c r="I6" s="4" t="str">
        <f t="shared" ref="I6:I16" si="1">B6</f>
        <v>Total cholesterol (dg/mL)</v>
      </c>
      <c r="J6" s="7">
        <f t="shared" ref="J6:J16" si="2">C6</f>
        <v>148</v>
      </c>
      <c r="K6" s="7">
        <f t="shared" ref="K6:K16" si="3">D6</f>
        <v>203.86</v>
      </c>
      <c r="L6" s="9">
        <f t="shared" ref="L6:L16" si="4">E6</f>
        <v>71.010000000000005</v>
      </c>
    </row>
    <row r="7" spans="1:12" ht="14.4" x14ac:dyDescent="0.25">
      <c r="A7" s="80" t="s">
        <v>22</v>
      </c>
      <c r="B7" s="80" t="s">
        <v>34</v>
      </c>
      <c r="C7" s="61">
        <v>150</v>
      </c>
      <c r="D7" s="61">
        <v>22.75</v>
      </c>
      <c r="E7" s="61">
        <v>15.32</v>
      </c>
      <c r="F7" s="61">
        <v>1</v>
      </c>
      <c r="G7" s="61">
        <v>66</v>
      </c>
      <c r="I7" s="4" t="str">
        <f t="shared" si="1"/>
        <v>Age (years)</v>
      </c>
      <c r="J7" s="7">
        <f t="shared" si="2"/>
        <v>150</v>
      </c>
      <c r="K7" s="7">
        <f t="shared" si="3"/>
        <v>22.75</v>
      </c>
      <c r="L7" s="9">
        <f t="shared" si="4"/>
        <v>15.32</v>
      </c>
    </row>
    <row r="8" spans="1:12" ht="14.4" x14ac:dyDescent="0.25">
      <c r="A8" s="80" t="s">
        <v>23</v>
      </c>
      <c r="B8" s="80" t="s">
        <v>35</v>
      </c>
      <c r="C8" s="61">
        <v>150</v>
      </c>
      <c r="D8" s="61">
        <v>21.53</v>
      </c>
      <c r="E8" s="61">
        <v>5.25</v>
      </c>
      <c r="F8" s="61">
        <v>10.18</v>
      </c>
      <c r="G8" s="61">
        <v>38.729999999999997</v>
      </c>
      <c r="I8" s="4" t="str">
        <f t="shared" si="1"/>
        <v>Body mass index (kg/m^2)</v>
      </c>
      <c r="J8" s="7">
        <f t="shared" si="2"/>
        <v>150</v>
      </c>
      <c r="K8" s="7">
        <f t="shared" si="3"/>
        <v>21.53</v>
      </c>
      <c r="L8" s="9">
        <f t="shared" si="4"/>
        <v>5.25</v>
      </c>
    </row>
    <row r="9" spans="1:12" ht="14.4" x14ac:dyDescent="0.25">
      <c r="A9" s="80" t="s">
        <v>24</v>
      </c>
      <c r="B9" s="80" t="s">
        <v>36</v>
      </c>
      <c r="C9" s="61">
        <v>150</v>
      </c>
      <c r="D9" s="61">
        <v>74.510000000000005</v>
      </c>
      <c r="E9" s="61">
        <v>13.4</v>
      </c>
      <c r="F9" s="61">
        <v>40</v>
      </c>
      <c r="G9" s="61">
        <v>120</v>
      </c>
      <c r="I9" s="4" t="str">
        <f t="shared" si="1"/>
        <v>Diastolic blood pressure (mmHg)</v>
      </c>
      <c r="J9" s="7">
        <f t="shared" si="2"/>
        <v>150</v>
      </c>
      <c r="K9" s="7">
        <f t="shared" si="3"/>
        <v>74.510000000000005</v>
      </c>
      <c r="L9" s="9">
        <f t="shared" si="4"/>
        <v>13.4</v>
      </c>
    </row>
    <row r="10" spans="1:12" ht="14.4" x14ac:dyDescent="0.25">
      <c r="A10" s="80" t="s">
        <v>25</v>
      </c>
      <c r="B10" s="80" t="s">
        <v>37</v>
      </c>
      <c r="C10" s="61">
        <v>148</v>
      </c>
      <c r="D10" s="61">
        <v>47.68</v>
      </c>
      <c r="E10" s="61">
        <v>11.65</v>
      </c>
      <c r="F10" s="61">
        <v>23</v>
      </c>
      <c r="G10" s="61">
        <v>77</v>
      </c>
      <c r="I10" s="4" t="str">
        <f t="shared" si="1"/>
        <v>High density lipoprotein (mg/dL)</v>
      </c>
      <c r="J10" s="7">
        <f t="shared" si="2"/>
        <v>148</v>
      </c>
      <c r="K10" s="7">
        <f t="shared" si="3"/>
        <v>47.68</v>
      </c>
      <c r="L10" s="9">
        <f t="shared" si="4"/>
        <v>11.65</v>
      </c>
    </row>
    <row r="11" spans="1:12" ht="14.4" x14ac:dyDescent="0.25">
      <c r="A11" s="80" t="s">
        <v>26</v>
      </c>
      <c r="B11" s="80" t="s">
        <v>38</v>
      </c>
      <c r="C11" s="61">
        <v>150</v>
      </c>
      <c r="D11" s="61">
        <v>61.12</v>
      </c>
      <c r="E11" s="61">
        <v>9.58</v>
      </c>
      <c r="F11" s="61">
        <v>29.5</v>
      </c>
      <c r="G11" s="61">
        <v>82.75</v>
      </c>
      <c r="I11" s="4" t="str">
        <f t="shared" si="1"/>
        <v>Height (in)</v>
      </c>
      <c r="J11" s="7">
        <f t="shared" si="2"/>
        <v>150</v>
      </c>
      <c r="K11" s="7">
        <f t="shared" si="3"/>
        <v>61.12</v>
      </c>
      <c r="L11" s="9">
        <f t="shared" si="4"/>
        <v>9.58</v>
      </c>
    </row>
    <row r="12" spans="1:12" ht="14.4" x14ac:dyDescent="0.25">
      <c r="A12" s="80" t="s">
        <v>27</v>
      </c>
      <c r="B12" s="80" t="s">
        <v>39</v>
      </c>
      <c r="C12" s="61">
        <v>148</v>
      </c>
      <c r="D12" s="61">
        <v>136.91</v>
      </c>
      <c r="E12" s="61">
        <v>67.72</v>
      </c>
      <c r="F12" s="61">
        <v>58</v>
      </c>
      <c r="G12" s="61">
        <v>382</v>
      </c>
      <c r="I12" s="4" t="str">
        <f t="shared" si="1"/>
        <v>Low density lipoprotein (mg/dL)</v>
      </c>
      <c r="J12" s="7">
        <f t="shared" si="2"/>
        <v>148</v>
      </c>
      <c r="K12" s="7">
        <f t="shared" si="3"/>
        <v>136.91</v>
      </c>
      <c r="L12" s="9">
        <f t="shared" si="4"/>
        <v>67.72</v>
      </c>
    </row>
    <row r="13" spans="1:12" ht="14.4" x14ac:dyDescent="0.25">
      <c r="A13" s="80" t="s">
        <v>28</v>
      </c>
      <c r="B13" s="80" t="s">
        <v>40</v>
      </c>
      <c r="C13" s="61">
        <v>150</v>
      </c>
      <c r="D13" s="61">
        <v>154.55000000000001</v>
      </c>
      <c r="E13" s="61">
        <v>78.78</v>
      </c>
      <c r="F13" s="61">
        <v>13</v>
      </c>
      <c r="G13" s="61">
        <v>550</v>
      </c>
      <c r="I13" s="4" t="str">
        <f t="shared" si="1"/>
        <v>Blood glucose levels (mg/dL)</v>
      </c>
      <c r="J13" s="7">
        <f t="shared" si="2"/>
        <v>150</v>
      </c>
      <c r="K13" s="7">
        <f t="shared" si="3"/>
        <v>154.55000000000001</v>
      </c>
      <c r="L13" s="9">
        <f t="shared" si="4"/>
        <v>78.78</v>
      </c>
    </row>
    <row r="14" spans="1:12" ht="14.4" x14ac:dyDescent="0.25">
      <c r="A14" s="80" t="s">
        <v>29</v>
      </c>
      <c r="B14" s="80" t="s">
        <v>41</v>
      </c>
      <c r="C14" s="61">
        <v>148</v>
      </c>
      <c r="D14" s="61">
        <v>85.32</v>
      </c>
      <c r="E14" s="61">
        <v>47.71</v>
      </c>
      <c r="F14" s="61">
        <v>30</v>
      </c>
      <c r="G14" s="61">
        <v>354</v>
      </c>
      <c r="I14" s="4" t="str">
        <f t="shared" si="1"/>
        <v>Triglycerides (mg/dL)</v>
      </c>
      <c r="J14" s="7">
        <f t="shared" si="2"/>
        <v>148</v>
      </c>
      <c r="K14" s="7">
        <f t="shared" si="3"/>
        <v>85.32</v>
      </c>
      <c r="L14" s="9">
        <f t="shared" si="4"/>
        <v>47.71</v>
      </c>
    </row>
    <row r="15" spans="1:12" ht="14.4" x14ac:dyDescent="0.25">
      <c r="A15" s="80" t="s">
        <v>30</v>
      </c>
      <c r="B15" s="80" t="s">
        <v>42</v>
      </c>
      <c r="C15" s="61">
        <v>148</v>
      </c>
      <c r="D15" s="61">
        <v>16.39</v>
      </c>
      <c r="E15" s="61">
        <v>9.48</v>
      </c>
      <c r="F15" s="61">
        <v>4</v>
      </c>
      <c r="G15" s="61">
        <v>65</v>
      </c>
      <c r="I15" s="4" t="str">
        <f t="shared" si="1"/>
        <v>Very low density lipoprotein (mg/dL)</v>
      </c>
      <c r="J15" s="7">
        <f t="shared" si="2"/>
        <v>148</v>
      </c>
      <c r="K15" s="7">
        <f t="shared" si="3"/>
        <v>16.39</v>
      </c>
      <c r="L15" s="9">
        <f t="shared" si="4"/>
        <v>9.48</v>
      </c>
    </row>
    <row r="16" spans="1:12" ht="15" thickBot="1" x14ac:dyDescent="0.3">
      <c r="A16" s="80" t="s">
        <v>31</v>
      </c>
      <c r="B16" s="80" t="s">
        <v>43</v>
      </c>
      <c r="C16" s="61">
        <v>150</v>
      </c>
      <c r="D16" s="61">
        <v>121.29</v>
      </c>
      <c r="E16" s="61">
        <v>50.49</v>
      </c>
      <c r="F16" s="61">
        <v>22</v>
      </c>
      <c r="G16" s="61">
        <v>251</v>
      </c>
      <c r="I16" s="6" t="str">
        <f t="shared" si="1"/>
        <v>Weight (lbs)</v>
      </c>
      <c r="J16" s="11">
        <f t="shared" si="2"/>
        <v>150</v>
      </c>
      <c r="K16" s="11">
        <f t="shared" si="3"/>
        <v>121.29</v>
      </c>
      <c r="L16" s="29">
        <f t="shared" si="4"/>
        <v>50.49</v>
      </c>
    </row>
    <row r="17" spans="1:12" ht="14.4" thickTop="1" thickBot="1" x14ac:dyDescent="0.3">
      <c r="A17" s="30" t="s">
        <v>49</v>
      </c>
      <c r="I17" s="25" t="s">
        <v>49</v>
      </c>
      <c r="J17" s="26" t="s">
        <v>15</v>
      </c>
      <c r="K17" s="26" t="s">
        <v>48</v>
      </c>
      <c r="L17" s="27" t="s">
        <v>56</v>
      </c>
    </row>
    <row r="18" spans="1:12" ht="13.8" thickTop="1" x14ac:dyDescent="0.25">
      <c r="I18" s="16" t="s">
        <v>46</v>
      </c>
      <c r="J18" s="8">
        <f>D22</f>
        <v>150</v>
      </c>
      <c r="K18" s="8">
        <f>B22</f>
        <v>79</v>
      </c>
      <c r="L18" s="31">
        <f>C22/100</f>
        <v>0.52670000000000006</v>
      </c>
    </row>
    <row r="19" spans="1:12" ht="13.8" thickBot="1" x14ac:dyDescent="0.3">
      <c r="A19" s="82" t="s">
        <v>7</v>
      </c>
      <c r="B19" s="82" t="s">
        <v>48</v>
      </c>
      <c r="C19" s="82" t="s">
        <v>47</v>
      </c>
      <c r="D19" s="12" t="s">
        <v>50</v>
      </c>
      <c r="E19" s="12" t="s">
        <v>50</v>
      </c>
      <c r="I19" s="6" t="s">
        <v>55</v>
      </c>
      <c r="J19" s="11">
        <f>D27</f>
        <v>150</v>
      </c>
      <c r="K19" s="11">
        <f>B27</f>
        <v>2</v>
      </c>
      <c r="L19" s="22">
        <f>C27/100</f>
        <v>1.3300000000000001E-2</v>
      </c>
    </row>
    <row r="20" spans="1:12" ht="13.8" thickTop="1" x14ac:dyDescent="0.25">
      <c r="A20" s="82"/>
      <c r="B20" s="82"/>
      <c r="C20" s="82"/>
      <c r="D20" s="12" t="s">
        <v>48</v>
      </c>
      <c r="E20" s="12" t="s">
        <v>47</v>
      </c>
    </row>
    <row r="21" spans="1:12" ht="13.8" x14ac:dyDescent="0.25">
      <c r="A21" s="60" t="s">
        <v>51</v>
      </c>
      <c r="B21" s="62">
        <v>71</v>
      </c>
      <c r="C21" s="62">
        <v>47.33</v>
      </c>
      <c r="D21" s="62">
        <v>71</v>
      </c>
      <c r="E21" s="62">
        <v>47.33</v>
      </c>
    </row>
    <row r="22" spans="1:12" ht="13.8" x14ac:dyDescent="0.25">
      <c r="A22" s="60" t="s">
        <v>52</v>
      </c>
      <c r="B22" s="62">
        <v>79</v>
      </c>
      <c r="C22" s="62">
        <v>52.67</v>
      </c>
      <c r="D22" s="62">
        <v>150</v>
      </c>
      <c r="E22" s="62">
        <v>100</v>
      </c>
    </row>
    <row r="23" spans="1:12" x14ac:dyDescent="0.25">
      <c r="A23" s="12"/>
      <c r="B23" s="2"/>
      <c r="C23" s="2"/>
      <c r="D23" s="2"/>
      <c r="E23" s="2"/>
    </row>
    <row r="24" spans="1:12" x14ac:dyDescent="0.25">
      <c r="A24" s="82" t="s">
        <v>8</v>
      </c>
      <c r="B24" s="82" t="s">
        <v>48</v>
      </c>
      <c r="C24" s="82" t="s">
        <v>47</v>
      </c>
      <c r="D24" s="12" t="s">
        <v>50</v>
      </c>
      <c r="E24" s="12" t="s">
        <v>50</v>
      </c>
    </row>
    <row r="25" spans="1:12" x14ac:dyDescent="0.25">
      <c r="A25" s="82"/>
      <c r="B25" s="82"/>
      <c r="C25" s="82"/>
      <c r="D25" s="12" t="s">
        <v>48</v>
      </c>
      <c r="E25" s="12" t="s">
        <v>47</v>
      </c>
    </row>
    <row r="26" spans="1:12" ht="13.8" x14ac:dyDescent="0.25">
      <c r="A26" s="60" t="s">
        <v>53</v>
      </c>
      <c r="B26" s="62">
        <v>148</v>
      </c>
      <c r="C26" s="62">
        <v>98.67</v>
      </c>
      <c r="D26" s="62">
        <v>148</v>
      </c>
      <c r="E26" s="62">
        <v>98.67</v>
      </c>
    </row>
    <row r="27" spans="1:12" ht="13.8" x14ac:dyDescent="0.25">
      <c r="A27" s="60" t="s">
        <v>54</v>
      </c>
      <c r="B27" s="62">
        <v>2</v>
      </c>
      <c r="C27" s="62">
        <v>1.33</v>
      </c>
      <c r="D27" s="62">
        <v>150</v>
      </c>
      <c r="E27" s="62">
        <v>100</v>
      </c>
    </row>
  </sheetData>
  <mergeCells count="6">
    <mergeCell ref="A24:A25"/>
    <mergeCell ref="B24:B25"/>
    <mergeCell ref="C24:C25"/>
    <mergeCell ref="B19:B20"/>
    <mergeCell ref="C19:C20"/>
    <mergeCell ref="A19:A20"/>
  </mergeCells>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2"/>
  <sheetViews>
    <sheetView topLeftCell="B1" zoomScale="80" zoomScaleNormal="80" workbookViewId="0">
      <pane ySplit="1" topLeftCell="A2" activePane="bottomLeft" state="frozen"/>
      <selection pane="bottomLeft" activeCell="W17" sqref="W17"/>
    </sheetView>
  </sheetViews>
  <sheetFormatPr defaultColWidth="9.109375" defaultRowHeight="13.2" x14ac:dyDescent="0.25"/>
  <cols>
    <col min="1" max="1" width="21.88671875" style="14" customWidth="1"/>
    <col min="2" max="3" width="9.77734375" style="1" bestFit="1" customWidth="1"/>
    <col min="4" max="4" width="13.109375" style="1" customWidth="1"/>
    <col min="5" max="5" width="8.77734375" style="1" bestFit="1" customWidth="1"/>
    <col min="6" max="6" width="9.77734375" style="1" bestFit="1" customWidth="1"/>
    <col min="7" max="7" width="9.44140625" style="1" bestFit="1" customWidth="1"/>
    <col min="8" max="8" width="9.44140625" style="1" customWidth="1"/>
    <col min="9" max="9" width="9.109375" style="1"/>
    <col min="10" max="10" width="41.33203125" style="1" customWidth="1"/>
    <col min="11" max="11" width="9.77734375" style="1" bestFit="1" customWidth="1"/>
    <col min="12" max="12" width="11" style="1" bestFit="1" customWidth="1"/>
    <col min="13" max="13" width="9.6640625" style="1" bestFit="1" customWidth="1"/>
    <col min="14" max="14" width="9.109375" style="1"/>
    <col min="15" max="15" width="10.44140625" style="1" customWidth="1"/>
    <col min="16" max="16384" width="9.109375" style="1"/>
  </cols>
  <sheetData>
    <row r="1" spans="1:23" s="53" customFormat="1" ht="27" customHeight="1" x14ac:dyDescent="0.3">
      <c r="A1" s="81" t="s">
        <v>163</v>
      </c>
    </row>
    <row r="2" spans="1:23" x14ac:dyDescent="0.25">
      <c r="A2" s="1"/>
    </row>
    <row r="3" spans="1:23" x14ac:dyDescent="0.25">
      <c r="A3" s="82" t="s">
        <v>117</v>
      </c>
      <c r="B3" s="82"/>
      <c r="C3" s="82"/>
      <c r="D3" s="82"/>
      <c r="E3" s="82"/>
      <c r="F3" s="82"/>
      <c r="G3" s="82"/>
      <c r="H3" s="12"/>
      <c r="J3" s="83" t="s">
        <v>134</v>
      </c>
      <c r="K3" s="83"/>
      <c r="L3" s="83"/>
      <c r="M3" s="83"/>
      <c r="N3" s="83"/>
      <c r="O3" s="83"/>
    </row>
    <row r="4" spans="1:23" x14ac:dyDescent="0.25">
      <c r="A4" s="82" t="s">
        <v>118</v>
      </c>
      <c r="B4" s="82"/>
      <c r="C4" s="82"/>
      <c r="D4" s="82"/>
      <c r="E4" s="82"/>
      <c r="F4" s="82"/>
      <c r="G4" s="82"/>
      <c r="H4" s="12"/>
      <c r="J4" s="83"/>
      <c r="K4" s="83"/>
      <c r="L4" s="83"/>
      <c r="M4" s="83"/>
      <c r="N4" s="83"/>
      <c r="O4" s="83"/>
    </row>
    <row r="5" spans="1:23" ht="21.6" thickBot="1" x14ac:dyDescent="0.3">
      <c r="A5" s="82" t="s">
        <v>119</v>
      </c>
      <c r="B5" s="82"/>
      <c r="C5" s="82"/>
      <c r="D5" s="82"/>
      <c r="E5" s="82"/>
      <c r="F5" s="82"/>
      <c r="G5" s="82"/>
      <c r="H5" s="12"/>
      <c r="J5" s="84"/>
      <c r="K5" s="84"/>
      <c r="L5" s="84"/>
      <c r="M5" s="84"/>
      <c r="N5" s="84"/>
      <c r="O5" s="84"/>
      <c r="Q5" s="107" t="s">
        <v>135</v>
      </c>
    </row>
    <row r="6" spans="1:23" ht="14.7" customHeight="1" thickTop="1" x14ac:dyDescent="0.25">
      <c r="A6" s="80" t="s">
        <v>20</v>
      </c>
      <c r="B6" s="61" t="s">
        <v>20</v>
      </c>
      <c r="C6" s="61" t="s">
        <v>59</v>
      </c>
      <c r="D6" s="61" t="s">
        <v>63</v>
      </c>
      <c r="E6" s="61" t="s">
        <v>58</v>
      </c>
      <c r="F6" s="61" t="s">
        <v>57</v>
      </c>
      <c r="G6" s="61" t="s">
        <v>61</v>
      </c>
      <c r="H6" s="28"/>
      <c r="J6" s="35" t="str">
        <f>A6</f>
        <v>sbp</v>
      </c>
      <c r="K6" s="36" t="str">
        <f t="shared" ref="K6:O6" si="0">C6</f>
        <v>DBP_Cent</v>
      </c>
      <c r="L6" s="36" t="str">
        <f t="shared" si="0"/>
        <v>WT_Cent</v>
      </c>
      <c r="M6" s="36" t="str">
        <f t="shared" si="0"/>
        <v>BMI_Cent</v>
      </c>
      <c r="N6" s="36" t="str">
        <f t="shared" si="0"/>
        <v>AGE_Cent</v>
      </c>
      <c r="O6" s="37" t="str">
        <f t="shared" si="0"/>
        <v>HT_Cent</v>
      </c>
      <c r="Q6" s="106" t="s">
        <v>169</v>
      </c>
      <c r="R6" s="106"/>
      <c r="S6" s="106"/>
      <c r="T6" s="106"/>
      <c r="U6" s="106"/>
      <c r="V6" s="106"/>
      <c r="W6" s="106"/>
    </row>
    <row r="7" spans="1:23" ht="15" customHeight="1" x14ac:dyDescent="0.25">
      <c r="A7" s="61" t="s">
        <v>32</v>
      </c>
      <c r="B7" s="61">
        <v>1</v>
      </c>
      <c r="C7" s="61">
        <v>0.73904999999999998</v>
      </c>
      <c r="D7" s="61">
        <v>0.57518999999999998</v>
      </c>
      <c r="E7" s="61">
        <v>0.54629000000000005</v>
      </c>
      <c r="F7" s="61">
        <v>0.50461999999999996</v>
      </c>
      <c r="G7" s="61">
        <v>0.49819000000000002</v>
      </c>
      <c r="H7" s="28"/>
      <c r="J7" s="85" t="str">
        <f>A7</f>
        <v>Systolic blood pressure (mmHg)</v>
      </c>
      <c r="K7" s="38">
        <f t="shared" ref="K7:K45" si="1">C7</f>
        <v>0.73904999999999998</v>
      </c>
      <c r="L7" s="38">
        <f t="shared" ref="L7:L45" si="2">D7</f>
        <v>0.57518999999999998</v>
      </c>
      <c r="M7" s="38">
        <f t="shared" ref="M7:M45" si="3">E7</f>
        <v>0.54629000000000005</v>
      </c>
      <c r="N7" s="38">
        <f t="shared" ref="N7:N45" si="4">F7</f>
        <v>0.50461999999999996</v>
      </c>
      <c r="O7" s="39">
        <f t="shared" ref="O7:O45" si="5">G7</f>
        <v>0.49819000000000002</v>
      </c>
      <c r="Q7" s="106"/>
      <c r="R7" s="106"/>
      <c r="S7" s="106"/>
      <c r="T7" s="106"/>
      <c r="U7" s="106"/>
      <c r="V7" s="106"/>
      <c r="W7" s="106"/>
    </row>
    <row r="8" spans="1:23" ht="15" customHeight="1" x14ac:dyDescent="0.25">
      <c r="A8" s="79"/>
      <c r="B8" s="61"/>
      <c r="C8" s="61" t="s">
        <v>6</v>
      </c>
      <c r="D8" s="61" t="s">
        <v>6</v>
      </c>
      <c r="E8" s="61" t="s">
        <v>6</v>
      </c>
      <c r="F8" s="61" t="s">
        <v>6</v>
      </c>
      <c r="G8" s="61" t="s">
        <v>6</v>
      </c>
      <c r="H8" s="28"/>
      <c r="J8" s="85"/>
      <c r="K8" s="7" t="str">
        <f t="shared" si="1"/>
        <v>&lt;.0001</v>
      </c>
      <c r="L8" s="7" t="str">
        <f t="shared" si="2"/>
        <v>&lt;.0001</v>
      </c>
      <c r="M8" s="7" t="str">
        <f t="shared" si="3"/>
        <v>&lt;.0001</v>
      </c>
      <c r="N8" s="7" t="str">
        <f t="shared" si="4"/>
        <v>&lt;.0001</v>
      </c>
      <c r="O8" s="9" t="str">
        <f t="shared" si="5"/>
        <v>&lt;.0001</v>
      </c>
      <c r="Q8" s="106"/>
      <c r="R8" s="106"/>
      <c r="S8" s="106"/>
      <c r="T8" s="106"/>
      <c r="U8" s="106"/>
      <c r="V8" s="106"/>
      <c r="W8" s="106"/>
    </row>
    <row r="9" spans="1:23" ht="15" customHeight="1" thickBot="1" x14ac:dyDescent="0.3">
      <c r="A9" s="79"/>
      <c r="B9" s="61">
        <v>149</v>
      </c>
      <c r="C9" s="61">
        <v>149</v>
      </c>
      <c r="D9" s="61">
        <v>149</v>
      </c>
      <c r="E9" s="61">
        <v>149</v>
      </c>
      <c r="F9" s="61">
        <v>149</v>
      </c>
      <c r="G9" s="61">
        <v>149</v>
      </c>
      <c r="H9" s="28"/>
      <c r="J9" s="85"/>
      <c r="K9" s="7">
        <f t="shared" si="1"/>
        <v>149</v>
      </c>
      <c r="L9" s="7">
        <f t="shared" si="2"/>
        <v>149</v>
      </c>
      <c r="M9" s="7">
        <f t="shared" si="3"/>
        <v>149</v>
      </c>
      <c r="N9" s="7">
        <f t="shared" si="4"/>
        <v>149</v>
      </c>
      <c r="O9" s="9">
        <f t="shared" si="5"/>
        <v>149</v>
      </c>
      <c r="Q9" s="106"/>
      <c r="R9" s="106"/>
      <c r="S9" s="106"/>
      <c r="T9" s="106"/>
      <c r="U9" s="106"/>
      <c r="V9" s="106"/>
      <c r="W9" s="106"/>
    </row>
    <row r="10" spans="1:23" ht="15" customHeight="1" thickTop="1" x14ac:dyDescent="0.25">
      <c r="A10" s="80" t="s">
        <v>64</v>
      </c>
      <c r="B10" s="61" t="s">
        <v>64</v>
      </c>
      <c r="C10" s="61" t="s">
        <v>65</v>
      </c>
      <c r="D10" s="61" t="s">
        <v>59</v>
      </c>
      <c r="E10" s="61" t="s">
        <v>66</v>
      </c>
      <c r="F10" s="61" t="s">
        <v>20</v>
      </c>
      <c r="G10" s="61" t="s">
        <v>57</v>
      </c>
      <c r="H10" s="28"/>
      <c r="J10" s="35" t="str">
        <f>A10</f>
        <v>CHOL_Cent</v>
      </c>
      <c r="K10" s="36" t="str">
        <f t="shared" si="1"/>
        <v>LDL_Cent</v>
      </c>
      <c r="L10" s="36" t="str">
        <f t="shared" si="2"/>
        <v>DBP_Cent</v>
      </c>
      <c r="M10" s="36" t="str">
        <f t="shared" si="3"/>
        <v>TG_Cent</v>
      </c>
      <c r="N10" s="36" t="str">
        <f t="shared" si="4"/>
        <v>sbp</v>
      </c>
      <c r="O10" s="37" t="str">
        <f t="shared" si="5"/>
        <v>AGE_Cent</v>
      </c>
      <c r="Q10" s="106"/>
      <c r="R10" s="106"/>
      <c r="S10" s="106"/>
      <c r="T10" s="106"/>
      <c r="U10" s="106"/>
      <c r="V10" s="106"/>
      <c r="W10" s="106"/>
    </row>
    <row r="11" spans="1:23" ht="28.8" x14ac:dyDescent="0.25">
      <c r="A11" s="61" t="s">
        <v>120</v>
      </c>
      <c r="B11" s="61">
        <v>1</v>
      </c>
      <c r="C11" s="61">
        <v>0.97141999999999995</v>
      </c>
      <c r="D11" s="61">
        <v>0.21406</v>
      </c>
      <c r="E11" s="61">
        <v>0.21285000000000001</v>
      </c>
      <c r="F11" s="61">
        <v>0.21168999999999999</v>
      </c>
      <c r="G11" s="61">
        <v>0.20100999999999999</v>
      </c>
      <c r="H11" s="28"/>
      <c r="J11" s="85" t="str">
        <f>A11</f>
        <v>Total cholesterol (dg/mL), centered</v>
      </c>
      <c r="K11" s="38">
        <f t="shared" si="1"/>
        <v>0.97141999999999995</v>
      </c>
      <c r="L11" s="38">
        <f t="shared" si="2"/>
        <v>0.21406</v>
      </c>
      <c r="M11" s="38">
        <f t="shared" si="3"/>
        <v>0.21285000000000001</v>
      </c>
      <c r="N11" s="38">
        <f t="shared" si="4"/>
        <v>0.21168999999999999</v>
      </c>
      <c r="O11" s="39">
        <f t="shared" si="5"/>
        <v>0.20100999999999999</v>
      </c>
      <c r="Q11" s="106"/>
      <c r="R11" s="106"/>
      <c r="S11" s="106"/>
      <c r="T11" s="106"/>
      <c r="U11" s="106"/>
      <c r="V11" s="106"/>
      <c r="W11" s="106"/>
    </row>
    <row r="12" spans="1:23" ht="14.4" x14ac:dyDescent="0.25">
      <c r="A12" s="79"/>
      <c r="B12" s="61"/>
      <c r="C12" s="61" t="s">
        <v>6</v>
      </c>
      <c r="D12" s="61">
        <v>8.9999999999999993E-3</v>
      </c>
      <c r="E12" s="61">
        <v>9.4000000000000004E-3</v>
      </c>
      <c r="F12" s="61">
        <v>1.01E-2</v>
      </c>
      <c r="G12" s="61">
        <v>1.43E-2</v>
      </c>
      <c r="H12" s="28"/>
      <c r="J12" s="85"/>
      <c r="K12" s="7" t="str">
        <f t="shared" si="1"/>
        <v>&lt;.0001</v>
      </c>
      <c r="L12" s="7">
        <f t="shared" si="2"/>
        <v>8.9999999999999993E-3</v>
      </c>
      <c r="M12" s="7">
        <f t="shared" si="3"/>
        <v>9.4000000000000004E-3</v>
      </c>
      <c r="N12" s="7">
        <f t="shared" si="4"/>
        <v>1.01E-2</v>
      </c>
      <c r="O12" s="9">
        <f t="shared" si="5"/>
        <v>1.43E-2</v>
      </c>
    </row>
    <row r="13" spans="1:23" ht="15" thickBot="1" x14ac:dyDescent="0.3">
      <c r="A13" s="79"/>
      <c r="B13" s="61">
        <v>148</v>
      </c>
      <c r="C13" s="61">
        <v>148</v>
      </c>
      <c r="D13" s="61">
        <v>148</v>
      </c>
      <c r="E13" s="61">
        <v>148</v>
      </c>
      <c r="F13" s="61">
        <v>147</v>
      </c>
      <c r="G13" s="61">
        <v>148</v>
      </c>
      <c r="H13" s="28"/>
      <c r="J13" s="86"/>
      <c r="K13" s="11">
        <f t="shared" si="1"/>
        <v>148</v>
      </c>
      <c r="L13" s="11">
        <f t="shared" si="2"/>
        <v>148</v>
      </c>
      <c r="M13" s="11">
        <f t="shared" si="3"/>
        <v>148</v>
      </c>
      <c r="N13" s="11">
        <f t="shared" si="4"/>
        <v>147</v>
      </c>
      <c r="O13" s="29">
        <f t="shared" si="5"/>
        <v>148</v>
      </c>
    </row>
    <row r="14" spans="1:23" ht="15" thickTop="1" x14ac:dyDescent="0.25">
      <c r="A14" s="80" t="s">
        <v>57</v>
      </c>
      <c r="B14" s="61" t="s">
        <v>57</v>
      </c>
      <c r="C14" s="61" t="s">
        <v>63</v>
      </c>
      <c r="D14" s="61" t="s">
        <v>58</v>
      </c>
      <c r="E14" s="61" t="s">
        <v>61</v>
      </c>
      <c r="F14" s="61" t="s">
        <v>20</v>
      </c>
      <c r="G14" s="61" t="s">
        <v>59</v>
      </c>
      <c r="H14" s="28"/>
      <c r="J14" s="40" t="str">
        <f>A14</f>
        <v>AGE_Cent</v>
      </c>
      <c r="K14" s="41" t="str">
        <f t="shared" si="1"/>
        <v>WT_Cent</v>
      </c>
      <c r="L14" s="41" t="str">
        <f t="shared" si="2"/>
        <v>BMI_Cent</v>
      </c>
      <c r="M14" s="41" t="str">
        <f t="shared" si="3"/>
        <v>HT_Cent</v>
      </c>
      <c r="N14" s="41" t="str">
        <f t="shared" si="4"/>
        <v>sbp</v>
      </c>
      <c r="O14" s="42" t="str">
        <f t="shared" si="5"/>
        <v>DBP_Cent</v>
      </c>
    </row>
    <row r="15" spans="1:23" ht="14.4" x14ac:dyDescent="0.25">
      <c r="A15" s="61" t="s">
        <v>121</v>
      </c>
      <c r="B15" s="61">
        <v>1</v>
      </c>
      <c r="C15" s="61">
        <v>0.69023999999999996</v>
      </c>
      <c r="D15" s="61">
        <v>0.62424000000000002</v>
      </c>
      <c r="E15" s="61">
        <v>0.57725000000000004</v>
      </c>
      <c r="F15" s="61">
        <v>0.50461999999999996</v>
      </c>
      <c r="G15" s="61">
        <v>0.41239999999999999</v>
      </c>
      <c r="H15" s="28"/>
      <c r="J15" s="85" t="str">
        <f>A15</f>
        <v>Age (years), centered</v>
      </c>
      <c r="K15" s="38">
        <f t="shared" si="1"/>
        <v>0.69023999999999996</v>
      </c>
      <c r="L15" s="38">
        <f t="shared" si="2"/>
        <v>0.62424000000000002</v>
      </c>
      <c r="M15" s="38">
        <f t="shared" si="3"/>
        <v>0.57725000000000004</v>
      </c>
      <c r="N15" s="38">
        <f t="shared" si="4"/>
        <v>0.50461999999999996</v>
      </c>
      <c r="O15" s="39">
        <f t="shared" si="5"/>
        <v>0.41239999999999999</v>
      </c>
    </row>
    <row r="16" spans="1:23" ht="14.4" x14ac:dyDescent="0.25">
      <c r="A16" s="79"/>
      <c r="B16" s="61"/>
      <c r="C16" s="61" t="s">
        <v>6</v>
      </c>
      <c r="D16" s="61" t="s">
        <v>6</v>
      </c>
      <c r="E16" s="61" t="s">
        <v>6</v>
      </c>
      <c r="F16" s="61" t="s">
        <v>6</v>
      </c>
      <c r="G16" s="61" t="s">
        <v>6</v>
      </c>
      <c r="H16" s="28"/>
      <c r="J16" s="85"/>
      <c r="K16" s="7" t="str">
        <f t="shared" si="1"/>
        <v>&lt;.0001</v>
      </c>
      <c r="L16" s="7" t="str">
        <f t="shared" si="2"/>
        <v>&lt;.0001</v>
      </c>
      <c r="M16" s="7" t="str">
        <f t="shared" si="3"/>
        <v>&lt;.0001</v>
      </c>
      <c r="N16" s="7" t="str">
        <f t="shared" si="4"/>
        <v>&lt;.0001</v>
      </c>
      <c r="O16" s="9" t="str">
        <f t="shared" si="5"/>
        <v>&lt;.0001</v>
      </c>
    </row>
    <row r="17" spans="1:15" ht="15" thickBot="1" x14ac:dyDescent="0.3">
      <c r="A17" s="79"/>
      <c r="B17" s="61">
        <v>150</v>
      </c>
      <c r="C17" s="61">
        <v>150</v>
      </c>
      <c r="D17" s="61">
        <v>150</v>
      </c>
      <c r="E17" s="61">
        <v>150</v>
      </c>
      <c r="F17" s="61">
        <v>149</v>
      </c>
      <c r="G17" s="61">
        <v>150</v>
      </c>
      <c r="H17" s="28"/>
      <c r="J17" s="85"/>
      <c r="K17" s="7">
        <f t="shared" si="1"/>
        <v>150</v>
      </c>
      <c r="L17" s="7">
        <f t="shared" si="2"/>
        <v>150</v>
      </c>
      <c r="M17" s="7">
        <f t="shared" si="3"/>
        <v>150</v>
      </c>
      <c r="N17" s="7">
        <f t="shared" si="4"/>
        <v>149</v>
      </c>
      <c r="O17" s="9">
        <f t="shared" si="5"/>
        <v>150</v>
      </c>
    </row>
    <row r="18" spans="1:15" ht="29.4" thickTop="1" x14ac:dyDescent="0.25">
      <c r="A18" s="80" t="s">
        <v>58</v>
      </c>
      <c r="B18" s="61" t="s">
        <v>58</v>
      </c>
      <c r="C18" s="61" t="s">
        <v>63</v>
      </c>
      <c r="D18" s="61" t="s">
        <v>57</v>
      </c>
      <c r="E18" s="61" t="s">
        <v>62</v>
      </c>
      <c r="F18" s="61" t="s">
        <v>20</v>
      </c>
      <c r="G18" s="61" t="s">
        <v>61</v>
      </c>
      <c r="H18" s="28"/>
      <c r="J18" s="35" t="str">
        <f>A18</f>
        <v>BMI_Cent</v>
      </c>
      <c r="K18" s="43" t="str">
        <f t="shared" si="1"/>
        <v>WT_Cent</v>
      </c>
      <c r="L18" s="43" t="str">
        <f t="shared" si="2"/>
        <v>AGE_Cent</v>
      </c>
      <c r="M18" s="43" t="str">
        <f t="shared" si="3"/>
        <v>SKIN_Cent</v>
      </c>
      <c r="N18" s="43" t="str">
        <f t="shared" si="4"/>
        <v>sbp</v>
      </c>
      <c r="O18" s="44" t="str">
        <f t="shared" si="5"/>
        <v>HT_Cent</v>
      </c>
    </row>
    <row r="19" spans="1:15" ht="28.8" x14ac:dyDescent="0.25">
      <c r="A19" s="61" t="s">
        <v>124</v>
      </c>
      <c r="B19" s="61">
        <v>1</v>
      </c>
      <c r="C19" s="61">
        <v>0.86626999999999998</v>
      </c>
      <c r="D19" s="61">
        <v>0.62424000000000002</v>
      </c>
      <c r="E19" s="61">
        <v>0.57770999999999995</v>
      </c>
      <c r="F19" s="61">
        <v>0.54629000000000005</v>
      </c>
      <c r="G19" s="61">
        <v>0.51688999999999996</v>
      </c>
      <c r="H19" s="28"/>
      <c r="J19" s="85" t="str">
        <f>A19</f>
        <v>Body mass index (kg/m^2), centered</v>
      </c>
      <c r="K19" s="38">
        <f t="shared" si="1"/>
        <v>0.86626999999999998</v>
      </c>
      <c r="L19" s="38">
        <f t="shared" si="2"/>
        <v>0.62424000000000002</v>
      </c>
      <c r="M19" s="38">
        <f t="shared" si="3"/>
        <v>0.57770999999999995</v>
      </c>
      <c r="N19" s="38">
        <f t="shared" si="4"/>
        <v>0.54629000000000005</v>
      </c>
      <c r="O19" s="39">
        <f t="shared" si="5"/>
        <v>0.51688999999999996</v>
      </c>
    </row>
    <row r="20" spans="1:15" ht="14.4" x14ac:dyDescent="0.25">
      <c r="A20" s="79"/>
      <c r="B20" s="61"/>
      <c r="C20" s="61" t="s">
        <v>6</v>
      </c>
      <c r="D20" s="61" t="s">
        <v>6</v>
      </c>
      <c r="E20" s="61" t="s">
        <v>6</v>
      </c>
      <c r="F20" s="61" t="s">
        <v>6</v>
      </c>
      <c r="G20" s="61" t="s">
        <v>6</v>
      </c>
      <c r="H20" s="28"/>
      <c r="J20" s="85"/>
      <c r="K20" s="7" t="str">
        <f t="shared" si="1"/>
        <v>&lt;.0001</v>
      </c>
      <c r="L20" s="7" t="str">
        <f t="shared" si="2"/>
        <v>&lt;.0001</v>
      </c>
      <c r="M20" s="7" t="str">
        <f t="shared" si="3"/>
        <v>&lt;.0001</v>
      </c>
      <c r="N20" s="7" t="str">
        <f t="shared" si="4"/>
        <v>&lt;.0001</v>
      </c>
      <c r="O20" s="9" t="str">
        <f t="shared" si="5"/>
        <v>&lt;.0001</v>
      </c>
    </row>
    <row r="21" spans="1:15" ht="15" thickBot="1" x14ac:dyDescent="0.3">
      <c r="A21" s="79"/>
      <c r="B21" s="61">
        <v>150</v>
      </c>
      <c r="C21" s="61">
        <v>150</v>
      </c>
      <c r="D21" s="61">
        <v>150</v>
      </c>
      <c r="E21" s="61">
        <v>150</v>
      </c>
      <c r="F21" s="61">
        <v>149</v>
      </c>
      <c r="G21" s="61">
        <v>150</v>
      </c>
      <c r="H21" s="28"/>
      <c r="J21" s="86"/>
      <c r="K21" s="11">
        <f t="shared" si="1"/>
        <v>150</v>
      </c>
      <c r="L21" s="11">
        <f t="shared" si="2"/>
        <v>150</v>
      </c>
      <c r="M21" s="11">
        <f t="shared" si="3"/>
        <v>150</v>
      </c>
      <c r="N21" s="11">
        <f t="shared" si="4"/>
        <v>149</v>
      </c>
      <c r="O21" s="29">
        <f t="shared" si="5"/>
        <v>150</v>
      </c>
    </row>
    <row r="22" spans="1:15" ht="15" thickTop="1" x14ac:dyDescent="0.25">
      <c r="A22" s="80" t="s">
        <v>59</v>
      </c>
      <c r="B22" s="61" t="s">
        <v>59</v>
      </c>
      <c r="C22" s="61" t="s">
        <v>20</v>
      </c>
      <c r="D22" s="61" t="s">
        <v>63</v>
      </c>
      <c r="E22" s="61" t="s">
        <v>61</v>
      </c>
      <c r="F22" s="61" t="s">
        <v>58</v>
      </c>
      <c r="G22" s="61" t="s">
        <v>57</v>
      </c>
      <c r="H22" s="28"/>
      <c r="J22" s="40" t="str">
        <f>A22</f>
        <v>DBP_Cent</v>
      </c>
      <c r="K22" s="41" t="str">
        <f t="shared" si="1"/>
        <v>sbp</v>
      </c>
      <c r="L22" s="41" t="str">
        <f t="shared" si="2"/>
        <v>WT_Cent</v>
      </c>
      <c r="M22" s="41" t="str">
        <f t="shared" si="3"/>
        <v>HT_Cent</v>
      </c>
      <c r="N22" s="41" t="str">
        <f t="shared" si="4"/>
        <v>BMI_Cent</v>
      </c>
      <c r="O22" s="42" t="str">
        <f t="shared" si="5"/>
        <v>AGE_Cent</v>
      </c>
    </row>
    <row r="23" spans="1:15" ht="28.8" x14ac:dyDescent="0.25">
      <c r="A23" s="61" t="s">
        <v>125</v>
      </c>
      <c r="B23" s="61">
        <v>1</v>
      </c>
      <c r="C23" s="61">
        <v>0.73904999999999998</v>
      </c>
      <c r="D23" s="61">
        <v>0.53818999999999995</v>
      </c>
      <c r="E23" s="61">
        <v>0.50495000000000001</v>
      </c>
      <c r="F23" s="61">
        <v>0.4652</v>
      </c>
      <c r="G23" s="61">
        <v>0.41239999999999999</v>
      </c>
      <c r="H23" s="28"/>
      <c r="J23" s="85" t="str">
        <f>A23</f>
        <v>Diastolic blood pressure (mmHg), centered</v>
      </c>
      <c r="K23" s="38">
        <f t="shared" si="1"/>
        <v>0.73904999999999998</v>
      </c>
      <c r="L23" s="38">
        <f t="shared" si="2"/>
        <v>0.53818999999999995</v>
      </c>
      <c r="M23" s="38">
        <f t="shared" si="3"/>
        <v>0.50495000000000001</v>
      </c>
      <c r="N23" s="38">
        <f t="shared" si="4"/>
        <v>0.4652</v>
      </c>
      <c r="O23" s="39">
        <f t="shared" si="5"/>
        <v>0.41239999999999999</v>
      </c>
    </row>
    <row r="24" spans="1:15" ht="14.4" x14ac:dyDescent="0.25">
      <c r="A24" s="79"/>
      <c r="B24" s="61"/>
      <c r="C24" s="61" t="s">
        <v>6</v>
      </c>
      <c r="D24" s="61" t="s">
        <v>6</v>
      </c>
      <c r="E24" s="61" t="s">
        <v>6</v>
      </c>
      <c r="F24" s="61" t="s">
        <v>6</v>
      </c>
      <c r="G24" s="61" t="s">
        <v>6</v>
      </c>
      <c r="H24" s="28"/>
      <c r="J24" s="85"/>
      <c r="K24" s="7" t="str">
        <f t="shared" si="1"/>
        <v>&lt;.0001</v>
      </c>
      <c r="L24" s="7" t="str">
        <f t="shared" si="2"/>
        <v>&lt;.0001</v>
      </c>
      <c r="M24" s="7" t="str">
        <f t="shared" si="3"/>
        <v>&lt;.0001</v>
      </c>
      <c r="N24" s="7" t="str">
        <f t="shared" si="4"/>
        <v>&lt;.0001</v>
      </c>
      <c r="O24" s="9" t="str">
        <f t="shared" si="5"/>
        <v>&lt;.0001</v>
      </c>
    </row>
    <row r="25" spans="1:15" ht="15" thickBot="1" x14ac:dyDescent="0.3">
      <c r="A25" s="79"/>
      <c r="B25" s="61">
        <v>150</v>
      </c>
      <c r="C25" s="61">
        <v>149</v>
      </c>
      <c r="D25" s="61">
        <v>150</v>
      </c>
      <c r="E25" s="61">
        <v>150</v>
      </c>
      <c r="F25" s="61">
        <v>150</v>
      </c>
      <c r="G25" s="61">
        <v>150</v>
      </c>
      <c r="H25" s="28"/>
      <c r="J25" s="85"/>
      <c r="K25" s="7">
        <f t="shared" si="1"/>
        <v>149</v>
      </c>
      <c r="L25" s="7">
        <f t="shared" si="2"/>
        <v>150</v>
      </c>
      <c r="M25" s="7">
        <f t="shared" si="3"/>
        <v>150</v>
      </c>
      <c r="N25" s="7">
        <f t="shared" si="4"/>
        <v>150</v>
      </c>
      <c r="O25" s="9">
        <f t="shared" si="5"/>
        <v>150</v>
      </c>
    </row>
    <row r="26" spans="1:15" ht="15" thickTop="1" x14ac:dyDescent="0.25">
      <c r="A26" s="80" t="s">
        <v>60</v>
      </c>
      <c r="B26" s="61" t="s">
        <v>60</v>
      </c>
      <c r="C26" s="61" t="s">
        <v>7</v>
      </c>
      <c r="D26" s="61" t="s">
        <v>67</v>
      </c>
      <c r="E26" s="61" t="s">
        <v>66</v>
      </c>
      <c r="F26" s="61" t="s">
        <v>62</v>
      </c>
      <c r="G26" s="61" t="s">
        <v>58</v>
      </c>
      <c r="H26" s="28"/>
      <c r="J26" s="35" t="str">
        <f>A26</f>
        <v>HDL_Cent</v>
      </c>
      <c r="K26" s="43" t="str">
        <f t="shared" si="1"/>
        <v>female</v>
      </c>
      <c r="L26" s="43" t="str">
        <f t="shared" si="2"/>
        <v>VLDL_Cent</v>
      </c>
      <c r="M26" s="43" t="str">
        <f t="shared" si="3"/>
        <v>TG_Cent</v>
      </c>
      <c r="N26" s="43" t="str">
        <f t="shared" si="4"/>
        <v>SKIN_Cent</v>
      </c>
      <c r="O26" s="44" t="str">
        <f t="shared" si="5"/>
        <v>BMI_Cent</v>
      </c>
    </row>
    <row r="27" spans="1:15" ht="28.8" x14ac:dyDescent="0.25">
      <c r="A27" s="61" t="s">
        <v>130</v>
      </c>
      <c r="B27" s="61">
        <v>1</v>
      </c>
      <c r="C27" s="61">
        <v>0.31805</v>
      </c>
      <c r="D27" s="63">
        <v>-0.31695000000000001</v>
      </c>
      <c r="E27" s="63">
        <v>-0.29108000000000001</v>
      </c>
      <c r="F27" s="61">
        <v>0.12601000000000001</v>
      </c>
      <c r="G27" s="63">
        <v>-0.1114</v>
      </c>
      <c r="H27" s="28"/>
      <c r="J27" s="85" t="str">
        <f>A27</f>
        <v>High density lipoprotein (mg/dL), centered</v>
      </c>
      <c r="K27" s="38">
        <f t="shared" si="1"/>
        <v>0.31805</v>
      </c>
      <c r="L27" s="38">
        <f t="shared" si="2"/>
        <v>-0.31695000000000001</v>
      </c>
      <c r="M27" s="38">
        <f t="shared" si="3"/>
        <v>-0.29108000000000001</v>
      </c>
      <c r="N27" s="38">
        <f t="shared" si="4"/>
        <v>0.12601000000000001</v>
      </c>
      <c r="O27" s="39">
        <f t="shared" si="5"/>
        <v>-0.1114</v>
      </c>
    </row>
    <row r="28" spans="1:15" ht="14.4" x14ac:dyDescent="0.25">
      <c r="A28" s="79"/>
      <c r="B28" s="61"/>
      <c r="C28" s="61" t="s">
        <v>6</v>
      </c>
      <c r="D28" s="61" t="s">
        <v>6</v>
      </c>
      <c r="E28" s="61">
        <v>2.9999999999999997E-4</v>
      </c>
      <c r="F28" s="61">
        <v>0.127</v>
      </c>
      <c r="G28" s="61">
        <v>0.1777</v>
      </c>
      <c r="H28" s="28"/>
      <c r="J28" s="85"/>
      <c r="K28" s="7" t="str">
        <f t="shared" si="1"/>
        <v>&lt;.0001</v>
      </c>
      <c r="L28" s="7" t="str">
        <f t="shared" si="2"/>
        <v>&lt;.0001</v>
      </c>
      <c r="M28" s="7">
        <f t="shared" si="3"/>
        <v>2.9999999999999997E-4</v>
      </c>
      <c r="N28" s="7">
        <f t="shared" si="4"/>
        <v>0.127</v>
      </c>
      <c r="O28" s="9">
        <f t="shared" si="5"/>
        <v>0.1777</v>
      </c>
    </row>
    <row r="29" spans="1:15" ht="15" thickBot="1" x14ac:dyDescent="0.3">
      <c r="A29" s="79"/>
      <c r="B29" s="61">
        <v>148</v>
      </c>
      <c r="C29" s="61">
        <v>148</v>
      </c>
      <c r="D29" s="61">
        <v>148</v>
      </c>
      <c r="E29" s="61">
        <v>148</v>
      </c>
      <c r="F29" s="61">
        <v>148</v>
      </c>
      <c r="G29" s="61">
        <v>148</v>
      </c>
      <c r="H29" s="28"/>
      <c r="J29" s="86"/>
      <c r="K29" s="11">
        <f t="shared" si="1"/>
        <v>148</v>
      </c>
      <c r="L29" s="11">
        <f t="shared" si="2"/>
        <v>148</v>
      </c>
      <c r="M29" s="11">
        <f t="shared" si="3"/>
        <v>148</v>
      </c>
      <c r="N29" s="11">
        <f t="shared" si="4"/>
        <v>148</v>
      </c>
      <c r="O29" s="29">
        <f t="shared" si="5"/>
        <v>148</v>
      </c>
    </row>
    <row r="30" spans="1:15" ht="29.4" thickTop="1" x14ac:dyDescent="0.25">
      <c r="A30" s="80" t="s">
        <v>61</v>
      </c>
      <c r="B30" s="61" t="s">
        <v>61</v>
      </c>
      <c r="C30" s="61" t="s">
        <v>63</v>
      </c>
      <c r="D30" s="61" t="s">
        <v>57</v>
      </c>
      <c r="E30" s="61" t="s">
        <v>58</v>
      </c>
      <c r="F30" s="61" t="s">
        <v>59</v>
      </c>
      <c r="G30" s="61" t="s">
        <v>20</v>
      </c>
      <c r="H30" s="28"/>
      <c r="J30" s="40" t="str">
        <f>A30</f>
        <v>HT_Cent</v>
      </c>
      <c r="K30" s="41" t="str">
        <f t="shared" si="1"/>
        <v>WT_Cent</v>
      </c>
      <c r="L30" s="41" t="str">
        <f t="shared" si="2"/>
        <v>AGE_Cent</v>
      </c>
      <c r="M30" s="41" t="str">
        <f t="shared" si="3"/>
        <v>BMI_Cent</v>
      </c>
      <c r="N30" s="41" t="str">
        <f t="shared" si="4"/>
        <v>DBP_Cent</v>
      </c>
      <c r="O30" s="42" t="str">
        <f t="shared" si="5"/>
        <v>sbp</v>
      </c>
    </row>
    <row r="31" spans="1:15" ht="14.4" x14ac:dyDescent="0.25">
      <c r="A31" s="61" t="s">
        <v>131</v>
      </c>
      <c r="B31" s="61">
        <v>1</v>
      </c>
      <c r="C31" s="61">
        <v>0.85187000000000002</v>
      </c>
      <c r="D31" s="61">
        <v>0.57725000000000004</v>
      </c>
      <c r="E31" s="61">
        <v>0.51688999999999996</v>
      </c>
      <c r="F31" s="61">
        <v>0.50495000000000001</v>
      </c>
      <c r="G31" s="61">
        <v>0.49819000000000002</v>
      </c>
      <c r="H31" s="28"/>
      <c r="J31" s="85" t="str">
        <f>A31</f>
        <v>Height (in), centered</v>
      </c>
      <c r="K31" s="38">
        <f t="shared" si="1"/>
        <v>0.85187000000000002</v>
      </c>
      <c r="L31" s="38">
        <f t="shared" si="2"/>
        <v>0.57725000000000004</v>
      </c>
      <c r="M31" s="38">
        <f t="shared" si="3"/>
        <v>0.51688999999999996</v>
      </c>
      <c r="N31" s="38">
        <f t="shared" si="4"/>
        <v>0.50495000000000001</v>
      </c>
      <c r="O31" s="39">
        <f t="shared" si="5"/>
        <v>0.49819000000000002</v>
      </c>
    </row>
    <row r="32" spans="1:15" ht="14.4" x14ac:dyDescent="0.25">
      <c r="A32" s="79"/>
      <c r="B32" s="61"/>
      <c r="C32" s="61" t="s">
        <v>6</v>
      </c>
      <c r="D32" s="61" t="s">
        <v>6</v>
      </c>
      <c r="E32" s="61" t="s">
        <v>6</v>
      </c>
      <c r="F32" s="61" t="s">
        <v>6</v>
      </c>
      <c r="G32" s="61" t="s">
        <v>6</v>
      </c>
      <c r="H32" s="28"/>
      <c r="J32" s="85"/>
      <c r="K32" s="7" t="str">
        <f t="shared" si="1"/>
        <v>&lt;.0001</v>
      </c>
      <c r="L32" s="7" t="str">
        <f t="shared" si="2"/>
        <v>&lt;.0001</v>
      </c>
      <c r="M32" s="7" t="str">
        <f t="shared" si="3"/>
        <v>&lt;.0001</v>
      </c>
      <c r="N32" s="7" t="str">
        <f t="shared" si="4"/>
        <v>&lt;.0001</v>
      </c>
      <c r="O32" s="9" t="str">
        <f t="shared" si="5"/>
        <v>&lt;.0001</v>
      </c>
    </row>
    <row r="33" spans="1:15" ht="15" thickBot="1" x14ac:dyDescent="0.3">
      <c r="A33" s="79"/>
      <c r="B33" s="61">
        <v>150</v>
      </c>
      <c r="C33" s="61">
        <v>150</v>
      </c>
      <c r="D33" s="61">
        <v>150</v>
      </c>
      <c r="E33" s="61">
        <v>150</v>
      </c>
      <c r="F33" s="61">
        <v>150</v>
      </c>
      <c r="G33" s="61">
        <v>149</v>
      </c>
      <c r="H33" s="28"/>
      <c r="J33" s="85"/>
      <c r="K33" s="7">
        <f t="shared" si="1"/>
        <v>150</v>
      </c>
      <c r="L33" s="7">
        <f t="shared" si="2"/>
        <v>150</v>
      </c>
      <c r="M33" s="7">
        <f t="shared" si="3"/>
        <v>150</v>
      </c>
      <c r="N33" s="7">
        <f t="shared" si="4"/>
        <v>150</v>
      </c>
      <c r="O33" s="9">
        <f t="shared" si="5"/>
        <v>149</v>
      </c>
    </row>
    <row r="34" spans="1:15" ht="29.4" thickTop="1" x14ac:dyDescent="0.25">
      <c r="A34" s="80" t="s">
        <v>65</v>
      </c>
      <c r="B34" s="61" t="s">
        <v>65</v>
      </c>
      <c r="C34" s="61" t="s">
        <v>64</v>
      </c>
      <c r="D34" s="61" t="s">
        <v>59</v>
      </c>
      <c r="E34" s="61" t="s">
        <v>20</v>
      </c>
      <c r="F34" s="61" t="s">
        <v>8</v>
      </c>
      <c r="G34" s="61" t="s">
        <v>57</v>
      </c>
      <c r="H34" s="28"/>
      <c r="J34" s="35" t="str">
        <f>A34</f>
        <v>LDL_Cent</v>
      </c>
      <c r="K34" s="43" t="str">
        <f t="shared" si="1"/>
        <v>CHOL_Cent</v>
      </c>
      <c r="L34" s="43" t="str">
        <f t="shared" si="2"/>
        <v>DBP_Cent</v>
      </c>
      <c r="M34" s="43" t="str">
        <f t="shared" si="3"/>
        <v>sbp</v>
      </c>
      <c r="N34" s="43" t="str">
        <f t="shared" si="4"/>
        <v>proband</v>
      </c>
      <c r="O34" s="44" t="str">
        <f t="shared" si="5"/>
        <v>AGE_Cent</v>
      </c>
    </row>
    <row r="35" spans="1:15" ht="28.8" x14ac:dyDescent="0.25">
      <c r="A35" s="61" t="s">
        <v>123</v>
      </c>
      <c r="B35" s="61">
        <v>1</v>
      </c>
      <c r="C35" s="61">
        <v>0.97141999999999995</v>
      </c>
      <c r="D35" s="61">
        <v>0.18903</v>
      </c>
      <c r="E35" s="61">
        <v>0.18432999999999999</v>
      </c>
      <c r="F35" s="61">
        <v>0.17121</v>
      </c>
      <c r="G35" s="61">
        <v>0.16336000000000001</v>
      </c>
      <c r="H35" s="28"/>
      <c r="J35" s="85" t="str">
        <f>A35</f>
        <v>Low density lipoprotein (mg/dL), centered</v>
      </c>
      <c r="K35" s="38">
        <f t="shared" si="1"/>
        <v>0.97141999999999995</v>
      </c>
      <c r="L35" s="38">
        <f t="shared" si="2"/>
        <v>0.18903</v>
      </c>
      <c r="M35" s="38">
        <f t="shared" si="3"/>
        <v>0.18432999999999999</v>
      </c>
      <c r="N35" s="38">
        <f t="shared" si="4"/>
        <v>0.17121</v>
      </c>
      <c r="O35" s="39">
        <f t="shared" si="5"/>
        <v>0.16336000000000001</v>
      </c>
    </row>
    <row r="36" spans="1:15" ht="14.4" x14ac:dyDescent="0.25">
      <c r="A36" s="79"/>
      <c r="B36" s="61"/>
      <c r="C36" s="61" t="s">
        <v>6</v>
      </c>
      <c r="D36" s="61">
        <v>2.1399999999999999E-2</v>
      </c>
      <c r="E36" s="61">
        <v>2.5399999999999999E-2</v>
      </c>
      <c r="F36" s="61">
        <v>3.7499999999999999E-2</v>
      </c>
      <c r="G36" s="61">
        <v>4.7300000000000002E-2</v>
      </c>
      <c r="H36" s="28"/>
      <c r="J36" s="85"/>
      <c r="K36" s="7" t="str">
        <f t="shared" si="1"/>
        <v>&lt;.0001</v>
      </c>
      <c r="L36" s="7">
        <f t="shared" si="2"/>
        <v>2.1399999999999999E-2</v>
      </c>
      <c r="M36" s="7">
        <f t="shared" si="3"/>
        <v>2.5399999999999999E-2</v>
      </c>
      <c r="N36" s="7">
        <f t="shared" si="4"/>
        <v>3.7499999999999999E-2</v>
      </c>
      <c r="O36" s="9">
        <f t="shared" si="5"/>
        <v>4.7300000000000002E-2</v>
      </c>
    </row>
    <row r="37" spans="1:15" ht="15" thickBot="1" x14ac:dyDescent="0.3">
      <c r="A37" s="79"/>
      <c r="B37" s="61">
        <v>148</v>
      </c>
      <c r="C37" s="61">
        <v>148</v>
      </c>
      <c r="D37" s="61">
        <v>148</v>
      </c>
      <c r="E37" s="61">
        <v>147</v>
      </c>
      <c r="F37" s="61">
        <v>148</v>
      </c>
      <c r="G37" s="61">
        <v>148</v>
      </c>
      <c r="H37" s="28"/>
      <c r="J37" s="86"/>
      <c r="K37" s="11">
        <f t="shared" si="1"/>
        <v>148</v>
      </c>
      <c r="L37" s="11">
        <f t="shared" si="2"/>
        <v>148</v>
      </c>
      <c r="M37" s="11">
        <f t="shared" si="3"/>
        <v>147</v>
      </c>
      <c r="N37" s="11">
        <f t="shared" si="4"/>
        <v>148</v>
      </c>
      <c r="O37" s="29">
        <f t="shared" si="5"/>
        <v>148</v>
      </c>
    </row>
    <row r="38" spans="1:15" ht="29.4" thickTop="1" x14ac:dyDescent="0.25">
      <c r="A38" s="80" t="s">
        <v>62</v>
      </c>
      <c r="B38" s="61" t="s">
        <v>62</v>
      </c>
      <c r="C38" s="61" t="s">
        <v>58</v>
      </c>
      <c r="D38" s="61" t="s">
        <v>63</v>
      </c>
      <c r="E38" s="61" t="s">
        <v>66</v>
      </c>
      <c r="F38" s="61" t="s">
        <v>67</v>
      </c>
      <c r="G38" s="61" t="s">
        <v>20</v>
      </c>
      <c r="H38" s="28"/>
      <c r="J38" s="40" t="str">
        <f>A38</f>
        <v>SKIN_Cent</v>
      </c>
      <c r="K38" s="41" t="str">
        <f t="shared" si="1"/>
        <v>BMI_Cent</v>
      </c>
      <c r="L38" s="41" t="str">
        <f t="shared" si="2"/>
        <v>WT_Cent</v>
      </c>
      <c r="M38" s="41" t="str">
        <f t="shared" si="3"/>
        <v>TG_Cent</v>
      </c>
      <c r="N38" s="41" t="str">
        <f t="shared" si="4"/>
        <v>VLDL_Cent</v>
      </c>
      <c r="O38" s="42" t="str">
        <f t="shared" si="5"/>
        <v>sbp</v>
      </c>
    </row>
    <row r="39" spans="1:15" ht="28.8" x14ac:dyDescent="0.25">
      <c r="A39" s="61" t="s">
        <v>132</v>
      </c>
      <c r="B39" s="61">
        <v>1</v>
      </c>
      <c r="C39" s="61">
        <v>0.57770999999999995</v>
      </c>
      <c r="D39" s="61">
        <v>0.38897999999999999</v>
      </c>
      <c r="E39" s="61">
        <v>0.34755000000000003</v>
      </c>
      <c r="F39" s="61">
        <v>0.31811</v>
      </c>
      <c r="G39" s="61">
        <v>0.29985000000000001</v>
      </c>
      <c r="H39" s="28"/>
      <c r="J39" s="85" t="str">
        <f>A39</f>
        <v>Blood glucose levels (mg/dL, centered)</v>
      </c>
      <c r="K39" s="38">
        <f t="shared" si="1"/>
        <v>0.57770999999999995</v>
      </c>
      <c r="L39" s="38">
        <f t="shared" si="2"/>
        <v>0.38897999999999999</v>
      </c>
      <c r="M39" s="38">
        <f t="shared" si="3"/>
        <v>0.34755000000000003</v>
      </c>
      <c r="N39" s="38">
        <f t="shared" si="4"/>
        <v>0.31811</v>
      </c>
      <c r="O39" s="39">
        <f t="shared" si="5"/>
        <v>0.29985000000000001</v>
      </c>
    </row>
    <row r="40" spans="1:15" ht="14.4" x14ac:dyDescent="0.25">
      <c r="A40" s="79"/>
      <c r="B40" s="61"/>
      <c r="C40" s="61" t="s">
        <v>6</v>
      </c>
      <c r="D40" s="61" t="s">
        <v>6</v>
      </c>
      <c r="E40" s="61" t="s">
        <v>6</v>
      </c>
      <c r="F40" s="61" t="s">
        <v>6</v>
      </c>
      <c r="G40" s="61">
        <v>2.0000000000000001E-4</v>
      </c>
      <c r="H40" s="28"/>
      <c r="J40" s="85"/>
      <c r="K40" s="7" t="str">
        <f t="shared" si="1"/>
        <v>&lt;.0001</v>
      </c>
      <c r="L40" s="7" t="str">
        <f t="shared" si="2"/>
        <v>&lt;.0001</v>
      </c>
      <c r="M40" s="7" t="str">
        <f t="shared" si="3"/>
        <v>&lt;.0001</v>
      </c>
      <c r="N40" s="7" t="str">
        <f t="shared" si="4"/>
        <v>&lt;.0001</v>
      </c>
      <c r="O40" s="9">
        <f t="shared" si="5"/>
        <v>2.0000000000000001E-4</v>
      </c>
    </row>
    <row r="41" spans="1:15" ht="15" thickBot="1" x14ac:dyDescent="0.3">
      <c r="A41" s="79"/>
      <c r="B41" s="61">
        <v>150</v>
      </c>
      <c r="C41" s="61">
        <v>150</v>
      </c>
      <c r="D41" s="61">
        <v>150</v>
      </c>
      <c r="E41" s="61">
        <v>148</v>
      </c>
      <c r="F41" s="61">
        <v>148</v>
      </c>
      <c r="G41" s="61">
        <v>149</v>
      </c>
      <c r="H41" s="28"/>
      <c r="J41" s="85"/>
      <c r="K41" s="7">
        <f t="shared" si="1"/>
        <v>150</v>
      </c>
      <c r="L41" s="7">
        <f t="shared" si="2"/>
        <v>150</v>
      </c>
      <c r="M41" s="7">
        <f t="shared" si="3"/>
        <v>148</v>
      </c>
      <c r="N41" s="7">
        <f t="shared" si="4"/>
        <v>148</v>
      </c>
      <c r="O41" s="9">
        <f t="shared" si="5"/>
        <v>149</v>
      </c>
    </row>
    <row r="42" spans="1:15" ht="29.4" thickTop="1" x14ac:dyDescent="0.25">
      <c r="A42" s="80" t="s">
        <v>66</v>
      </c>
      <c r="B42" s="61" t="s">
        <v>66</v>
      </c>
      <c r="C42" s="61" t="s">
        <v>67</v>
      </c>
      <c r="D42" s="61" t="s">
        <v>58</v>
      </c>
      <c r="E42" s="61" t="s">
        <v>62</v>
      </c>
      <c r="F42" s="61" t="s">
        <v>57</v>
      </c>
      <c r="G42" s="61" t="s">
        <v>63</v>
      </c>
      <c r="H42" s="28"/>
      <c r="J42" s="35" t="str">
        <f>A42</f>
        <v>TG_Cent</v>
      </c>
      <c r="K42" s="43" t="str">
        <f t="shared" si="1"/>
        <v>VLDL_Cent</v>
      </c>
      <c r="L42" s="43" t="str">
        <f t="shared" si="2"/>
        <v>BMI_Cent</v>
      </c>
      <c r="M42" s="43" t="str">
        <f t="shared" si="3"/>
        <v>SKIN_Cent</v>
      </c>
      <c r="N42" s="43" t="str">
        <f t="shared" si="4"/>
        <v>AGE_Cent</v>
      </c>
      <c r="O42" s="44" t="str">
        <f t="shared" si="5"/>
        <v>WT_Cent</v>
      </c>
    </row>
    <row r="43" spans="1:15" ht="28.8" x14ac:dyDescent="0.25">
      <c r="A43" s="61" t="s">
        <v>126</v>
      </c>
      <c r="B43" s="61">
        <v>1</v>
      </c>
      <c r="C43" s="61">
        <v>0.90617999999999999</v>
      </c>
      <c r="D43" s="61">
        <v>0.43426999999999999</v>
      </c>
      <c r="E43" s="61">
        <v>0.34755000000000003</v>
      </c>
      <c r="F43" s="61">
        <v>0.32477</v>
      </c>
      <c r="G43" s="61">
        <v>0.31863999999999998</v>
      </c>
      <c r="H43" s="28"/>
      <c r="J43" s="85" t="str">
        <f>A43</f>
        <v>Triglycerides (mg/dL), centered</v>
      </c>
      <c r="K43" s="38">
        <f t="shared" si="1"/>
        <v>0.90617999999999999</v>
      </c>
      <c r="L43" s="38">
        <f t="shared" si="2"/>
        <v>0.43426999999999999</v>
      </c>
      <c r="M43" s="38">
        <f t="shared" si="3"/>
        <v>0.34755000000000003</v>
      </c>
      <c r="N43" s="38">
        <f t="shared" si="4"/>
        <v>0.32477</v>
      </c>
      <c r="O43" s="39">
        <f t="shared" si="5"/>
        <v>0.31863999999999998</v>
      </c>
    </row>
    <row r="44" spans="1:15" ht="14.4" x14ac:dyDescent="0.25">
      <c r="A44" s="79"/>
      <c r="B44" s="61"/>
      <c r="C44" s="61" t="s">
        <v>6</v>
      </c>
      <c r="D44" s="61" t="s">
        <v>6</v>
      </c>
      <c r="E44" s="61" t="s">
        <v>6</v>
      </c>
      <c r="F44" s="61" t="s">
        <v>6</v>
      </c>
      <c r="G44" s="61" t="s">
        <v>6</v>
      </c>
      <c r="H44" s="28"/>
      <c r="J44" s="85"/>
      <c r="K44" s="7" t="str">
        <f t="shared" si="1"/>
        <v>&lt;.0001</v>
      </c>
      <c r="L44" s="7" t="str">
        <f t="shared" si="2"/>
        <v>&lt;.0001</v>
      </c>
      <c r="M44" s="7" t="str">
        <f t="shared" si="3"/>
        <v>&lt;.0001</v>
      </c>
      <c r="N44" s="7" t="str">
        <f t="shared" si="4"/>
        <v>&lt;.0001</v>
      </c>
      <c r="O44" s="9" t="str">
        <f t="shared" si="5"/>
        <v>&lt;.0001</v>
      </c>
    </row>
    <row r="45" spans="1:15" ht="15" thickBot="1" x14ac:dyDescent="0.3">
      <c r="A45" s="79"/>
      <c r="B45" s="61">
        <v>148</v>
      </c>
      <c r="C45" s="61">
        <v>148</v>
      </c>
      <c r="D45" s="61">
        <v>148</v>
      </c>
      <c r="E45" s="61">
        <v>148</v>
      </c>
      <c r="F45" s="61">
        <v>148</v>
      </c>
      <c r="G45" s="61">
        <v>148</v>
      </c>
      <c r="H45" s="28"/>
      <c r="J45" s="86"/>
      <c r="K45" s="11">
        <f t="shared" si="1"/>
        <v>148</v>
      </c>
      <c r="L45" s="11">
        <f t="shared" si="2"/>
        <v>148</v>
      </c>
      <c r="M45" s="11">
        <f t="shared" si="3"/>
        <v>148</v>
      </c>
      <c r="N45" s="11">
        <f t="shared" si="4"/>
        <v>148</v>
      </c>
      <c r="O45" s="29">
        <f t="shared" si="5"/>
        <v>148</v>
      </c>
    </row>
    <row r="46" spans="1:15" ht="29.4" thickTop="1" x14ac:dyDescent="0.25">
      <c r="A46" s="80" t="s">
        <v>67</v>
      </c>
      <c r="B46" s="61" t="s">
        <v>67</v>
      </c>
      <c r="C46" s="61" t="s">
        <v>66</v>
      </c>
      <c r="D46" s="61" t="s">
        <v>58</v>
      </c>
      <c r="E46" s="61" t="s">
        <v>63</v>
      </c>
      <c r="F46" s="61" t="s">
        <v>57</v>
      </c>
      <c r="G46" s="61" t="s">
        <v>62</v>
      </c>
      <c r="J46" s="40" t="str">
        <f t="shared" ref="J46:J47" si="6">A46</f>
        <v>VLDL_Cent</v>
      </c>
      <c r="K46" s="41" t="str">
        <f t="shared" ref="K46:K61" si="7">C46</f>
        <v>TG_Cent</v>
      </c>
      <c r="L46" s="41" t="str">
        <f t="shared" ref="L46:L61" si="8">D46</f>
        <v>BMI_Cent</v>
      </c>
      <c r="M46" s="41" t="str">
        <f t="shared" ref="M46:M61" si="9">E46</f>
        <v>WT_Cent</v>
      </c>
      <c r="N46" s="41" t="str">
        <f t="shared" ref="N46:N61" si="10">F46</f>
        <v>AGE_Cent</v>
      </c>
      <c r="O46" s="42" t="str">
        <f t="shared" ref="O46:O61" si="11">G46</f>
        <v>SKIN_Cent</v>
      </c>
    </row>
    <row r="47" spans="1:15" ht="43.2" x14ac:dyDescent="0.25">
      <c r="A47" s="61" t="s">
        <v>127</v>
      </c>
      <c r="B47" s="61">
        <v>1</v>
      </c>
      <c r="C47" s="61">
        <v>0.90617999999999999</v>
      </c>
      <c r="D47" s="61">
        <v>0.44979000000000002</v>
      </c>
      <c r="E47" s="61">
        <v>0.36987999999999999</v>
      </c>
      <c r="F47" s="61">
        <v>0.33433000000000002</v>
      </c>
      <c r="G47" s="61">
        <v>0.31811</v>
      </c>
      <c r="J47" s="85" t="str">
        <f t="shared" si="6"/>
        <v>Very low density lipoprotein (mg/dL), centered</v>
      </c>
      <c r="K47" s="38">
        <f t="shared" si="7"/>
        <v>0.90617999999999999</v>
      </c>
      <c r="L47" s="38">
        <f t="shared" si="8"/>
        <v>0.44979000000000002</v>
      </c>
      <c r="M47" s="38">
        <f t="shared" si="9"/>
        <v>0.36987999999999999</v>
      </c>
      <c r="N47" s="38">
        <f t="shared" si="10"/>
        <v>0.33433000000000002</v>
      </c>
      <c r="O47" s="39">
        <f t="shared" si="11"/>
        <v>0.31811</v>
      </c>
    </row>
    <row r="48" spans="1:15" ht="14.4" x14ac:dyDescent="0.25">
      <c r="A48" s="79"/>
      <c r="B48" s="61"/>
      <c r="C48" s="61" t="s">
        <v>6</v>
      </c>
      <c r="D48" s="61" t="s">
        <v>6</v>
      </c>
      <c r="E48" s="61" t="s">
        <v>6</v>
      </c>
      <c r="F48" s="61" t="s">
        <v>6</v>
      </c>
      <c r="G48" s="61" t="s">
        <v>6</v>
      </c>
      <c r="J48" s="85"/>
      <c r="K48" s="7" t="str">
        <f t="shared" si="7"/>
        <v>&lt;.0001</v>
      </c>
      <c r="L48" s="7" t="str">
        <f t="shared" si="8"/>
        <v>&lt;.0001</v>
      </c>
      <c r="M48" s="7" t="str">
        <f t="shared" si="9"/>
        <v>&lt;.0001</v>
      </c>
      <c r="N48" s="7" t="str">
        <f t="shared" si="10"/>
        <v>&lt;.0001</v>
      </c>
      <c r="O48" s="9" t="str">
        <f t="shared" si="11"/>
        <v>&lt;.0001</v>
      </c>
    </row>
    <row r="49" spans="1:15" ht="15" thickBot="1" x14ac:dyDescent="0.3">
      <c r="A49" s="79"/>
      <c r="B49" s="61">
        <v>148</v>
      </c>
      <c r="C49" s="61">
        <v>148</v>
      </c>
      <c r="D49" s="61">
        <v>148</v>
      </c>
      <c r="E49" s="61">
        <v>148</v>
      </c>
      <c r="F49" s="61">
        <v>148</v>
      </c>
      <c r="G49" s="61">
        <v>148</v>
      </c>
      <c r="J49" s="85"/>
      <c r="K49" s="7">
        <f t="shared" si="7"/>
        <v>148</v>
      </c>
      <c r="L49" s="7">
        <f t="shared" si="8"/>
        <v>148</v>
      </c>
      <c r="M49" s="7">
        <f t="shared" si="9"/>
        <v>148</v>
      </c>
      <c r="N49" s="7">
        <f t="shared" si="10"/>
        <v>148</v>
      </c>
      <c r="O49" s="9">
        <f t="shared" si="11"/>
        <v>148</v>
      </c>
    </row>
    <row r="50" spans="1:15" ht="29.4" thickTop="1" x14ac:dyDescent="0.25">
      <c r="A50" s="80" t="s">
        <v>63</v>
      </c>
      <c r="B50" s="61" t="s">
        <v>63</v>
      </c>
      <c r="C50" s="61" t="s">
        <v>58</v>
      </c>
      <c r="D50" s="61" t="s">
        <v>61</v>
      </c>
      <c r="E50" s="61" t="s">
        <v>57</v>
      </c>
      <c r="F50" s="61" t="s">
        <v>20</v>
      </c>
      <c r="G50" s="61" t="s">
        <v>59</v>
      </c>
      <c r="J50" s="35" t="str">
        <f t="shared" ref="J50:J51" si="12">A50</f>
        <v>WT_Cent</v>
      </c>
      <c r="K50" s="43" t="str">
        <f t="shared" si="7"/>
        <v>BMI_Cent</v>
      </c>
      <c r="L50" s="43" t="str">
        <f t="shared" si="8"/>
        <v>HT_Cent</v>
      </c>
      <c r="M50" s="43" t="str">
        <f t="shared" si="9"/>
        <v>AGE_Cent</v>
      </c>
      <c r="N50" s="43" t="str">
        <f t="shared" si="10"/>
        <v>sbp</v>
      </c>
      <c r="O50" s="44" t="str">
        <f t="shared" si="11"/>
        <v>DBP_Cent</v>
      </c>
    </row>
    <row r="51" spans="1:15" ht="14.4" x14ac:dyDescent="0.25">
      <c r="A51" s="61" t="s">
        <v>128</v>
      </c>
      <c r="B51" s="61">
        <v>1</v>
      </c>
      <c r="C51" s="61">
        <v>0.86626999999999998</v>
      </c>
      <c r="D51" s="61">
        <v>0.85187000000000002</v>
      </c>
      <c r="E51" s="61">
        <v>0.69023999999999996</v>
      </c>
      <c r="F51" s="61">
        <v>0.57518999999999998</v>
      </c>
      <c r="G51" s="61">
        <v>0.53818999999999995</v>
      </c>
      <c r="J51" s="85" t="str">
        <f t="shared" si="12"/>
        <v>Weight (lbs), centered</v>
      </c>
      <c r="K51" s="38">
        <f t="shared" si="7"/>
        <v>0.86626999999999998</v>
      </c>
      <c r="L51" s="38">
        <f t="shared" si="8"/>
        <v>0.85187000000000002</v>
      </c>
      <c r="M51" s="38">
        <f t="shared" si="9"/>
        <v>0.69023999999999996</v>
      </c>
      <c r="N51" s="38">
        <f t="shared" si="10"/>
        <v>0.57518999999999998</v>
      </c>
      <c r="O51" s="39">
        <f t="shared" si="11"/>
        <v>0.53818999999999995</v>
      </c>
    </row>
    <row r="52" spans="1:15" ht="14.4" x14ac:dyDescent="0.25">
      <c r="A52" s="79"/>
      <c r="B52" s="61"/>
      <c r="C52" s="61" t="s">
        <v>6</v>
      </c>
      <c r="D52" s="61" t="s">
        <v>6</v>
      </c>
      <c r="E52" s="61" t="s">
        <v>6</v>
      </c>
      <c r="F52" s="61" t="s">
        <v>6</v>
      </c>
      <c r="G52" s="61" t="s">
        <v>6</v>
      </c>
      <c r="J52" s="85"/>
      <c r="K52" s="7" t="str">
        <f t="shared" si="7"/>
        <v>&lt;.0001</v>
      </c>
      <c r="L52" s="7" t="str">
        <f t="shared" si="8"/>
        <v>&lt;.0001</v>
      </c>
      <c r="M52" s="7" t="str">
        <f t="shared" si="9"/>
        <v>&lt;.0001</v>
      </c>
      <c r="N52" s="7" t="str">
        <f t="shared" si="10"/>
        <v>&lt;.0001</v>
      </c>
      <c r="O52" s="9" t="str">
        <f t="shared" si="11"/>
        <v>&lt;.0001</v>
      </c>
    </row>
    <row r="53" spans="1:15" ht="15" thickBot="1" x14ac:dyDescent="0.3">
      <c r="A53" s="79"/>
      <c r="B53" s="61">
        <v>150</v>
      </c>
      <c r="C53" s="61">
        <v>150</v>
      </c>
      <c r="D53" s="61">
        <v>150</v>
      </c>
      <c r="E53" s="61">
        <v>150</v>
      </c>
      <c r="F53" s="61">
        <v>149</v>
      </c>
      <c r="G53" s="61">
        <v>150</v>
      </c>
      <c r="J53" s="86"/>
      <c r="K53" s="11">
        <f t="shared" si="7"/>
        <v>150</v>
      </c>
      <c r="L53" s="11">
        <f t="shared" si="8"/>
        <v>150</v>
      </c>
      <c r="M53" s="11">
        <f t="shared" si="9"/>
        <v>150</v>
      </c>
      <c r="N53" s="11">
        <f t="shared" si="10"/>
        <v>149</v>
      </c>
      <c r="O53" s="29">
        <f t="shared" si="11"/>
        <v>150</v>
      </c>
    </row>
    <row r="54" spans="1:15" ht="15" thickTop="1" x14ac:dyDescent="0.25">
      <c r="A54" s="80" t="s">
        <v>7</v>
      </c>
      <c r="B54" s="61" t="s">
        <v>7</v>
      </c>
      <c r="C54" s="61" t="s">
        <v>60</v>
      </c>
      <c r="D54" s="61" t="s">
        <v>63</v>
      </c>
      <c r="E54" s="61" t="s">
        <v>61</v>
      </c>
      <c r="F54" s="61" t="s">
        <v>62</v>
      </c>
      <c r="G54" s="61" t="s">
        <v>58</v>
      </c>
      <c r="J54" s="40" t="str">
        <f t="shared" ref="J54:J55" si="13">A54</f>
        <v>female</v>
      </c>
      <c r="K54" s="41" t="str">
        <f t="shared" si="7"/>
        <v>HDL_Cent</v>
      </c>
      <c r="L54" s="41" t="str">
        <f t="shared" si="8"/>
        <v>WT_Cent</v>
      </c>
      <c r="M54" s="41" t="str">
        <f t="shared" si="9"/>
        <v>HT_Cent</v>
      </c>
      <c r="N54" s="41" t="str">
        <f t="shared" si="10"/>
        <v>SKIN_Cent</v>
      </c>
      <c r="O54" s="42" t="str">
        <f t="shared" si="11"/>
        <v>BMI_Cent</v>
      </c>
    </row>
    <row r="55" spans="1:15" ht="14.4" x14ac:dyDescent="0.25">
      <c r="A55" s="61" t="s">
        <v>122</v>
      </c>
      <c r="B55" s="61">
        <v>1</v>
      </c>
      <c r="C55" s="61">
        <v>0.31805</v>
      </c>
      <c r="D55" s="63">
        <v>-0.29876000000000003</v>
      </c>
      <c r="E55" s="63">
        <v>-0.25185000000000002</v>
      </c>
      <c r="F55" s="61">
        <v>0.23013</v>
      </c>
      <c r="G55" s="63">
        <v>-0.18634999999999999</v>
      </c>
      <c r="J55" s="85" t="str">
        <f t="shared" si="13"/>
        <v>Gender (Female)</v>
      </c>
      <c r="K55" s="38">
        <f t="shared" si="7"/>
        <v>0.31805</v>
      </c>
      <c r="L55" s="38">
        <f t="shared" si="8"/>
        <v>-0.29876000000000003</v>
      </c>
      <c r="M55" s="38">
        <f t="shared" si="9"/>
        <v>-0.25185000000000002</v>
      </c>
      <c r="N55" s="38">
        <f t="shared" si="10"/>
        <v>0.23013</v>
      </c>
      <c r="O55" s="39">
        <f t="shared" si="11"/>
        <v>-0.18634999999999999</v>
      </c>
    </row>
    <row r="56" spans="1:15" ht="14.4" x14ac:dyDescent="0.25">
      <c r="A56" s="79"/>
      <c r="B56" s="61"/>
      <c r="C56" s="61" t="s">
        <v>6</v>
      </c>
      <c r="D56" s="61">
        <v>2.0000000000000001E-4</v>
      </c>
      <c r="E56" s="61">
        <v>1.9E-3</v>
      </c>
      <c r="F56" s="61">
        <v>4.5999999999999999E-3</v>
      </c>
      <c r="G56" s="61">
        <v>2.24E-2</v>
      </c>
      <c r="J56" s="85"/>
      <c r="K56" s="7" t="str">
        <f t="shared" si="7"/>
        <v>&lt;.0001</v>
      </c>
      <c r="L56" s="7">
        <f t="shared" si="8"/>
        <v>2.0000000000000001E-4</v>
      </c>
      <c r="M56" s="7">
        <f t="shared" si="9"/>
        <v>1.9E-3</v>
      </c>
      <c r="N56" s="7">
        <f t="shared" si="10"/>
        <v>4.5999999999999999E-3</v>
      </c>
      <c r="O56" s="9">
        <f t="shared" si="11"/>
        <v>2.24E-2</v>
      </c>
    </row>
    <row r="57" spans="1:15" ht="15" thickBot="1" x14ac:dyDescent="0.3">
      <c r="A57" s="79"/>
      <c r="B57" s="61">
        <v>150</v>
      </c>
      <c r="C57" s="61">
        <v>148</v>
      </c>
      <c r="D57" s="61">
        <v>150</v>
      </c>
      <c r="E57" s="61">
        <v>150</v>
      </c>
      <c r="F57" s="61">
        <v>150</v>
      </c>
      <c r="G57" s="61">
        <v>150</v>
      </c>
      <c r="J57" s="85"/>
      <c r="K57" s="7">
        <f t="shared" si="7"/>
        <v>148</v>
      </c>
      <c r="L57" s="7">
        <f t="shared" si="8"/>
        <v>150</v>
      </c>
      <c r="M57" s="7">
        <f t="shared" si="9"/>
        <v>150</v>
      </c>
      <c r="N57" s="7">
        <f t="shared" si="10"/>
        <v>150</v>
      </c>
      <c r="O57" s="9">
        <f t="shared" si="11"/>
        <v>150</v>
      </c>
    </row>
    <row r="58" spans="1:15" ht="29.4" thickTop="1" x14ac:dyDescent="0.25">
      <c r="A58" s="80" t="s">
        <v>8</v>
      </c>
      <c r="B58" s="61" t="s">
        <v>8</v>
      </c>
      <c r="C58" s="61" t="s">
        <v>65</v>
      </c>
      <c r="D58" s="61" t="s">
        <v>64</v>
      </c>
      <c r="E58" s="61" t="s">
        <v>57</v>
      </c>
      <c r="F58" s="61" t="s">
        <v>7</v>
      </c>
      <c r="G58" s="61" t="s">
        <v>59</v>
      </c>
      <c r="J58" s="35" t="str">
        <f>A58</f>
        <v>proband</v>
      </c>
      <c r="K58" s="43" t="str">
        <f t="shared" si="7"/>
        <v>LDL_Cent</v>
      </c>
      <c r="L58" s="43" t="str">
        <f t="shared" si="8"/>
        <v>CHOL_Cent</v>
      </c>
      <c r="M58" s="43" t="str">
        <f t="shared" si="9"/>
        <v>AGE_Cent</v>
      </c>
      <c r="N58" s="43" t="str">
        <f t="shared" si="10"/>
        <v>female</v>
      </c>
      <c r="O58" s="44" t="str">
        <f t="shared" si="11"/>
        <v>DBP_Cent</v>
      </c>
    </row>
    <row r="59" spans="1:15" ht="14.4" x14ac:dyDescent="0.25">
      <c r="A59" s="61" t="s">
        <v>133</v>
      </c>
      <c r="B59" s="61">
        <v>1</v>
      </c>
      <c r="C59" s="61">
        <v>0.17121</v>
      </c>
      <c r="D59" s="61">
        <v>0.15633</v>
      </c>
      <c r="E59" s="61">
        <v>0.11604</v>
      </c>
      <c r="F59" s="61">
        <v>0.11020000000000001</v>
      </c>
      <c r="G59" s="61">
        <v>7.3849999999999999E-2</v>
      </c>
      <c r="J59" s="85" t="str">
        <f t="shared" ref="J59" si="14">A59</f>
        <v>Proband?</v>
      </c>
      <c r="K59" s="38">
        <f t="shared" si="7"/>
        <v>0.17121</v>
      </c>
      <c r="L59" s="38">
        <f t="shared" si="8"/>
        <v>0.15633</v>
      </c>
      <c r="M59" s="38">
        <f t="shared" si="9"/>
        <v>0.11604</v>
      </c>
      <c r="N59" s="38">
        <f t="shared" si="10"/>
        <v>0.11020000000000001</v>
      </c>
      <c r="O59" s="39">
        <f t="shared" si="11"/>
        <v>7.3849999999999999E-2</v>
      </c>
    </row>
    <row r="60" spans="1:15" ht="14.4" x14ac:dyDescent="0.25">
      <c r="A60" s="79"/>
      <c r="B60" s="61"/>
      <c r="C60" s="61">
        <v>3.7499999999999999E-2</v>
      </c>
      <c r="D60" s="61">
        <v>5.7799999999999997E-2</v>
      </c>
      <c r="E60" s="61">
        <v>0.1573</v>
      </c>
      <c r="F60" s="61">
        <v>0.1794</v>
      </c>
      <c r="G60" s="61">
        <v>0.36909999999999998</v>
      </c>
      <c r="J60" s="85"/>
      <c r="K60" s="7">
        <f t="shared" si="7"/>
        <v>3.7499999999999999E-2</v>
      </c>
      <c r="L60" s="7">
        <f t="shared" si="8"/>
        <v>5.7799999999999997E-2</v>
      </c>
      <c r="M60" s="7">
        <f t="shared" si="9"/>
        <v>0.1573</v>
      </c>
      <c r="N60" s="7">
        <f t="shared" si="10"/>
        <v>0.1794</v>
      </c>
      <c r="O60" s="9">
        <f t="shared" si="11"/>
        <v>0.36909999999999998</v>
      </c>
    </row>
    <row r="61" spans="1:15" ht="15" thickBot="1" x14ac:dyDescent="0.3">
      <c r="A61" s="79"/>
      <c r="B61" s="61">
        <v>150</v>
      </c>
      <c r="C61" s="61">
        <v>148</v>
      </c>
      <c r="D61" s="61">
        <v>148</v>
      </c>
      <c r="E61" s="61">
        <v>150</v>
      </c>
      <c r="F61" s="61">
        <v>150</v>
      </c>
      <c r="G61" s="61">
        <v>150</v>
      </c>
      <c r="J61" s="86"/>
      <c r="K61" s="11">
        <f t="shared" si="7"/>
        <v>148</v>
      </c>
      <c r="L61" s="11">
        <f t="shared" si="8"/>
        <v>148</v>
      </c>
      <c r="M61" s="11">
        <f t="shared" si="9"/>
        <v>150</v>
      </c>
      <c r="N61" s="11">
        <f t="shared" si="10"/>
        <v>150</v>
      </c>
      <c r="O61" s="29">
        <f t="shared" si="11"/>
        <v>150</v>
      </c>
    </row>
    <row r="62" spans="1:15" ht="13.8" thickTop="1" x14ac:dyDescent="0.25"/>
  </sheetData>
  <mergeCells count="19">
    <mergeCell ref="J39:J41"/>
    <mergeCell ref="J43:J45"/>
    <mergeCell ref="J47:J49"/>
    <mergeCell ref="J51:J53"/>
    <mergeCell ref="J11:J13"/>
    <mergeCell ref="Q6:W11"/>
    <mergeCell ref="J55:J57"/>
    <mergeCell ref="J59:J61"/>
    <mergeCell ref="J15:J17"/>
    <mergeCell ref="J19:J21"/>
    <mergeCell ref="J23:J25"/>
    <mergeCell ref="J27:J29"/>
    <mergeCell ref="J31:J33"/>
    <mergeCell ref="J35:J37"/>
    <mergeCell ref="A3:G3"/>
    <mergeCell ref="J3:O5"/>
    <mergeCell ref="A4:G4"/>
    <mergeCell ref="A5:G5"/>
    <mergeCell ref="J7:J9"/>
  </mergeCells>
  <conditionalFormatting sqref="H7">
    <cfRule type="cellIs" dxfId="18" priority="3" operator="greaterThan">
      <formula>0.6</formula>
    </cfRule>
  </conditionalFormatting>
  <conditionalFormatting sqref="H43 H39 H35 H31 H27 H23 H19 H15 H11">
    <cfRule type="cellIs" dxfId="17" priority="2" operator="greaterThan">
      <formula>0.6</formula>
    </cfRule>
  </conditionalFormatting>
  <conditionalFormatting sqref="K7:O7 K11:O11 K15:O15 K19:O19 K23:O23 K27:O27 K31:O31 K35:O35 K39:O39 K43:O43 K47:O47 K51:O51 K55:O55 K59:O59">
    <cfRule type="cellIs" dxfId="16" priority="1" operator="greaterThan">
      <formula>0.6</formula>
    </cfRule>
  </conditionalFormatting>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7"/>
  <sheetViews>
    <sheetView zoomScale="90" zoomScaleNormal="90" workbookViewId="0">
      <pane ySplit="3" topLeftCell="A30" activePane="bottomLeft" state="frozen"/>
      <selection pane="bottomLeft" activeCell="C39" sqref="C39"/>
    </sheetView>
  </sheetViews>
  <sheetFormatPr defaultColWidth="9.109375" defaultRowHeight="13.2" x14ac:dyDescent="0.25"/>
  <cols>
    <col min="1" max="1" width="30.44140625" style="1" customWidth="1"/>
    <col min="2" max="2" width="27.44140625" style="53" bestFit="1" customWidth="1"/>
    <col min="3" max="3" width="54.44140625" style="114" customWidth="1"/>
    <col min="4" max="4" width="9.88671875" style="114" customWidth="1"/>
    <col min="5" max="5" width="10.77734375" style="1" customWidth="1"/>
    <col min="6" max="7" width="9.109375" style="1" bestFit="1" customWidth="1"/>
    <col min="8" max="8" width="23.77734375" style="1" customWidth="1"/>
    <col min="9" max="9" width="11.88671875" style="1" bestFit="1" customWidth="1"/>
    <col min="10" max="11" width="9.109375" style="1"/>
    <col min="12" max="12" width="14" style="1" bestFit="1" customWidth="1"/>
    <col min="13" max="15" width="9.109375" style="1" bestFit="1" customWidth="1"/>
    <col min="16" max="16384" width="9.109375" style="1"/>
  </cols>
  <sheetData>
    <row r="1" spans="1:12" s="53" customFormat="1" ht="27" customHeight="1" x14ac:dyDescent="0.3">
      <c r="A1" s="81" t="s">
        <v>163</v>
      </c>
      <c r="C1" s="113"/>
      <c r="D1" s="113"/>
    </row>
    <row r="2" spans="1:12" s="53" customFormat="1" ht="27" customHeight="1" x14ac:dyDescent="0.4">
      <c r="A2" s="108" t="s">
        <v>168</v>
      </c>
      <c r="C2" s="113"/>
      <c r="D2" s="113"/>
    </row>
    <row r="3" spans="1:12" s="117" customFormat="1" ht="15.6" x14ac:dyDescent="0.3">
      <c r="B3" s="117" t="s">
        <v>181</v>
      </c>
      <c r="C3" s="117" t="s">
        <v>182</v>
      </c>
      <c r="E3" s="117" t="s">
        <v>183</v>
      </c>
    </row>
    <row r="5" spans="1:12" ht="13.2" customHeight="1" x14ac:dyDescent="0.25">
      <c r="A5" s="104" t="s">
        <v>194</v>
      </c>
      <c r="B5" s="115" t="s">
        <v>174</v>
      </c>
      <c r="C5" s="75" t="s">
        <v>175</v>
      </c>
      <c r="D5" s="75"/>
      <c r="E5" s="75"/>
      <c r="F5" s="75"/>
      <c r="G5" s="75"/>
      <c r="H5" s="75"/>
      <c r="I5" s="75"/>
      <c r="J5" s="75"/>
      <c r="K5" s="75"/>
    </row>
    <row r="6" spans="1:12" ht="26.4" x14ac:dyDescent="0.25">
      <c r="A6" s="104"/>
      <c r="B6" s="115"/>
      <c r="C6" s="75" t="s">
        <v>176</v>
      </c>
      <c r="D6" s="75"/>
      <c r="E6" s="75"/>
      <c r="F6" s="75"/>
      <c r="G6" s="75"/>
      <c r="H6" s="75"/>
      <c r="I6" s="75"/>
      <c r="J6" s="75"/>
      <c r="K6" s="75"/>
    </row>
    <row r="7" spans="1:12" ht="39.6" x14ac:dyDescent="0.25">
      <c r="A7" s="104"/>
      <c r="B7" s="115"/>
      <c r="C7" s="75" t="s">
        <v>178</v>
      </c>
      <c r="D7" s="75"/>
      <c r="E7" s="75"/>
      <c r="F7" s="75"/>
      <c r="G7" s="75"/>
      <c r="H7" s="75"/>
      <c r="I7" s="75"/>
      <c r="J7" s="75"/>
      <c r="K7" s="75"/>
    </row>
    <row r="8" spans="1:12" ht="13.2" customHeight="1" x14ac:dyDescent="0.25">
      <c r="A8" s="104"/>
      <c r="B8" s="115" t="s">
        <v>177</v>
      </c>
      <c r="C8" s="75" t="s">
        <v>193</v>
      </c>
      <c r="D8" s="75"/>
      <c r="E8" s="75"/>
      <c r="F8" s="75"/>
      <c r="G8" s="75"/>
      <c r="H8" s="75"/>
      <c r="I8" s="75"/>
      <c r="J8" s="75"/>
      <c r="K8" s="75"/>
    </row>
    <row r="9" spans="1:12" ht="39.6" x14ac:dyDescent="0.25">
      <c r="A9" s="104"/>
      <c r="B9" s="115" t="s">
        <v>179</v>
      </c>
      <c r="C9" s="75" t="s">
        <v>180</v>
      </c>
      <c r="D9" s="75"/>
      <c r="E9" s="75"/>
      <c r="F9" s="75"/>
      <c r="G9" s="75"/>
      <c r="H9" s="75"/>
      <c r="I9" s="75"/>
      <c r="J9" s="75"/>
      <c r="K9" s="75"/>
    </row>
    <row r="10" spans="1:12" ht="20.399999999999999" customHeight="1" x14ac:dyDescent="0.25">
      <c r="A10" s="104"/>
      <c r="B10" s="115" t="s">
        <v>172</v>
      </c>
      <c r="C10" s="75" t="s">
        <v>173</v>
      </c>
      <c r="D10" s="75"/>
      <c r="E10" s="75"/>
      <c r="F10" s="75"/>
      <c r="G10" s="75"/>
      <c r="H10" s="75"/>
      <c r="I10" s="75"/>
      <c r="J10" s="75"/>
      <c r="K10" s="75"/>
    </row>
    <row r="11" spans="1:12" ht="27" thickBot="1" x14ac:dyDescent="0.3">
      <c r="A11" s="109"/>
      <c r="B11" s="115"/>
      <c r="C11" s="75"/>
      <c r="D11" s="75"/>
      <c r="E11" s="75"/>
      <c r="F11" s="75" t="s">
        <v>174</v>
      </c>
      <c r="G11" s="75" t="s">
        <v>188</v>
      </c>
      <c r="H11" s="75" t="s">
        <v>189</v>
      </c>
      <c r="I11" s="75"/>
      <c r="J11" s="75"/>
      <c r="K11" s="75"/>
    </row>
    <row r="12" spans="1:12" ht="28.2" customHeight="1" thickBot="1" x14ac:dyDescent="0.3">
      <c r="A12" s="104" t="s">
        <v>164</v>
      </c>
      <c r="B12" s="115" t="s">
        <v>195</v>
      </c>
      <c r="C12" s="75" t="s">
        <v>184</v>
      </c>
      <c r="D12" s="75"/>
      <c r="E12" s="75" t="s">
        <v>186</v>
      </c>
      <c r="F12" s="118">
        <v>0.62509999999999999</v>
      </c>
      <c r="G12" s="119">
        <v>-1.6753</v>
      </c>
      <c r="H12" s="111" t="s">
        <v>171</v>
      </c>
      <c r="I12" s="120" t="s">
        <v>191</v>
      </c>
      <c r="J12" s="120"/>
      <c r="K12" s="120"/>
      <c r="L12" s="120"/>
    </row>
    <row r="13" spans="1:12" ht="28.2" thickBot="1" x14ac:dyDescent="0.3">
      <c r="A13" s="104"/>
      <c r="B13" s="115" t="s">
        <v>196</v>
      </c>
      <c r="C13" s="75" t="s">
        <v>185</v>
      </c>
      <c r="D13" s="75"/>
      <c r="E13" s="75" t="s">
        <v>190</v>
      </c>
      <c r="F13" s="118">
        <v>0.62809999999999999</v>
      </c>
      <c r="G13" s="119">
        <v>-0.77449999999999997</v>
      </c>
      <c r="H13" s="111" t="s">
        <v>170</v>
      </c>
      <c r="I13" s="75"/>
      <c r="J13" s="75"/>
      <c r="K13" s="75"/>
    </row>
    <row r="14" spans="1:12" ht="28.2" customHeight="1" thickBot="1" x14ac:dyDescent="0.3">
      <c r="A14" s="104"/>
      <c r="B14" s="115"/>
      <c r="C14" s="75"/>
      <c r="D14" s="75"/>
      <c r="E14" s="75" t="s">
        <v>187</v>
      </c>
      <c r="F14" s="118">
        <v>0.63009999999999999</v>
      </c>
      <c r="G14" s="111">
        <v>0.47160000000000002</v>
      </c>
      <c r="H14" s="111" t="s">
        <v>215</v>
      </c>
      <c r="I14" s="75"/>
      <c r="J14" s="75"/>
      <c r="K14" s="75"/>
    </row>
    <row r="15" spans="1:12" ht="42" thickBot="1" x14ac:dyDescent="0.3">
      <c r="A15" s="104"/>
      <c r="B15" s="115"/>
      <c r="C15" s="75"/>
      <c r="D15" s="75"/>
      <c r="E15" s="75" t="s">
        <v>192</v>
      </c>
      <c r="F15" s="118">
        <v>0.63390000000000002</v>
      </c>
      <c r="G15" s="111">
        <v>1.1023000000000001</v>
      </c>
      <c r="H15" s="111" t="s">
        <v>205</v>
      </c>
      <c r="I15" s="75"/>
      <c r="J15" s="75"/>
      <c r="K15" s="75"/>
    </row>
    <row r="16" spans="1:12" ht="55.8" thickBot="1" x14ac:dyDescent="0.3">
      <c r="A16" s="105"/>
      <c r="B16" s="115"/>
      <c r="C16" s="75"/>
      <c r="D16" s="75"/>
      <c r="E16" s="75" t="s">
        <v>208</v>
      </c>
      <c r="F16" s="118">
        <v>0.63549999999999995</v>
      </c>
      <c r="G16" s="111">
        <v>2.5202</v>
      </c>
      <c r="H16" s="111" t="s">
        <v>206</v>
      </c>
      <c r="I16" s="75"/>
      <c r="J16" s="75"/>
      <c r="K16" s="75"/>
    </row>
    <row r="17" spans="1:11" ht="55.8" thickBot="1" x14ac:dyDescent="0.3">
      <c r="A17" s="105"/>
      <c r="B17" s="115"/>
      <c r="C17" s="75"/>
      <c r="D17" s="75"/>
      <c r="E17" s="75" t="s">
        <v>209</v>
      </c>
      <c r="F17" s="118">
        <v>0.63649999999999995</v>
      </c>
      <c r="G17" s="111">
        <v>4.1327999999999996</v>
      </c>
      <c r="H17" s="111" t="s">
        <v>207</v>
      </c>
      <c r="I17" s="75"/>
      <c r="J17" s="75"/>
      <c r="K17" s="75"/>
    </row>
    <row r="18" spans="1:11" ht="55.8" thickBot="1" x14ac:dyDescent="0.3">
      <c r="A18" s="105"/>
      <c r="B18" s="115"/>
      <c r="C18" s="75"/>
      <c r="D18" s="75"/>
      <c r="E18" s="75" t="s">
        <v>210</v>
      </c>
      <c r="F18" s="118">
        <v>0.63649999999999995</v>
      </c>
      <c r="G18" s="111">
        <v>4.1327999999999996</v>
      </c>
      <c r="H18" s="111" t="s">
        <v>207</v>
      </c>
      <c r="I18" s="75"/>
      <c r="J18" s="75"/>
      <c r="K18" s="75"/>
    </row>
    <row r="19" spans="1:11" ht="69.599999999999994" thickBot="1" x14ac:dyDescent="0.3">
      <c r="A19" s="105"/>
      <c r="B19" s="115"/>
      <c r="C19" s="75"/>
      <c r="D19" s="75"/>
      <c r="E19" s="75" t="s">
        <v>212</v>
      </c>
      <c r="F19" s="118">
        <v>0.63680000000000003</v>
      </c>
      <c r="G19" s="111">
        <v>8.0198999999999998</v>
      </c>
      <c r="H19" s="111" t="s">
        <v>211</v>
      </c>
      <c r="I19" s="75"/>
      <c r="J19" s="75"/>
      <c r="K19" s="75"/>
    </row>
    <row r="20" spans="1:11" ht="82.8" x14ac:dyDescent="0.25">
      <c r="A20" s="105"/>
      <c r="B20" s="115"/>
      <c r="C20" s="75"/>
      <c r="D20" s="75"/>
      <c r="E20" s="75" t="s">
        <v>214</v>
      </c>
      <c r="F20" s="118">
        <v>0.63690000000000002</v>
      </c>
      <c r="G20" s="111">
        <v>10.0083</v>
      </c>
      <c r="H20" s="111" t="s">
        <v>213</v>
      </c>
      <c r="I20" s="75"/>
      <c r="J20" s="75"/>
      <c r="K20" s="75"/>
    </row>
    <row r="21" spans="1:11" ht="20.399999999999999" x14ac:dyDescent="0.25">
      <c r="A21" s="109"/>
      <c r="B21" s="115"/>
      <c r="C21" s="75"/>
      <c r="D21" s="75"/>
      <c r="E21" s="75"/>
      <c r="F21" s="121"/>
      <c r="G21" s="122"/>
      <c r="H21" s="122"/>
      <c r="I21" s="75"/>
      <c r="J21" s="75"/>
      <c r="K21" s="75"/>
    </row>
    <row r="22" spans="1:11" ht="30.6" customHeight="1" x14ac:dyDescent="0.25">
      <c r="A22" s="124" t="s">
        <v>165</v>
      </c>
      <c r="B22" s="115"/>
      <c r="C22" s="75" t="s">
        <v>201</v>
      </c>
      <c r="D22" s="75"/>
      <c r="E22" s="120" t="s">
        <v>197</v>
      </c>
      <c r="F22" s="120"/>
      <c r="G22" s="120"/>
      <c r="H22" s="120"/>
      <c r="I22" s="75"/>
      <c r="J22" s="75"/>
      <c r="K22" s="75"/>
    </row>
    <row r="23" spans="1:11" ht="20.399999999999999" customHeight="1" x14ac:dyDescent="0.25">
      <c r="A23" s="124"/>
      <c r="B23" s="115"/>
      <c r="C23" s="75" t="s">
        <v>203</v>
      </c>
      <c r="D23" s="75"/>
      <c r="E23" s="120"/>
      <c r="F23" s="120"/>
      <c r="G23" s="120"/>
      <c r="H23" s="120"/>
      <c r="I23" s="123"/>
      <c r="J23" s="123"/>
      <c r="K23" s="123"/>
    </row>
    <row r="24" spans="1:11" ht="39.6" x14ac:dyDescent="0.25">
      <c r="A24" s="124"/>
      <c r="B24" s="115"/>
      <c r="C24" s="75" t="s">
        <v>202</v>
      </c>
      <c r="D24" s="75"/>
      <c r="E24" s="120"/>
      <c r="F24" s="120"/>
      <c r="G24" s="120"/>
      <c r="H24" s="120"/>
      <c r="I24" s="75"/>
      <c r="J24" s="75"/>
      <c r="K24" s="75"/>
    </row>
    <row r="25" spans="1:11" ht="20.399999999999999" customHeight="1" x14ac:dyDescent="0.25">
      <c r="A25" s="124"/>
      <c r="B25" s="115"/>
      <c r="C25" s="75" t="s">
        <v>204</v>
      </c>
      <c r="D25" s="75"/>
      <c r="E25" s="120"/>
      <c r="F25" s="120"/>
      <c r="G25" s="120"/>
      <c r="H25" s="120"/>
      <c r="I25" s="75"/>
      <c r="J25" s="75"/>
      <c r="K25" s="75"/>
    </row>
    <row r="26" spans="1:11" ht="20.399999999999999" x14ac:dyDescent="0.25">
      <c r="A26" s="110"/>
      <c r="B26" s="115"/>
      <c r="C26" s="75"/>
      <c r="D26" s="75"/>
      <c r="E26" s="75"/>
      <c r="F26" s="75"/>
      <c r="G26" s="75"/>
      <c r="H26" s="75"/>
      <c r="I26" s="75"/>
      <c r="J26" s="75"/>
      <c r="K26" s="75"/>
    </row>
    <row r="27" spans="1:11" ht="30.6" customHeight="1" x14ac:dyDescent="0.25">
      <c r="A27" s="124" t="s">
        <v>166</v>
      </c>
      <c r="B27" s="115"/>
      <c r="C27" s="75" t="s">
        <v>198</v>
      </c>
      <c r="D27" s="75"/>
      <c r="E27" s="120" t="s">
        <v>200</v>
      </c>
      <c r="F27" s="120"/>
      <c r="G27" s="120"/>
      <c r="H27" s="120"/>
      <c r="I27" s="75"/>
      <c r="J27" s="75"/>
      <c r="K27" s="75"/>
    </row>
    <row r="28" spans="1:11" ht="39.6" x14ac:dyDescent="0.25">
      <c r="A28" s="124"/>
      <c r="B28" s="115"/>
      <c r="C28" s="75" t="s">
        <v>216</v>
      </c>
      <c r="D28" s="75"/>
      <c r="E28" s="120"/>
      <c r="F28" s="120"/>
      <c r="G28" s="120"/>
      <c r="H28" s="120"/>
      <c r="I28" s="75"/>
      <c r="J28" s="75"/>
      <c r="K28" s="75"/>
    </row>
    <row r="29" spans="1:11" ht="26.4" x14ac:dyDescent="0.25">
      <c r="A29" s="124"/>
      <c r="B29" s="115"/>
      <c r="C29" s="75" t="s">
        <v>199</v>
      </c>
      <c r="D29" s="75"/>
      <c r="E29" s="120"/>
      <c r="F29" s="120"/>
      <c r="G29" s="120"/>
      <c r="H29" s="120"/>
      <c r="I29" s="75"/>
      <c r="J29" s="75"/>
      <c r="K29" s="75"/>
    </row>
    <row r="30" spans="1:11" ht="20.399999999999999" x14ac:dyDescent="0.25">
      <c r="A30" s="110"/>
      <c r="B30" s="115"/>
      <c r="C30" s="75"/>
      <c r="D30" s="75"/>
      <c r="E30" s="123"/>
      <c r="F30" s="123"/>
      <c r="G30" s="123"/>
      <c r="H30" s="123"/>
      <c r="I30" s="123"/>
      <c r="J30" s="123"/>
      <c r="K30" s="123"/>
    </row>
    <row r="31" spans="1:11" ht="61.2" customHeight="1" x14ac:dyDescent="0.25">
      <c r="A31" s="126" t="s">
        <v>167</v>
      </c>
      <c r="B31" s="127"/>
      <c r="C31" s="128" t="s">
        <v>217</v>
      </c>
      <c r="D31" s="128"/>
      <c r="E31" s="129" t="s">
        <v>225</v>
      </c>
      <c r="F31" s="129"/>
      <c r="G31" s="129"/>
      <c r="H31" s="129"/>
      <c r="I31" s="75"/>
      <c r="J31" s="75"/>
      <c r="K31" s="75"/>
    </row>
    <row r="32" spans="1:11" ht="20.399999999999999" x14ac:dyDescent="0.25">
      <c r="A32" s="125"/>
      <c r="B32" s="115"/>
      <c r="C32" s="75"/>
      <c r="D32" s="75"/>
      <c r="E32" s="123"/>
      <c r="F32" s="123"/>
      <c r="G32" s="123"/>
      <c r="H32" s="123"/>
      <c r="I32" s="75"/>
      <c r="J32" s="75"/>
      <c r="K32" s="75"/>
    </row>
    <row r="33" spans="1:11" x14ac:dyDescent="0.25">
      <c r="A33" s="76"/>
      <c r="B33" s="115"/>
      <c r="C33" s="75"/>
      <c r="D33" s="75"/>
      <c r="E33" s="75"/>
      <c r="F33" s="75"/>
      <c r="G33" s="75"/>
      <c r="H33" s="75"/>
      <c r="I33" s="75"/>
      <c r="J33" s="75"/>
      <c r="K33" s="75"/>
    </row>
    <row r="34" spans="1:11" ht="39.6" x14ac:dyDescent="0.25">
      <c r="A34" s="124" t="s">
        <v>218</v>
      </c>
      <c r="B34" s="115"/>
      <c r="C34" s="75" t="s">
        <v>219</v>
      </c>
      <c r="D34" s="75"/>
      <c r="E34" s="120" t="s">
        <v>223</v>
      </c>
      <c r="F34" s="120"/>
      <c r="G34" s="120"/>
      <c r="H34" s="120"/>
      <c r="I34" s="75"/>
      <c r="J34" s="75"/>
      <c r="K34" s="75"/>
    </row>
    <row r="35" spans="1:11" ht="53.4" customHeight="1" x14ac:dyDescent="0.25">
      <c r="A35" s="124"/>
      <c r="B35" s="115"/>
      <c r="C35" s="75" t="s">
        <v>220</v>
      </c>
      <c r="D35" s="75"/>
      <c r="E35" s="120" t="s">
        <v>224</v>
      </c>
      <c r="F35" s="120"/>
      <c r="G35" s="120"/>
      <c r="H35" s="120"/>
      <c r="I35" s="75"/>
      <c r="J35" s="75"/>
      <c r="K35" s="75"/>
    </row>
    <row r="36" spans="1:11" ht="52.8" x14ac:dyDescent="0.25">
      <c r="A36" s="124"/>
      <c r="B36" s="115"/>
      <c r="C36" s="75" t="s">
        <v>221</v>
      </c>
      <c r="D36" s="75"/>
      <c r="E36" s="75"/>
      <c r="F36" s="75"/>
      <c r="G36" s="75"/>
      <c r="H36" s="75"/>
      <c r="I36" s="75"/>
      <c r="J36" s="75"/>
      <c r="K36" s="75"/>
    </row>
    <row r="37" spans="1:11" x14ac:dyDescent="0.25">
      <c r="A37" s="124"/>
      <c r="B37" s="115"/>
      <c r="C37" s="75" t="s">
        <v>222</v>
      </c>
      <c r="D37" s="75"/>
      <c r="E37" s="75"/>
      <c r="F37" s="75"/>
      <c r="G37" s="75"/>
      <c r="H37" s="75"/>
      <c r="I37" s="75"/>
      <c r="J37" s="75"/>
      <c r="K37" s="75"/>
    </row>
    <row r="38" spans="1:11" x14ac:dyDescent="0.25">
      <c r="B38" s="115"/>
      <c r="C38" s="75"/>
      <c r="D38" s="75"/>
      <c r="E38" s="75"/>
      <c r="F38" s="75"/>
      <c r="G38" s="75"/>
      <c r="H38" s="75"/>
      <c r="I38" s="75"/>
      <c r="J38" s="75"/>
      <c r="K38" s="75"/>
    </row>
    <row r="39" spans="1:11" x14ac:dyDescent="0.25">
      <c r="B39" s="116"/>
      <c r="C39" s="2"/>
      <c r="D39" s="2"/>
      <c r="E39" s="2"/>
      <c r="F39" s="2"/>
      <c r="G39" s="2"/>
      <c r="H39" s="2"/>
      <c r="I39" s="2"/>
    </row>
    <row r="40" spans="1:11" x14ac:dyDescent="0.25">
      <c r="B40" s="116"/>
      <c r="C40" s="2"/>
      <c r="D40" s="2"/>
      <c r="E40" s="2"/>
      <c r="F40" s="2"/>
      <c r="G40" s="2"/>
      <c r="H40" s="3"/>
      <c r="I40" s="2"/>
    </row>
    <row r="41" spans="1:11" x14ac:dyDescent="0.25">
      <c r="B41" s="116"/>
      <c r="C41" s="2"/>
      <c r="D41" s="2"/>
      <c r="E41" s="2"/>
      <c r="F41" s="2"/>
      <c r="G41" s="2"/>
      <c r="H41" s="2"/>
      <c r="I41" s="2"/>
    </row>
    <row r="42" spans="1:11" x14ac:dyDescent="0.25">
      <c r="B42" s="116"/>
      <c r="C42" s="2"/>
      <c r="D42" s="2"/>
      <c r="E42" s="2"/>
      <c r="F42" s="3"/>
      <c r="G42" s="2"/>
      <c r="H42" s="3"/>
      <c r="I42" s="2"/>
    </row>
    <row r="43" spans="1:11" x14ac:dyDescent="0.25">
      <c r="B43" s="116"/>
      <c r="E43" s="2"/>
      <c r="F43" s="2"/>
      <c r="G43" s="2"/>
      <c r="H43" s="2"/>
      <c r="I43" s="2"/>
    </row>
    <row r="44" spans="1:11" x14ac:dyDescent="0.25">
      <c r="B44" s="116"/>
      <c r="C44" s="2"/>
      <c r="D44" s="2"/>
      <c r="E44" s="2"/>
      <c r="F44" s="2"/>
      <c r="G44" s="2"/>
      <c r="H44" s="2"/>
      <c r="I44" s="2"/>
    </row>
    <row r="45" spans="1:11" x14ac:dyDescent="0.25">
      <c r="B45" s="116"/>
      <c r="C45" s="2"/>
      <c r="D45" s="2"/>
      <c r="E45" s="2"/>
      <c r="F45" s="2"/>
      <c r="G45" s="2"/>
      <c r="H45" s="2"/>
      <c r="I45" s="2"/>
    </row>
    <row r="47" spans="1:11" x14ac:dyDescent="0.25">
      <c r="B47" s="116"/>
      <c r="C47" s="2"/>
      <c r="D47" s="2"/>
      <c r="E47" s="2"/>
      <c r="F47" s="2"/>
      <c r="G47" s="2"/>
      <c r="H47" s="2"/>
      <c r="I47" s="2"/>
    </row>
    <row r="48" spans="1:11" x14ac:dyDescent="0.25">
      <c r="B48" s="116"/>
      <c r="C48" s="2"/>
      <c r="D48" s="2"/>
      <c r="E48" s="2"/>
      <c r="F48" s="2"/>
      <c r="G48" s="2"/>
      <c r="H48" s="2"/>
      <c r="I48" s="2"/>
    </row>
    <row r="49" spans="2:9" x14ac:dyDescent="0.25">
      <c r="B49" s="116"/>
      <c r="C49" s="2"/>
      <c r="D49" s="2"/>
      <c r="E49" s="2"/>
      <c r="F49" s="2"/>
      <c r="G49" s="2"/>
      <c r="H49" s="2"/>
      <c r="I49" s="2"/>
    </row>
    <row r="51" spans="2:9" x14ac:dyDescent="0.25">
      <c r="B51" s="116"/>
      <c r="C51" s="2"/>
      <c r="D51" s="2"/>
      <c r="E51" s="2"/>
      <c r="F51" s="2"/>
      <c r="G51" s="2"/>
      <c r="H51" s="2"/>
      <c r="I51" s="2"/>
    </row>
    <row r="52" spans="2:9" x14ac:dyDescent="0.25">
      <c r="B52" s="116"/>
      <c r="C52" s="2"/>
      <c r="D52" s="2"/>
      <c r="E52" s="2"/>
      <c r="F52" s="2"/>
      <c r="G52" s="2"/>
      <c r="H52" s="2"/>
      <c r="I52" s="2"/>
    </row>
    <row r="53" spans="2:9" x14ac:dyDescent="0.25">
      <c r="B53" s="116"/>
      <c r="C53" s="2"/>
      <c r="D53" s="2"/>
      <c r="E53" s="2"/>
      <c r="F53" s="3"/>
      <c r="G53" s="2"/>
      <c r="H53" s="3"/>
      <c r="I53" s="2"/>
    </row>
    <row r="55" spans="2:9" x14ac:dyDescent="0.25">
      <c r="B55" s="116"/>
      <c r="C55" s="2"/>
      <c r="D55" s="2"/>
      <c r="E55" s="2"/>
      <c r="F55" s="2"/>
      <c r="G55" s="2"/>
      <c r="H55" s="2"/>
      <c r="I55" s="2"/>
    </row>
    <row r="56" spans="2:9" x14ac:dyDescent="0.25">
      <c r="B56" s="116"/>
      <c r="C56" s="2"/>
      <c r="D56" s="2"/>
      <c r="E56" s="2"/>
      <c r="F56" s="2"/>
      <c r="G56" s="2"/>
      <c r="H56" s="2"/>
      <c r="I56" s="2"/>
    </row>
    <row r="57" spans="2:9" x14ac:dyDescent="0.25">
      <c r="B57" s="116"/>
      <c r="C57" s="2"/>
      <c r="D57" s="2"/>
      <c r="E57" s="2"/>
      <c r="F57" s="2"/>
      <c r="G57" s="2"/>
      <c r="H57" s="3"/>
      <c r="I57" s="2"/>
    </row>
  </sheetData>
  <mergeCells count="11">
    <mergeCell ref="E35:H35"/>
    <mergeCell ref="A34:A37"/>
    <mergeCell ref="A22:A25"/>
    <mergeCell ref="A27:A29"/>
    <mergeCell ref="E31:H31"/>
    <mergeCell ref="I12:L12"/>
    <mergeCell ref="E34:H34"/>
    <mergeCell ref="A12:A15"/>
    <mergeCell ref="A5:A10"/>
    <mergeCell ref="E27:H29"/>
    <mergeCell ref="E22:H25"/>
  </mergeCells>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20"/>
  <sheetViews>
    <sheetView workbookViewId="0">
      <pane ySplit="2" topLeftCell="A3" activePane="bottomLeft" state="frozen"/>
      <selection pane="bottomLeft" activeCell="H10" sqref="H10"/>
    </sheetView>
  </sheetViews>
  <sheetFormatPr defaultRowHeight="13.8" x14ac:dyDescent="0.25"/>
  <cols>
    <col min="1" max="1" width="8.88671875" style="137"/>
    <col min="2" max="2" width="13.77734375" style="137" customWidth="1"/>
    <col min="3" max="3" width="15.44140625" style="137" customWidth="1"/>
    <col min="4" max="4" width="16.77734375" style="137" customWidth="1"/>
    <col min="5" max="5" width="8.88671875" style="137"/>
    <col min="6" max="6" width="12.88671875" style="137" customWidth="1"/>
    <col min="7" max="7" width="15.44140625" style="137" customWidth="1"/>
    <col min="8" max="8" width="19.5546875" style="137" customWidth="1"/>
    <col min="9" max="16384" width="8.88671875" style="137"/>
  </cols>
  <sheetData>
    <row r="1" spans="2:8" x14ac:dyDescent="0.25">
      <c r="B1" s="149" t="s">
        <v>236</v>
      </c>
      <c r="C1" s="149"/>
      <c r="D1" s="149"/>
      <c r="E1" s="149"/>
      <c r="F1" s="149"/>
      <c r="G1" s="149"/>
      <c r="H1" s="149"/>
    </row>
    <row r="2" spans="2:8" ht="15.6" thickBot="1" x14ac:dyDescent="0.3">
      <c r="B2" s="146" t="s">
        <v>228</v>
      </c>
      <c r="C2" s="146"/>
      <c r="D2" s="146"/>
      <c r="E2" s="147"/>
      <c r="F2" s="146" t="s">
        <v>227</v>
      </c>
      <c r="G2" s="146"/>
      <c r="H2" s="146"/>
    </row>
    <row r="3" spans="2:8" ht="27.6" customHeight="1" x14ac:dyDescent="0.25">
      <c r="B3" s="133" t="s">
        <v>117</v>
      </c>
      <c r="C3" s="134"/>
      <c r="D3" s="134"/>
      <c r="F3" s="133" t="s">
        <v>229</v>
      </c>
      <c r="G3" s="134"/>
      <c r="H3" s="134"/>
    </row>
    <row r="4" spans="2:8" ht="14.4" customHeight="1" x14ac:dyDescent="0.25">
      <c r="B4" s="135" t="s">
        <v>118</v>
      </c>
      <c r="C4" s="136"/>
      <c r="D4" s="136"/>
      <c r="F4" s="135" t="s">
        <v>118</v>
      </c>
      <c r="G4" s="136"/>
      <c r="H4" s="136"/>
    </row>
    <row r="5" spans="2:8" ht="27.6" customHeight="1" x14ac:dyDescent="0.25">
      <c r="B5" s="135" t="s">
        <v>119</v>
      </c>
      <c r="C5" s="136"/>
      <c r="D5" s="136"/>
      <c r="F5" s="112"/>
      <c r="G5" s="60" t="s">
        <v>20</v>
      </c>
      <c r="H5" s="60" t="s">
        <v>230</v>
      </c>
    </row>
    <row r="6" spans="2:8" ht="27.6" customHeight="1" x14ac:dyDescent="0.25">
      <c r="B6" s="112"/>
      <c r="C6" s="60" t="s">
        <v>20</v>
      </c>
      <c r="D6" s="60" t="s">
        <v>226</v>
      </c>
      <c r="F6" s="138" t="s">
        <v>20</v>
      </c>
      <c r="G6" s="139">
        <v>1</v>
      </c>
      <c r="H6" s="139">
        <v>0.59994999999999998</v>
      </c>
    </row>
    <row r="7" spans="2:8" ht="55.2" x14ac:dyDescent="0.25">
      <c r="B7" s="138" t="s">
        <v>20</v>
      </c>
      <c r="C7" s="139">
        <v>1</v>
      </c>
      <c r="D7" s="139">
        <v>0.79127999999999998</v>
      </c>
      <c r="F7" s="140" t="s">
        <v>32</v>
      </c>
      <c r="G7" s="139"/>
      <c r="H7" s="139" t="s">
        <v>6</v>
      </c>
    </row>
    <row r="8" spans="2:8" ht="57.6" customHeight="1" x14ac:dyDescent="0.25">
      <c r="B8" s="140" t="s">
        <v>32</v>
      </c>
      <c r="C8" s="139"/>
      <c r="D8" s="139" t="s">
        <v>6</v>
      </c>
      <c r="F8" s="138" t="s">
        <v>230</v>
      </c>
      <c r="G8" s="139">
        <v>0.59994999999999998</v>
      </c>
      <c r="H8" s="139">
        <v>1</v>
      </c>
    </row>
    <row r="9" spans="2:8" x14ac:dyDescent="0.25">
      <c r="B9" s="141"/>
      <c r="C9" s="139">
        <v>149</v>
      </c>
      <c r="D9" s="139">
        <v>149</v>
      </c>
      <c r="F9" s="140"/>
      <c r="G9" s="139" t="s">
        <v>6</v>
      </c>
    </row>
    <row r="10" spans="2:8" x14ac:dyDescent="0.25">
      <c r="B10" s="138" t="s">
        <v>226</v>
      </c>
      <c r="C10" s="139">
        <v>0.79127999999999998</v>
      </c>
      <c r="D10" s="139">
        <v>1</v>
      </c>
      <c r="H10" s="137" t="s">
        <v>237</v>
      </c>
    </row>
    <row r="11" spans="2:8" x14ac:dyDescent="0.25">
      <c r="B11" s="140"/>
      <c r="C11" s="139" t="s">
        <v>6</v>
      </c>
      <c r="D11" s="139"/>
    </row>
    <row r="12" spans="2:8" x14ac:dyDescent="0.25">
      <c r="B12" s="141"/>
      <c r="C12" s="139">
        <v>149</v>
      </c>
      <c r="D12" s="139">
        <v>150</v>
      </c>
    </row>
    <row r="14" spans="2:8" ht="17.399999999999999" x14ac:dyDescent="0.3">
      <c r="B14" s="142" t="s">
        <v>234</v>
      </c>
      <c r="C14" s="142"/>
      <c r="D14" s="142"/>
      <c r="E14" s="142"/>
      <c r="F14" s="142"/>
      <c r="G14" s="142"/>
      <c r="H14" s="142"/>
    </row>
    <row r="15" spans="2:8" ht="17.399999999999999" x14ac:dyDescent="0.3">
      <c r="B15" s="148"/>
      <c r="C15" s="148"/>
      <c r="D15" s="148"/>
      <c r="E15" s="148"/>
      <c r="F15" s="148"/>
      <c r="G15" s="148"/>
      <c r="H15" s="148"/>
    </row>
    <row r="16" spans="2:8" ht="15.6" thickBot="1" x14ac:dyDescent="0.3">
      <c r="B16" s="146" t="s">
        <v>228</v>
      </c>
      <c r="C16" s="146"/>
      <c r="D16" s="146"/>
      <c r="E16" s="147"/>
      <c r="F16" s="146" t="s">
        <v>227</v>
      </c>
      <c r="G16" s="146"/>
      <c r="H16" s="146"/>
    </row>
    <row r="17" spans="2:7" x14ac:dyDescent="0.25">
      <c r="B17" s="137" t="s">
        <v>231</v>
      </c>
      <c r="C17" s="143">
        <v>0.79127999999999998</v>
      </c>
      <c r="F17" s="137" t="s">
        <v>231</v>
      </c>
      <c r="G17" s="144">
        <v>0.59994999999999998</v>
      </c>
    </row>
    <row r="18" spans="2:7" x14ac:dyDescent="0.25">
      <c r="B18" s="137" t="s">
        <v>12</v>
      </c>
      <c r="C18" s="137" t="s">
        <v>233</v>
      </c>
      <c r="F18" s="137" t="s">
        <v>12</v>
      </c>
      <c r="G18" s="137" t="s">
        <v>233</v>
      </c>
    </row>
    <row r="20" spans="2:7" x14ac:dyDescent="0.25">
      <c r="B20" s="137" t="s">
        <v>232</v>
      </c>
      <c r="C20" s="145">
        <f>C17^2</f>
        <v>0.62612403839999997</v>
      </c>
      <c r="F20" s="137" t="s">
        <v>232</v>
      </c>
      <c r="G20" s="145">
        <f>G17^2</f>
        <v>0.35994000249999997</v>
      </c>
    </row>
  </sheetData>
  <mergeCells count="11">
    <mergeCell ref="B2:D2"/>
    <mergeCell ref="F2:H2"/>
    <mergeCell ref="B16:D16"/>
    <mergeCell ref="F16:H16"/>
    <mergeCell ref="B1:H1"/>
    <mergeCell ref="B3:D3"/>
    <mergeCell ref="B4:D4"/>
    <mergeCell ref="B5:D5"/>
    <mergeCell ref="F3:H3"/>
    <mergeCell ref="F4:H4"/>
    <mergeCell ref="B14:H1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24"/>
  <sheetViews>
    <sheetView topLeftCell="A3" zoomScale="90" zoomScaleNormal="90" workbookViewId="0">
      <pane ySplit="6" topLeftCell="A9" activePane="bottomLeft" state="frozen"/>
      <selection activeCell="A3" sqref="A3"/>
      <selection pane="bottomLeft" activeCell="D15" sqref="D15"/>
    </sheetView>
  </sheetViews>
  <sheetFormatPr defaultColWidth="9.109375" defaultRowHeight="13.2" x14ac:dyDescent="0.25"/>
  <cols>
    <col min="1" max="2" width="14.5546875" style="1" customWidth="1"/>
    <col min="3" max="3" width="67.33203125" style="1" customWidth="1"/>
    <col min="4" max="4" width="53.77734375" style="1" customWidth="1"/>
    <col min="5" max="5" width="53.21875" style="1" bestFit="1" customWidth="1"/>
    <col min="6" max="12" width="9.109375" style="1"/>
    <col min="13" max="13" width="13.88671875" style="1" customWidth="1"/>
    <col min="14" max="14" width="18.88671875" style="1" customWidth="1"/>
    <col min="15" max="15" width="20.6640625" style="1" customWidth="1"/>
    <col min="16" max="16384" width="9.109375" style="1"/>
  </cols>
  <sheetData>
    <row r="3" spans="1:5" ht="31.8" customHeight="1" x14ac:dyDescent="0.25">
      <c r="E3" s="1" t="s">
        <v>142</v>
      </c>
    </row>
    <row r="6" spans="1:5" ht="21" customHeight="1" x14ac:dyDescent="0.25"/>
    <row r="7" spans="1:5" ht="39" customHeight="1" x14ac:dyDescent="0.25">
      <c r="A7" s="13" t="s">
        <v>92</v>
      </c>
      <c r="B7" s="88" t="s">
        <v>78</v>
      </c>
      <c r="C7" s="88"/>
      <c r="D7" s="88"/>
    </row>
    <row r="8" spans="1:5" x14ac:dyDescent="0.25">
      <c r="A8" s="23" t="s">
        <v>76</v>
      </c>
      <c r="B8" s="23" t="s">
        <v>93</v>
      </c>
      <c r="C8" s="23" t="s">
        <v>83</v>
      </c>
      <c r="D8" s="23" t="s">
        <v>102</v>
      </c>
      <c r="E8" s="23" t="s">
        <v>103</v>
      </c>
    </row>
    <row r="9" spans="1:5" ht="76.2" customHeight="1" x14ac:dyDescent="0.25">
      <c r="A9" s="13" t="s">
        <v>75</v>
      </c>
      <c r="B9" s="13" t="s">
        <v>101</v>
      </c>
      <c r="C9" s="50" t="s">
        <v>74</v>
      </c>
      <c r="D9" s="71" t="s">
        <v>77</v>
      </c>
      <c r="E9" s="50" t="s">
        <v>143</v>
      </c>
    </row>
    <row r="10" spans="1:5" ht="69" customHeight="1" x14ac:dyDescent="0.25">
      <c r="A10" s="13" t="s">
        <v>84</v>
      </c>
      <c r="B10" s="13" t="s">
        <v>99</v>
      </c>
      <c r="C10" s="50" t="s">
        <v>86</v>
      </c>
      <c r="D10" s="50" t="s">
        <v>85</v>
      </c>
      <c r="E10" s="50" t="s">
        <v>144</v>
      </c>
    </row>
    <row r="11" spans="1:5" ht="26.4" x14ac:dyDescent="0.25">
      <c r="A11" s="13" t="s">
        <v>141</v>
      </c>
      <c r="B11" s="13" t="s">
        <v>87</v>
      </c>
      <c r="C11" s="50" t="s">
        <v>88</v>
      </c>
      <c r="D11" s="50" t="s">
        <v>100</v>
      </c>
      <c r="E11" s="50" t="s">
        <v>145</v>
      </c>
    </row>
    <row r="12" spans="1:5" ht="26.4" x14ac:dyDescent="0.25">
      <c r="A12" s="13" t="s">
        <v>89</v>
      </c>
      <c r="B12" s="13"/>
      <c r="C12" s="50" t="s">
        <v>90</v>
      </c>
      <c r="D12" s="50" t="s">
        <v>91</v>
      </c>
      <c r="E12" s="50" t="s">
        <v>146</v>
      </c>
    </row>
    <row r="13" spans="1:5" x14ac:dyDescent="0.25">
      <c r="A13" s="13"/>
      <c r="B13" s="13"/>
      <c r="C13" s="50"/>
      <c r="D13" s="50"/>
      <c r="E13" s="50"/>
    </row>
    <row r="14" spans="1:5" x14ac:dyDescent="0.25">
      <c r="A14" s="89" t="s">
        <v>104</v>
      </c>
      <c r="B14" s="89"/>
      <c r="C14" s="89"/>
      <c r="D14" s="89"/>
      <c r="E14" s="89"/>
    </row>
    <row r="15" spans="1:5" ht="88.8" customHeight="1" x14ac:dyDescent="0.25">
      <c r="A15" s="13" t="s">
        <v>95</v>
      </c>
      <c r="B15" s="13" t="s">
        <v>96</v>
      </c>
      <c r="C15" s="50"/>
      <c r="D15" s="50" t="s">
        <v>98</v>
      </c>
      <c r="E15" s="88" t="s">
        <v>147</v>
      </c>
    </row>
    <row r="16" spans="1:5" ht="88.8" customHeight="1" x14ac:dyDescent="0.25">
      <c r="A16" s="13" t="s">
        <v>80</v>
      </c>
      <c r="B16" s="13" t="s">
        <v>97</v>
      </c>
      <c r="C16" s="50"/>
      <c r="D16" s="50" t="s">
        <v>82</v>
      </c>
      <c r="E16" s="88"/>
    </row>
    <row r="17" spans="1:5" ht="193.2" customHeight="1" x14ac:dyDescent="0.25">
      <c r="A17" s="13" t="s">
        <v>81</v>
      </c>
      <c r="B17" s="13" t="s">
        <v>94</v>
      </c>
      <c r="C17" s="51" t="s">
        <v>148</v>
      </c>
      <c r="D17" s="50" t="s">
        <v>79</v>
      </c>
      <c r="E17" s="88"/>
    </row>
    <row r="19" spans="1:5" x14ac:dyDescent="0.25">
      <c r="A19" s="52" t="s">
        <v>149</v>
      </c>
    </row>
    <row r="20" spans="1:5" ht="44.4" customHeight="1" x14ac:dyDescent="0.25">
      <c r="A20" s="87" t="s">
        <v>150</v>
      </c>
      <c r="B20" s="87"/>
      <c r="C20" s="87"/>
      <c r="D20" s="87"/>
      <c r="E20" s="87"/>
    </row>
    <row r="22" spans="1:5" x14ac:dyDescent="0.25">
      <c r="A22" s="53" t="s">
        <v>105</v>
      </c>
    </row>
    <row r="23" spans="1:5" x14ac:dyDescent="0.25">
      <c r="A23" s="1" t="s">
        <v>151</v>
      </c>
    </row>
    <row r="24" spans="1:5" x14ac:dyDescent="0.25">
      <c r="A24" s="1" t="s">
        <v>152</v>
      </c>
    </row>
  </sheetData>
  <mergeCells count="4">
    <mergeCell ref="A20:E20"/>
    <mergeCell ref="B7:D7"/>
    <mergeCell ref="E15:E17"/>
    <mergeCell ref="A14:E14"/>
  </mergeCells>
  <pageMargins left="0.7" right="0.7" top="0.75" bottom="0.75" header="0.3" footer="0.3"/>
  <pageSetup orientation="portrait" horizontalDpi="4294967295" verticalDpi="4294967295"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2"/>
  <sheetViews>
    <sheetView tabSelected="1" zoomScale="80" zoomScaleNormal="80" workbookViewId="0">
      <pane xSplit="1" topLeftCell="B1" activePane="topRight" state="frozen"/>
      <selection pane="topRight" activeCell="O21" sqref="O21"/>
    </sheetView>
  </sheetViews>
  <sheetFormatPr defaultColWidth="9.109375" defaultRowHeight="13.2" x14ac:dyDescent="0.25"/>
  <cols>
    <col min="1" max="1" width="18.88671875" style="13" customWidth="1"/>
    <col min="2" max="2" width="8.44140625" style="1" customWidth="1"/>
    <col min="3" max="3" width="9.109375" style="1"/>
    <col min="4" max="4" width="4.109375" style="1" bestFit="1" customWidth="1"/>
    <col min="5" max="5" width="4.77734375" style="1" customWidth="1"/>
    <col min="6" max="6" width="9.109375" style="1" customWidth="1"/>
    <col min="7" max="7" width="8.5546875" style="1" bestFit="1" customWidth="1"/>
    <col min="8" max="8" width="12.6640625" style="1" customWidth="1"/>
    <col min="9" max="10" width="9.109375" style="1"/>
    <col min="11" max="11" width="4.44140625" style="1" bestFit="1" customWidth="1"/>
    <col min="12" max="12" width="4.109375" style="1" bestFit="1" customWidth="1"/>
    <col min="13" max="13" width="4.21875" style="1" bestFit="1" customWidth="1"/>
    <col min="14" max="14" width="9.109375" style="1" customWidth="1"/>
    <col min="15" max="15" width="8.5546875" style="1" bestFit="1" customWidth="1"/>
    <col min="16" max="16" width="7.88671875" style="1" bestFit="1" customWidth="1"/>
    <col min="17" max="17" width="9.109375" style="1"/>
    <col min="18" max="18" width="16.77734375" style="1" customWidth="1"/>
    <col min="19" max="19" width="4.44140625" style="1" bestFit="1" customWidth="1"/>
    <col min="20" max="20" width="4.109375" style="1" bestFit="1" customWidth="1"/>
    <col min="21" max="21" width="4.21875" style="1" bestFit="1" customWidth="1"/>
    <col min="22" max="22" width="9.109375" style="1" customWidth="1"/>
    <col min="23" max="23" width="8.44140625" style="1" bestFit="1" customWidth="1"/>
    <col min="24" max="24" width="7.44140625" style="1" bestFit="1" customWidth="1"/>
    <col min="25" max="16384" width="9.109375" style="1"/>
  </cols>
  <sheetData>
    <row r="1" spans="1:25" s="53" customFormat="1" ht="27" customHeight="1" x14ac:dyDescent="0.3">
      <c r="A1" s="81" t="s">
        <v>163</v>
      </c>
    </row>
    <row r="2" spans="1:25" x14ac:dyDescent="0.25">
      <c r="A2" s="1"/>
    </row>
    <row r="3" spans="1:25" x14ac:dyDescent="0.25">
      <c r="A3" s="89" t="s">
        <v>68</v>
      </c>
      <c r="B3" s="1" t="s">
        <v>114</v>
      </c>
    </row>
    <row r="4" spans="1:25" x14ac:dyDescent="0.25">
      <c r="A4" s="89"/>
      <c r="B4" s="1" t="s">
        <v>115</v>
      </c>
    </row>
    <row r="5" spans="1:25" x14ac:dyDescent="0.25">
      <c r="A5" s="89"/>
      <c r="B5" s="1" t="s">
        <v>116</v>
      </c>
    </row>
    <row r="6" spans="1:25" ht="14.7" customHeight="1" thickBot="1" x14ac:dyDescent="0.3">
      <c r="C6" s="93" t="s">
        <v>153</v>
      </c>
      <c r="D6" s="93"/>
      <c r="E6" s="93"/>
      <c r="F6" s="93"/>
      <c r="G6" s="93"/>
      <c r="H6" s="93"/>
      <c r="I6" s="93"/>
      <c r="K6" s="92" t="s">
        <v>154</v>
      </c>
      <c r="L6" s="92"/>
      <c r="M6" s="92"/>
      <c r="N6" s="92"/>
      <c r="O6" s="92"/>
      <c r="P6" s="92"/>
      <c r="Q6" s="65"/>
      <c r="S6" s="92" t="s">
        <v>155</v>
      </c>
      <c r="T6" s="92"/>
      <c r="U6" s="92"/>
      <c r="V6" s="92"/>
      <c r="W6" s="92"/>
      <c r="X6" s="92"/>
      <c r="Y6" s="65"/>
    </row>
    <row r="7" spans="1:25" ht="54" thickTop="1" thickBot="1" x14ac:dyDescent="0.3">
      <c r="A7" s="54" t="s">
        <v>108</v>
      </c>
      <c r="C7" s="68" t="s">
        <v>109</v>
      </c>
      <c r="D7" s="69" t="s">
        <v>110</v>
      </c>
      <c r="E7" s="69" t="s">
        <v>20</v>
      </c>
      <c r="F7" s="69" t="s">
        <v>111</v>
      </c>
      <c r="G7" s="69" t="s">
        <v>96</v>
      </c>
      <c r="H7" s="70" t="s">
        <v>75</v>
      </c>
      <c r="I7" s="66" t="s">
        <v>156</v>
      </c>
      <c r="J7" s="15"/>
      <c r="K7" s="68" t="s">
        <v>109</v>
      </c>
      <c r="L7" s="69" t="s">
        <v>110</v>
      </c>
      <c r="M7" s="69" t="s">
        <v>20</v>
      </c>
      <c r="N7" s="69" t="s">
        <v>111</v>
      </c>
      <c r="O7" s="69" t="s">
        <v>96</v>
      </c>
      <c r="P7" s="70" t="s">
        <v>112</v>
      </c>
      <c r="Q7" s="66" t="s">
        <v>156</v>
      </c>
      <c r="R7" s="15"/>
      <c r="S7" s="68" t="s">
        <v>109</v>
      </c>
      <c r="T7" s="69" t="s">
        <v>110</v>
      </c>
      <c r="U7" s="69" t="s">
        <v>20</v>
      </c>
      <c r="V7" s="69" t="s">
        <v>111</v>
      </c>
      <c r="W7" s="69" t="s">
        <v>96</v>
      </c>
      <c r="X7" s="70" t="s">
        <v>113</v>
      </c>
      <c r="Y7" s="66" t="s">
        <v>156</v>
      </c>
    </row>
    <row r="8" spans="1:25" ht="14.4" thickBot="1" x14ac:dyDescent="0.3">
      <c r="C8" s="60">
        <v>1</v>
      </c>
      <c r="D8" s="62">
        <v>42</v>
      </c>
      <c r="E8" s="62">
        <v>231</v>
      </c>
      <c r="F8" s="62">
        <v>185.518</v>
      </c>
      <c r="G8" s="62">
        <v>45.4816</v>
      </c>
      <c r="H8" s="62">
        <v>0.37968000000000002</v>
      </c>
      <c r="I8" s="45">
        <f>H8</f>
        <v>0.37968000000000002</v>
      </c>
      <c r="K8" s="60">
        <v>1</v>
      </c>
      <c r="L8" s="62">
        <v>42</v>
      </c>
      <c r="M8" s="62">
        <v>231</v>
      </c>
      <c r="N8" s="62">
        <v>185.518</v>
      </c>
      <c r="O8" s="62">
        <v>45.4816</v>
      </c>
      <c r="P8" s="62">
        <v>2.48054</v>
      </c>
      <c r="Q8" s="45">
        <f>P8</f>
        <v>2.48054</v>
      </c>
      <c r="S8" s="60">
        <v>1</v>
      </c>
      <c r="T8" s="62">
        <v>42</v>
      </c>
      <c r="U8" s="62">
        <v>231</v>
      </c>
      <c r="V8" s="62">
        <v>185.518</v>
      </c>
      <c r="W8" s="62">
        <v>45.4816</v>
      </c>
      <c r="X8" s="62">
        <v>3.7859699999999998</v>
      </c>
      <c r="Y8" s="45">
        <f>X8</f>
        <v>3.7859699999999998</v>
      </c>
    </row>
    <row r="9" spans="1:25" ht="14.4" thickBot="1" x14ac:dyDescent="0.3">
      <c r="A9" s="54" t="s">
        <v>106</v>
      </c>
      <c r="C9" s="60">
        <v>2</v>
      </c>
      <c r="D9" s="62">
        <v>2</v>
      </c>
      <c r="E9" s="62">
        <v>109</v>
      </c>
      <c r="F9" s="62">
        <v>114.009</v>
      </c>
      <c r="G9" s="64">
        <v>-5.0090000000000003</v>
      </c>
      <c r="H9" s="62">
        <v>0.13070000000000001</v>
      </c>
      <c r="I9" s="45">
        <f t="shared" ref="I9:I32" si="0">H9</f>
        <v>0.13070000000000001</v>
      </c>
      <c r="K9" s="60">
        <v>2</v>
      </c>
      <c r="L9" s="62">
        <v>115</v>
      </c>
      <c r="M9" s="62">
        <v>190</v>
      </c>
      <c r="N9" s="62">
        <v>157.50399999999999</v>
      </c>
      <c r="O9" s="62">
        <v>32.496400000000001</v>
      </c>
      <c r="P9" s="62">
        <v>0.18229000000000001</v>
      </c>
      <c r="Q9" s="45">
        <f t="shared" ref="Q9:Q32" si="1">P9</f>
        <v>0.18229000000000001</v>
      </c>
      <c r="S9" s="60">
        <v>2</v>
      </c>
      <c r="T9" s="62">
        <v>115</v>
      </c>
      <c r="U9" s="62">
        <v>190</v>
      </c>
      <c r="V9" s="62">
        <v>157.50399999999999</v>
      </c>
      <c r="W9" s="62">
        <v>32.496400000000001</v>
      </c>
      <c r="X9" s="62">
        <v>0.97619</v>
      </c>
      <c r="Y9" s="45">
        <f t="shared" ref="Y9:Y32" si="2">X9</f>
        <v>0.97619</v>
      </c>
    </row>
    <row r="10" spans="1:25" ht="14.4" thickBot="1" x14ac:dyDescent="0.3">
      <c r="A10" s="67">
        <v>149</v>
      </c>
      <c r="C10" s="60">
        <v>3</v>
      </c>
      <c r="D10" s="62">
        <v>162</v>
      </c>
      <c r="E10" s="62">
        <v>99</v>
      </c>
      <c r="F10" s="62">
        <v>90.542000000000002</v>
      </c>
      <c r="G10" s="62">
        <v>8.4581999999999997</v>
      </c>
      <c r="H10" s="62">
        <v>0.12062</v>
      </c>
      <c r="I10" s="45">
        <f t="shared" si="0"/>
        <v>0.12062</v>
      </c>
      <c r="K10" s="60">
        <v>3</v>
      </c>
      <c r="L10" s="62">
        <v>106</v>
      </c>
      <c r="M10" s="62">
        <v>112</v>
      </c>
      <c r="N10" s="62">
        <v>142.67699999999999</v>
      </c>
      <c r="O10" s="64">
        <v>-30.677099999999999</v>
      </c>
      <c r="P10" s="62">
        <v>0.10088999999999999</v>
      </c>
      <c r="Q10" s="45">
        <f t="shared" si="1"/>
        <v>0.10088999999999999</v>
      </c>
      <c r="S10" s="60">
        <v>3</v>
      </c>
      <c r="T10" s="62">
        <v>109</v>
      </c>
      <c r="U10" s="62">
        <v>141</v>
      </c>
      <c r="V10" s="62">
        <v>123.779</v>
      </c>
      <c r="W10" s="62">
        <v>17.2209</v>
      </c>
      <c r="X10" s="62">
        <v>0.51305999999999996</v>
      </c>
      <c r="Y10" s="45">
        <f t="shared" si="2"/>
        <v>0.51305999999999996</v>
      </c>
    </row>
    <row r="11" spans="1:25" ht="14.4" thickBot="1" x14ac:dyDescent="0.3">
      <c r="C11" s="60">
        <v>4</v>
      </c>
      <c r="D11" s="62">
        <v>109</v>
      </c>
      <c r="E11" s="62">
        <v>141</v>
      </c>
      <c r="F11" s="62">
        <v>123.779</v>
      </c>
      <c r="G11" s="62">
        <v>17.2209</v>
      </c>
      <c r="H11" s="62">
        <v>0.11387</v>
      </c>
      <c r="I11" s="45">
        <f t="shared" si="0"/>
        <v>0.11387</v>
      </c>
      <c r="K11" s="60">
        <v>4</v>
      </c>
      <c r="L11" s="62">
        <v>31</v>
      </c>
      <c r="M11" s="62">
        <v>133</v>
      </c>
      <c r="N11" s="62">
        <v>157.45599999999999</v>
      </c>
      <c r="O11" s="64">
        <v>-24.4557</v>
      </c>
      <c r="P11" s="62">
        <v>9.733E-2</v>
      </c>
      <c r="Q11" s="45">
        <f t="shared" si="1"/>
        <v>9.733E-2</v>
      </c>
      <c r="S11" s="60">
        <v>4</v>
      </c>
      <c r="T11" s="62">
        <v>154</v>
      </c>
      <c r="U11" s="62">
        <v>137</v>
      </c>
      <c r="V11" s="62">
        <v>116.50700000000001</v>
      </c>
      <c r="W11" s="62">
        <v>20.493200000000002</v>
      </c>
      <c r="X11" s="62">
        <v>0.46106999999999998</v>
      </c>
      <c r="Y11" s="45">
        <f t="shared" si="2"/>
        <v>0.46106999999999998</v>
      </c>
    </row>
    <row r="12" spans="1:25" ht="14.4" thickBot="1" x14ac:dyDescent="0.3">
      <c r="A12" s="54" t="s">
        <v>107</v>
      </c>
      <c r="C12" s="60">
        <v>5</v>
      </c>
      <c r="D12" s="62">
        <v>115</v>
      </c>
      <c r="E12" s="62">
        <v>190</v>
      </c>
      <c r="F12" s="62">
        <v>157.50399999999999</v>
      </c>
      <c r="G12" s="62">
        <v>32.496400000000001</v>
      </c>
      <c r="H12" s="62">
        <v>0.112</v>
      </c>
      <c r="I12" s="45">
        <f t="shared" si="0"/>
        <v>0.112</v>
      </c>
      <c r="K12" s="60">
        <v>5</v>
      </c>
      <c r="L12" s="62">
        <v>109</v>
      </c>
      <c r="M12" s="62">
        <v>141</v>
      </c>
      <c r="N12" s="62">
        <v>123.779</v>
      </c>
      <c r="O12" s="62">
        <v>17.2209</v>
      </c>
      <c r="P12" s="62">
        <v>5.2269999999999997E-2</v>
      </c>
      <c r="Q12" s="45">
        <f t="shared" si="1"/>
        <v>5.2269999999999997E-2</v>
      </c>
      <c r="S12" s="60">
        <v>5</v>
      </c>
      <c r="T12" s="62">
        <v>70</v>
      </c>
      <c r="U12" s="62">
        <v>139</v>
      </c>
      <c r="V12" s="62">
        <v>99.781999999999996</v>
      </c>
      <c r="W12" s="62">
        <v>39.217599999999997</v>
      </c>
      <c r="X12" s="62">
        <v>0.43057000000000001</v>
      </c>
      <c r="Y12" s="45">
        <f t="shared" si="2"/>
        <v>0.43057000000000001</v>
      </c>
    </row>
    <row r="13" spans="1:25" ht="14.4" thickBot="1" x14ac:dyDescent="0.3">
      <c r="A13" s="67">
        <v>4</v>
      </c>
      <c r="C13" s="60">
        <v>6</v>
      </c>
      <c r="D13" s="62">
        <v>31</v>
      </c>
      <c r="E13" s="62">
        <v>133</v>
      </c>
      <c r="F13" s="62">
        <v>157.45599999999999</v>
      </c>
      <c r="G13" s="64">
        <v>-24.4557</v>
      </c>
      <c r="H13" s="62">
        <v>0.10682</v>
      </c>
      <c r="I13" s="45">
        <f t="shared" si="0"/>
        <v>0.10682</v>
      </c>
      <c r="K13" s="60">
        <v>6</v>
      </c>
      <c r="L13" s="62">
        <v>154</v>
      </c>
      <c r="M13" s="62">
        <v>137</v>
      </c>
      <c r="N13" s="62">
        <v>116.50700000000001</v>
      </c>
      <c r="O13" s="62">
        <v>20.493200000000002</v>
      </c>
      <c r="P13" s="62">
        <v>4.2000000000000003E-2</v>
      </c>
      <c r="Q13" s="45">
        <f t="shared" si="1"/>
        <v>4.2000000000000003E-2</v>
      </c>
      <c r="S13" s="60">
        <v>6</v>
      </c>
      <c r="T13" s="62">
        <v>73</v>
      </c>
      <c r="U13" s="62">
        <v>149</v>
      </c>
      <c r="V13" s="62">
        <v>125.937</v>
      </c>
      <c r="W13" s="62">
        <v>23.0626</v>
      </c>
      <c r="X13" s="62">
        <v>0.39888000000000001</v>
      </c>
      <c r="Y13" s="45">
        <f t="shared" si="2"/>
        <v>0.39888000000000001</v>
      </c>
    </row>
    <row r="14" spans="1:25" ht="14.4" thickBot="1" x14ac:dyDescent="0.3">
      <c r="C14" s="60">
        <v>7</v>
      </c>
      <c r="D14" s="62">
        <v>54</v>
      </c>
      <c r="E14" s="62">
        <v>80</v>
      </c>
      <c r="F14" s="62">
        <v>83.977000000000004</v>
      </c>
      <c r="G14" s="64">
        <v>-3.9765000000000001</v>
      </c>
      <c r="H14" s="62">
        <v>9.3590000000000007E-2</v>
      </c>
      <c r="I14" s="45">
        <f t="shared" si="0"/>
        <v>9.3590000000000007E-2</v>
      </c>
      <c r="K14" s="60">
        <v>7</v>
      </c>
      <c r="L14" s="62">
        <v>70</v>
      </c>
      <c r="M14" s="62">
        <v>139</v>
      </c>
      <c r="N14" s="62">
        <v>99.781999999999996</v>
      </c>
      <c r="O14" s="62">
        <v>39.217599999999997</v>
      </c>
      <c r="P14" s="62">
        <v>3.4869999999999998E-2</v>
      </c>
      <c r="Q14" s="45">
        <f t="shared" si="1"/>
        <v>3.4869999999999998E-2</v>
      </c>
      <c r="S14" s="60">
        <v>7</v>
      </c>
      <c r="T14" s="62">
        <v>125</v>
      </c>
      <c r="U14" s="62">
        <v>131</v>
      </c>
      <c r="V14" s="62">
        <v>107.681</v>
      </c>
      <c r="W14" s="62">
        <v>23.3187</v>
      </c>
      <c r="X14" s="62">
        <v>0.38978000000000002</v>
      </c>
      <c r="Y14" s="45">
        <f t="shared" si="2"/>
        <v>0.38978000000000002</v>
      </c>
    </row>
    <row r="15" spans="1:25" ht="14.4" thickBot="1" x14ac:dyDescent="0.3">
      <c r="A15" s="54" t="s">
        <v>160</v>
      </c>
      <c r="C15" s="60">
        <v>8</v>
      </c>
      <c r="D15" s="62">
        <v>145</v>
      </c>
      <c r="E15" s="62">
        <v>123</v>
      </c>
      <c r="F15" s="62">
        <v>132.00399999999999</v>
      </c>
      <c r="G15" s="64">
        <v>-9.0044000000000004</v>
      </c>
      <c r="H15" s="62">
        <v>8.9899999999999994E-2</v>
      </c>
      <c r="I15" s="45">
        <f t="shared" si="0"/>
        <v>8.9899999999999994E-2</v>
      </c>
      <c r="K15" s="60">
        <v>8</v>
      </c>
      <c r="L15" s="62">
        <v>73</v>
      </c>
      <c r="M15" s="62">
        <v>149</v>
      </c>
      <c r="N15" s="62">
        <v>125.937</v>
      </c>
      <c r="O15" s="62">
        <v>23.0626</v>
      </c>
      <c r="P15" s="62">
        <v>3.1289999999999998E-2</v>
      </c>
      <c r="Q15" s="45">
        <f t="shared" si="1"/>
        <v>3.1289999999999998E-2</v>
      </c>
      <c r="S15" s="60">
        <v>8</v>
      </c>
      <c r="T15" s="62">
        <v>107</v>
      </c>
      <c r="U15" s="62">
        <v>155</v>
      </c>
      <c r="V15" s="62">
        <v>134.15700000000001</v>
      </c>
      <c r="W15" s="62">
        <v>20.8432</v>
      </c>
      <c r="X15" s="62">
        <v>0.38783000000000001</v>
      </c>
      <c r="Y15" s="45">
        <f t="shared" si="2"/>
        <v>0.38783000000000001</v>
      </c>
    </row>
    <row r="16" spans="1:25" ht="14.4" thickBot="1" x14ac:dyDescent="0.3">
      <c r="A16" s="55">
        <f>2*(A13+1)/A10</f>
        <v>6.7114093959731544E-2</v>
      </c>
      <c r="B16" s="19"/>
      <c r="C16" s="60">
        <v>9</v>
      </c>
      <c r="D16" s="62">
        <v>72</v>
      </c>
      <c r="E16" s="62">
        <v>146</v>
      </c>
      <c r="F16" s="62">
        <v>141.33600000000001</v>
      </c>
      <c r="G16" s="62">
        <v>4.6641000000000004</v>
      </c>
      <c r="H16" s="62">
        <v>8.7370000000000003E-2</v>
      </c>
      <c r="I16" s="45">
        <f t="shared" si="0"/>
        <v>8.7370000000000003E-2</v>
      </c>
      <c r="K16" s="60">
        <v>9</v>
      </c>
      <c r="L16" s="62">
        <v>125</v>
      </c>
      <c r="M16" s="62">
        <v>131</v>
      </c>
      <c r="N16" s="62">
        <v>107.681</v>
      </c>
      <c r="O16" s="62">
        <v>23.3187</v>
      </c>
      <c r="P16" s="62">
        <v>2.9870000000000001E-2</v>
      </c>
      <c r="Q16" s="45">
        <f t="shared" si="1"/>
        <v>2.9870000000000001E-2</v>
      </c>
      <c r="S16" s="60">
        <v>9</v>
      </c>
      <c r="T16" s="62">
        <v>141</v>
      </c>
      <c r="U16" s="62">
        <v>117</v>
      </c>
      <c r="V16" s="62">
        <v>96.858999999999995</v>
      </c>
      <c r="W16" s="62">
        <v>20.140599999999999</v>
      </c>
      <c r="X16" s="62">
        <v>0.33184000000000002</v>
      </c>
      <c r="Y16" s="45">
        <f t="shared" si="2"/>
        <v>0.33184000000000002</v>
      </c>
    </row>
    <row r="17" spans="1:25" ht="14.4" thickBot="1" x14ac:dyDescent="0.3">
      <c r="C17" s="60">
        <v>10</v>
      </c>
      <c r="D17" s="62">
        <v>30</v>
      </c>
      <c r="E17" s="62">
        <v>81</v>
      </c>
      <c r="F17" s="62">
        <v>82.093999999999994</v>
      </c>
      <c r="G17" s="64">
        <v>-1.0935999999999999</v>
      </c>
      <c r="H17" s="62">
        <v>8.6279999999999996E-2</v>
      </c>
      <c r="I17" s="45">
        <f t="shared" si="0"/>
        <v>8.6279999999999996E-2</v>
      </c>
      <c r="K17" s="60">
        <v>10</v>
      </c>
      <c r="L17" s="62">
        <v>107</v>
      </c>
      <c r="M17" s="62">
        <v>155</v>
      </c>
      <c r="N17" s="62">
        <v>134.15700000000001</v>
      </c>
      <c r="O17" s="62">
        <v>20.8432</v>
      </c>
      <c r="P17" s="62">
        <v>2.971E-2</v>
      </c>
      <c r="Q17" s="45">
        <f t="shared" si="1"/>
        <v>2.971E-2</v>
      </c>
      <c r="S17" s="60">
        <v>10</v>
      </c>
      <c r="T17" s="62">
        <v>116</v>
      </c>
      <c r="U17" s="62">
        <v>134</v>
      </c>
      <c r="V17" s="62">
        <v>119.11199999999999</v>
      </c>
      <c r="W17" s="62">
        <v>14.8879</v>
      </c>
      <c r="X17" s="62">
        <v>0.26190000000000002</v>
      </c>
      <c r="Y17" s="45">
        <f t="shared" si="2"/>
        <v>0.26190000000000002</v>
      </c>
    </row>
    <row r="18" spans="1:25" ht="14.4" thickBot="1" x14ac:dyDescent="0.3">
      <c r="A18" s="54" t="s">
        <v>159</v>
      </c>
      <c r="C18" s="60">
        <v>11</v>
      </c>
      <c r="D18" s="62">
        <v>106</v>
      </c>
      <c r="E18" s="62">
        <v>112</v>
      </c>
      <c r="F18" s="62">
        <v>142.67699999999999</v>
      </c>
      <c r="G18" s="64">
        <v>-30.677099999999999</v>
      </c>
      <c r="H18" s="62">
        <v>7.5410000000000005E-2</v>
      </c>
      <c r="I18" s="45">
        <f t="shared" si="0"/>
        <v>7.5410000000000005E-2</v>
      </c>
      <c r="K18" s="60">
        <v>11</v>
      </c>
      <c r="L18" s="62">
        <v>141</v>
      </c>
      <c r="M18" s="62">
        <v>117</v>
      </c>
      <c r="N18" s="62">
        <v>96.858999999999995</v>
      </c>
      <c r="O18" s="62">
        <v>20.140599999999999</v>
      </c>
      <c r="P18" s="62">
        <v>2.1780000000000001E-2</v>
      </c>
      <c r="Q18" s="45">
        <f t="shared" si="1"/>
        <v>2.1780000000000001E-2</v>
      </c>
      <c r="S18" s="60">
        <v>11</v>
      </c>
      <c r="T18" s="62">
        <v>162</v>
      </c>
      <c r="U18" s="62">
        <v>99</v>
      </c>
      <c r="V18" s="62">
        <v>90.542000000000002</v>
      </c>
      <c r="W18" s="62">
        <v>8.4581999999999997</v>
      </c>
      <c r="X18" s="62">
        <v>0.25994</v>
      </c>
      <c r="Y18" s="45">
        <f t="shared" si="2"/>
        <v>0.25994</v>
      </c>
    </row>
    <row r="19" spans="1:25" ht="14.4" thickBot="1" x14ac:dyDescent="0.3">
      <c r="A19" s="55">
        <v>1</v>
      </c>
      <c r="B19" s="19"/>
      <c r="C19" s="60">
        <v>12</v>
      </c>
      <c r="D19" s="62">
        <v>154</v>
      </c>
      <c r="E19" s="62">
        <v>137</v>
      </c>
      <c r="F19" s="62">
        <v>116.50700000000001</v>
      </c>
      <c r="G19" s="62">
        <v>20.493200000000002</v>
      </c>
      <c r="H19" s="62">
        <v>7.102E-2</v>
      </c>
      <c r="I19" s="45">
        <f t="shared" si="0"/>
        <v>7.102E-2</v>
      </c>
      <c r="K19" s="60">
        <v>12</v>
      </c>
      <c r="L19" s="62">
        <v>105</v>
      </c>
      <c r="M19" s="62">
        <v>81</v>
      </c>
      <c r="N19" s="62">
        <v>99.498000000000005</v>
      </c>
      <c r="O19" s="64">
        <v>-18.497599999999998</v>
      </c>
      <c r="P19" s="62">
        <v>2.1669999999999998E-2</v>
      </c>
      <c r="Q19" s="45">
        <f t="shared" si="1"/>
        <v>2.1669999999999998E-2</v>
      </c>
      <c r="S19" s="60">
        <v>12</v>
      </c>
      <c r="T19" s="62">
        <v>92</v>
      </c>
      <c r="U19" s="62">
        <v>141</v>
      </c>
      <c r="V19" s="62">
        <v>112.479</v>
      </c>
      <c r="W19" s="62">
        <v>28.520600000000002</v>
      </c>
      <c r="X19" s="62">
        <v>0.24786</v>
      </c>
      <c r="Y19" s="45">
        <f t="shared" si="2"/>
        <v>0.24786</v>
      </c>
    </row>
    <row r="20" spans="1:25" ht="14.4" thickBot="1" x14ac:dyDescent="0.3">
      <c r="C20" s="60">
        <v>13</v>
      </c>
      <c r="D20" s="62">
        <v>135</v>
      </c>
      <c r="E20" s="62">
        <v>127</v>
      </c>
      <c r="F20" s="62">
        <v>129.79900000000001</v>
      </c>
      <c r="G20" s="64">
        <v>-2.7985000000000002</v>
      </c>
      <c r="H20" s="62">
        <v>7.0000000000000007E-2</v>
      </c>
      <c r="I20" s="45">
        <f t="shared" si="0"/>
        <v>7.0000000000000007E-2</v>
      </c>
      <c r="K20" s="60">
        <v>13</v>
      </c>
      <c r="L20" s="62">
        <v>6</v>
      </c>
      <c r="M20" s="62">
        <v>131</v>
      </c>
      <c r="N20" s="62">
        <v>150.06399999999999</v>
      </c>
      <c r="O20" s="64">
        <v>-19.0642</v>
      </c>
      <c r="P20" s="62">
        <v>2.0729999999999998E-2</v>
      </c>
      <c r="Q20" s="45">
        <f t="shared" si="1"/>
        <v>2.0729999999999998E-2</v>
      </c>
      <c r="S20" s="60">
        <v>13</v>
      </c>
      <c r="T20" s="62">
        <v>47</v>
      </c>
      <c r="U20" s="62">
        <v>119</v>
      </c>
      <c r="V20" s="62">
        <v>97.319000000000003</v>
      </c>
      <c r="W20" s="62">
        <v>21.680900000000001</v>
      </c>
      <c r="X20" s="62">
        <v>0.24304000000000001</v>
      </c>
      <c r="Y20" s="45">
        <f t="shared" si="2"/>
        <v>0.24304000000000001</v>
      </c>
    </row>
    <row r="21" spans="1:25" ht="14.4" thickBot="1" x14ac:dyDescent="0.3">
      <c r="A21" s="54" t="s">
        <v>158</v>
      </c>
      <c r="C21" s="60">
        <v>14</v>
      </c>
      <c r="D21" s="62">
        <v>108</v>
      </c>
      <c r="E21" s="62">
        <v>157</v>
      </c>
      <c r="F21" s="62">
        <v>158.81899999999999</v>
      </c>
      <c r="G21" s="64">
        <v>-1.8194999999999999</v>
      </c>
      <c r="H21" s="62">
        <v>6.9699999999999998E-2</v>
      </c>
      <c r="I21" s="45">
        <f t="shared" si="0"/>
        <v>6.9699999999999998E-2</v>
      </c>
      <c r="K21" s="60">
        <v>14</v>
      </c>
      <c r="L21" s="62">
        <v>16</v>
      </c>
      <c r="M21" s="62">
        <v>101</v>
      </c>
      <c r="N21" s="62">
        <v>118.57599999999999</v>
      </c>
      <c r="O21" s="64">
        <v>-17.5763</v>
      </c>
      <c r="P21" s="62">
        <v>1.9380000000000001E-2</v>
      </c>
      <c r="Q21" s="45">
        <f t="shared" si="1"/>
        <v>1.9380000000000001E-2</v>
      </c>
      <c r="S21" s="60">
        <v>14</v>
      </c>
      <c r="T21" s="62">
        <v>152</v>
      </c>
      <c r="U21" s="62">
        <v>129</v>
      </c>
      <c r="V21" s="62">
        <v>110.63500000000001</v>
      </c>
      <c r="W21" s="62">
        <v>18.364999999999998</v>
      </c>
      <c r="X21" s="62">
        <v>0.20522000000000001</v>
      </c>
      <c r="Y21" s="45">
        <f t="shared" si="2"/>
        <v>0.20522000000000001</v>
      </c>
    </row>
    <row r="22" spans="1:25" ht="14.4" thickBot="1" x14ac:dyDescent="0.3">
      <c r="A22" s="55">
        <f>2*SQRT(A13/A10)</f>
        <v>0.32769276820761617</v>
      </c>
      <c r="B22" s="19"/>
      <c r="C22" s="60">
        <v>15</v>
      </c>
      <c r="D22" s="62">
        <v>50</v>
      </c>
      <c r="E22" s="62">
        <v>135</v>
      </c>
      <c r="F22" s="62">
        <v>143.95500000000001</v>
      </c>
      <c r="G22" s="64">
        <v>-8.9550999999999998</v>
      </c>
      <c r="H22" s="62">
        <v>6.2990000000000004E-2</v>
      </c>
      <c r="I22" s="45">
        <f t="shared" si="0"/>
        <v>6.2990000000000004E-2</v>
      </c>
      <c r="K22" s="60">
        <v>15</v>
      </c>
      <c r="L22" s="62">
        <v>15</v>
      </c>
      <c r="M22" s="62">
        <v>99</v>
      </c>
      <c r="N22" s="62">
        <v>118.155</v>
      </c>
      <c r="O22" s="64">
        <v>-19.1553</v>
      </c>
      <c r="P22" s="62">
        <v>1.9300000000000001E-2</v>
      </c>
      <c r="Q22" s="45">
        <f t="shared" si="1"/>
        <v>1.9300000000000001E-2</v>
      </c>
      <c r="S22" s="60">
        <v>15</v>
      </c>
      <c r="T22" s="62">
        <v>59</v>
      </c>
      <c r="U22" s="62">
        <v>135</v>
      </c>
      <c r="V22" s="62">
        <v>115.625</v>
      </c>
      <c r="W22" s="62">
        <v>19.3752</v>
      </c>
      <c r="X22" s="62">
        <v>0.18991</v>
      </c>
      <c r="Y22" s="45">
        <f t="shared" si="2"/>
        <v>0.18991</v>
      </c>
    </row>
    <row r="23" spans="1:25" ht="14.4" thickBot="1" x14ac:dyDescent="0.3">
      <c r="C23" s="60">
        <v>16</v>
      </c>
      <c r="D23" s="62">
        <v>98</v>
      </c>
      <c r="E23" s="62">
        <v>151</v>
      </c>
      <c r="F23" s="62">
        <v>151.33000000000001</v>
      </c>
      <c r="G23" s="64">
        <v>-0.32979999999999998</v>
      </c>
      <c r="H23" s="62">
        <v>5.9389999999999998E-2</v>
      </c>
      <c r="I23" s="45">
        <f t="shared" si="0"/>
        <v>5.9389999999999998E-2</v>
      </c>
      <c r="K23" s="60">
        <v>16</v>
      </c>
      <c r="L23" s="62">
        <v>156</v>
      </c>
      <c r="M23" s="62">
        <v>114</v>
      </c>
      <c r="N23" s="62">
        <v>133.93600000000001</v>
      </c>
      <c r="O23" s="64">
        <v>-19.936199999999999</v>
      </c>
      <c r="P23" s="62">
        <v>1.7850000000000001E-2</v>
      </c>
      <c r="Q23" s="45">
        <f t="shared" si="1"/>
        <v>1.7850000000000001E-2</v>
      </c>
      <c r="S23" s="60">
        <v>16</v>
      </c>
      <c r="T23" s="62">
        <v>77</v>
      </c>
      <c r="U23" s="62">
        <v>143</v>
      </c>
      <c r="V23" s="62">
        <v>131.077</v>
      </c>
      <c r="W23" s="62">
        <v>11.922800000000001</v>
      </c>
      <c r="X23" s="62">
        <v>0.18087</v>
      </c>
      <c r="Y23" s="45">
        <f t="shared" si="2"/>
        <v>0.18087</v>
      </c>
    </row>
    <row r="24" spans="1:25" ht="27" thickBot="1" x14ac:dyDescent="0.3">
      <c r="A24" s="54" t="s">
        <v>157</v>
      </c>
      <c r="C24" s="60">
        <v>17</v>
      </c>
      <c r="D24" s="62">
        <v>153</v>
      </c>
      <c r="E24" s="62">
        <v>128</v>
      </c>
      <c r="F24" s="62">
        <v>121.02500000000001</v>
      </c>
      <c r="G24" s="62">
        <v>6.9744999999999999</v>
      </c>
      <c r="H24" s="62">
        <v>5.9180000000000003E-2</v>
      </c>
      <c r="I24" s="45">
        <f t="shared" si="0"/>
        <v>5.9180000000000003E-2</v>
      </c>
      <c r="K24" s="60">
        <v>17</v>
      </c>
      <c r="L24" s="62">
        <v>116</v>
      </c>
      <c r="M24" s="62">
        <v>134</v>
      </c>
      <c r="N24" s="62">
        <v>119.11199999999999</v>
      </c>
      <c r="O24" s="62">
        <v>14.8879</v>
      </c>
      <c r="P24" s="62">
        <v>1.3679999999999999E-2</v>
      </c>
      <c r="Q24" s="45">
        <f t="shared" si="1"/>
        <v>1.3679999999999999E-2</v>
      </c>
      <c r="S24" s="60">
        <v>17</v>
      </c>
      <c r="T24" s="62">
        <v>89</v>
      </c>
      <c r="U24" s="62">
        <v>139</v>
      </c>
      <c r="V24" s="62">
        <v>122.53100000000001</v>
      </c>
      <c r="W24" s="62">
        <v>16.468699999999998</v>
      </c>
      <c r="X24" s="62">
        <v>0.17993000000000001</v>
      </c>
      <c r="Y24" s="45">
        <f t="shared" si="2"/>
        <v>0.17993000000000001</v>
      </c>
    </row>
    <row r="25" spans="1:25" ht="14.4" thickBot="1" x14ac:dyDescent="0.3">
      <c r="C25" s="60">
        <v>18</v>
      </c>
      <c r="D25" s="62">
        <v>29</v>
      </c>
      <c r="E25" s="62">
        <v>85</v>
      </c>
      <c r="F25" s="62">
        <v>92.563000000000002</v>
      </c>
      <c r="G25" s="64">
        <v>-7.5632999999999999</v>
      </c>
      <c r="H25" s="62">
        <v>5.323E-2</v>
      </c>
      <c r="I25" s="45">
        <f t="shared" si="0"/>
        <v>5.323E-2</v>
      </c>
      <c r="K25" s="60">
        <v>18</v>
      </c>
      <c r="L25" s="62">
        <v>162</v>
      </c>
      <c r="M25" s="62">
        <v>99</v>
      </c>
      <c r="N25" s="62">
        <v>90.542000000000002</v>
      </c>
      <c r="O25" s="62">
        <v>8.4581999999999997</v>
      </c>
      <c r="P25" s="62">
        <v>1.3559999999999999E-2</v>
      </c>
      <c r="Q25" s="45">
        <f t="shared" si="1"/>
        <v>1.3559999999999999E-2</v>
      </c>
      <c r="S25" s="60">
        <v>18</v>
      </c>
      <c r="T25" s="62">
        <v>118</v>
      </c>
      <c r="U25" s="62">
        <v>141</v>
      </c>
      <c r="V25" s="62">
        <v>116.851</v>
      </c>
      <c r="W25" s="62">
        <v>24.1492</v>
      </c>
      <c r="X25" s="62">
        <v>0.17987</v>
      </c>
      <c r="Y25" s="45">
        <f t="shared" si="2"/>
        <v>0.17987</v>
      </c>
    </row>
    <row r="26" spans="1:25" ht="14.4" thickBot="1" x14ac:dyDescent="0.3">
      <c r="C26" s="60">
        <v>19</v>
      </c>
      <c r="D26" s="62">
        <v>60</v>
      </c>
      <c r="E26" s="62">
        <v>117</v>
      </c>
      <c r="F26" s="62">
        <v>118.383</v>
      </c>
      <c r="G26" s="64">
        <v>-1.3835</v>
      </c>
      <c r="H26" s="62">
        <v>5.3100000000000001E-2</v>
      </c>
      <c r="I26" s="45">
        <f t="shared" si="0"/>
        <v>5.3100000000000001E-2</v>
      </c>
      <c r="K26" s="60">
        <v>19</v>
      </c>
      <c r="L26" s="62">
        <v>114</v>
      </c>
      <c r="M26" s="62">
        <v>77</v>
      </c>
      <c r="N26" s="62">
        <v>91.373999999999995</v>
      </c>
      <c r="O26" s="64">
        <v>-14.373699999999999</v>
      </c>
      <c r="P26" s="62">
        <v>1.2880000000000001E-2</v>
      </c>
      <c r="Q26" s="45">
        <f t="shared" si="1"/>
        <v>1.2880000000000001E-2</v>
      </c>
      <c r="S26" s="60">
        <v>19</v>
      </c>
      <c r="T26" s="62">
        <v>71</v>
      </c>
      <c r="U26" s="62">
        <v>139</v>
      </c>
      <c r="V26" s="62">
        <v>119.102</v>
      </c>
      <c r="W26" s="62">
        <v>19.897600000000001</v>
      </c>
      <c r="X26" s="62">
        <v>0.16716</v>
      </c>
      <c r="Y26" s="45">
        <f t="shared" si="2"/>
        <v>0.16716</v>
      </c>
    </row>
    <row r="27" spans="1:25" ht="14.4" thickBot="1" x14ac:dyDescent="0.3">
      <c r="C27" s="60">
        <v>20</v>
      </c>
      <c r="D27" s="62">
        <v>104</v>
      </c>
      <c r="E27" s="62">
        <v>77</v>
      </c>
      <c r="F27" s="62">
        <v>89.873000000000005</v>
      </c>
      <c r="G27" s="64">
        <v>-12.873200000000001</v>
      </c>
      <c r="H27" s="62">
        <v>5.296E-2</v>
      </c>
      <c r="I27" s="45">
        <f t="shared" si="0"/>
        <v>5.296E-2</v>
      </c>
      <c r="K27" s="60">
        <v>20</v>
      </c>
      <c r="L27" s="62">
        <v>161</v>
      </c>
      <c r="M27" s="62">
        <v>105</v>
      </c>
      <c r="N27" s="62">
        <v>120.35899999999999</v>
      </c>
      <c r="O27" s="64">
        <v>-15.3592</v>
      </c>
      <c r="P27" s="62">
        <v>1.235E-2</v>
      </c>
      <c r="Q27" s="45">
        <f t="shared" si="1"/>
        <v>1.235E-2</v>
      </c>
      <c r="S27" s="60">
        <v>20</v>
      </c>
      <c r="T27" s="62">
        <v>51</v>
      </c>
      <c r="U27" s="62">
        <v>109</v>
      </c>
      <c r="V27" s="62">
        <v>97.213999999999999</v>
      </c>
      <c r="W27" s="62">
        <v>11.786</v>
      </c>
      <c r="X27" s="62">
        <v>0.14429</v>
      </c>
      <c r="Y27" s="45">
        <f t="shared" si="2"/>
        <v>0.14429</v>
      </c>
    </row>
    <row r="28" spans="1:25" ht="14.4" thickBot="1" x14ac:dyDescent="0.3">
      <c r="C28" s="60">
        <v>21</v>
      </c>
      <c r="D28" s="62">
        <v>56</v>
      </c>
      <c r="E28" s="62">
        <v>95</v>
      </c>
      <c r="F28" s="62">
        <v>90.15</v>
      </c>
      <c r="G28" s="62">
        <v>4.8498000000000001</v>
      </c>
      <c r="H28" s="62">
        <v>5.2679999999999998E-2</v>
      </c>
      <c r="I28" s="45">
        <f t="shared" si="0"/>
        <v>5.2679999999999998E-2</v>
      </c>
      <c r="K28" s="60">
        <v>21</v>
      </c>
      <c r="L28" s="62">
        <v>103</v>
      </c>
      <c r="M28" s="62">
        <v>80</v>
      </c>
      <c r="N28" s="62">
        <v>93.902000000000001</v>
      </c>
      <c r="O28" s="64">
        <v>-13.902100000000001</v>
      </c>
      <c r="P28" s="62">
        <v>1.227E-2</v>
      </c>
      <c r="Q28" s="45">
        <f t="shared" si="1"/>
        <v>1.227E-2</v>
      </c>
      <c r="S28" s="60">
        <v>21</v>
      </c>
      <c r="T28" s="62">
        <v>153</v>
      </c>
      <c r="U28" s="62">
        <v>128</v>
      </c>
      <c r="V28" s="62">
        <v>121.02500000000001</v>
      </c>
      <c r="W28" s="62">
        <v>6.9744999999999999</v>
      </c>
      <c r="X28" s="62">
        <v>0.14025000000000001</v>
      </c>
      <c r="Y28" s="45">
        <f t="shared" si="2"/>
        <v>0.14025000000000001</v>
      </c>
    </row>
    <row r="29" spans="1:25" ht="14.4" thickBot="1" x14ac:dyDescent="0.3">
      <c r="C29" s="60">
        <v>22</v>
      </c>
      <c r="D29" s="62">
        <v>49</v>
      </c>
      <c r="E29" s="62">
        <v>131</v>
      </c>
      <c r="F29" s="62">
        <v>143.56</v>
      </c>
      <c r="G29" s="64">
        <v>-12.5596</v>
      </c>
      <c r="H29" s="62">
        <v>5.2479999999999999E-2</v>
      </c>
      <c r="I29" s="45">
        <f t="shared" si="0"/>
        <v>5.2479999999999999E-2</v>
      </c>
      <c r="K29" s="60">
        <v>22</v>
      </c>
      <c r="L29" s="62">
        <v>122</v>
      </c>
      <c r="M29" s="62">
        <v>79</v>
      </c>
      <c r="N29" s="62">
        <v>96.143000000000001</v>
      </c>
      <c r="O29" s="64">
        <v>-17.142800000000001</v>
      </c>
      <c r="P29" s="62">
        <v>1.225E-2</v>
      </c>
      <c r="Q29" s="45">
        <f t="shared" si="1"/>
        <v>1.225E-2</v>
      </c>
      <c r="S29" s="60">
        <v>22</v>
      </c>
      <c r="T29" s="62">
        <v>37</v>
      </c>
      <c r="U29" s="62">
        <v>119</v>
      </c>
      <c r="V29" s="62">
        <v>103.36499999999999</v>
      </c>
      <c r="W29" s="62">
        <v>15.634600000000001</v>
      </c>
      <c r="X29" s="62">
        <v>0.13285</v>
      </c>
      <c r="Y29" s="45">
        <f t="shared" si="2"/>
        <v>0.13285</v>
      </c>
    </row>
    <row r="30" spans="1:25" ht="14.4" thickBot="1" x14ac:dyDescent="0.3">
      <c r="C30" s="60">
        <v>23</v>
      </c>
      <c r="D30" s="62">
        <v>84</v>
      </c>
      <c r="E30" s="62">
        <v>111</v>
      </c>
      <c r="F30" s="62">
        <v>124.178</v>
      </c>
      <c r="G30" s="64">
        <v>-13.1784</v>
      </c>
      <c r="H30" s="62">
        <v>5.1249999999999997E-2</v>
      </c>
      <c r="I30" s="45">
        <f t="shared" si="0"/>
        <v>5.1249999999999997E-2</v>
      </c>
      <c r="K30" s="60">
        <v>23</v>
      </c>
      <c r="L30" s="62">
        <v>84</v>
      </c>
      <c r="M30" s="62">
        <v>111</v>
      </c>
      <c r="N30" s="62">
        <v>124.178</v>
      </c>
      <c r="O30" s="64">
        <v>-13.1784</v>
      </c>
      <c r="P30" s="62">
        <v>1.2019999999999999E-2</v>
      </c>
      <c r="Q30" s="45">
        <f t="shared" si="1"/>
        <v>1.2019999999999999E-2</v>
      </c>
      <c r="S30" s="60">
        <v>23</v>
      </c>
      <c r="T30" s="62">
        <v>126</v>
      </c>
      <c r="U30" s="62">
        <v>106</v>
      </c>
      <c r="V30" s="62">
        <v>96.433999999999997</v>
      </c>
      <c r="W30" s="62">
        <v>9.5663</v>
      </c>
      <c r="X30" s="62">
        <v>0.12927</v>
      </c>
      <c r="Y30" s="45">
        <f t="shared" si="2"/>
        <v>0.12927</v>
      </c>
    </row>
    <row r="31" spans="1:25" ht="14.4" thickBot="1" x14ac:dyDescent="0.3">
      <c r="C31" s="60">
        <v>24</v>
      </c>
      <c r="D31" s="62">
        <v>140</v>
      </c>
      <c r="E31" s="62">
        <v>129</v>
      </c>
      <c r="F31" s="62">
        <v>135.52799999999999</v>
      </c>
      <c r="G31" s="64">
        <v>-6.5278</v>
      </c>
      <c r="H31" s="62">
        <v>5.1049999999999998E-2</v>
      </c>
      <c r="I31" s="45">
        <f t="shared" si="0"/>
        <v>5.1049999999999998E-2</v>
      </c>
      <c r="K31" s="60">
        <v>24</v>
      </c>
      <c r="L31" s="62">
        <v>92</v>
      </c>
      <c r="M31" s="62">
        <v>141</v>
      </c>
      <c r="N31" s="62">
        <v>112.479</v>
      </c>
      <c r="O31" s="62">
        <v>28.520600000000002</v>
      </c>
      <c r="P31" s="62">
        <v>1.1939999999999999E-2</v>
      </c>
      <c r="Q31" s="45">
        <f t="shared" si="1"/>
        <v>1.1939999999999999E-2</v>
      </c>
      <c r="S31" s="60">
        <v>24</v>
      </c>
      <c r="T31" s="62">
        <v>97</v>
      </c>
      <c r="U31" s="62">
        <v>125</v>
      </c>
      <c r="V31" s="62">
        <v>117.48</v>
      </c>
      <c r="W31" s="62">
        <v>7.5202</v>
      </c>
      <c r="X31" s="62">
        <v>0.12690000000000001</v>
      </c>
      <c r="Y31" s="45">
        <f t="shared" si="2"/>
        <v>0.12690000000000001</v>
      </c>
    </row>
    <row r="32" spans="1:25" ht="13.8" x14ac:dyDescent="0.25">
      <c r="C32" s="60">
        <v>25</v>
      </c>
      <c r="D32" s="62">
        <v>107</v>
      </c>
      <c r="E32" s="62">
        <v>155</v>
      </c>
      <c r="F32" s="62">
        <v>134.15700000000001</v>
      </c>
      <c r="G32" s="62">
        <v>20.8432</v>
      </c>
      <c r="H32" s="62">
        <v>5.0709999999999998E-2</v>
      </c>
      <c r="I32" s="45">
        <f t="shared" si="0"/>
        <v>5.0709999999999998E-2</v>
      </c>
      <c r="K32" s="60">
        <v>25</v>
      </c>
      <c r="L32" s="62">
        <v>104</v>
      </c>
      <c r="M32" s="62">
        <v>77</v>
      </c>
      <c r="N32" s="62">
        <v>89.873000000000005</v>
      </c>
      <c r="O32" s="64">
        <v>-12.873200000000001</v>
      </c>
      <c r="P32" s="62">
        <v>1.189E-2</v>
      </c>
      <c r="Q32" s="45">
        <f t="shared" si="1"/>
        <v>1.189E-2</v>
      </c>
      <c r="S32" s="60">
        <v>25</v>
      </c>
      <c r="T32" s="62">
        <v>48</v>
      </c>
      <c r="U32" s="62">
        <v>119</v>
      </c>
      <c r="V32" s="62">
        <v>105.139</v>
      </c>
      <c r="W32" s="62">
        <v>13.8606</v>
      </c>
      <c r="X32" s="62">
        <v>0.12447</v>
      </c>
      <c r="Y32" s="45">
        <f t="shared" si="2"/>
        <v>0.12447</v>
      </c>
    </row>
    <row r="57" spans="3:5" ht="13.8" thickBot="1" x14ac:dyDescent="0.3"/>
    <row r="58" spans="3:5" x14ac:dyDescent="0.25">
      <c r="C58" s="94" t="s">
        <v>69</v>
      </c>
      <c r="D58" s="95"/>
      <c r="E58" s="95"/>
    </row>
    <row r="59" spans="3:5" x14ac:dyDescent="0.25">
      <c r="C59" s="90" t="s">
        <v>70</v>
      </c>
      <c r="D59" s="91"/>
      <c r="E59" s="91"/>
    </row>
    <row r="60" spans="3:5" ht="66" x14ac:dyDescent="0.25">
      <c r="C60" s="46" t="s">
        <v>9</v>
      </c>
      <c r="D60" s="56"/>
      <c r="E60" s="12" t="s">
        <v>71</v>
      </c>
    </row>
    <row r="61" spans="3:5" x14ac:dyDescent="0.25">
      <c r="C61" s="46" t="s">
        <v>5</v>
      </c>
      <c r="D61" s="56"/>
      <c r="E61" s="2">
        <v>189</v>
      </c>
    </row>
    <row r="62" spans="3:5" ht="26.4" x14ac:dyDescent="0.25">
      <c r="C62" s="46" t="s">
        <v>64</v>
      </c>
      <c r="D62" s="56"/>
      <c r="E62" s="2">
        <v>1</v>
      </c>
    </row>
    <row r="63" spans="3:5" ht="26.4" x14ac:dyDescent="0.25">
      <c r="C63" s="46" t="s">
        <v>57</v>
      </c>
      <c r="D63" s="56"/>
      <c r="E63" s="2">
        <v>0.9532404766</v>
      </c>
    </row>
    <row r="64" spans="3:5" x14ac:dyDescent="0.25">
      <c r="C64" s="46" t="s">
        <v>7</v>
      </c>
      <c r="D64" s="56"/>
      <c r="E64" s="2">
        <v>0.99754952919999995</v>
      </c>
    </row>
    <row r="65" spans="3:5" ht="26.4" x14ac:dyDescent="0.25">
      <c r="C65" s="46" t="s">
        <v>65</v>
      </c>
      <c r="D65" s="56"/>
      <c r="E65" s="2">
        <v>5.3018581500000002E-2</v>
      </c>
    </row>
    <row r="66" spans="3:5" ht="26.4" x14ac:dyDescent="0.25">
      <c r="C66" s="46" t="s">
        <v>58</v>
      </c>
      <c r="D66" s="56"/>
      <c r="E66" s="2">
        <v>0.58609543060000002</v>
      </c>
    </row>
    <row r="67" spans="3:5" ht="26.4" x14ac:dyDescent="0.25">
      <c r="C67" s="46" t="s">
        <v>59</v>
      </c>
      <c r="D67" s="56"/>
      <c r="E67" s="2">
        <v>0.7631816495</v>
      </c>
    </row>
    <row r="68" spans="3:5" x14ac:dyDescent="0.25">
      <c r="C68" s="46" t="s">
        <v>66</v>
      </c>
      <c r="D68" s="56"/>
      <c r="E68" s="2">
        <v>0.71342029829999998</v>
      </c>
    </row>
    <row r="69" spans="3:5" ht="26.4" x14ac:dyDescent="0.25">
      <c r="C69" s="46" t="s">
        <v>67</v>
      </c>
      <c r="D69" s="56"/>
      <c r="E69" s="2">
        <v>0.15451350799999999</v>
      </c>
    </row>
    <row r="70" spans="3:5" x14ac:dyDescent="0.25">
      <c r="C70" s="46" t="s">
        <v>63</v>
      </c>
      <c r="D70" s="56"/>
      <c r="E70" s="2">
        <v>0.1749507569</v>
      </c>
    </row>
    <row r="71" spans="3:5" ht="26.4" x14ac:dyDescent="0.25">
      <c r="C71" s="46" t="s">
        <v>72</v>
      </c>
      <c r="D71" s="56"/>
      <c r="E71" s="2">
        <v>0.68144025460000002</v>
      </c>
    </row>
    <row r="72" spans="3:5" ht="26.4" x14ac:dyDescent="0.25">
      <c r="C72" s="46" t="s">
        <v>73</v>
      </c>
      <c r="D72" s="56"/>
      <c r="E72" s="2">
        <v>0.77863023679999999</v>
      </c>
    </row>
  </sheetData>
  <mergeCells count="6">
    <mergeCell ref="C59:E59"/>
    <mergeCell ref="K6:P6"/>
    <mergeCell ref="S6:X6"/>
    <mergeCell ref="C6:I6"/>
    <mergeCell ref="A3:A5"/>
    <mergeCell ref="C58:E58"/>
  </mergeCells>
  <conditionalFormatting sqref="I8:I32">
    <cfRule type="cellIs" dxfId="15" priority="8" operator="greaterThan">
      <formula>$A$16</formula>
    </cfRule>
  </conditionalFormatting>
  <conditionalFormatting sqref="Q8:Q32">
    <cfRule type="cellIs" dxfId="14" priority="9" operator="greaterThan">
      <formula>$A$19</formula>
    </cfRule>
  </conditionalFormatting>
  <conditionalFormatting sqref="Y8:Y32">
    <cfRule type="cellIs" dxfId="13" priority="10" operator="greaterThan">
      <formula>$A$22</formula>
    </cfRule>
  </conditionalFormatting>
  <pageMargins left="0.7" right="0.7" top="0.75" bottom="0.75" header="0.3" footer="0.3"/>
  <pageSetup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6"/>
  <sheetViews>
    <sheetView zoomScale="70" zoomScaleNormal="70" workbookViewId="0">
      <pane ySplit="1" topLeftCell="A3" activePane="bottomLeft" state="frozen"/>
      <selection pane="bottomLeft" activeCell="E11" sqref="E11"/>
    </sheetView>
  </sheetViews>
  <sheetFormatPr defaultColWidth="9.109375" defaultRowHeight="13.2" x14ac:dyDescent="0.25"/>
  <cols>
    <col min="1" max="1" width="21.88671875" style="14" customWidth="1"/>
    <col min="2" max="3" width="9.77734375" style="1" bestFit="1" customWidth="1"/>
    <col min="4" max="4" width="8.77734375" style="1" bestFit="1" customWidth="1"/>
    <col min="5" max="5" width="10" style="1" bestFit="1" customWidth="1"/>
    <col min="6" max="6" width="9.77734375" style="1" bestFit="1" customWidth="1"/>
    <col min="7" max="7" width="10" style="1" bestFit="1" customWidth="1"/>
    <col min="8" max="8" width="9.44140625" style="1" customWidth="1"/>
    <col min="9" max="9" width="9.109375" style="1"/>
    <col min="10" max="10" width="41.33203125" style="1" customWidth="1"/>
    <col min="11" max="11" width="10.109375" style="1" bestFit="1" customWidth="1"/>
    <col min="12" max="14" width="9.109375" style="1"/>
    <col min="15" max="15" width="11.109375" style="1" bestFit="1" customWidth="1"/>
    <col min="16" max="16384" width="9.109375" style="1"/>
  </cols>
  <sheetData>
    <row r="1" spans="1:15" s="53" customFormat="1" ht="27" customHeight="1" x14ac:dyDescent="0.3">
      <c r="A1" s="81" t="s">
        <v>163</v>
      </c>
    </row>
    <row r="2" spans="1:15" x14ac:dyDescent="0.25">
      <c r="A2" s="1"/>
    </row>
    <row r="3" spans="1:15" x14ac:dyDescent="0.25">
      <c r="A3" s="82" t="s">
        <v>117</v>
      </c>
      <c r="B3" s="82"/>
      <c r="C3" s="82"/>
      <c r="D3" s="82"/>
      <c r="E3" s="82"/>
      <c r="F3" s="82"/>
      <c r="G3" s="82"/>
      <c r="H3" s="12"/>
      <c r="J3" s="83" t="s">
        <v>129</v>
      </c>
      <c r="K3" s="83"/>
      <c r="L3" s="83"/>
      <c r="M3" s="83"/>
      <c r="N3" s="83"/>
      <c r="O3" s="83"/>
    </row>
    <row r="4" spans="1:15" ht="13.2" customHeight="1" x14ac:dyDescent="0.25">
      <c r="A4" s="82" t="s">
        <v>118</v>
      </c>
      <c r="B4" s="82"/>
      <c r="C4" s="82"/>
      <c r="D4" s="82"/>
      <c r="E4" s="82"/>
      <c r="F4" s="82"/>
      <c r="G4" s="82"/>
      <c r="H4" s="74"/>
      <c r="J4" s="83"/>
      <c r="K4" s="83"/>
      <c r="L4" s="83"/>
      <c r="M4" s="83"/>
      <c r="N4" s="83"/>
      <c r="O4" s="83"/>
    </row>
    <row r="5" spans="1:15" ht="13.5" customHeight="1" thickBot="1" x14ac:dyDescent="0.3">
      <c r="A5" s="82" t="s">
        <v>119</v>
      </c>
      <c r="B5" s="82"/>
      <c r="C5" s="82"/>
      <c r="D5" s="82"/>
      <c r="E5" s="82"/>
      <c r="F5" s="82"/>
      <c r="G5" s="82"/>
      <c r="H5" s="74"/>
      <c r="J5" s="84"/>
      <c r="K5" s="84"/>
      <c r="L5" s="84"/>
      <c r="M5" s="84"/>
      <c r="N5" s="84"/>
      <c r="O5" s="84"/>
    </row>
    <row r="6" spans="1:15" ht="29.4" thickTop="1" x14ac:dyDescent="0.25">
      <c r="A6" s="150" t="s">
        <v>20</v>
      </c>
      <c r="B6" s="151" t="s">
        <v>20</v>
      </c>
      <c r="C6" s="151" t="s">
        <v>59</v>
      </c>
      <c r="D6" s="151" t="s">
        <v>58</v>
      </c>
      <c r="E6" s="151" t="s">
        <v>57</v>
      </c>
      <c r="F6" s="61"/>
      <c r="G6" s="61"/>
      <c r="H6" s="28"/>
      <c r="J6" s="35" t="str">
        <f>A6</f>
        <v>sbp</v>
      </c>
      <c r="K6" s="43" t="str">
        <f>C6</f>
        <v>DBP_Cent</v>
      </c>
      <c r="L6" s="43" t="str">
        <f t="shared" ref="L6:O6" si="0">D6</f>
        <v>BMI_Cent</v>
      </c>
      <c r="M6" s="43" t="str">
        <f t="shared" si="0"/>
        <v>AGE_Cent</v>
      </c>
      <c r="N6" s="43">
        <f t="shared" si="0"/>
        <v>0</v>
      </c>
      <c r="O6" s="44">
        <f t="shared" si="0"/>
        <v>0</v>
      </c>
    </row>
    <row r="7" spans="1:15" ht="28.8" x14ac:dyDescent="0.25">
      <c r="A7" s="131" t="s">
        <v>32</v>
      </c>
      <c r="B7" s="61">
        <v>1</v>
      </c>
      <c r="C7" s="61">
        <v>0.73904999999999998</v>
      </c>
      <c r="D7" s="61">
        <v>0.54629000000000005</v>
      </c>
      <c r="E7" s="61">
        <v>0.50461999999999996</v>
      </c>
      <c r="F7" s="61"/>
      <c r="G7" s="61"/>
      <c r="H7" s="28"/>
      <c r="J7" s="85" t="str">
        <f>A7</f>
        <v>Systolic blood pressure (mmHg)</v>
      </c>
      <c r="K7" s="48">
        <f>C7</f>
        <v>0.73904999999999998</v>
      </c>
      <c r="L7" s="48">
        <f t="shared" ref="L7:O22" si="1">D7</f>
        <v>0.54629000000000005</v>
      </c>
      <c r="M7" s="48">
        <f t="shared" si="1"/>
        <v>0.50461999999999996</v>
      </c>
      <c r="N7" s="48">
        <f t="shared" si="1"/>
        <v>0</v>
      </c>
      <c r="O7" s="49">
        <f t="shared" si="1"/>
        <v>0</v>
      </c>
    </row>
    <row r="8" spans="1:15" ht="14.4" x14ac:dyDescent="0.25">
      <c r="A8" s="132"/>
      <c r="B8" s="61"/>
      <c r="C8" s="61" t="s">
        <v>6</v>
      </c>
      <c r="D8" s="61" t="s">
        <v>6</v>
      </c>
      <c r="E8" s="61" t="s">
        <v>6</v>
      </c>
      <c r="F8" s="61"/>
      <c r="G8" s="61"/>
      <c r="H8" s="28"/>
      <c r="J8" s="85"/>
      <c r="K8" s="7" t="str">
        <f t="shared" ref="K8:K45" si="2">C8</f>
        <v>&lt;.0001</v>
      </c>
      <c r="L8" s="7" t="str">
        <f t="shared" si="1"/>
        <v>&lt;.0001</v>
      </c>
      <c r="M8" s="7" t="str">
        <f t="shared" si="1"/>
        <v>&lt;.0001</v>
      </c>
      <c r="N8" s="7">
        <f t="shared" si="1"/>
        <v>0</v>
      </c>
      <c r="O8" s="9">
        <f t="shared" si="1"/>
        <v>0</v>
      </c>
    </row>
    <row r="9" spans="1:15" ht="14.4" x14ac:dyDescent="0.25">
      <c r="A9" s="132"/>
      <c r="B9" s="61">
        <v>149</v>
      </c>
      <c r="C9" s="61">
        <v>149</v>
      </c>
      <c r="D9" s="61">
        <v>149</v>
      </c>
      <c r="E9" s="61">
        <v>149</v>
      </c>
      <c r="F9" s="61"/>
      <c r="G9" s="61"/>
      <c r="H9" s="28"/>
      <c r="J9" s="85"/>
      <c r="K9" s="7">
        <f t="shared" si="2"/>
        <v>149</v>
      </c>
      <c r="L9" s="7">
        <f t="shared" si="1"/>
        <v>149</v>
      </c>
      <c r="M9" s="7">
        <f t="shared" si="1"/>
        <v>149</v>
      </c>
      <c r="N9" s="7">
        <f t="shared" si="1"/>
        <v>0</v>
      </c>
      <c r="O9" s="9">
        <f t="shared" si="1"/>
        <v>0</v>
      </c>
    </row>
    <row r="10" spans="1:15" ht="14.4" x14ac:dyDescent="0.25">
      <c r="A10" s="130" t="s">
        <v>57</v>
      </c>
      <c r="B10" s="61" t="s">
        <v>57</v>
      </c>
      <c r="C10" s="61" t="s">
        <v>58</v>
      </c>
      <c r="D10" s="61" t="s">
        <v>20</v>
      </c>
      <c r="E10" s="61" t="s">
        <v>59</v>
      </c>
      <c r="F10" s="61"/>
      <c r="G10" s="61"/>
      <c r="H10" s="28"/>
      <c r="J10" s="40" t="str">
        <f>A10</f>
        <v>AGE_Cent</v>
      </c>
      <c r="K10" s="41" t="str">
        <f t="shared" si="2"/>
        <v>BMI_Cent</v>
      </c>
      <c r="L10" s="41" t="str">
        <f t="shared" si="1"/>
        <v>sbp</v>
      </c>
      <c r="M10" s="41" t="str">
        <f t="shared" si="1"/>
        <v>DBP_Cent</v>
      </c>
      <c r="N10" s="41">
        <f t="shared" si="1"/>
        <v>0</v>
      </c>
      <c r="O10" s="42">
        <f t="shared" si="1"/>
        <v>0</v>
      </c>
    </row>
    <row r="11" spans="1:15" ht="26.4" customHeight="1" x14ac:dyDescent="0.25">
      <c r="A11" s="131" t="s">
        <v>121</v>
      </c>
      <c r="B11" s="61">
        <v>1</v>
      </c>
      <c r="C11" s="61">
        <v>0.62424000000000002</v>
      </c>
      <c r="D11" s="61">
        <v>0.50461999999999996</v>
      </c>
      <c r="E11" s="61">
        <v>0.41239999999999999</v>
      </c>
      <c r="F11" s="61"/>
      <c r="G11" s="61"/>
      <c r="H11" s="28"/>
      <c r="J11" s="85" t="str">
        <f>A11</f>
        <v>Age (years), centered</v>
      </c>
      <c r="K11" s="48">
        <f t="shared" si="2"/>
        <v>0.62424000000000002</v>
      </c>
      <c r="L11" s="48">
        <f t="shared" si="1"/>
        <v>0.50461999999999996</v>
      </c>
      <c r="M11" s="48">
        <f t="shared" si="1"/>
        <v>0.41239999999999999</v>
      </c>
      <c r="N11" s="48">
        <f t="shared" si="1"/>
        <v>0</v>
      </c>
      <c r="O11" s="49">
        <f t="shared" si="1"/>
        <v>0</v>
      </c>
    </row>
    <row r="12" spans="1:15" ht="14.4" x14ac:dyDescent="0.25">
      <c r="A12" s="132"/>
      <c r="B12" s="61"/>
      <c r="C12" s="61" t="s">
        <v>6</v>
      </c>
      <c r="D12" s="61" t="s">
        <v>6</v>
      </c>
      <c r="E12" s="61" t="s">
        <v>6</v>
      </c>
      <c r="F12" s="61"/>
      <c r="G12" s="61"/>
      <c r="H12" s="28"/>
      <c r="J12" s="85"/>
      <c r="K12" s="7" t="str">
        <f t="shared" si="2"/>
        <v>&lt;.0001</v>
      </c>
      <c r="L12" s="7" t="str">
        <f t="shared" si="1"/>
        <v>&lt;.0001</v>
      </c>
      <c r="M12" s="7" t="str">
        <f t="shared" si="1"/>
        <v>&lt;.0001</v>
      </c>
      <c r="N12" s="7">
        <f t="shared" si="1"/>
        <v>0</v>
      </c>
      <c r="O12" s="9">
        <f t="shared" si="1"/>
        <v>0</v>
      </c>
    </row>
    <row r="13" spans="1:15" ht="14.4" x14ac:dyDescent="0.25">
      <c r="A13" s="132"/>
      <c r="B13" s="61">
        <v>150</v>
      </c>
      <c r="C13" s="61">
        <v>150</v>
      </c>
      <c r="D13" s="61">
        <v>149</v>
      </c>
      <c r="E13" s="61">
        <v>150</v>
      </c>
      <c r="F13" s="61"/>
      <c r="G13" s="61"/>
      <c r="H13" s="28"/>
      <c r="J13" s="85"/>
      <c r="K13" s="7">
        <f t="shared" si="2"/>
        <v>150</v>
      </c>
      <c r="L13" s="7">
        <f t="shared" si="1"/>
        <v>149</v>
      </c>
      <c r="M13" s="7">
        <f t="shared" si="1"/>
        <v>150</v>
      </c>
      <c r="N13" s="7">
        <f t="shared" si="1"/>
        <v>0</v>
      </c>
      <c r="O13" s="9">
        <f t="shared" si="1"/>
        <v>0</v>
      </c>
    </row>
    <row r="14" spans="1:15" ht="14.4" x14ac:dyDescent="0.25">
      <c r="A14" s="130" t="s">
        <v>58</v>
      </c>
      <c r="B14" s="61" t="s">
        <v>58</v>
      </c>
      <c r="C14" s="61" t="s">
        <v>57</v>
      </c>
      <c r="D14" s="61" t="s">
        <v>20</v>
      </c>
      <c r="E14" s="61" t="s">
        <v>59</v>
      </c>
      <c r="F14" s="61"/>
      <c r="G14" s="61"/>
      <c r="H14" s="28"/>
      <c r="J14" s="40" t="str">
        <f>A14</f>
        <v>BMI_Cent</v>
      </c>
      <c r="K14" s="41" t="str">
        <f t="shared" si="2"/>
        <v>AGE_Cent</v>
      </c>
      <c r="L14" s="41" t="str">
        <f t="shared" si="1"/>
        <v>sbp</v>
      </c>
      <c r="M14" s="41" t="str">
        <f t="shared" si="1"/>
        <v>DBP_Cent</v>
      </c>
      <c r="N14" s="41">
        <f t="shared" si="1"/>
        <v>0</v>
      </c>
      <c r="O14" s="42">
        <f t="shared" si="1"/>
        <v>0</v>
      </c>
    </row>
    <row r="15" spans="1:15" ht="28.8" x14ac:dyDescent="0.25">
      <c r="A15" s="131" t="s">
        <v>124</v>
      </c>
      <c r="B15" s="61">
        <v>1</v>
      </c>
      <c r="C15" s="61">
        <v>0.62424000000000002</v>
      </c>
      <c r="D15" s="61">
        <v>0.54629000000000005</v>
      </c>
      <c r="E15" s="61">
        <v>0.4652</v>
      </c>
      <c r="F15" s="61"/>
      <c r="G15" s="61"/>
      <c r="H15" s="28"/>
      <c r="J15" s="85" t="str">
        <f>A15</f>
        <v>Body mass index (kg/m^2), centered</v>
      </c>
      <c r="K15" s="48">
        <f t="shared" si="2"/>
        <v>0.62424000000000002</v>
      </c>
      <c r="L15" s="48">
        <f t="shared" si="1"/>
        <v>0.54629000000000005</v>
      </c>
      <c r="M15" s="48">
        <f t="shared" si="1"/>
        <v>0.4652</v>
      </c>
      <c r="N15" s="48">
        <f t="shared" si="1"/>
        <v>0</v>
      </c>
      <c r="O15" s="49">
        <f t="shared" si="1"/>
        <v>0</v>
      </c>
    </row>
    <row r="16" spans="1:15" ht="14.4" x14ac:dyDescent="0.25">
      <c r="A16" s="132"/>
      <c r="B16" s="61"/>
      <c r="C16" s="61" t="s">
        <v>6</v>
      </c>
      <c r="D16" s="61" t="s">
        <v>6</v>
      </c>
      <c r="E16" s="61" t="s">
        <v>6</v>
      </c>
      <c r="F16" s="61"/>
      <c r="G16" s="61"/>
      <c r="H16" s="28"/>
      <c r="J16" s="85"/>
      <c r="K16" s="7" t="str">
        <f t="shared" si="2"/>
        <v>&lt;.0001</v>
      </c>
      <c r="L16" s="7" t="str">
        <f t="shared" si="1"/>
        <v>&lt;.0001</v>
      </c>
      <c r="M16" s="7" t="str">
        <f t="shared" si="1"/>
        <v>&lt;.0001</v>
      </c>
      <c r="N16" s="7">
        <f t="shared" si="1"/>
        <v>0</v>
      </c>
      <c r="O16" s="9">
        <f t="shared" si="1"/>
        <v>0</v>
      </c>
    </row>
    <row r="17" spans="1:15" ht="14.4" x14ac:dyDescent="0.25">
      <c r="A17" s="132"/>
      <c r="B17" s="61">
        <v>150</v>
      </c>
      <c r="C17" s="61">
        <v>150</v>
      </c>
      <c r="D17" s="61">
        <v>149</v>
      </c>
      <c r="E17" s="61">
        <v>150</v>
      </c>
      <c r="F17" s="61"/>
      <c r="G17" s="61"/>
      <c r="H17" s="28"/>
      <c r="J17" s="85"/>
      <c r="K17" s="7">
        <f t="shared" si="2"/>
        <v>150</v>
      </c>
      <c r="L17" s="7">
        <f t="shared" si="1"/>
        <v>149</v>
      </c>
      <c r="M17" s="7">
        <f t="shared" si="1"/>
        <v>150</v>
      </c>
      <c r="N17" s="7">
        <f t="shared" si="1"/>
        <v>0</v>
      </c>
      <c r="O17" s="9">
        <f t="shared" si="1"/>
        <v>0</v>
      </c>
    </row>
    <row r="18" spans="1:15" ht="28.8" x14ac:dyDescent="0.25">
      <c r="A18" s="130" t="s">
        <v>59</v>
      </c>
      <c r="B18" s="61" t="s">
        <v>59</v>
      </c>
      <c r="C18" s="61" t="s">
        <v>20</v>
      </c>
      <c r="D18" s="61" t="s">
        <v>58</v>
      </c>
      <c r="E18" s="61" t="s">
        <v>57</v>
      </c>
      <c r="F18" s="61"/>
      <c r="G18" s="61"/>
      <c r="H18" s="28"/>
      <c r="J18" s="40" t="str">
        <f>A18</f>
        <v>DBP_Cent</v>
      </c>
      <c r="K18" s="41" t="str">
        <f t="shared" si="2"/>
        <v>sbp</v>
      </c>
      <c r="L18" s="41" t="str">
        <f t="shared" si="1"/>
        <v>BMI_Cent</v>
      </c>
      <c r="M18" s="41" t="str">
        <f t="shared" si="1"/>
        <v>AGE_Cent</v>
      </c>
      <c r="N18" s="41">
        <f t="shared" si="1"/>
        <v>0</v>
      </c>
      <c r="O18" s="42">
        <f t="shared" si="1"/>
        <v>0</v>
      </c>
    </row>
    <row r="19" spans="1:15" ht="28.8" x14ac:dyDescent="0.25">
      <c r="A19" s="131" t="s">
        <v>125</v>
      </c>
      <c r="B19" s="61">
        <v>1</v>
      </c>
      <c r="C19" s="61">
        <v>0.73904999999999998</v>
      </c>
      <c r="D19" s="61">
        <v>0.4652</v>
      </c>
      <c r="E19" s="61">
        <v>0.41239999999999999</v>
      </c>
      <c r="F19" s="63"/>
      <c r="G19" s="63"/>
      <c r="H19" s="28"/>
      <c r="J19" s="85" t="str">
        <f>A19</f>
        <v>Diastolic blood pressure (mmHg), centered</v>
      </c>
      <c r="K19" s="48">
        <f t="shared" si="2"/>
        <v>0.73904999999999998</v>
      </c>
      <c r="L19" s="48">
        <f t="shared" si="1"/>
        <v>0.4652</v>
      </c>
      <c r="M19" s="48">
        <f t="shared" si="1"/>
        <v>0.41239999999999999</v>
      </c>
      <c r="N19" s="48">
        <f t="shared" si="1"/>
        <v>0</v>
      </c>
      <c r="O19" s="49">
        <f t="shared" si="1"/>
        <v>0</v>
      </c>
    </row>
    <row r="20" spans="1:15" ht="14.4" x14ac:dyDescent="0.25">
      <c r="A20" s="132"/>
      <c r="B20" s="61"/>
      <c r="C20" s="61" t="s">
        <v>6</v>
      </c>
      <c r="D20" s="61" t="s">
        <v>6</v>
      </c>
      <c r="E20" s="61" t="s">
        <v>6</v>
      </c>
      <c r="F20" s="61"/>
      <c r="G20" s="61"/>
      <c r="H20" s="28"/>
      <c r="J20" s="85"/>
      <c r="K20" s="7" t="str">
        <f t="shared" si="2"/>
        <v>&lt;.0001</v>
      </c>
      <c r="L20" s="7" t="str">
        <f t="shared" si="1"/>
        <v>&lt;.0001</v>
      </c>
      <c r="M20" s="7" t="str">
        <f t="shared" si="1"/>
        <v>&lt;.0001</v>
      </c>
      <c r="N20" s="7">
        <f t="shared" si="1"/>
        <v>0</v>
      </c>
      <c r="O20" s="9">
        <f t="shared" si="1"/>
        <v>0</v>
      </c>
    </row>
    <row r="21" spans="1:15" ht="14.4" x14ac:dyDescent="0.25">
      <c r="A21" s="132"/>
      <c r="B21" s="61">
        <v>150</v>
      </c>
      <c r="C21" s="61">
        <v>149</v>
      </c>
      <c r="D21" s="61">
        <v>150</v>
      </c>
      <c r="E21" s="61">
        <v>150</v>
      </c>
      <c r="F21" s="61"/>
      <c r="G21" s="61"/>
      <c r="H21" s="28"/>
      <c r="J21" s="85"/>
      <c r="K21" s="7">
        <f t="shared" si="2"/>
        <v>149</v>
      </c>
      <c r="L21" s="7">
        <f t="shared" si="1"/>
        <v>150</v>
      </c>
      <c r="M21" s="7">
        <f t="shared" si="1"/>
        <v>150</v>
      </c>
      <c r="N21" s="7">
        <f t="shared" si="1"/>
        <v>0</v>
      </c>
      <c r="O21" s="9">
        <f t="shared" si="1"/>
        <v>0</v>
      </c>
    </row>
    <row r="22" spans="1:15" ht="14.4" x14ac:dyDescent="0.25">
      <c r="A22" s="72"/>
      <c r="B22" s="61"/>
      <c r="C22" s="61"/>
      <c r="D22" s="61"/>
      <c r="E22" s="61"/>
      <c r="F22" s="61"/>
      <c r="G22" s="61"/>
      <c r="H22" s="28"/>
      <c r="J22" s="40">
        <f>A22</f>
        <v>0</v>
      </c>
      <c r="K22" s="41">
        <f t="shared" si="2"/>
        <v>0</v>
      </c>
      <c r="L22" s="41">
        <f t="shared" si="1"/>
        <v>0</v>
      </c>
      <c r="M22" s="41">
        <f t="shared" si="1"/>
        <v>0</v>
      </c>
      <c r="N22" s="41">
        <f t="shared" si="1"/>
        <v>0</v>
      </c>
      <c r="O22" s="42">
        <f t="shared" si="1"/>
        <v>0</v>
      </c>
    </row>
    <row r="23" spans="1:15" ht="14.4" x14ac:dyDescent="0.25">
      <c r="A23" s="63"/>
      <c r="B23" s="61"/>
      <c r="C23" s="61"/>
      <c r="D23" s="61"/>
      <c r="E23" s="61"/>
      <c r="F23" s="61"/>
      <c r="G23" s="63"/>
      <c r="H23" s="28"/>
      <c r="J23" s="85">
        <f>A23</f>
        <v>0</v>
      </c>
      <c r="K23" s="48">
        <f t="shared" si="2"/>
        <v>0</v>
      </c>
      <c r="L23" s="48">
        <f t="shared" ref="L23:L45" si="3">D23</f>
        <v>0</v>
      </c>
      <c r="M23" s="48">
        <f t="shared" ref="M23:M45" si="4">E23</f>
        <v>0</v>
      </c>
      <c r="N23" s="48">
        <f t="shared" ref="N23:N45" si="5">F23</f>
        <v>0</v>
      </c>
      <c r="O23" s="49">
        <f t="shared" ref="O23:O45" si="6">G23</f>
        <v>0</v>
      </c>
    </row>
    <row r="24" spans="1:15" ht="14.4" x14ac:dyDescent="0.25">
      <c r="A24" s="73"/>
      <c r="B24" s="61"/>
      <c r="C24" s="61"/>
      <c r="D24" s="61"/>
      <c r="E24" s="61"/>
      <c r="F24" s="61"/>
      <c r="G24" s="61"/>
      <c r="H24" s="28"/>
      <c r="J24" s="85"/>
      <c r="K24" s="7">
        <f t="shared" si="2"/>
        <v>0</v>
      </c>
      <c r="L24" s="7">
        <f t="shared" si="3"/>
        <v>0</v>
      </c>
      <c r="M24" s="7">
        <f t="shared" si="4"/>
        <v>0</v>
      </c>
      <c r="N24" s="7">
        <f t="shared" si="5"/>
        <v>0</v>
      </c>
      <c r="O24" s="9">
        <f t="shared" si="6"/>
        <v>0</v>
      </c>
    </row>
    <row r="25" spans="1:15" ht="14.4" x14ac:dyDescent="0.25">
      <c r="A25" s="73"/>
      <c r="B25" s="61"/>
      <c r="C25" s="61"/>
      <c r="D25" s="61"/>
      <c r="E25" s="61"/>
      <c r="F25" s="61"/>
      <c r="G25" s="61"/>
      <c r="H25" s="28"/>
      <c r="J25" s="85"/>
      <c r="K25" s="7">
        <f t="shared" si="2"/>
        <v>0</v>
      </c>
      <c r="L25" s="7">
        <f t="shared" si="3"/>
        <v>0</v>
      </c>
      <c r="M25" s="7">
        <f t="shared" si="4"/>
        <v>0</v>
      </c>
      <c r="N25" s="7">
        <f t="shared" si="5"/>
        <v>0</v>
      </c>
      <c r="O25" s="9">
        <f t="shared" si="6"/>
        <v>0</v>
      </c>
    </row>
    <row r="26" spans="1:15" ht="14.4" x14ac:dyDescent="0.25">
      <c r="A26" s="72"/>
      <c r="B26" s="61"/>
      <c r="C26" s="61"/>
      <c r="D26" s="61"/>
      <c r="E26" s="61"/>
      <c r="F26" s="61"/>
      <c r="G26" s="61"/>
      <c r="H26" s="28"/>
      <c r="J26" s="40">
        <f>A26</f>
        <v>0</v>
      </c>
      <c r="K26" s="41">
        <f t="shared" si="2"/>
        <v>0</v>
      </c>
      <c r="L26" s="41">
        <f t="shared" si="3"/>
        <v>0</v>
      </c>
      <c r="M26" s="41">
        <f t="shared" si="4"/>
        <v>0</v>
      </c>
      <c r="N26" s="41">
        <f t="shared" si="5"/>
        <v>0</v>
      </c>
      <c r="O26" s="42">
        <f t="shared" si="6"/>
        <v>0</v>
      </c>
    </row>
    <row r="27" spans="1:15" ht="14.4" x14ac:dyDescent="0.25">
      <c r="A27" s="63"/>
      <c r="B27" s="61"/>
      <c r="C27" s="61"/>
      <c r="D27" s="61"/>
      <c r="E27" s="61"/>
      <c r="F27" s="61"/>
      <c r="G27" s="61"/>
      <c r="H27" s="28"/>
      <c r="J27" s="85">
        <f>A27</f>
        <v>0</v>
      </c>
      <c r="K27" s="48">
        <f t="shared" si="2"/>
        <v>0</v>
      </c>
      <c r="L27" s="48">
        <f t="shared" si="3"/>
        <v>0</v>
      </c>
      <c r="M27" s="48">
        <f t="shared" si="4"/>
        <v>0</v>
      </c>
      <c r="N27" s="48">
        <f t="shared" si="5"/>
        <v>0</v>
      </c>
      <c r="O27" s="49">
        <f t="shared" si="6"/>
        <v>0</v>
      </c>
    </row>
    <row r="28" spans="1:15" ht="14.4" x14ac:dyDescent="0.25">
      <c r="A28" s="73"/>
      <c r="B28" s="61"/>
      <c r="C28" s="61"/>
      <c r="D28" s="61"/>
      <c r="E28" s="61"/>
      <c r="F28" s="61"/>
      <c r="G28" s="61"/>
      <c r="H28" s="28"/>
      <c r="J28" s="85"/>
      <c r="K28" s="7">
        <f t="shared" si="2"/>
        <v>0</v>
      </c>
      <c r="L28" s="7">
        <f t="shared" si="3"/>
        <v>0</v>
      </c>
      <c r="M28" s="7">
        <f t="shared" si="4"/>
        <v>0</v>
      </c>
      <c r="N28" s="7">
        <f t="shared" si="5"/>
        <v>0</v>
      </c>
      <c r="O28" s="9">
        <f t="shared" si="6"/>
        <v>0</v>
      </c>
    </row>
    <row r="29" spans="1:15" ht="14.4" x14ac:dyDescent="0.25">
      <c r="A29" s="73"/>
      <c r="B29" s="61"/>
      <c r="C29" s="61"/>
      <c r="D29" s="61"/>
      <c r="E29" s="61"/>
      <c r="F29" s="61"/>
      <c r="G29" s="61"/>
      <c r="H29" s="28"/>
      <c r="J29" s="85"/>
      <c r="K29" s="7">
        <f t="shared" si="2"/>
        <v>0</v>
      </c>
      <c r="L29" s="7">
        <f t="shared" si="3"/>
        <v>0</v>
      </c>
      <c r="M29" s="7">
        <f t="shared" si="4"/>
        <v>0</v>
      </c>
      <c r="N29" s="7">
        <f t="shared" si="5"/>
        <v>0</v>
      </c>
      <c r="O29" s="9">
        <f t="shared" si="6"/>
        <v>0</v>
      </c>
    </row>
    <row r="30" spans="1:15" ht="14.4" x14ac:dyDescent="0.25">
      <c r="A30" s="72"/>
      <c r="B30" s="61"/>
      <c r="C30" s="61"/>
      <c r="D30" s="61"/>
      <c r="E30" s="61"/>
      <c r="F30" s="61"/>
      <c r="G30" s="61"/>
      <c r="H30" s="28"/>
      <c r="J30" s="40">
        <f>A30</f>
        <v>0</v>
      </c>
      <c r="K30" s="41">
        <f t="shared" si="2"/>
        <v>0</v>
      </c>
      <c r="L30" s="41">
        <f t="shared" si="3"/>
        <v>0</v>
      </c>
      <c r="M30" s="41">
        <f t="shared" si="4"/>
        <v>0</v>
      </c>
      <c r="N30" s="41">
        <f t="shared" si="5"/>
        <v>0</v>
      </c>
      <c r="O30" s="42">
        <f t="shared" si="6"/>
        <v>0</v>
      </c>
    </row>
    <row r="31" spans="1:15" ht="14.4" x14ac:dyDescent="0.25">
      <c r="A31" s="63"/>
      <c r="B31" s="61"/>
      <c r="C31" s="61"/>
      <c r="D31" s="61"/>
      <c r="E31" s="61"/>
      <c r="F31" s="61"/>
      <c r="G31" s="61"/>
      <c r="H31" s="28"/>
      <c r="J31" s="85">
        <f>A31</f>
        <v>0</v>
      </c>
      <c r="K31" s="48">
        <f t="shared" si="2"/>
        <v>0</v>
      </c>
      <c r="L31" s="48">
        <f t="shared" si="3"/>
        <v>0</v>
      </c>
      <c r="M31" s="48">
        <f t="shared" si="4"/>
        <v>0</v>
      </c>
      <c r="N31" s="48">
        <f t="shared" si="5"/>
        <v>0</v>
      </c>
      <c r="O31" s="49">
        <f t="shared" si="6"/>
        <v>0</v>
      </c>
    </row>
    <row r="32" spans="1:15" ht="14.4" x14ac:dyDescent="0.25">
      <c r="A32" s="73"/>
      <c r="B32" s="61"/>
      <c r="C32" s="61"/>
      <c r="D32" s="61"/>
      <c r="E32" s="61"/>
      <c r="F32" s="61"/>
      <c r="G32" s="61"/>
      <c r="H32" s="28"/>
      <c r="J32" s="85"/>
      <c r="K32" s="7">
        <f t="shared" si="2"/>
        <v>0</v>
      </c>
      <c r="L32" s="7">
        <f t="shared" si="3"/>
        <v>0</v>
      </c>
      <c r="M32" s="7">
        <f t="shared" si="4"/>
        <v>0</v>
      </c>
      <c r="N32" s="7">
        <f t="shared" si="5"/>
        <v>0</v>
      </c>
      <c r="O32" s="9">
        <f t="shared" si="6"/>
        <v>0</v>
      </c>
    </row>
    <row r="33" spans="1:15" ht="14.4" x14ac:dyDescent="0.25">
      <c r="A33" s="73"/>
      <c r="B33" s="61"/>
      <c r="C33" s="61"/>
      <c r="D33" s="61"/>
      <c r="E33" s="61"/>
      <c r="F33" s="61"/>
      <c r="G33" s="61"/>
      <c r="H33" s="28"/>
      <c r="J33" s="85"/>
      <c r="K33" s="7">
        <f t="shared" si="2"/>
        <v>0</v>
      </c>
      <c r="L33" s="7">
        <f t="shared" si="3"/>
        <v>0</v>
      </c>
      <c r="M33" s="7">
        <f t="shared" si="4"/>
        <v>0</v>
      </c>
      <c r="N33" s="7">
        <f t="shared" si="5"/>
        <v>0</v>
      </c>
      <c r="O33" s="9">
        <f t="shared" si="6"/>
        <v>0</v>
      </c>
    </row>
    <row r="34" spans="1:15" ht="14.4" x14ac:dyDescent="0.25">
      <c r="A34" s="72"/>
      <c r="B34" s="61"/>
      <c r="C34" s="61"/>
      <c r="D34" s="61"/>
      <c r="E34" s="61"/>
      <c r="F34" s="61"/>
      <c r="G34" s="61"/>
      <c r="H34" s="28"/>
      <c r="J34" s="40">
        <f>A34</f>
        <v>0</v>
      </c>
      <c r="K34" s="41">
        <f>C34</f>
        <v>0</v>
      </c>
      <c r="L34" s="41">
        <f t="shared" si="3"/>
        <v>0</v>
      </c>
      <c r="M34" s="41">
        <f t="shared" si="4"/>
        <v>0</v>
      </c>
      <c r="N34" s="41">
        <f t="shared" si="5"/>
        <v>0</v>
      </c>
      <c r="O34" s="42">
        <f t="shared" si="6"/>
        <v>0</v>
      </c>
    </row>
    <row r="35" spans="1:15" ht="14.4" x14ac:dyDescent="0.25">
      <c r="A35" s="63"/>
      <c r="B35" s="61"/>
      <c r="C35" s="61"/>
      <c r="D35" s="61"/>
      <c r="E35" s="61"/>
      <c r="F35" s="61"/>
      <c r="G35" s="61"/>
      <c r="H35" s="28"/>
      <c r="J35" s="85">
        <f>A35</f>
        <v>0</v>
      </c>
      <c r="K35" s="48">
        <f t="shared" si="2"/>
        <v>0</v>
      </c>
      <c r="L35" s="48">
        <f t="shared" si="3"/>
        <v>0</v>
      </c>
      <c r="M35" s="48">
        <f t="shared" si="4"/>
        <v>0</v>
      </c>
      <c r="N35" s="48">
        <f t="shared" si="5"/>
        <v>0</v>
      </c>
      <c r="O35" s="49">
        <f t="shared" si="6"/>
        <v>0</v>
      </c>
    </row>
    <row r="36" spans="1:15" ht="14.4" x14ac:dyDescent="0.25">
      <c r="A36" s="73"/>
      <c r="B36" s="61"/>
      <c r="C36" s="61"/>
      <c r="D36" s="61"/>
      <c r="E36" s="61"/>
      <c r="F36" s="61"/>
      <c r="G36" s="61"/>
      <c r="H36" s="28"/>
      <c r="J36" s="85"/>
      <c r="K36" s="7">
        <f t="shared" si="2"/>
        <v>0</v>
      </c>
      <c r="L36" s="7">
        <f t="shared" si="3"/>
        <v>0</v>
      </c>
      <c r="M36" s="7">
        <f t="shared" si="4"/>
        <v>0</v>
      </c>
      <c r="N36" s="7">
        <f t="shared" si="5"/>
        <v>0</v>
      </c>
      <c r="O36" s="9">
        <f t="shared" si="6"/>
        <v>0</v>
      </c>
    </row>
    <row r="37" spans="1:15" ht="14.4" x14ac:dyDescent="0.25">
      <c r="A37" s="73"/>
      <c r="B37" s="61"/>
      <c r="C37" s="61"/>
      <c r="D37" s="61"/>
      <c r="E37" s="61"/>
      <c r="F37" s="61"/>
      <c r="G37" s="61"/>
      <c r="H37" s="28"/>
      <c r="J37" s="85"/>
      <c r="K37" s="7">
        <f t="shared" si="2"/>
        <v>0</v>
      </c>
      <c r="L37" s="7">
        <f t="shared" si="3"/>
        <v>0</v>
      </c>
      <c r="M37" s="7">
        <f t="shared" si="4"/>
        <v>0</v>
      </c>
      <c r="N37" s="7">
        <f t="shared" si="5"/>
        <v>0</v>
      </c>
      <c r="O37" s="9">
        <f t="shared" si="6"/>
        <v>0</v>
      </c>
    </row>
    <row r="38" spans="1:15" x14ac:dyDescent="0.25">
      <c r="A38" s="32"/>
      <c r="B38" s="28"/>
      <c r="C38" s="28"/>
      <c r="D38" s="28"/>
      <c r="E38" s="28"/>
      <c r="F38" s="28"/>
      <c r="G38" s="28"/>
      <c r="H38" s="28"/>
      <c r="J38" s="40">
        <f>A38</f>
        <v>0</v>
      </c>
      <c r="K38" s="41">
        <f t="shared" si="2"/>
        <v>0</v>
      </c>
      <c r="L38" s="41">
        <f t="shared" si="3"/>
        <v>0</v>
      </c>
      <c r="M38" s="41">
        <f t="shared" si="4"/>
        <v>0</v>
      </c>
      <c r="N38" s="41">
        <f t="shared" si="5"/>
        <v>0</v>
      </c>
      <c r="O38" s="42">
        <f t="shared" si="6"/>
        <v>0</v>
      </c>
    </row>
    <row r="39" spans="1:15" x14ac:dyDescent="0.25">
      <c r="A39" s="33"/>
      <c r="B39" s="28"/>
      <c r="C39" s="28"/>
      <c r="D39" s="28"/>
      <c r="E39" s="28"/>
      <c r="F39" s="28"/>
      <c r="G39" s="28"/>
      <c r="H39" s="28"/>
      <c r="J39" s="85">
        <f>A39</f>
        <v>0</v>
      </c>
      <c r="K39" s="48">
        <f t="shared" si="2"/>
        <v>0</v>
      </c>
      <c r="L39" s="48">
        <f t="shared" si="3"/>
        <v>0</v>
      </c>
      <c r="M39" s="48">
        <f t="shared" si="4"/>
        <v>0</v>
      </c>
      <c r="N39" s="48">
        <f t="shared" si="5"/>
        <v>0</v>
      </c>
      <c r="O39" s="49">
        <f t="shared" si="6"/>
        <v>0</v>
      </c>
    </row>
    <row r="40" spans="1:15" x14ac:dyDescent="0.25">
      <c r="A40" s="34"/>
      <c r="B40" s="28"/>
      <c r="C40" s="28"/>
      <c r="D40" s="28"/>
      <c r="E40" s="28"/>
      <c r="F40" s="28"/>
      <c r="G40" s="28"/>
      <c r="H40" s="28"/>
      <c r="J40" s="85"/>
      <c r="K40" s="7">
        <f t="shared" si="2"/>
        <v>0</v>
      </c>
      <c r="L40" s="7">
        <f t="shared" si="3"/>
        <v>0</v>
      </c>
      <c r="M40" s="7">
        <f t="shared" si="4"/>
        <v>0</v>
      </c>
      <c r="N40" s="7">
        <f t="shared" si="5"/>
        <v>0</v>
      </c>
      <c r="O40" s="9">
        <f t="shared" si="6"/>
        <v>0</v>
      </c>
    </row>
    <row r="41" spans="1:15" x14ac:dyDescent="0.25">
      <c r="A41" s="34"/>
      <c r="B41" s="28"/>
      <c r="C41" s="28"/>
      <c r="D41" s="28"/>
      <c r="E41" s="28"/>
      <c r="F41" s="28"/>
      <c r="G41" s="28"/>
      <c r="H41" s="28"/>
      <c r="J41" s="85"/>
      <c r="K41" s="7">
        <f t="shared" si="2"/>
        <v>0</v>
      </c>
      <c r="L41" s="7">
        <f t="shared" si="3"/>
        <v>0</v>
      </c>
      <c r="M41" s="7">
        <f t="shared" si="4"/>
        <v>0</v>
      </c>
      <c r="N41" s="7">
        <f t="shared" si="5"/>
        <v>0</v>
      </c>
      <c r="O41" s="9">
        <f t="shared" si="6"/>
        <v>0</v>
      </c>
    </row>
    <row r="42" spans="1:15" x14ac:dyDescent="0.25">
      <c r="A42" s="32"/>
      <c r="B42" s="28"/>
      <c r="C42" s="28"/>
      <c r="D42" s="28"/>
      <c r="E42" s="28"/>
      <c r="F42" s="28"/>
      <c r="G42" s="28"/>
      <c r="H42" s="28"/>
      <c r="J42" s="40">
        <f>A42</f>
        <v>0</v>
      </c>
      <c r="K42" s="41">
        <f t="shared" si="2"/>
        <v>0</v>
      </c>
      <c r="L42" s="41">
        <f t="shared" si="3"/>
        <v>0</v>
      </c>
      <c r="M42" s="41">
        <f t="shared" si="4"/>
        <v>0</v>
      </c>
      <c r="N42" s="41">
        <f t="shared" si="5"/>
        <v>0</v>
      </c>
      <c r="O42" s="42">
        <f t="shared" si="6"/>
        <v>0</v>
      </c>
    </row>
    <row r="43" spans="1:15" x14ac:dyDescent="0.25">
      <c r="A43" s="33"/>
      <c r="B43" s="28"/>
      <c r="C43" s="28"/>
      <c r="D43" s="28"/>
      <c r="E43" s="28"/>
      <c r="F43" s="28"/>
      <c r="G43" s="28"/>
      <c r="H43" s="28"/>
      <c r="J43" s="85">
        <f>A43</f>
        <v>0</v>
      </c>
      <c r="K43" s="48">
        <f t="shared" si="2"/>
        <v>0</v>
      </c>
      <c r="L43" s="48">
        <f t="shared" si="3"/>
        <v>0</v>
      </c>
      <c r="M43" s="48">
        <f t="shared" si="4"/>
        <v>0</v>
      </c>
      <c r="N43" s="48">
        <f t="shared" si="5"/>
        <v>0</v>
      </c>
      <c r="O43" s="49">
        <f t="shared" si="6"/>
        <v>0</v>
      </c>
    </row>
    <row r="44" spans="1:15" x14ac:dyDescent="0.25">
      <c r="A44" s="34"/>
      <c r="B44" s="28"/>
      <c r="C44" s="28"/>
      <c r="D44" s="28"/>
      <c r="E44" s="28"/>
      <c r="F44" s="28"/>
      <c r="G44" s="28"/>
      <c r="H44" s="28"/>
      <c r="J44" s="85"/>
      <c r="K44" s="7">
        <f t="shared" si="2"/>
        <v>0</v>
      </c>
      <c r="L44" s="7">
        <f t="shared" si="3"/>
        <v>0</v>
      </c>
      <c r="M44" s="7">
        <f t="shared" si="4"/>
        <v>0</v>
      </c>
      <c r="N44" s="7">
        <f t="shared" si="5"/>
        <v>0</v>
      </c>
      <c r="O44" s="9">
        <f t="shared" si="6"/>
        <v>0</v>
      </c>
    </row>
    <row r="45" spans="1:15" ht="13.8" thickBot="1" x14ac:dyDescent="0.3">
      <c r="A45" s="34"/>
      <c r="B45" s="28"/>
      <c r="C45" s="28"/>
      <c r="D45" s="28"/>
      <c r="E45" s="28"/>
      <c r="F45" s="28"/>
      <c r="G45" s="28"/>
      <c r="H45" s="28"/>
      <c r="J45" s="86"/>
      <c r="K45" s="11">
        <f t="shared" si="2"/>
        <v>0</v>
      </c>
      <c r="L45" s="11">
        <f t="shared" si="3"/>
        <v>0</v>
      </c>
      <c r="M45" s="11">
        <f t="shared" si="4"/>
        <v>0</v>
      </c>
      <c r="N45" s="11">
        <f t="shared" si="5"/>
        <v>0</v>
      </c>
      <c r="O45" s="29">
        <f t="shared" si="6"/>
        <v>0</v>
      </c>
    </row>
    <row r="46" spans="1:15" ht="13.8" thickTop="1" x14ac:dyDescent="0.25"/>
  </sheetData>
  <mergeCells count="14">
    <mergeCell ref="J43:J45"/>
    <mergeCell ref="J19:J21"/>
    <mergeCell ref="J3:O5"/>
    <mergeCell ref="J15:J17"/>
    <mergeCell ref="J23:J25"/>
    <mergeCell ref="J27:J29"/>
    <mergeCell ref="J31:J33"/>
    <mergeCell ref="J35:J37"/>
    <mergeCell ref="J39:J41"/>
    <mergeCell ref="A3:G3"/>
    <mergeCell ref="A4:G4"/>
    <mergeCell ref="A5:G5"/>
    <mergeCell ref="J7:J9"/>
    <mergeCell ref="J11:J13"/>
  </mergeCells>
  <conditionalFormatting sqref="H7">
    <cfRule type="cellIs" dxfId="12" priority="3" operator="greaterThan">
      <formula>0.6</formula>
    </cfRule>
  </conditionalFormatting>
  <conditionalFormatting sqref="H43 H39 H35 H31 H27 H23 H19 H15 H11">
    <cfRule type="cellIs" dxfId="11" priority="2" operator="greaterThan">
      <formula>0.6</formula>
    </cfRule>
  </conditionalFormatting>
  <conditionalFormatting sqref="K7:O7 K11:O11 K15:O15 K19:O19 K23:O23 K27:O27 K31:O31 K35:O35 K39:O39 K43:O43">
    <cfRule type="cellIs" dxfId="10" priority="1" operator="greaterThan">
      <formula>0.6</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1"/>
  <sheetViews>
    <sheetView topLeftCell="A6" zoomScale="120" zoomScaleNormal="120" workbookViewId="0">
      <selection activeCell="K11" sqref="K11"/>
    </sheetView>
  </sheetViews>
  <sheetFormatPr defaultColWidth="9.109375" defaultRowHeight="13.2" x14ac:dyDescent="0.25"/>
  <cols>
    <col min="1" max="1" width="17.5546875" style="1" customWidth="1"/>
    <col min="2" max="2" width="19.109375" style="1" customWidth="1"/>
    <col min="3" max="3" width="16.5546875" style="1" customWidth="1"/>
    <col min="4" max="4" width="12.44140625" style="1" customWidth="1"/>
    <col min="5" max="5" width="14.5546875" style="1" customWidth="1"/>
    <col min="6" max="6" width="13.77734375" style="1" customWidth="1"/>
    <col min="7" max="7" width="13.6640625" style="1" customWidth="1"/>
    <col min="8" max="8" width="9.109375" style="1"/>
    <col min="9" max="9" width="20.109375" style="1" bestFit="1" customWidth="1"/>
    <col min="10" max="10" width="13.77734375" style="1" customWidth="1"/>
    <col min="11" max="11" width="16" style="1" customWidth="1"/>
    <col min="12" max="13" width="9.109375" style="1"/>
    <col min="14" max="14" width="20.109375" style="1" bestFit="1" customWidth="1"/>
    <col min="15" max="15" width="13.44140625" style="1" customWidth="1"/>
    <col min="16" max="18" width="9.109375" style="1"/>
    <col min="19" max="19" width="12.6640625" style="1" customWidth="1"/>
    <col min="20" max="16384" width="9.109375" style="1"/>
  </cols>
  <sheetData>
    <row r="1" spans="1:11" s="53" customFormat="1" ht="27" customHeight="1" x14ac:dyDescent="0.3">
      <c r="A1" s="81" t="s">
        <v>163</v>
      </c>
    </row>
    <row r="3" spans="1:11" x14ac:dyDescent="0.25">
      <c r="A3" s="47" t="s">
        <v>161</v>
      </c>
    </row>
    <row r="4" spans="1:11" x14ac:dyDescent="0.25">
      <c r="A4" s="47" t="s">
        <v>162</v>
      </c>
    </row>
    <row r="5" spans="1:11" x14ac:dyDescent="0.25">
      <c r="A5" s="47"/>
    </row>
    <row r="6" spans="1:11" x14ac:dyDescent="0.25">
      <c r="A6" s="101" t="s">
        <v>139</v>
      </c>
      <c r="B6" s="101"/>
      <c r="C6" s="101"/>
      <c r="D6" s="101"/>
      <c r="E6" s="101"/>
      <c r="F6" s="101"/>
      <c r="G6" s="101"/>
      <c r="H6" s="101"/>
      <c r="I6" s="101"/>
      <c r="J6" s="101"/>
      <c r="K6" s="101"/>
    </row>
    <row r="7" spans="1:11" ht="13.8" thickBot="1" x14ac:dyDescent="0.3">
      <c r="A7" s="101"/>
      <c r="B7" s="101"/>
      <c r="C7" s="101"/>
      <c r="D7" s="101"/>
      <c r="E7" s="101"/>
      <c r="F7" s="101"/>
      <c r="G7" s="101"/>
      <c r="H7" s="101"/>
      <c r="I7" s="101"/>
      <c r="J7" s="101"/>
      <c r="K7" s="101"/>
    </row>
    <row r="8" spans="1:11" ht="13.8" thickTop="1" x14ac:dyDescent="0.25">
      <c r="A8" s="97" t="str">
        <f>A23</f>
        <v>Full Multivariate Model</v>
      </c>
      <c r="B8" s="98"/>
      <c r="C8" s="98"/>
      <c r="D8" s="98"/>
      <c r="E8" s="98"/>
      <c r="F8" s="97" t="str">
        <f>A40</f>
        <v>Model w/ Potential Influential Observations Eliminated</v>
      </c>
      <c r="G8" s="98"/>
      <c r="H8" s="98"/>
      <c r="I8" s="98"/>
      <c r="J8" s="99"/>
      <c r="K8" s="102" t="s">
        <v>13</v>
      </c>
    </row>
    <row r="9" spans="1:11" ht="27.6" customHeight="1" thickBot="1" x14ac:dyDescent="0.3">
      <c r="A9" s="18" t="s">
        <v>0</v>
      </c>
      <c r="B9" s="58" t="s">
        <v>10</v>
      </c>
      <c r="C9" s="100" t="s">
        <v>11</v>
      </c>
      <c r="D9" s="100"/>
      <c r="E9" s="58" t="s">
        <v>12</v>
      </c>
      <c r="F9" s="59" t="s">
        <v>0</v>
      </c>
      <c r="G9" s="58" t="s">
        <v>10</v>
      </c>
      <c r="H9" s="100" t="s">
        <v>11</v>
      </c>
      <c r="I9" s="100"/>
      <c r="J9" s="57" t="s">
        <v>12</v>
      </c>
      <c r="K9" s="103"/>
    </row>
    <row r="10" spans="1:11" ht="13.8" thickTop="1" x14ac:dyDescent="0.25">
      <c r="A10" s="16" t="str">
        <f t="shared" ref="A10:B18" si="0">A27</f>
        <v>AGE_Cent</v>
      </c>
      <c r="B10" s="20">
        <f t="shared" si="0"/>
        <v>0.19153390000000001</v>
      </c>
      <c r="C10" s="20">
        <f t="shared" ref="C10:C18" si="1">F27</f>
        <v>1.3878400000000001E-2</v>
      </c>
      <c r="D10" s="20">
        <f t="shared" ref="D10:D18" si="2">G27</f>
        <v>0.3691894</v>
      </c>
      <c r="E10" s="20">
        <f t="shared" ref="E10:E18" si="3">E27</f>
        <v>3.4799999999999998E-2</v>
      </c>
      <c r="F10" s="16" t="str">
        <f t="shared" ref="F10:F18" si="4">A44</f>
        <v>AGE_Cent</v>
      </c>
      <c r="G10" s="20">
        <f t="shared" ref="G10:G18" si="5">B44</f>
        <v>0.1713365</v>
      </c>
      <c r="H10" s="20">
        <f t="shared" ref="H10:H18" si="6">F44</f>
        <v>5.8639E-3</v>
      </c>
      <c r="I10" s="20">
        <f t="shared" ref="I10:I18" si="7">G44</f>
        <v>0.33680919999999998</v>
      </c>
      <c r="J10" s="17">
        <f t="shared" ref="J10:J18" si="8">E44</f>
        <v>4.2500000000000003E-2</v>
      </c>
      <c r="K10" s="10">
        <f>(G10-B10)/B10</f>
        <v>-0.10545078443032802</v>
      </c>
    </row>
    <row r="11" spans="1:11" x14ac:dyDescent="0.25">
      <c r="A11" s="4" t="str">
        <f t="shared" si="0"/>
        <v>BMI_Cent</v>
      </c>
      <c r="B11" s="21">
        <f t="shared" si="0"/>
        <v>0.69098420000000005</v>
      </c>
      <c r="C11" s="21">
        <f t="shared" si="1"/>
        <v>0.1603957</v>
      </c>
      <c r="D11" s="21">
        <f t="shared" si="2"/>
        <v>1.2215726</v>
      </c>
      <c r="E11" s="21">
        <f t="shared" si="3"/>
        <v>1.11E-2</v>
      </c>
      <c r="F11" s="4" t="str">
        <f t="shared" si="4"/>
        <v>BMI_Cent</v>
      </c>
      <c r="G11" s="21">
        <f t="shared" si="5"/>
        <v>0.78083270000000005</v>
      </c>
      <c r="H11" s="21">
        <f t="shared" si="6"/>
        <v>0.28588170000000002</v>
      </c>
      <c r="I11" s="21">
        <f t="shared" si="7"/>
        <v>1.2757837000000001</v>
      </c>
      <c r="J11" s="5">
        <f t="shared" si="8"/>
        <v>2.2000000000000001E-3</v>
      </c>
      <c r="K11" s="10">
        <f t="shared" ref="K11:K18" si="9">(G11-B11)/B11</f>
        <v>0.13002974597682551</v>
      </c>
    </row>
    <row r="12" spans="1:11" x14ac:dyDescent="0.25">
      <c r="A12" s="4" t="str">
        <f t="shared" si="0"/>
        <v>DBP_Cent</v>
      </c>
      <c r="B12" s="21">
        <f t="shared" si="0"/>
        <v>0.93631759999999997</v>
      </c>
      <c r="C12" s="21">
        <f t="shared" si="1"/>
        <v>0.75758250000000005</v>
      </c>
      <c r="D12" s="21">
        <f t="shared" si="2"/>
        <v>1.1150526999999999</v>
      </c>
      <c r="E12" s="21" t="str">
        <f t="shared" si="3"/>
        <v>&lt;.0001</v>
      </c>
      <c r="F12" s="4" t="str">
        <f t="shared" si="4"/>
        <v>DBP_Cent</v>
      </c>
      <c r="G12" s="21">
        <f t="shared" si="5"/>
        <v>0.79170099999999999</v>
      </c>
      <c r="H12" s="21">
        <f t="shared" si="6"/>
        <v>0.61524800000000002</v>
      </c>
      <c r="I12" s="21">
        <f t="shared" si="7"/>
        <v>0.96815399999999996</v>
      </c>
      <c r="J12" s="5" t="str">
        <f t="shared" si="8"/>
        <v>&lt;.0001</v>
      </c>
      <c r="K12" s="10">
        <f t="shared" si="9"/>
        <v>-0.15445250628632848</v>
      </c>
    </row>
    <row r="13" spans="1:11" x14ac:dyDescent="0.25">
      <c r="A13" s="4" t="str">
        <f t="shared" si="0"/>
        <v>AGE_Cent*DBP_Cent</v>
      </c>
      <c r="B13" s="21">
        <f t="shared" si="0"/>
        <v>1.1347100000000001E-2</v>
      </c>
      <c r="C13" s="21">
        <f t="shared" si="1"/>
        <v>1.3385000000000001E-3</v>
      </c>
      <c r="D13" s="21">
        <f t="shared" si="2"/>
        <v>2.1355699999999998E-2</v>
      </c>
      <c r="E13" s="21">
        <f t="shared" si="3"/>
        <v>2.6599999999999999E-2</v>
      </c>
      <c r="F13" s="4" t="str">
        <f t="shared" si="4"/>
        <v>AGE_Cent*DBP_Cent</v>
      </c>
      <c r="G13" s="21">
        <f t="shared" si="5"/>
        <v>-4.1831999999999998E-3</v>
      </c>
      <c r="H13" s="21">
        <f t="shared" si="6"/>
        <v>-1.5449600000000001E-2</v>
      </c>
      <c r="I13" s="21">
        <f t="shared" si="7"/>
        <v>7.0831000000000002E-3</v>
      </c>
      <c r="J13" s="5">
        <f t="shared" si="8"/>
        <v>0.4642</v>
      </c>
      <c r="K13" s="10">
        <f t="shared" si="9"/>
        <v>-1.368658071225247</v>
      </c>
    </row>
    <row r="14" spans="1:11" x14ac:dyDescent="0.25">
      <c r="A14" s="4">
        <f t="shared" si="0"/>
        <v>0</v>
      </c>
      <c r="B14" s="21">
        <f t="shared" si="0"/>
        <v>0</v>
      </c>
      <c r="C14" s="21">
        <f t="shared" si="1"/>
        <v>0</v>
      </c>
      <c r="D14" s="21">
        <f t="shared" si="2"/>
        <v>0</v>
      </c>
      <c r="E14" s="21">
        <f t="shared" si="3"/>
        <v>0</v>
      </c>
      <c r="F14" s="4">
        <f t="shared" si="4"/>
        <v>0</v>
      </c>
      <c r="G14" s="21">
        <f t="shared" si="5"/>
        <v>0</v>
      </c>
      <c r="H14" s="21">
        <f t="shared" si="6"/>
        <v>0</v>
      </c>
      <c r="I14" s="21">
        <f t="shared" si="7"/>
        <v>0</v>
      </c>
      <c r="J14" s="5">
        <f t="shared" si="8"/>
        <v>0</v>
      </c>
      <c r="K14" s="10" t="e">
        <f t="shared" si="9"/>
        <v>#DIV/0!</v>
      </c>
    </row>
    <row r="15" spans="1:11" x14ac:dyDescent="0.25">
      <c r="A15" s="4">
        <f t="shared" si="0"/>
        <v>0</v>
      </c>
      <c r="B15" s="21">
        <f t="shared" si="0"/>
        <v>0</v>
      </c>
      <c r="C15" s="21">
        <f t="shared" si="1"/>
        <v>0</v>
      </c>
      <c r="D15" s="21">
        <f t="shared" si="2"/>
        <v>0</v>
      </c>
      <c r="E15" s="21">
        <f t="shared" si="3"/>
        <v>0</v>
      </c>
      <c r="F15" s="4">
        <f t="shared" si="4"/>
        <v>0</v>
      </c>
      <c r="G15" s="21">
        <f t="shared" si="5"/>
        <v>0</v>
      </c>
      <c r="H15" s="21">
        <f t="shared" si="6"/>
        <v>0</v>
      </c>
      <c r="I15" s="21">
        <f t="shared" si="7"/>
        <v>0</v>
      </c>
      <c r="J15" s="5">
        <f t="shared" si="8"/>
        <v>0</v>
      </c>
      <c r="K15" s="10" t="e">
        <f t="shared" si="9"/>
        <v>#DIV/0!</v>
      </c>
    </row>
    <row r="16" spans="1:11" x14ac:dyDescent="0.25">
      <c r="A16" s="4">
        <f t="shared" si="0"/>
        <v>0</v>
      </c>
      <c r="B16" s="21">
        <f t="shared" si="0"/>
        <v>0</v>
      </c>
      <c r="C16" s="21">
        <f t="shared" si="1"/>
        <v>0</v>
      </c>
      <c r="D16" s="21">
        <f t="shared" si="2"/>
        <v>0</v>
      </c>
      <c r="E16" s="21">
        <f t="shared" si="3"/>
        <v>0</v>
      </c>
      <c r="F16" s="4">
        <f t="shared" si="4"/>
        <v>0</v>
      </c>
      <c r="G16" s="21">
        <f t="shared" si="5"/>
        <v>0</v>
      </c>
      <c r="H16" s="21">
        <f t="shared" si="6"/>
        <v>0</v>
      </c>
      <c r="I16" s="21">
        <f t="shared" si="7"/>
        <v>0</v>
      </c>
      <c r="J16" s="5">
        <f t="shared" si="8"/>
        <v>0</v>
      </c>
      <c r="K16" s="10" t="e">
        <f t="shared" si="9"/>
        <v>#DIV/0!</v>
      </c>
    </row>
    <row r="17" spans="1:11" x14ac:dyDescent="0.25">
      <c r="A17" s="4">
        <f t="shared" si="0"/>
        <v>0</v>
      </c>
      <c r="B17" s="21">
        <f t="shared" si="0"/>
        <v>0</v>
      </c>
      <c r="C17" s="21">
        <f t="shared" si="1"/>
        <v>0</v>
      </c>
      <c r="D17" s="21">
        <f t="shared" si="2"/>
        <v>0</v>
      </c>
      <c r="E17" s="21">
        <f t="shared" si="3"/>
        <v>0</v>
      </c>
      <c r="F17" s="4">
        <f t="shared" si="4"/>
        <v>0</v>
      </c>
      <c r="G17" s="21">
        <f t="shared" si="5"/>
        <v>0</v>
      </c>
      <c r="H17" s="21">
        <f t="shared" si="6"/>
        <v>0</v>
      </c>
      <c r="I17" s="21">
        <f t="shared" si="7"/>
        <v>0</v>
      </c>
      <c r="J17" s="5">
        <f t="shared" si="8"/>
        <v>0</v>
      </c>
      <c r="K17" s="10" t="e">
        <f t="shared" si="9"/>
        <v>#DIV/0!</v>
      </c>
    </row>
    <row r="18" spans="1:11" x14ac:dyDescent="0.25">
      <c r="A18" s="4">
        <f t="shared" si="0"/>
        <v>0</v>
      </c>
      <c r="B18" s="21">
        <f t="shared" si="0"/>
        <v>0</v>
      </c>
      <c r="C18" s="21">
        <f t="shared" si="1"/>
        <v>0</v>
      </c>
      <c r="D18" s="21">
        <f t="shared" si="2"/>
        <v>0</v>
      </c>
      <c r="E18" s="21">
        <f t="shared" si="3"/>
        <v>0</v>
      </c>
      <c r="F18" s="4">
        <f t="shared" si="4"/>
        <v>0</v>
      </c>
      <c r="G18" s="21">
        <f t="shared" si="5"/>
        <v>0</v>
      </c>
      <c r="H18" s="21">
        <f t="shared" si="6"/>
        <v>0</v>
      </c>
      <c r="I18" s="21">
        <f t="shared" si="7"/>
        <v>0</v>
      </c>
      <c r="J18" s="5">
        <f t="shared" si="8"/>
        <v>0</v>
      </c>
      <c r="K18" s="10" t="e">
        <f t="shared" si="9"/>
        <v>#DIV/0!</v>
      </c>
    </row>
    <row r="19" spans="1:11" x14ac:dyDescent="0.25">
      <c r="A19" s="4">
        <f t="shared" ref="A19:B19" si="10">A36</f>
        <v>0</v>
      </c>
      <c r="B19" s="21">
        <f t="shared" si="10"/>
        <v>0</v>
      </c>
      <c r="C19" s="21">
        <f t="shared" ref="C19:D19" si="11">F36</f>
        <v>0</v>
      </c>
      <c r="D19" s="21">
        <f t="shared" si="11"/>
        <v>0</v>
      </c>
      <c r="E19" s="21">
        <f t="shared" ref="E19:E21" si="12">E36</f>
        <v>0</v>
      </c>
      <c r="F19" s="4">
        <f t="shared" ref="F19:G19" si="13">A53</f>
        <v>0</v>
      </c>
      <c r="G19" s="21">
        <f t="shared" si="13"/>
        <v>0</v>
      </c>
      <c r="H19" s="21">
        <f t="shared" ref="H19:I19" si="14">F53</f>
        <v>0</v>
      </c>
      <c r="I19" s="21">
        <f t="shared" si="14"/>
        <v>0</v>
      </c>
      <c r="J19" s="5">
        <f t="shared" ref="J19:J21" si="15">E53</f>
        <v>0</v>
      </c>
      <c r="K19" s="10" t="e">
        <f t="shared" ref="K19:K21" si="16">(G19-B19)/B19</f>
        <v>#DIV/0!</v>
      </c>
    </row>
    <row r="20" spans="1:11" x14ac:dyDescent="0.25">
      <c r="A20" s="4">
        <f t="shared" ref="A20:B20" si="17">A37</f>
        <v>0</v>
      </c>
      <c r="B20" s="21">
        <f t="shared" si="17"/>
        <v>0</v>
      </c>
      <c r="C20" s="21">
        <f t="shared" ref="C20:D20" si="18">F37</f>
        <v>0</v>
      </c>
      <c r="D20" s="21">
        <f t="shared" si="18"/>
        <v>0</v>
      </c>
      <c r="E20" s="21">
        <f t="shared" si="12"/>
        <v>0</v>
      </c>
      <c r="F20" s="4">
        <f t="shared" ref="F20:G20" si="19">A54</f>
        <v>0</v>
      </c>
      <c r="G20" s="21">
        <f t="shared" si="19"/>
        <v>0</v>
      </c>
      <c r="H20" s="21">
        <f t="shared" ref="H20:I20" si="20">F54</f>
        <v>0</v>
      </c>
      <c r="I20" s="21">
        <f t="shared" si="20"/>
        <v>0</v>
      </c>
      <c r="J20" s="5">
        <f t="shared" si="15"/>
        <v>0</v>
      </c>
      <c r="K20" s="10" t="e">
        <f t="shared" si="16"/>
        <v>#DIV/0!</v>
      </c>
    </row>
    <row r="21" spans="1:11" ht="13.8" thickBot="1" x14ac:dyDescent="0.3">
      <c r="A21" s="6">
        <f t="shared" ref="A21:B21" si="21">A38</f>
        <v>0</v>
      </c>
      <c r="B21" s="77">
        <f t="shared" si="21"/>
        <v>0</v>
      </c>
      <c r="C21" s="77">
        <f t="shared" ref="C21:D21" si="22">F38</f>
        <v>0</v>
      </c>
      <c r="D21" s="77">
        <f t="shared" si="22"/>
        <v>0</v>
      </c>
      <c r="E21" s="77">
        <f t="shared" si="12"/>
        <v>0</v>
      </c>
      <c r="F21" s="6">
        <f t="shared" ref="F21:G21" si="23">A55</f>
        <v>0</v>
      </c>
      <c r="G21" s="77">
        <f t="shared" si="23"/>
        <v>0</v>
      </c>
      <c r="H21" s="77">
        <f t="shared" ref="H21:I21" si="24">F55</f>
        <v>0</v>
      </c>
      <c r="I21" s="77">
        <f t="shared" si="24"/>
        <v>0</v>
      </c>
      <c r="J21" s="78">
        <f t="shared" si="15"/>
        <v>0</v>
      </c>
      <c r="K21" s="22" t="e">
        <f t="shared" si="16"/>
        <v>#DIV/0!</v>
      </c>
    </row>
    <row r="22" spans="1:11" ht="13.8" thickTop="1" x14ac:dyDescent="0.25"/>
    <row r="23" spans="1:11" ht="14.7" customHeight="1" x14ac:dyDescent="0.25">
      <c r="A23" s="96" t="s">
        <v>140</v>
      </c>
      <c r="B23" s="96"/>
      <c r="C23" s="96"/>
      <c r="D23" s="96"/>
      <c r="E23" s="96"/>
      <c r="F23" s="96"/>
      <c r="G23" s="96"/>
    </row>
    <row r="24" spans="1:11" ht="15" customHeight="1" x14ac:dyDescent="0.25">
      <c r="A24" s="82" t="s">
        <v>0</v>
      </c>
      <c r="B24" s="82" t="s">
        <v>1</v>
      </c>
      <c r="C24" s="12" t="s">
        <v>136</v>
      </c>
      <c r="D24" s="82" t="s">
        <v>2</v>
      </c>
      <c r="E24" s="82" t="s">
        <v>3</v>
      </c>
      <c r="F24" s="82" t="s">
        <v>4</v>
      </c>
      <c r="G24" s="82"/>
    </row>
    <row r="25" spans="1:11" ht="13.8" thickBot="1" x14ac:dyDescent="0.3">
      <c r="A25" s="82"/>
      <c r="B25" s="82"/>
      <c r="C25" s="12" t="s">
        <v>137</v>
      </c>
      <c r="D25" s="82"/>
      <c r="E25" s="82"/>
      <c r="F25" s="82"/>
      <c r="G25" s="82"/>
    </row>
    <row r="26" spans="1:11" ht="16.2" customHeight="1" x14ac:dyDescent="0.25">
      <c r="A26" s="118" t="s">
        <v>5</v>
      </c>
      <c r="B26" s="111">
        <v>115.9168147</v>
      </c>
      <c r="C26" s="111">
        <v>1.1312210300000001</v>
      </c>
      <c r="D26" s="111">
        <v>102.47</v>
      </c>
      <c r="E26" s="111" t="s">
        <v>6</v>
      </c>
      <c r="F26" s="111">
        <v>113.68087149999999</v>
      </c>
      <c r="G26" s="111">
        <v>118.15275800000001</v>
      </c>
    </row>
    <row r="27" spans="1:11" ht="13.8" x14ac:dyDescent="0.25">
      <c r="A27" s="112" t="s">
        <v>57</v>
      </c>
      <c r="B27" s="62">
        <v>0.19153390000000001</v>
      </c>
      <c r="C27" s="62">
        <v>8.9880459999999995E-2</v>
      </c>
      <c r="D27" s="62">
        <v>2.13</v>
      </c>
      <c r="E27" s="62">
        <v>3.4799999999999998E-2</v>
      </c>
      <c r="F27" s="62">
        <v>1.3878400000000001E-2</v>
      </c>
      <c r="G27" s="62">
        <v>0.3691894</v>
      </c>
    </row>
    <row r="28" spans="1:11" ht="13.8" x14ac:dyDescent="0.25">
      <c r="A28" s="112" t="s">
        <v>58</v>
      </c>
      <c r="B28" s="62">
        <v>0.69098420000000005</v>
      </c>
      <c r="C28" s="62">
        <v>0.26843830000000002</v>
      </c>
      <c r="D28" s="62">
        <v>2.57</v>
      </c>
      <c r="E28" s="62">
        <v>1.11E-2</v>
      </c>
      <c r="F28" s="62">
        <v>0.1603957</v>
      </c>
      <c r="G28" s="62">
        <v>1.2215726</v>
      </c>
    </row>
    <row r="29" spans="1:11" ht="13.8" x14ac:dyDescent="0.25">
      <c r="A29" s="112" t="s">
        <v>59</v>
      </c>
      <c r="B29" s="62">
        <v>0.93631759999999997</v>
      </c>
      <c r="C29" s="62">
        <v>9.0426660000000006E-2</v>
      </c>
      <c r="D29" s="62">
        <v>10.35</v>
      </c>
      <c r="E29" s="62" t="s">
        <v>6</v>
      </c>
      <c r="F29" s="62">
        <v>0.75758250000000005</v>
      </c>
      <c r="G29" s="62">
        <v>1.1150526999999999</v>
      </c>
    </row>
    <row r="30" spans="1:11" ht="27.6" x14ac:dyDescent="0.25">
      <c r="A30" s="112" t="s">
        <v>241</v>
      </c>
      <c r="B30" s="62">
        <v>1.1347100000000001E-2</v>
      </c>
      <c r="C30" s="62">
        <v>5.0635899999999998E-3</v>
      </c>
      <c r="D30" s="62">
        <v>2.2400000000000002</v>
      </c>
      <c r="E30" s="62">
        <v>2.6599999999999999E-2</v>
      </c>
      <c r="F30" s="62">
        <v>1.3385000000000001E-3</v>
      </c>
      <c r="G30" s="62">
        <v>2.1355699999999998E-2</v>
      </c>
    </row>
    <row r="31" spans="1:11" ht="13.8" x14ac:dyDescent="0.25">
      <c r="A31" s="60"/>
      <c r="B31" s="62"/>
      <c r="C31" s="62"/>
      <c r="D31" s="62"/>
      <c r="E31" s="62"/>
      <c r="F31" s="62"/>
      <c r="G31" s="62"/>
    </row>
    <row r="32" spans="1:11" ht="13.8" x14ac:dyDescent="0.25">
      <c r="A32" s="60"/>
      <c r="B32" s="62"/>
      <c r="C32" s="62"/>
      <c r="D32" s="62"/>
      <c r="E32" s="62"/>
      <c r="F32" s="64"/>
      <c r="G32" s="62"/>
    </row>
    <row r="33" spans="1:7" ht="13.8" x14ac:dyDescent="0.25">
      <c r="A33" s="60"/>
      <c r="B33" s="62"/>
      <c r="C33" s="62"/>
      <c r="D33" s="62"/>
      <c r="E33" s="62"/>
      <c r="F33" s="62"/>
      <c r="G33" s="62"/>
    </row>
    <row r="34" spans="1:7" ht="13.8" x14ac:dyDescent="0.25">
      <c r="A34" s="60"/>
      <c r="B34" s="62"/>
      <c r="C34" s="62"/>
      <c r="D34" s="62"/>
      <c r="E34" s="62"/>
      <c r="F34" s="62"/>
      <c r="G34" s="62"/>
    </row>
    <row r="35" spans="1:7" x14ac:dyDescent="0.25">
      <c r="A35" s="12"/>
      <c r="B35" s="2"/>
      <c r="C35" s="2"/>
      <c r="D35" s="2"/>
      <c r="E35" s="2"/>
      <c r="F35" s="3"/>
      <c r="G35" s="2"/>
    </row>
    <row r="40" spans="1:7" x14ac:dyDescent="0.25">
      <c r="A40" s="96" t="s">
        <v>138</v>
      </c>
      <c r="B40" s="96"/>
      <c r="C40" s="96"/>
      <c r="D40" s="96"/>
      <c r="E40" s="96"/>
      <c r="F40" s="96"/>
      <c r="G40" s="96"/>
    </row>
    <row r="41" spans="1:7" x14ac:dyDescent="0.25">
      <c r="A41" s="82" t="s">
        <v>0</v>
      </c>
      <c r="B41" s="82" t="s">
        <v>1</v>
      </c>
      <c r="C41" s="12" t="s">
        <v>136</v>
      </c>
      <c r="D41" s="82" t="s">
        <v>2</v>
      </c>
      <c r="E41" s="82" t="s">
        <v>3</v>
      </c>
      <c r="F41" s="82" t="s">
        <v>4</v>
      </c>
      <c r="G41" s="82"/>
    </row>
    <row r="42" spans="1:7" ht="13.8" thickBot="1" x14ac:dyDescent="0.3">
      <c r="A42" s="82"/>
      <c r="B42" s="82"/>
      <c r="C42" s="12" t="s">
        <v>137</v>
      </c>
      <c r="D42" s="82"/>
      <c r="E42" s="82"/>
      <c r="F42" s="82"/>
      <c r="G42" s="82"/>
    </row>
    <row r="43" spans="1:7" ht="13.8" x14ac:dyDescent="0.25">
      <c r="A43" s="118" t="s">
        <v>5</v>
      </c>
      <c r="B43" s="111">
        <v>116.7239529</v>
      </c>
      <c r="C43" s="111">
        <v>1.0654108900000001</v>
      </c>
      <c r="D43" s="111">
        <v>109.56</v>
      </c>
      <c r="E43" s="111" t="s">
        <v>6</v>
      </c>
      <c r="F43" s="111">
        <v>114.6179635</v>
      </c>
      <c r="G43" s="111">
        <v>118.8299423</v>
      </c>
    </row>
    <row r="44" spans="1:7" ht="13.8" x14ac:dyDescent="0.25">
      <c r="A44" s="112" t="s">
        <v>57</v>
      </c>
      <c r="B44" s="62">
        <v>0.1713365</v>
      </c>
      <c r="C44" s="62">
        <v>8.3711900000000006E-2</v>
      </c>
      <c r="D44" s="62">
        <v>2.0499999999999998</v>
      </c>
      <c r="E44" s="62">
        <v>4.2500000000000003E-2</v>
      </c>
      <c r="F44" s="62">
        <v>5.8639E-3</v>
      </c>
      <c r="G44" s="62">
        <v>0.33680919999999998</v>
      </c>
    </row>
    <row r="45" spans="1:7" ht="13.8" x14ac:dyDescent="0.25">
      <c r="A45" s="112" t="s">
        <v>58</v>
      </c>
      <c r="B45" s="62">
        <v>0.78083270000000005</v>
      </c>
      <c r="C45" s="62">
        <v>0.25039355000000002</v>
      </c>
      <c r="D45" s="62">
        <v>3.12</v>
      </c>
      <c r="E45" s="62">
        <v>2.2000000000000001E-3</v>
      </c>
      <c r="F45" s="62">
        <v>0.28588170000000002</v>
      </c>
      <c r="G45" s="62">
        <v>1.2757837000000001</v>
      </c>
    </row>
    <row r="46" spans="1:7" ht="13.8" x14ac:dyDescent="0.25">
      <c r="A46" s="112" t="s">
        <v>59</v>
      </c>
      <c r="B46" s="62">
        <v>0.79170099999999999</v>
      </c>
      <c r="C46" s="62">
        <v>8.9266789999999999E-2</v>
      </c>
      <c r="D46" s="62">
        <v>8.8699999999999992</v>
      </c>
      <c r="E46" s="62" t="s">
        <v>6</v>
      </c>
      <c r="F46" s="62">
        <v>0.61524800000000002</v>
      </c>
      <c r="G46" s="62">
        <v>0.96815399999999996</v>
      </c>
    </row>
    <row r="47" spans="1:7" ht="27.6" x14ac:dyDescent="0.25">
      <c r="A47" s="112" t="s">
        <v>241</v>
      </c>
      <c r="B47" s="64">
        <v>-4.1831999999999998E-3</v>
      </c>
      <c r="C47" s="62">
        <v>5.6996099999999999E-3</v>
      </c>
      <c r="D47" s="64">
        <v>-0.73</v>
      </c>
      <c r="E47" s="62">
        <v>0.4642</v>
      </c>
      <c r="F47" s="64">
        <v>-1.5449600000000001E-2</v>
      </c>
      <c r="G47" s="62">
        <v>7.0831000000000002E-3</v>
      </c>
    </row>
    <row r="48" spans="1:7" ht="13.8" x14ac:dyDescent="0.25">
      <c r="A48" s="60"/>
      <c r="B48" s="62"/>
      <c r="C48" s="62"/>
      <c r="D48" s="62"/>
      <c r="E48" s="62"/>
      <c r="F48" s="62"/>
      <c r="G48" s="62"/>
    </row>
    <row r="49" spans="1:7" ht="13.8" x14ac:dyDescent="0.25">
      <c r="A49" s="60"/>
      <c r="B49" s="64"/>
      <c r="C49" s="62"/>
      <c r="D49" s="64"/>
      <c r="E49" s="62"/>
      <c r="F49" s="64"/>
      <c r="G49" s="62"/>
    </row>
    <row r="50" spans="1:7" ht="13.8" x14ac:dyDescent="0.25">
      <c r="A50" s="60"/>
      <c r="B50" s="62"/>
      <c r="C50" s="62"/>
      <c r="D50" s="62"/>
      <c r="E50" s="62"/>
      <c r="F50" s="64"/>
      <c r="G50" s="62"/>
    </row>
    <row r="51" spans="1:7" ht="13.8" x14ac:dyDescent="0.25">
      <c r="A51" s="60"/>
      <c r="B51" s="62"/>
      <c r="C51" s="62"/>
      <c r="D51" s="62"/>
      <c r="E51" s="62"/>
      <c r="F51" s="64"/>
      <c r="G51" s="62"/>
    </row>
  </sheetData>
  <mergeCells count="18">
    <mergeCell ref="F8:J8"/>
    <mergeCell ref="C9:D9"/>
    <mergeCell ref="H9:I9"/>
    <mergeCell ref="A6:K7"/>
    <mergeCell ref="K8:K9"/>
    <mergeCell ref="A8:E8"/>
    <mergeCell ref="A40:G40"/>
    <mergeCell ref="A23:G23"/>
    <mergeCell ref="A41:A42"/>
    <mergeCell ref="B41:B42"/>
    <mergeCell ref="D41:D42"/>
    <mergeCell ref="E41:E42"/>
    <mergeCell ref="F41:G42"/>
    <mergeCell ref="A24:A25"/>
    <mergeCell ref="B24:B25"/>
    <mergeCell ref="D24:D25"/>
    <mergeCell ref="E24:E25"/>
    <mergeCell ref="F24:G25"/>
  </mergeCells>
  <conditionalFormatting sqref="E10:E21">
    <cfRule type="cellIs" dxfId="9" priority="6" operator="equal">
      <formula>0</formula>
    </cfRule>
    <cfRule type="containsText" dxfId="8" priority="7" operator="containsText" text="&lt;">
      <formula>NOT(ISERROR(SEARCH("&lt;",E10)))</formula>
    </cfRule>
    <cfRule type="cellIs" dxfId="7" priority="8" operator="lessThanOrEqual">
      <formula>0.05</formula>
    </cfRule>
  </conditionalFormatting>
  <conditionalFormatting sqref="J10:J21">
    <cfRule type="cellIs" dxfId="6" priority="3" operator="equal">
      <formula>0</formula>
    </cfRule>
    <cfRule type="containsText" dxfId="5" priority="4" operator="containsText" text="&lt;">
      <formula>NOT(ISERROR(SEARCH("&lt;",J10)))</formula>
    </cfRule>
    <cfRule type="cellIs" dxfId="4" priority="5" operator="lessThanOrEqual">
      <formula>0.05</formula>
    </cfRule>
  </conditionalFormatting>
  <conditionalFormatting sqref="K10:K21">
    <cfRule type="cellIs" dxfId="3" priority="1" operator="equal">
      <formula>-1</formula>
    </cfRule>
    <cfRule type="cellIs" dxfId="2" priority="2" operator="notBetween">
      <formula>-0.1</formula>
      <formula>0.1</formula>
    </cfRule>
  </conditionalFormatting>
  <conditionalFormatting sqref="A10:A21">
    <cfRule type="cellIs" dxfId="1" priority="11" operator="notEqual">
      <formula>$F10</formula>
    </cfRule>
  </conditionalFormatting>
  <conditionalFormatting sqref="F10:F21">
    <cfRule type="cellIs" dxfId="0" priority="12" operator="notEqual">
      <formula>$A10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20"/>
  <sheetViews>
    <sheetView workbookViewId="0">
      <pane ySplit="2" topLeftCell="A3" activePane="bottomLeft" state="frozen"/>
      <selection pane="bottomLeft" activeCell="G18" sqref="G18"/>
    </sheetView>
  </sheetViews>
  <sheetFormatPr defaultRowHeight="13.8" x14ac:dyDescent="0.25"/>
  <cols>
    <col min="1" max="1" width="8.88671875" style="137"/>
    <col min="2" max="2" width="13.77734375" style="137" customWidth="1"/>
    <col min="3" max="3" width="15.44140625" style="137" customWidth="1"/>
    <col min="4" max="4" width="16.77734375" style="137" customWidth="1"/>
    <col min="5" max="5" width="8.88671875" style="137"/>
    <col min="6" max="6" width="12.88671875" style="137" customWidth="1"/>
    <col min="7" max="7" width="15.44140625" style="137" customWidth="1"/>
    <col min="8" max="8" width="19.5546875" style="137" customWidth="1"/>
    <col min="9" max="16384" width="8.88671875" style="137"/>
  </cols>
  <sheetData>
    <row r="1" spans="2:8" x14ac:dyDescent="0.25">
      <c r="B1" s="149" t="s">
        <v>235</v>
      </c>
      <c r="C1" s="149"/>
      <c r="D1" s="149"/>
      <c r="E1" s="149"/>
      <c r="F1" s="149"/>
      <c r="G1" s="149"/>
      <c r="H1" s="149"/>
    </row>
    <row r="2" spans="2:8" ht="15.6" thickBot="1" x14ac:dyDescent="0.3">
      <c r="B2" s="146" t="s">
        <v>228</v>
      </c>
      <c r="C2" s="146"/>
      <c r="D2" s="146"/>
      <c r="E2" s="147"/>
      <c r="F2" s="146" t="s">
        <v>227</v>
      </c>
      <c r="G2" s="146"/>
      <c r="H2" s="146"/>
    </row>
    <row r="3" spans="2:8" ht="27.6" customHeight="1" x14ac:dyDescent="0.25">
      <c r="B3" s="133" t="s">
        <v>117</v>
      </c>
      <c r="C3" s="134"/>
      <c r="D3" s="134"/>
      <c r="F3" s="133" t="s">
        <v>229</v>
      </c>
      <c r="G3" s="134"/>
      <c r="H3" s="134"/>
    </row>
    <row r="4" spans="2:8" ht="14.4" customHeight="1" x14ac:dyDescent="0.25">
      <c r="B4" s="135" t="s">
        <v>118</v>
      </c>
      <c r="C4" s="136"/>
      <c r="D4" s="136"/>
      <c r="F4" s="135" t="s">
        <v>118</v>
      </c>
      <c r="G4" s="136"/>
      <c r="H4" s="136"/>
    </row>
    <row r="5" spans="2:8" ht="27.6" customHeight="1" x14ac:dyDescent="0.25">
      <c r="B5" s="135" t="s">
        <v>119</v>
      </c>
      <c r="C5" s="136"/>
      <c r="D5" s="136"/>
      <c r="F5" s="112"/>
      <c r="G5" s="60" t="s">
        <v>20</v>
      </c>
      <c r="H5" s="60" t="s">
        <v>240</v>
      </c>
    </row>
    <row r="6" spans="2:8" ht="27.6" customHeight="1" x14ac:dyDescent="0.25">
      <c r="B6" s="112"/>
      <c r="C6" s="60" t="s">
        <v>20</v>
      </c>
      <c r="D6" s="60" t="s">
        <v>238</v>
      </c>
      <c r="F6" s="130" t="s">
        <v>20</v>
      </c>
      <c r="G6" s="61">
        <v>1</v>
      </c>
      <c r="H6" s="61">
        <v>0.58240999999999998</v>
      </c>
    </row>
    <row r="7" spans="2:8" ht="43.2" x14ac:dyDescent="0.25">
      <c r="B7" s="130" t="s">
        <v>20</v>
      </c>
      <c r="C7" s="61">
        <v>1</v>
      </c>
      <c r="D7" s="61">
        <v>0.77146000000000003</v>
      </c>
      <c r="F7" s="131" t="s">
        <v>32</v>
      </c>
      <c r="G7" s="61"/>
      <c r="H7" s="61" t="s">
        <v>6</v>
      </c>
    </row>
    <row r="8" spans="2:8" ht="57.6" customHeight="1" x14ac:dyDescent="0.25">
      <c r="B8" s="131" t="s">
        <v>32</v>
      </c>
      <c r="C8" s="61"/>
      <c r="D8" s="61" t="s">
        <v>6</v>
      </c>
      <c r="F8" s="130" t="s">
        <v>240</v>
      </c>
      <c r="G8" s="61">
        <v>0.58240999999999998</v>
      </c>
      <c r="H8" s="61">
        <v>1</v>
      </c>
    </row>
    <row r="9" spans="2:8" ht="28.8" x14ac:dyDescent="0.25">
      <c r="B9" s="132"/>
      <c r="C9" s="61">
        <v>148</v>
      </c>
      <c r="D9" s="61">
        <v>148</v>
      </c>
      <c r="F9" s="131" t="s">
        <v>239</v>
      </c>
      <c r="G9" s="61" t="s">
        <v>6</v>
      </c>
      <c r="H9" s="61"/>
    </row>
    <row r="10" spans="2:8" ht="14.4" x14ac:dyDescent="0.25">
      <c r="B10" s="130" t="s">
        <v>238</v>
      </c>
      <c r="C10" s="61">
        <v>0.77146000000000003</v>
      </c>
      <c r="D10" s="61">
        <v>1</v>
      </c>
    </row>
    <row r="11" spans="2:8" ht="14.4" x14ac:dyDescent="0.25">
      <c r="B11" s="131" t="s">
        <v>239</v>
      </c>
      <c r="C11" s="61" t="s">
        <v>6</v>
      </c>
      <c r="D11" s="61"/>
    </row>
    <row r="12" spans="2:8" ht="14.4" x14ac:dyDescent="0.25">
      <c r="B12" s="132"/>
      <c r="C12" s="61">
        <v>148</v>
      </c>
      <c r="D12" s="61">
        <v>149</v>
      </c>
    </row>
    <row r="14" spans="2:8" ht="17.399999999999999" x14ac:dyDescent="0.3">
      <c r="B14" s="142" t="s">
        <v>234</v>
      </c>
      <c r="C14" s="142"/>
      <c r="D14" s="142"/>
      <c r="E14" s="142"/>
      <c r="F14" s="142"/>
      <c r="G14" s="142"/>
      <c r="H14" s="142"/>
    </row>
    <row r="15" spans="2:8" ht="17.399999999999999" x14ac:dyDescent="0.3">
      <c r="B15" s="148"/>
      <c r="C15" s="148"/>
      <c r="D15" s="148"/>
      <c r="E15" s="148"/>
      <c r="F15" s="148"/>
      <c r="G15" s="148"/>
      <c r="H15" s="148"/>
    </row>
    <row r="16" spans="2:8" ht="15.6" thickBot="1" x14ac:dyDescent="0.3">
      <c r="B16" s="146" t="s">
        <v>228</v>
      </c>
      <c r="C16" s="146"/>
      <c r="D16" s="146"/>
      <c r="E16" s="147"/>
      <c r="F16" s="146" t="s">
        <v>227</v>
      </c>
      <c r="G16" s="146"/>
      <c r="H16" s="146"/>
    </row>
    <row r="17" spans="2:7" x14ac:dyDescent="0.25">
      <c r="B17" s="137" t="s">
        <v>231</v>
      </c>
      <c r="C17" s="143">
        <v>0.77146000000000003</v>
      </c>
      <c r="F17" s="137" t="s">
        <v>231</v>
      </c>
      <c r="G17" s="144">
        <v>0.58240999999999998</v>
      </c>
    </row>
    <row r="18" spans="2:7" x14ac:dyDescent="0.25">
      <c r="B18" s="137" t="s">
        <v>12</v>
      </c>
      <c r="C18" s="137" t="s">
        <v>233</v>
      </c>
      <c r="F18" s="137" t="s">
        <v>12</v>
      </c>
      <c r="G18" s="137" t="s">
        <v>233</v>
      </c>
    </row>
    <row r="20" spans="2:7" x14ac:dyDescent="0.25">
      <c r="B20" s="137" t="s">
        <v>232</v>
      </c>
      <c r="C20" s="145">
        <f>C17^2</f>
        <v>0.59515053160000009</v>
      </c>
      <c r="F20" s="137" t="s">
        <v>232</v>
      </c>
      <c r="G20" s="145">
        <f>G17^2</f>
        <v>0.33920140809999999</v>
      </c>
    </row>
  </sheetData>
  <mergeCells count="11">
    <mergeCell ref="B5:D5"/>
    <mergeCell ref="B14:H14"/>
    <mergeCell ref="B16:D16"/>
    <mergeCell ref="F16:H16"/>
    <mergeCell ref="B1:H1"/>
    <mergeCell ref="B2:D2"/>
    <mergeCell ref="F2:H2"/>
    <mergeCell ref="B3:D3"/>
    <mergeCell ref="F3:H3"/>
    <mergeCell ref="B4:D4"/>
    <mergeCell ref="F4:H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T1 - Sociodem</vt:lpstr>
      <vt:lpstr>P. Corr - EDA</vt:lpstr>
      <vt:lpstr>Interpret Model Selection</vt:lpstr>
      <vt:lpstr>Validate PFM</vt:lpstr>
      <vt:lpstr>Diagnostics Info</vt:lpstr>
      <vt:lpstr>Diagnostics</vt:lpstr>
      <vt:lpstr>P. Corr - Confirm</vt:lpstr>
      <vt:lpstr>T5 - Sensitivity Analysis</vt:lpstr>
      <vt:lpstr>Validate FM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dc:creator>
  <cp:lastModifiedBy>Dom</cp:lastModifiedBy>
  <dcterms:created xsi:type="dcterms:W3CDTF">2018-06-06T02:47:47Z</dcterms:created>
  <dcterms:modified xsi:type="dcterms:W3CDTF">2018-06-18T18:40:23Z</dcterms:modified>
</cp:coreProperties>
</file>