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sstin07\Downloads\"/>
    </mc:Choice>
  </mc:AlternateContent>
  <bookViews>
    <workbookView xWindow="0" yWindow="0" windowWidth="28800" windowHeight="12435"/>
  </bookViews>
  <sheets>
    <sheet name="Actividades" sheetId="1" r:id="rId1"/>
  </sheets>
  <calcPr calcId="152511"/>
</workbook>
</file>

<file path=xl/calcChain.xml><?xml version="1.0" encoding="utf-8"?>
<calcChain xmlns="http://schemas.openxmlformats.org/spreadsheetml/2006/main">
  <c r="H14" i="1" l="1"/>
  <c r="H13" i="1"/>
  <c r="H12" i="1"/>
  <c r="H11" i="1"/>
  <c r="H10" i="1"/>
  <c r="H9" i="1"/>
  <c r="H8" i="1"/>
  <c r="H7" i="1"/>
  <c r="H6" i="1"/>
  <c r="U5" i="1"/>
  <c r="P5" i="1"/>
  <c r="Y5" i="1" s="1"/>
  <c r="O5" i="1"/>
  <c r="X5" i="1" s="1"/>
  <c r="N5" i="1"/>
  <c r="W5" i="1" s="1"/>
  <c r="M5" i="1"/>
  <c r="V5" i="1" s="1"/>
  <c r="H5" i="1"/>
  <c r="U4" i="1"/>
  <c r="P4" i="1"/>
  <c r="Y4" i="1" s="1"/>
  <c r="O4" i="1"/>
  <c r="X4" i="1" s="1"/>
  <c r="N4" i="1"/>
  <c r="W4" i="1" s="1"/>
  <c r="M4" i="1"/>
  <c r="V4" i="1" s="1"/>
  <c r="Z4" i="1" s="1"/>
  <c r="H4" i="1"/>
  <c r="Y3" i="1"/>
  <c r="U3" i="1"/>
  <c r="P3" i="1"/>
  <c r="O3" i="1"/>
  <c r="X3" i="1" s="1"/>
  <c r="N3" i="1"/>
  <c r="W3" i="1" s="1"/>
  <c r="M3" i="1"/>
  <c r="V3" i="1" s="1"/>
  <c r="Z3" i="1" s="1"/>
  <c r="H3" i="1"/>
  <c r="Y2" i="1"/>
  <c r="X2" i="1"/>
  <c r="U2" i="1"/>
  <c r="P2" i="1"/>
  <c r="O2" i="1"/>
  <c r="N2" i="1"/>
  <c r="W2" i="1" s="1"/>
  <c r="M2" i="1"/>
  <c r="V2" i="1" s="1"/>
  <c r="Z2" i="1" s="1"/>
  <c r="H2" i="1"/>
  <c r="Z5" i="1" l="1"/>
</calcChain>
</file>

<file path=xl/sharedStrings.xml><?xml version="1.0" encoding="utf-8"?>
<sst xmlns="http://schemas.openxmlformats.org/spreadsheetml/2006/main" count="73" uniqueCount="52">
  <si>
    <t>Actividad</t>
  </si>
  <si>
    <t xml:space="preserve">Asignado </t>
  </si>
  <si>
    <t>Estatus</t>
  </si>
  <si>
    <t>Progreso UAT</t>
  </si>
  <si>
    <t>Porgreso ASF-F15</t>
  </si>
  <si>
    <t>Progreso ASD-F17</t>
  </si>
  <si>
    <t>Progreso Capacitacion</t>
  </si>
  <si>
    <t>Días ejecutados</t>
  </si>
  <si>
    <t>Inicio</t>
  </si>
  <si>
    <t>Fin</t>
  </si>
  <si>
    <t>Fin planeado</t>
  </si>
  <si>
    <t>Promedios</t>
  </si>
  <si>
    <t>Promedio_UAT</t>
  </si>
  <si>
    <t>Promedio_F15</t>
  </si>
  <si>
    <t>Promedio_F17</t>
  </si>
  <si>
    <t>Promedio_Capacitacion</t>
  </si>
  <si>
    <t>Recurso</t>
  </si>
  <si>
    <t>Asistencia</t>
  </si>
  <si>
    <t>Faltas</t>
  </si>
  <si>
    <t>Retardos</t>
  </si>
  <si>
    <t>P_Asistencia</t>
  </si>
  <si>
    <t>Total</t>
  </si>
  <si>
    <t>P2023-003 EPC</t>
  </si>
  <si>
    <t>Jesús</t>
  </si>
  <si>
    <t>En proceso</t>
  </si>
  <si>
    <t>Promedio_Jesús</t>
  </si>
  <si>
    <t>Cabrera Gutiérrez, Jesús</t>
  </si>
  <si>
    <t>P2022-017 SAME</t>
  </si>
  <si>
    <t>Promedio_Blanquita</t>
  </si>
  <si>
    <t>Celaya de la Serna, Blanca del Carmen</t>
  </si>
  <si>
    <t>Equipamiento en el Exterior</t>
  </si>
  <si>
    <t>Blanquita</t>
  </si>
  <si>
    <t>Promedio_Paola</t>
  </si>
  <si>
    <t>Cortes Villegas, Ana Paola</t>
  </si>
  <si>
    <t>P2022-022 Visa Electrónica</t>
  </si>
  <si>
    <t>Ana Paola</t>
  </si>
  <si>
    <t>Promedio_Mary</t>
  </si>
  <si>
    <t>Fonseca Gómez, Marycruz</t>
  </si>
  <si>
    <t>PNF23_006 Chatbot PTAT</t>
  </si>
  <si>
    <t>Mary</t>
  </si>
  <si>
    <t>P2023-015 Building The Future Los Ángeles Fase 3</t>
  </si>
  <si>
    <t>P2023-011 / Mejoras de Seguridad - SIRCIAM</t>
  </si>
  <si>
    <t>P2023-011-Mejoras de Seguridad - SICIME histórico</t>
  </si>
  <si>
    <t>P2023-011 / Mejoras de Seguridad - Tratados</t>
  </si>
  <si>
    <t>P2023-011 / Mejoras de Seguridad - SINNA</t>
  </si>
  <si>
    <t>Seguimiento nuevas OP y OME´s</t>
  </si>
  <si>
    <t>Capacitaciones</t>
  </si>
  <si>
    <t>GO LIVE Linea de Captura</t>
  </si>
  <si>
    <t>Pruebas UAT</t>
  </si>
  <si>
    <t>ASD-F15</t>
  </si>
  <si>
    <t>ASD-F17</t>
  </si>
  <si>
    <t>Capacitación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</si>
</sst>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"/>
    <numFmt numFmtId="165" formatCode="0.0"/>
  </numFmts>
  <fonts count="5" x14ac:knownFonts="1">
    <font>
      <sz val="10"/>
      <color rgb="FF000000"/>
      <name val="Arial"/>
      <scheme val="minor"/>
    </font>
    <font>
      <sz val="10"/>
      <color theme="1"/>
      <name val="Montserrat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rgb="FF000000"/>
      <name val="Montserra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  <xf numFmtId="16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4" fillId="0" borderId="0" xfId="0" applyFont="1" applyAlignment="1"/>
    <xf numFmtId="165" fontId="2" fillId="0" borderId="0" xfId="0" applyNumberFormat="1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4"/>
  <sheetViews>
    <sheetView tabSelected="1" topLeftCell="J1" workbookViewId="0">
      <selection activeCell="Y6" sqref="Y6"/>
    </sheetView>
  </sheetViews>
  <sheetFormatPr baseColWidth="10" defaultColWidth="12.5703125" defaultRowHeight="15.75" customHeight="1" x14ac:dyDescent="0.2"/>
  <cols>
    <col min="1" max="1" width="48.5703125" customWidth="1"/>
    <col min="2" max="2" width="24.140625" customWidth="1"/>
    <col min="5" max="6" width="15.42578125" customWidth="1"/>
    <col min="7" max="7" width="18.42578125" customWidth="1"/>
    <col min="12" max="12" width="16.5703125" customWidth="1"/>
    <col min="16" max="16" width="20.42578125" customWidth="1"/>
    <col min="17" max="17" width="32.28515625" customWidth="1"/>
    <col min="26" max="27" width="13.85546875" customWidth="1"/>
  </cols>
  <sheetData>
    <row r="1" spans="1:27" ht="15.75" customHeigh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48</v>
      </c>
      <c r="W1" s="3" t="s">
        <v>49</v>
      </c>
      <c r="X1" s="3" t="s">
        <v>50</v>
      </c>
      <c r="Y1" s="3" t="s">
        <v>51</v>
      </c>
      <c r="Z1" s="3" t="s">
        <v>21</v>
      </c>
      <c r="AA1" s="3"/>
    </row>
    <row r="2" spans="1:27" ht="15.75" customHeight="1" x14ac:dyDescent="0.3">
      <c r="A2" s="1" t="s">
        <v>22</v>
      </c>
      <c r="B2" s="2" t="s">
        <v>23</v>
      </c>
      <c r="C2" s="2" t="s">
        <v>24</v>
      </c>
      <c r="D2" s="3">
        <v>10</v>
      </c>
      <c r="E2" s="3">
        <v>12</v>
      </c>
      <c r="F2" s="3">
        <v>12</v>
      </c>
      <c r="G2" s="3">
        <v>34</v>
      </c>
      <c r="H2" s="5">
        <f t="shared" ref="H2:H14" ca="1" si="0">NETWORKDAYS(I2, TODAY())</f>
        <v>28</v>
      </c>
      <c r="I2" s="6">
        <v>45181</v>
      </c>
      <c r="K2" s="7">
        <v>45203</v>
      </c>
      <c r="L2" s="4" t="s">
        <v>25</v>
      </c>
      <c r="M2" s="8">
        <f>AVERAGEIF(B2:B100, B2, D2:D100)</f>
        <v>21.5</v>
      </c>
      <c r="N2" s="9">
        <f>AVERAGEIF(B2:B100, B2, E2:E100)</f>
        <v>20.25</v>
      </c>
      <c r="O2" s="9">
        <f>AVERAGEIF(B2:B100, B2, F2:F100)</f>
        <v>25.75</v>
      </c>
      <c r="P2" s="9">
        <f>AVERAGEIF(B2:B100, B2, G2:G100)</f>
        <v>34</v>
      </c>
      <c r="Q2" s="10" t="s">
        <v>26</v>
      </c>
      <c r="R2" s="3">
        <v>21</v>
      </c>
      <c r="S2" s="3">
        <v>0</v>
      </c>
      <c r="T2" s="3">
        <v>0</v>
      </c>
      <c r="U2" s="5">
        <f t="shared" ref="U2:U5" si="1">((((R2-(S2+T2))*100)/21)*20)/100</f>
        <v>20</v>
      </c>
      <c r="V2" s="5">
        <f t="shared" ref="V2:Y2" si="2">(M2*20)/100</f>
        <v>4.3</v>
      </c>
      <c r="W2" s="11">
        <f t="shared" si="2"/>
        <v>4.05</v>
      </c>
      <c r="X2" s="11">
        <f t="shared" si="2"/>
        <v>5.15</v>
      </c>
      <c r="Y2" s="5">
        <f t="shared" si="2"/>
        <v>6.8</v>
      </c>
      <c r="Z2" s="5">
        <f t="shared" ref="Z2:Z5" si="3">SUM(U2,V2,W2,X2,Y2)</f>
        <v>40.299999999999997</v>
      </c>
    </row>
    <row r="3" spans="1:27" ht="15.75" customHeight="1" x14ac:dyDescent="0.3">
      <c r="A3" s="1" t="s">
        <v>27</v>
      </c>
      <c r="B3" s="2" t="s">
        <v>23</v>
      </c>
      <c r="C3" s="2" t="s">
        <v>24</v>
      </c>
      <c r="D3" s="3">
        <v>10</v>
      </c>
      <c r="E3" s="3">
        <v>23</v>
      </c>
      <c r="F3" s="3">
        <v>12</v>
      </c>
      <c r="G3" s="3">
        <v>34</v>
      </c>
      <c r="H3" s="5">
        <f t="shared" ca="1" si="0"/>
        <v>1</v>
      </c>
      <c r="I3" s="12">
        <v>45218</v>
      </c>
      <c r="K3" s="12">
        <v>45244</v>
      </c>
      <c r="L3" s="4" t="s">
        <v>28</v>
      </c>
      <c r="M3" s="9">
        <f>AVERAGEIF(B2:B100, B4, D2:D100)</f>
        <v>46.333333333333336</v>
      </c>
      <c r="N3" s="9">
        <f>AVERAGEIF(B2:B100, B4, E3:E101)</f>
        <v>54.666666666666664</v>
      </c>
      <c r="O3" s="9">
        <f>AVERAGEIF(B2:B100, B4, F2:F100)</f>
        <v>25</v>
      </c>
      <c r="P3" s="9">
        <f>AVERAGEIF(B2:B100, B4, G2:G100)</f>
        <v>34</v>
      </c>
      <c r="Q3" s="10" t="s">
        <v>29</v>
      </c>
      <c r="R3" s="3">
        <v>21</v>
      </c>
      <c r="S3" s="3">
        <v>0</v>
      </c>
      <c r="T3" s="3">
        <v>0</v>
      </c>
      <c r="U3" s="5">
        <f t="shared" si="1"/>
        <v>20</v>
      </c>
      <c r="V3" s="11">
        <f t="shared" ref="V3:Y3" si="4">(M3*20)/100</f>
        <v>9.2666666666666675</v>
      </c>
      <c r="W3" s="11">
        <f t="shared" si="4"/>
        <v>10.933333333333332</v>
      </c>
      <c r="X3" s="5">
        <f t="shared" si="4"/>
        <v>5</v>
      </c>
      <c r="Y3" s="5">
        <f t="shared" si="4"/>
        <v>6.8</v>
      </c>
      <c r="Z3" s="5">
        <f t="shared" si="3"/>
        <v>51.999999999999993</v>
      </c>
    </row>
    <row r="4" spans="1:27" ht="15.75" customHeight="1" x14ac:dyDescent="0.3">
      <c r="A4" s="1" t="s">
        <v>30</v>
      </c>
      <c r="B4" s="13" t="s">
        <v>31</v>
      </c>
      <c r="C4" s="2" t="s">
        <v>24</v>
      </c>
      <c r="D4" s="3">
        <v>40</v>
      </c>
      <c r="E4" s="3">
        <v>23</v>
      </c>
      <c r="F4" s="3">
        <v>43</v>
      </c>
      <c r="G4" s="3">
        <v>34</v>
      </c>
      <c r="H4" s="5">
        <f t="shared" ca="1" si="0"/>
        <v>183</v>
      </c>
      <c r="I4" s="7">
        <v>44964</v>
      </c>
      <c r="K4" s="12">
        <v>45260</v>
      </c>
      <c r="L4" s="4" t="s">
        <v>32</v>
      </c>
      <c r="M4" s="9">
        <f>AVERAGEIF(B2:B100, B5, D2:D100)</f>
        <v>35.333333333333336</v>
      </c>
      <c r="N4" s="9">
        <f>AVERAGEIF(B2:B100, B5, E4:E102)</f>
        <v>49</v>
      </c>
      <c r="O4" s="9">
        <f>AVERAGEIF(B2:B100, B5, F2:F100)</f>
        <v>62.666666666666664</v>
      </c>
      <c r="P4" s="9">
        <f>AVERAGEIF(B2:B100, B5, G2:G100)</f>
        <v>34</v>
      </c>
      <c r="Q4" s="10" t="s">
        <v>33</v>
      </c>
      <c r="R4" s="3">
        <v>21</v>
      </c>
      <c r="S4" s="3">
        <v>0</v>
      </c>
      <c r="T4" s="3">
        <v>1</v>
      </c>
      <c r="U4" s="11">
        <f t="shared" si="1"/>
        <v>19.047619047619047</v>
      </c>
      <c r="V4" s="11">
        <f t="shared" ref="V4:Y4" si="5">(M4*20)/100</f>
        <v>7.0666666666666673</v>
      </c>
      <c r="W4" s="5">
        <f t="shared" si="5"/>
        <v>9.8000000000000007</v>
      </c>
      <c r="X4" s="11">
        <f t="shared" si="5"/>
        <v>12.533333333333333</v>
      </c>
      <c r="Y4" s="5">
        <f t="shared" si="5"/>
        <v>6.8</v>
      </c>
      <c r="Z4" s="11">
        <f t="shared" si="3"/>
        <v>55.24761904761904</v>
      </c>
    </row>
    <row r="5" spans="1:27" ht="15.75" customHeight="1" x14ac:dyDescent="0.3">
      <c r="A5" s="1" t="s">
        <v>34</v>
      </c>
      <c r="B5" s="13" t="s">
        <v>35</v>
      </c>
      <c r="C5" s="2" t="s">
        <v>24</v>
      </c>
      <c r="D5" s="3">
        <v>40</v>
      </c>
      <c r="E5" s="3">
        <v>76</v>
      </c>
      <c r="F5" s="3">
        <v>65</v>
      </c>
      <c r="G5" s="3">
        <v>34</v>
      </c>
      <c r="H5" s="5">
        <f t="shared" ca="1" si="0"/>
        <v>234</v>
      </c>
      <c r="I5" s="12">
        <v>44893</v>
      </c>
      <c r="K5" s="7">
        <v>44960</v>
      </c>
      <c r="L5" s="4" t="s">
        <v>36</v>
      </c>
      <c r="M5" s="9">
        <f>AVERAGEIF(B2:B100, B6, D2:D100)</f>
        <v>53.666666666666664</v>
      </c>
      <c r="N5" s="9">
        <f>AVERAGEIF(B2:B100, B6, E5:E103)</f>
        <v>23</v>
      </c>
      <c r="O5" s="9">
        <f>AVERAGEIF(B2:B100, B6, F2:F100)</f>
        <v>55.333333333333336</v>
      </c>
      <c r="P5" s="9">
        <f>AVERAGEIF(B2:B100, B6, G2:G100)</f>
        <v>34</v>
      </c>
      <c r="Q5" s="10" t="s">
        <v>37</v>
      </c>
      <c r="R5" s="3">
        <v>21</v>
      </c>
      <c r="S5" s="3">
        <v>0</v>
      </c>
      <c r="T5" s="3">
        <v>0</v>
      </c>
      <c r="U5" s="5">
        <f t="shared" si="1"/>
        <v>20</v>
      </c>
      <c r="V5" s="11">
        <f t="shared" ref="V5:Y5" si="6">(M5*20)/100</f>
        <v>10.733333333333333</v>
      </c>
      <c r="W5" s="5">
        <f t="shared" si="6"/>
        <v>4.5999999999999996</v>
      </c>
      <c r="X5" s="11">
        <f t="shared" si="6"/>
        <v>11.066666666666668</v>
      </c>
      <c r="Y5" s="5">
        <f t="shared" si="6"/>
        <v>6.8</v>
      </c>
      <c r="Z5" s="5">
        <f t="shared" si="3"/>
        <v>53.2</v>
      </c>
    </row>
    <row r="6" spans="1:27" ht="15.75" customHeight="1" x14ac:dyDescent="0.3">
      <c r="A6" s="14" t="s">
        <v>38</v>
      </c>
      <c r="B6" s="13" t="s">
        <v>39</v>
      </c>
      <c r="C6" s="13" t="s">
        <v>24</v>
      </c>
      <c r="D6" s="3">
        <v>30</v>
      </c>
      <c r="E6" s="3">
        <v>56</v>
      </c>
      <c r="F6" s="3">
        <v>78</v>
      </c>
      <c r="G6" s="3">
        <v>34</v>
      </c>
      <c r="H6" s="5">
        <f t="shared" ca="1" si="0"/>
        <v>-5</v>
      </c>
      <c r="I6" s="12">
        <v>45224</v>
      </c>
      <c r="K6" s="7">
        <v>45239</v>
      </c>
    </row>
    <row r="7" spans="1:27" ht="15.75" customHeight="1" x14ac:dyDescent="0.3">
      <c r="A7" s="1" t="s">
        <v>40</v>
      </c>
      <c r="B7" s="13" t="s">
        <v>35</v>
      </c>
      <c r="C7" s="13" t="s">
        <v>24</v>
      </c>
      <c r="D7" s="3">
        <v>33</v>
      </c>
      <c r="E7" s="3">
        <v>54</v>
      </c>
      <c r="F7" s="3">
        <v>67</v>
      </c>
      <c r="G7" s="3">
        <v>34</v>
      </c>
      <c r="H7" s="5">
        <f t="shared" ca="1" si="0"/>
        <v>11</v>
      </c>
      <c r="I7" s="7">
        <v>45204</v>
      </c>
      <c r="K7" s="12">
        <v>45226</v>
      </c>
    </row>
    <row r="8" spans="1:27" ht="15.75" customHeight="1" x14ac:dyDescent="0.3">
      <c r="A8" s="15" t="s">
        <v>41</v>
      </c>
      <c r="B8" s="16" t="s">
        <v>35</v>
      </c>
      <c r="C8" s="16" t="s">
        <v>24</v>
      </c>
      <c r="D8" s="3">
        <v>33</v>
      </c>
      <c r="E8" s="3">
        <v>34</v>
      </c>
      <c r="F8" s="3">
        <v>56</v>
      </c>
      <c r="G8" s="3">
        <v>34</v>
      </c>
      <c r="H8" s="5">
        <f t="shared" ca="1" si="0"/>
        <v>19</v>
      </c>
      <c r="I8" s="7">
        <v>45194</v>
      </c>
      <c r="K8" s="12">
        <v>45212</v>
      </c>
      <c r="M8" s="9"/>
    </row>
    <row r="9" spans="1:27" ht="15.75" customHeight="1" x14ac:dyDescent="0.3">
      <c r="A9" s="15" t="s">
        <v>42</v>
      </c>
      <c r="B9" s="2" t="s">
        <v>23</v>
      </c>
      <c r="C9" s="16" t="s">
        <v>24</v>
      </c>
      <c r="D9" s="3">
        <v>33</v>
      </c>
      <c r="E9" s="3">
        <v>23</v>
      </c>
      <c r="F9" s="3">
        <v>45</v>
      </c>
      <c r="G9" s="3">
        <v>34</v>
      </c>
      <c r="H9" s="5">
        <f t="shared" ca="1" si="0"/>
        <v>12</v>
      </c>
      <c r="I9" s="7">
        <v>45203</v>
      </c>
      <c r="K9" s="12">
        <v>45212</v>
      </c>
    </row>
    <row r="10" spans="1:27" ht="15.75" customHeight="1" x14ac:dyDescent="0.3">
      <c r="A10" s="15" t="s">
        <v>43</v>
      </c>
      <c r="B10" s="16" t="s">
        <v>31</v>
      </c>
      <c r="C10" s="16" t="s">
        <v>24</v>
      </c>
      <c r="D10" s="3">
        <v>33</v>
      </c>
      <c r="E10" s="3">
        <v>70</v>
      </c>
      <c r="F10" s="3">
        <v>23</v>
      </c>
      <c r="G10" s="3">
        <v>34</v>
      </c>
      <c r="H10" s="5">
        <f t="shared" ca="1" si="0"/>
        <v>14</v>
      </c>
      <c r="I10" s="7">
        <v>45201</v>
      </c>
      <c r="K10" s="12">
        <v>45212</v>
      </c>
    </row>
    <row r="11" spans="1:27" ht="15.75" customHeight="1" x14ac:dyDescent="0.3">
      <c r="A11" s="15" t="s">
        <v>44</v>
      </c>
      <c r="B11" s="2" t="s">
        <v>23</v>
      </c>
      <c r="C11" s="16" t="s">
        <v>24</v>
      </c>
      <c r="D11" s="3">
        <v>33</v>
      </c>
      <c r="E11" s="3">
        <v>23</v>
      </c>
      <c r="F11" s="3">
        <v>34</v>
      </c>
      <c r="G11" s="3">
        <v>34</v>
      </c>
      <c r="H11" s="5">
        <f t="shared" ca="1" si="0"/>
        <v>24</v>
      </c>
      <c r="I11" s="7">
        <v>45187</v>
      </c>
      <c r="K11" s="12">
        <v>45212</v>
      </c>
    </row>
    <row r="12" spans="1:27" ht="15.75" customHeight="1" x14ac:dyDescent="0.3">
      <c r="A12" s="15" t="s">
        <v>45</v>
      </c>
      <c r="B12" s="16" t="s">
        <v>39</v>
      </c>
      <c r="C12" s="16" t="s">
        <v>24</v>
      </c>
      <c r="D12" s="3">
        <v>55</v>
      </c>
      <c r="E12" s="3">
        <v>34</v>
      </c>
      <c r="F12" s="3">
        <v>54</v>
      </c>
      <c r="G12" s="3">
        <v>34</v>
      </c>
      <c r="H12" s="5">
        <f t="shared" ca="1" si="0"/>
        <v>14</v>
      </c>
      <c r="I12" s="7">
        <v>45201</v>
      </c>
      <c r="K12" s="12">
        <v>45212</v>
      </c>
    </row>
    <row r="13" spans="1:27" ht="15.75" customHeight="1" x14ac:dyDescent="0.3">
      <c r="A13" s="15" t="s">
        <v>46</v>
      </c>
      <c r="B13" s="13" t="s">
        <v>31</v>
      </c>
      <c r="C13" s="16" t="s">
        <v>24</v>
      </c>
      <c r="D13" s="3">
        <v>66</v>
      </c>
      <c r="E13" s="3">
        <v>45</v>
      </c>
      <c r="F13" s="3">
        <v>9</v>
      </c>
      <c r="G13" s="3">
        <v>34</v>
      </c>
      <c r="H13" s="5">
        <f t="shared" ca="1" si="0"/>
        <v>14</v>
      </c>
      <c r="I13" s="7">
        <v>45201</v>
      </c>
      <c r="K13" s="12">
        <v>45212</v>
      </c>
    </row>
    <row r="14" spans="1:27" ht="15.75" customHeight="1" x14ac:dyDescent="0.3">
      <c r="A14" s="15" t="s">
        <v>47</v>
      </c>
      <c r="B14" s="13" t="s">
        <v>39</v>
      </c>
      <c r="C14" s="16" t="s">
        <v>24</v>
      </c>
      <c r="D14" s="3">
        <v>76</v>
      </c>
      <c r="E14" s="3">
        <v>65</v>
      </c>
      <c r="F14" s="3">
        <v>34</v>
      </c>
      <c r="G14" s="3">
        <v>34</v>
      </c>
      <c r="H14" s="5">
        <f t="shared" ca="1" si="0"/>
        <v>14</v>
      </c>
      <c r="I14" s="7">
        <v>45201</v>
      </c>
      <c r="K14" s="12">
        <v>45258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Actividades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123</cp:lastModifiedBy>
  <dcterms:modified xsi:type="dcterms:W3CDTF">2023-10-19T19:55:05Z</dcterms:modified>
</cp:coreProperties>
</file>