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1595" windowHeight="5325"/>
  </bookViews>
  <sheets>
    <sheet name="N° 0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41" i="1" l="1"/>
  <c r="F21" i="1"/>
  <c r="F20" i="1"/>
  <c r="C22" i="1"/>
  <c r="C21" i="1"/>
  <c r="C20" i="1"/>
  <c r="C13" i="1"/>
  <c r="C15" i="1"/>
  <c r="C14" i="1"/>
  <c r="G5" i="1"/>
  <c r="H39" i="1"/>
  <c r="H38" i="1"/>
  <c r="H37" i="1"/>
  <c r="H36" i="1"/>
  <c r="H35" i="1"/>
  <c r="H34" i="1"/>
  <c r="H33" i="1"/>
  <c r="H25" i="1"/>
  <c r="H32" i="1"/>
  <c r="H31" i="1"/>
  <c r="H26" i="1"/>
  <c r="H30" i="1"/>
  <c r="H29" i="1"/>
  <c r="H28" i="1"/>
  <c r="H27" i="1"/>
  <c r="H40" i="1" l="1"/>
  <c r="H41" i="1" s="1"/>
  <c r="H42" i="1" s="1"/>
</calcChain>
</file>

<file path=xl/sharedStrings.xml><?xml version="1.0" encoding="utf-8"?>
<sst xmlns="http://schemas.openxmlformats.org/spreadsheetml/2006/main" count="36" uniqueCount="36">
  <si>
    <t xml:space="preserve">ORDEN DE COMPRA       </t>
  </si>
  <si>
    <t>PROVEEDOR:</t>
  </si>
  <si>
    <t>DIRECCION :</t>
  </si>
  <si>
    <t xml:space="preserve">FONO : </t>
  </si>
  <si>
    <t>UNIDADES</t>
  </si>
  <si>
    <t>DETALLE</t>
  </si>
  <si>
    <t>V.NETO</t>
  </si>
  <si>
    <t>NETO</t>
  </si>
  <si>
    <t>SOLICITANTE :</t>
  </si>
  <si>
    <t>N°</t>
  </si>
  <si>
    <t xml:space="preserve">DESTINO :  </t>
  </si>
  <si>
    <t>ATENCION:</t>
  </si>
  <si>
    <t xml:space="preserve">CONDICIONES DE PAGO :   </t>
  </si>
  <si>
    <t>RAZON SOCIAL</t>
  </si>
  <si>
    <t>RUT</t>
  </si>
  <si>
    <t>DIRECCION</t>
  </si>
  <si>
    <t>TELEFONO / FAX</t>
  </si>
  <si>
    <t>COMUNA</t>
  </si>
  <si>
    <t>GIRO</t>
  </si>
  <si>
    <t>Se dará aviso por escrito. Toda factura o guia de despacho deberá indicar Nº de Orden de Compra, de lo contrario ésta será devuelta</t>
  </si>
  <si>
    <t>OBSERVACIONES</t>
  </si>
  <si>
    <t xml:space="preserve">La empresa se reserva el derecho de rebajar de su factura cualquier material que no cumpla los requisitos de calidad solicitados. </t>
  </si>
  <si>
    <t xml:space="preserve">TOTAL </t>
  </si>
  <si>
    <t>IVA</t>
  </si>
  <si>
    <t>EMAIL</t>
  </si>
  <si>
    <t>CENTRO COSTO:</t>
  </si>
  <si>
    <t>FIRMA AUTORIZACION:</t>
  </si>
  <si>
    <t>PRECIO UNITARIO</t>
  </si>
  <si>
    <t>ELABORADORA DE ALIMENTOS GOURMET LTDA</t>
  </si>
  <si>
    <t>AV. APOQUINDO 4775 - OF S2A</t>
  </si>
  <si>
    <t>LAS CONDES - SANTIAGO</t>
  </si>
  <si>
    <t>08-888 8965</t>
  </si>
  <si>
    <t>ELABORACION Y COMERCIALIZACION DE PRODUCTOS LACTEOS</t>
  </si>
  <si>
    <t>FECHA:</t>
  </si>
  <si>
    <t>BALDE 5 LITROS TAPA CODIGO 1148048000 COLOR BLANCO</t>
  </si>
  <si>
    <t>TAPA BALDE 5L SIN VERTEDOR 11064480BL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</si>
</sst>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7" formatCode="_-* #,##0.00\ _p_t_a_-;\-* #,##0.00\ _p_t_a_-;_-* &quot;-&quot;??\ _p_t_a_-;_-@_-"/>
    <numFmt numFmtId="168" formatCode="_-* #,##0_-;\-* #,##0_-;_-* &quot;-&quot;??_-;_-@_-"/>
    <numFmt numFmtId="169" formatCode="_-* #,##0\ _p_t_a_-;\-* #,##0\ _p_t_a_-;_-* &quot;-&quot;??\ _p_t_a_-;_-@_-"/>
    <numFmt numFmtId="170" formatCode="_-* #,##0.000\ _p_t_a_-;\-* #,##0.000\ _p_t_a_-;_-* &quot;-&quot;??\ _p_t_a_-;_-@_-"/>
    <numFmt numFmtId="171" formatCode="##&quot;.&quot;###&quot;.&quot;###\-#"/>
  </numFmts>
  <fonts count="16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sz val="8"/>
      <name val="Calibri"/>
      <family val="2"/>
    </font>
    <font>
      <u/>
      <sz val="8"/>
      <color indexed="12"/>
      <name val="Arial"/>
      <family val="2"/>
    </font>
    <font>
      <sz val="8"/>
      <name val="Calibri"/>
      <family val="2"/>
      <scheme val="minor"/>
    </font>
    <font>
      <b/>
      <sz val="8"/>
      <color indexed="16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0" fontId="3" fillId="0" borderId="0"/>
  </cellStyleXfs>
  <cellXfs count="112">
    <xf numFmtId="0" fontId="0" fillId="0" borderId="0" xfId="0"/>
    <xf numFmtId="171" fontId="5" fillId="0" borderId="0" xfId="0" applyNumberFormat="1" applyFont="1" applyBorder="1" applyAlignment="1">
      <alignment horizontal="left"/>
    </xf>
    <xf numFmtId="0" fontId="7" fillId="0" borderId="0" xfId="0" applyFont="1" applyFill="1"/>
    <xf numFmtId="3" fontId="7" fillId="0" borderId="0" xfId="0" applyNumberFormat="1" applyFont="1" applyFill="1"/>
    <xf numFmtId="0" fontId="7" fillId="0" borderId="0" xfId="0" applyFont="1" applyFill="1" applyBorder="1"/>
    <xf numFmtId="0" fontId="8" fillId="0" borderId="0" xfId="0" applyFont="1" applyFill="1" applyBorder="1"/>
    <xf numFmtId="3" fontId="8" fillId="0" borderId="1" xfId="0" applyNumberFormat="1" applyFont="1" applyFill="1" applyBorder="1"/>
    <xf numFmtId="0" fontId="8" fillId="0" borderId="2" xfId="0" applyFont="1" applyFill="1" applyBorder="1"/>
    <xf numFmtId="0" fontId="7" fillId="0" borderId="2" xfId="0" applyFont="1" applyFill="1" applyBorder="1"/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/>
    <xf numFmtId="3" fontId="8" fillId="0" borderId="3" xfId="0" applyNumberFormat="1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/>
    <xf numFmtId="0" fontId="9" fillId="0" borderId="4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4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vertical="center"/>
    </xf>
    <xf numFmtId="3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/>
    <xf numFmtId="0" fontId="10" fillId="0" borderId="0" xfId="0" applyFont="1" applyFill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3" fontId="7" fillId="0" borderId="3" xfId="0" applyNumberFormat="1" applyFont="1" applyFill="1" applyBorder="1"/>
    <xf numFmtId="0" fontId="9" fillId="0" borderId="0" xfId="0" applyFont="1" applyFill="1" applyAlignment="1">
      <alignment horizontal="center" vertical="center"/>
    </xf>
    <xf numFmtId="3" fontId="9" fillId="0" borderId="11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/>
    </xf>
    <xf numFmtId="169" fontId="7" fillId="0" borderId="4" xfId="5" applyNumberFormat="1" applyFont="1" applyFill="1" applyBorder="1" applyAlignment="1"/>
    <xf numFmtId="168" fontId="7" fillId="0" borderId="0" xfId="5" applyNumberFormat="1" applyFont="1" applyFill="1" applyBorder="1" applyAlignment="1">
      <alignment horizontal="left"/>
    </xf>
    <xf numFmtId="168" fontId="7" fillId="0" borderId="6" xfId="5" applyNumberFormat="1" applyFont="1" applyFill="1" applyBorder="1"/>
    <xf numFmtId="170" fontId="7" fillId="0" borderId="4" xfId="5" applyNumberFormat="1" applyFont="1" applyFill="1" applyBorder="1" applyAlignment="1"/>
    <xf numFmtId="3" fontId="11" fillId="0" borderId="3" xfId="0" applyNumberFormat="1" applyFont="1" applyFill="1" applyBorder="1" applyAlignment="1">
      <alignment horizontal="right"/>
    </xf>
    <xf numFmtId="0" fontId="11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wrapText="1"/>
    </xf>
    <xf numFmtId="3" fontId="7" fillId="0" borderId="8" xfId="0" applyNumberFormat="1" applyFont="1" applyFill="1" applyBorder="1"/>
    <xf numFmtId="170" fontId="7" fillId="0" borderId="10" xfId="5" applyNumberFormat="1" applyFont="1" applyFill="1" applyBorder="1" applyAlignment="1"/>
    <xf numFmtId="0" fontId="7" fillId="0" borderId="9" xfId="0" applyFont="1" applyFill="1" applyBorder="1"/>
    <xf numFmtId="168" fontId="7" fillId="0" borderId="7" xfId="5" applyNumberFormat="1" applyFont="1" applyFill="1" applyBorder="1"/>
    <xf numFmtId="3" fontId="9" fillId="0" borderId="1" xfId="0" applyNumberFormat="1" applyFont="1" applyFill="1" applyBorder="1"/>
    <xf numFmtId="0" fontId="9" fillId="0" borderId="11" xfId="0" applyFont="1" applyFill="1" applyBorder="1" applyAlignment="1">
      <alignment horizontal="right"/>
    </xf>
    <xf numFmtId="0" fontId="7" fillId="0" borderId="11" xfId="0" applyFont="1" applyFill="1" applyBorder="1"/>
    <xf numFmtId="168" fontId="7" fillId="0" borderId="11" xfId="5" applyNumberFormat="1" applyFont="1" applyFill="1" applyBorder="1"/>
    <xf numFmtId="0" fontId="9" fillId="0" borderId="5" xfId="0" applyFont="1" applyFill="1" applyBorder="1" applyAlignment="1">
      <alignment horizontal="right"/>
    </xf>
    <xf numFmtId="0" fontId="7" fillId="0" borderId="5" xfId="0" applyFont="1" applyFill="1" applyBorder="1"/>
    <xf numFmtId="168" fontId="7" fillId="0" borderId="5" xfId="5" applyNumberFormat="1" applyFont="1" applyFill="1" applyBorder="1"/>
    <xf numFmtId="0" fontId="9" fillId="0" borderId="1" xfId="0" applyFont="1" applyFill="1" applyBorder="1" applyAlignment="1">
      <alignment horizontal="right"/>
    </xf>
    <xf numFmtId="0" fontId="7" fillId="0" borderId="1" xfId="0" applyFont="1" applyFill="1" applyBorder="1"/>
    <xf numFmtId="168" fontId="7" fillId="0" borderId="9" xfId="0" applyNumberFormat="1" applyFont="1" applyFill="1" applyBorder="1"/>
    <xf numFmtId="0" fontId="7" fillId="0" borderId="10" xfId="0" applyFont="1" applyFill="1" applyBorder="1"/>
    <xf numFmtId="0" fontId="7" fillId="0" borderId="8" xfId="0" applyFont="1" applyFill="1" applyBorder="1"/>
    <xf numFmtId="0" fontId="12" fillId="0" borderId="12" xfId="0" applyFont="1" applyBorder="1" applyAlignment="1">
      <alignment horizontal="left" readingOrder="2"/>
    </xf>
    <xf numFmtId="0" fontId="7" fillId="0" borderId="13" xfId="0" applyFont="1" applyFill="1" applyBorder="1"/>
    <xf numFmtId="0" fontId="9" fillId="0" borderId="13" xfId="0" applyFont="1" applyFill="1" applyBorder="1"/>
    <xf numFmtId="0" fontId="7" fillId="0" borderId="14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0" fontId="14" fillId="0" borderId="0" xfId="3" applyFont="1" applyFill="1" applyBorder="1" applyAlignment="1" applyProtection="1">
      <alignment horizontal="center"/>
    </xf>
    <xf numFmtId="0" fontId="14" fillId="0" borderId="4" xfId="3" applyFont="1" applyFill="1" applyBorder="1" applyAlignment="1" applyProtection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0" borderId="4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</cellXfs>
  <cellStyles count="7">
    <cellStyle name="Comma [0] 2" xfId="1"/>
    <cellStyle name="Comma 2" xfId="2"/>
    <cellStyle name="Hipervínculo" xfId="3" builtinId="8"/>
    <cellStyle name="Hyperlink 2" xfId="4"/>
    <cellStyle name="Millares" xfId="5" builtinId="3"/>
    <cellStyle name="Normal" xfId="0" builtinId="0"/>
    <cellStyle name="Normal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57150</xdr:rowOff>
    </xdr:from>
    <xdr:to>
      <xdr:col>1</xdr:col>
      <xdr:colOff>1457325</xdr:colOff>
      <xdr:row>9</xdr:row>
      <xdr:rowOff>19050</xdr:rowOff>
    </xdr:to>
    <xdr:pic>
      <xdr:nvPicPr>
        <xdr:cNvPr id="1111" name="Picture 3" descr="ChileBeef_Logotip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38175"/>
          <a:ext cx="11906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rio/Desktop/Quesos%20Artisan/SIS.%20iNFORMACION%20ARTISAN/Ordenes%20de%20Compra%20Artisan/LISTADO%20ORDENES%20DE%20COMP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V-IDENTITY-0"/>
    </sheetNames>
    <sheetDataSet>
      <sheetData sheetId="0">
        <row r="3">
          <cell r="B3" t="str">
            <v>NUMERO OC</v>
          </cell>
          <cell r="C3" t="str">
            <v>FECHA</v>
          </cell>
          <cell r="D3" t="str">
            <v>DESTINO</v>
          </cell>
          <cell r="E3" t="str">
            <v>SOLICITANTE</v>
          </cell>
          <cell r="F3" t="str">
            <v>CENTRO COSTO</v>
          </cell>
          <cell r="G3" t="str">
            <v>DIRECCION DESPACHO</v>
          </cell>
          <cell r="H3" t="str">
            <v>PROVEEDOR</v>
          </cell>
          <cell r="I3" t="str">
            <v>DIRECCION</v>
          </cell>
          <cell r="J3" t="str">
            <v>FONO</v>
          </cell>
          <cell r="K3" t="str">
            <v>ATENCION</v>
          </cell>
          <cell r="L3" t="str">
            <v>EMAIL</v>
          </cell>
          <cell r="M3" t="str">
            <v>FORMA DE PAGO</v>
          </cell>
          <cell r="N3" t="str">
            <v>NUMERO DOCUMENTO</v>
          </cell>
          <cell r="O3" t="str">
            <v>CONDICIONES DE PAGO</v>
          </cell>
          <cell r="P3" t="str">
            <v>NUMERO FACTURA</v>
          </cell>
          <cell r="Q3" t="str">
            <v>FECHA FACTURA</v>
          </cell>
          <cell r="R3" t="str">
            <v xml:space="preserve">NETO </v>
          </cell>
          <cell r="S3" t="str">
            <v xml:space="preserve">IVA </v>
          </cell>
          <cell r="T3" t="str">
            <v>TOTAL</v>
          </cell>
        </row>
        <row r="4">
          <cell r="B4">
            <v>1</v>
          </cell>
          <cell r="C4">
            <v>39909</v>
          </cell>
          <cell r="D4" t="str">
            <v>PLANTA VALDIVIA</v>
          </cell>
          <cell r="E4" t="str">
            <v>HV</v>
          </cell>
          <cell r="F4" t="str">
            <v>V - MAT PRIMA</v>
          </cell>
          <cell r="G4" t="str">
            <v>BOMBERO CLASSING  132, LAS ANIMAS, VALDIVIA</v>
          </cell>
          <cell r="H4" t="str">
            <v>ADHESOL</v>
          </cell>
          <cell r="I4" t="str">
            <v>LOS TRES ANOTINIOS 3214, MACUL SANTIAGO</v>
          </cell>
          <cell r="J4">
            <v>7566100</v>
          </cell>
          <cell r="K4" t="str">
            <v>ELIAS ZAMBRANO</v>
          </cell>
          <cell r="L4" t="str">
            <v>LOGISTICA@ADHESOL.CL</v>
          </cell>
          <cell r="M4" t="str">
            <v>TRANSFERENCIA ELECTRONICA</v>
          </cell>
          <cell r="O4" t="str">
            <v>30-60-90</v>
          </cell>
          <cell r="R4">
            <v>780000</v>
          </cell>
          <cell r="S4">
            <v>148200</v>
          </cell>
          <cell r="T4">
            <v>928200</v>
          </cell>
        </row>
        <row r="5">
          <cell r="B5">
            <v>2</v>
          </cell>
          <cell r="C5">
            <v>39911</v>
          </cell>
          <cell r="D5" t="str">
            <v>BODEGA SANTIAGO</v>
          </cell>
          <cell r="E5" t="str">
            <v>HV</v>
          </cell>
          <cell r="F5" t="str">
            <v>S - MAT PRIMA</v>
          </cell>
          <cell r="G5" t="str">
            <v>AV. APOQUINDO 4775 OF S2A, LAS CONDES, SANTIAGO</v>
          </cell>
          <cell r="H5" t="str">
            <v>EASYPACK</v>
          </cell>
          <cell r="I5" t="str">
            <v>VALENZUELA 0942, RECOLETA, SANTIAGO</v>
          </cell>
          <cell r="J5">
            <v>6292921</v>
          </cell>
          <cell r="K5" t="str">
            <v>MAURIZIO MELLADO</v>
          </cell>
          <cell r="L5" t="str">
            <v>MMELLADO@EASYPACK.CL</v>
          </cell>
          <cell r="M5" t="str">
            <v>TRANSFERENCIA ELECTRONICA</v>
          </cell>
          <cell r="O5" t="str">
            <v>CONTADO</v>
          </cell>
          <cell r="R5">
            <v>160000</v>
          </cell>
          <cell r="S5">
            <v>30400</v>
          </cell>
          <cell r="T5">
            <v>190400</v>
          </cell>
        </row>
        <row r="6">
          <cell r="B6">
            <v>3</v>
          </cell>
          <cell r="C6">
            <v>39931</v>
          </cell>
          <cell r="D6" t="str">
            <v>PLANTA VALDIVIA</v>
          </cell>
          <cell r="E6" t="str">
            <v>HV</v>
          </cell>
          <cell r="F6" t="str">
            <v>V - ART MEDICION</v>
          </cell>
          <cell r="G6" t="str">
            <v>BOMBERO CLASSING  132, LAS ANIMAS, VALDIVIA</v>
          </cell>
          <cell r="H6" t="str">
            <v>VETTO Y CIA LTDA</v>
          </cell>
          <cell r="I6" t="str">
            <v>AV. SAN EUGENIO 567, NUNOA</v>
          </cell>
          <cell r="J6">
            <v>3554400</v>
          </cell>
          <cell r="K6" t="str">
            <v>PATRICIO LENAN</v>
          </cell>
          <cell r="L6" t="str">
            <v>VENTAS@VETTO.CL</v>
          </cell>
          <cell r="M6" t="str">
            <v>TRANSFERENCIA ELECTRONICA</v>
          </cell>
          <cell r="O6" t="str">
            <v>CONTADO</v>
          </cell>
          <cell r="R6">
            <v>189900</v>
          </cell>
          <cell r="S6">
            <v>36081</v>
          </cell>
          <cell r="T6">
            <v>225981</v>
          </cell>
        </row>
        <row r="7">
          <cell r="B7">
            <v>43</v>
          </cell>
          <cell r="C7">
            <v>40557</v>
          </cell>
          <cell r="D7" t="str">
            <v>PLANTA VALDIVIA</v>
          </cell>
          <cell r="E7" t="str">
            <v>ADM STGO</v>
          </cell>
          <cell r="F7" t="str">
            <v>V - MAT PRIMA</v>
          </cell>
          <cell r="G7" t="str">
            <v>BOMBERO CLASSING  132, LAS ANIMAS, VALDIVIA</v>
          </cell>
          <cell r="H7" t="str">
            <v>VANNI CHILE</v>
          </cell>
          <cell r="I7" t="str">
            <v>LIRA 2510 SAN JOAQUIN</v>
          </cell>
          <cell r="L7" t="str">
            <v>VENTAS@VANNICHILE.CL</v>
          </cell>
          <cell r="M7" t="str">
            <v>TRANSFERENCIA ELECTRONICA</v>
          </cell>
          <cell r="O7" t="str">
            <v>CONTADO</v>
          </cell>
          <cell r="R7">
            <v>14919</v>
          </cell>
          <cell r="S7">
            <v>2834.61</v>
          </cell>
          <cell r="T7">
            <v>17753.61</v>
          </cell>
        </row>
        <row r="8">
          <cell r="B8">
            <v>44</v>
          </cell>
          <cell r="C8">
            <v>40558</v>
          </cell>
          <cell r="D8" t="str">
            <v>PLANTA VALDIVIA</v>
          </cell>
          <cell r="E8" t="str">
            <v>ADM STGO</v>
          </cell>
          <cell r="F8" t="str">
            <v>V - MAT PRIMA</v>
          </cell>
          <cell r="G8" t="str">
            <v>BOMBERO CLASSING  132, LAS ANIMAS, VALDIVIA</v>
          </cell>
          <cell r="H8" t="str">
            <v>FIBROCHILE</v>
          </cell>
          <cell r="I8" t="str">
            <v>EL JUNCAL</v>
          </cell>
          <cell r="J8" t="str">
            <v>4993900 / 9.2217002</v>
          </cell>
          <cell r="K8" t="str">
            <v>JULIO RUZ</v>
          </cell>
          <cell r="L8" t="str">
            <v>jruz@freevac.cl</v>
          </cell>
          <cell r="M8" t="str">
            <v>TRANSFERENCIA ELECTRONICA</v>
          </cell>
          <cell r="O8" t="str">
            <v>CONTADO</v>
          </cell>
          <cell r="R8">
            <v>75000</v>
          </cell>
          <cell r="S8">
            <v>14250</v>
          </cell>
          <cell r="T8">
            <v>89250</v>
          </cell>
        </row>
        <row r="9">
          <cell r="B9">
            <v>45</v>
          </cell>
          <cell r="C9">
            <v>40571</v>
          </cell>
          <cell r="D9" t="str">
            <v>PLANTA VALDIVIA</v>
          </cell>
          <cell r="E9" t="str">
            <v>ADM STGO</v>
          </cell>
          <cell r="F9" t="str">
            <v>V - MAT PRIMA</v>
          </cell>
          <cell r="G9" t="str">
            <v>BOMBERO CLASSING  132, LAS ANIMAS, VALDIVIA</v>
          </cell>
          <cell r="H9" t="str">
            <v>DILACO LTDA-</v>
          </cell>
          <cell r="I9" t="str">
            <v>Perez Valenzuela 1138, Providencia</v>
          </cell>
          <cell r="J9" t="str">
            <v>2360434 anexo 201</v>
          </cell>
          <cell r="K9" t="str">
            <v>CLAUDIO BUSTAMANTE / LEYLA ROJAS</v>
          </cell>
          <cell r="L9" t="str">
            <v>cbustamante@dilaco.com</v>
          </cell>
          <cell r="M9" t="str">
            <v>TRANSFERENCIA ELECTRONICA</v>
          </cell>
          <cell r="O9" t="str">
            <v>CONTADO</v>
          </cell>
          <cell r="R9">
            <v>16800</v>
          </cell>
          <cell r="S9">
            <v>3192</v>
          </cell>
          <cell r="T9">
            <v>19992</v>
          </cell>
        </row>
        <row r="10">
          <cell r="B10">
            <v>46</v>
          </cell>
          <cell r="C10">
            <v>40582</v>
          </cell>
          <cell r="D10" t="str">
            <v>PLANTA VALDIVIA</v>
          </cell>
          <cell r="E10" t="str">
            <v>ADM STGO</v>
          </cell>
          <cell r="F10" t="str">
            <v>V - MAT PRIMA</v>
          </cell>
          <cell r="G10" t="str">
            <v>BOMBERO CLASSING  132, LAS ANIMAS, VALDIVIA</v>
          </cell>
          <cell r="H10" t="str">
            <v>KITCHENPACK</v>
          </cell>
          <cell r="I10" t="str">
            <v>BERNARDO OHIGGINS    149, COLINA</v>
          </cell>
          <cell r="J10">
            <v>7960220</v>
          </cell>
          <cell r="K10" t="str">
            <v>NATALIA  DIAZ</v>
          </cell>
          <cell r="L10" t="str">
            <v>ventas@kitchenpack.cl</v>
          </cell>
          <cell r="M10" t="str">
            <v>TRANSFERENCIA ELECTRONICA</v>
          </cell>
          <cell r="O10" t="str">
            <v>CONTADO</v>
          </cell>
          <cell r="R10">
            <v>60800</v>
          </cell>
          <cell r="S10">
            <v>11552</v>
          </cell>
          <cell r="T10">
            <v>72352</v>
          </cell>
        </row>
        <row r="11">
          <cell r="B11">
            <v>47</v>
          </cell>
          <cell r="C11">
            <v>40588</v>
          </cell>
          <cell r="D11" t="str">
            <v>PLANTA VALDIVIA</v>
          </cell>
          <cell r="E11" t="str">
            <v>ADM STGO</v>
          </cell>
          <cell r="F11" t="str">
            <v>V - MAT PRIMA</v>
          </cell>
          <cell r="G11" t="str">
            <v>BOMBERO CLASSING  132, LAS ANIMAS, VALDIVIA</v>
          </cell>
          <cell r="H11" t="str">
            <v>PLÁSTICOS HADDAD</v>
          </cell>
          <cell r="I11" t="str">
            <v>José Ananias 444, Macul</v>
          </cell>
          <cell r="J11" t="str">
            <v>4627230 4627204</v>
          </cell>
          <cell r="K11" t="str">
            <v>Johaana Alvarez</v>
          </cell>
          <cell r="L11" t="str">
            <v>jalvarez@haddad.cl</v>
          </cell>
          <cell r="M11" t="str">
            <v>TRANSFERENCIA ELECTRONICA</v>
          </cell>
          <cell r="O11" t="str">
            <v>CONTADO</v>
          </cell>
          <cell r="R11">
            <v>60000</v>
          </cell>
          <cell r="S11">
            <v>11400</v>
          </cell>
          <cell r="T11">
            <v>71400</v>
          </cell>
        </row>
        <row r="12">
          <cell r="B12">
            <v>48</v>
          </cell>
          <cell r="C12">
            <v>40588</v>
          </cell>
          <cell r="D12" t="str">
            <v>PLANTA VALDIVIA</v>
          </cell>
          <cell r="E12" t="str">
            <v>ADM STGO</v>
          </cell>
          <cell r="F12" t="str">
            <v>V - MAT PRIMA</v>
          </cell>
          <cell r="G12" t="str">
            <v>BOMBERO CLASSING  132, LAS ANIMAS, VALDIVIA</v>
          </cell>
          <cell r="H12" t="str">
            <v>VANNI CHILE</v>
          </cell>
          <cell r="I12" t="str">
            <v>LIRA 2510 SAN JOAQUIN</v>
          </cell>
          <cell r="L12" t="str">
            <v>VENTAS@VANNICHILE.CL</v>
          </cell>
          <cell r="M12" t="str">
            <v>TRANSFERENCIA ELECTRONICA</v>
          </cell>
          <cell r="O12" t="str">
            <v>CONTADO</v>
          </cell>
          <cell r="R12">
            <v>34811</v>
          </cell>
          <cell r="S12">
            <v>6614.09</v>
          </cell>
          <cell r="T12">
            <v>41425.089999999997</v>
          </cell>
        </row>
        <row r="13">
          <cell r="B13">
            <v>49</v>
          </cell>
          <cell r="C13">
            <v>40590</v>
          </cell>
          <cell r="D13" t="str">
            <v>PLANTA VALDIVIA</v>
          </cell>
          <cell r="E13" t="str">
            <v>ADM STGO</v>
          </cell>
          <cell r="F13" t="str">
            <v>V - MAT PRIMA</v>
          </cell>
          <cell r="G13" t="str">
            <v>BOMBERO CLASSING  132, LAS ANIMAS, VALDIVIA</v>
          </cell>
          <cell r="H13" t="str">
            <v>DILACO LTDA-</v>
          </cell>
          <cell r="I13" t="str">
            <v>Perez Valenzuela 1138, Providencia</v>
          </cell>
          <cell r="J13" t="str">
            <v>2360434 anexo 201</v>
          </cell>
          <cell r="K13" t="str">
            <v>CLAUDIO BUSTAMANTE / LEYLA ROJAS</v>
          </cell>
          <cell r="L13" t="str">
            <v>cbustamante@dilaco.com</v>
          </cell>
          <cell r="M13" t="str">
            <v>TRANSFERENCIA ELECTRONICA</v>
          </cell>
          <cell r="O13" t="str">
            <v>CONTADO</v>
          </cell>
          <cell r="R13">
            <v>0</v>
          </cell>
          <cell r="S13">
            <v>0</v>
          </cell>
          <cell r="T13">
            <v>0</v>
          </cell>
        </row>
        <row r="14">
          <cell r="B14">
            <v>50</v>
          </cell>
          <cell r="C14">
            <v>40614</v>
          </cell>
          <cell r="D14" t="str">
            <v>PLANTA VALDIVIA</v>
          </cell>
          <cell r="E14" t="str">
            <v>ADM STGO</v>
          </cell>
          <cell r="F14" t="str">
            <v>V - MAT PRIMA</v>
          </cell>
          <cell r="G14" t="str">
            <v>BOMBERO CLASSING  132, LAS ANIMAS, VALDIVIA</v>
          </cell>
          <cell r="H14" t="str">
            <v>DILACO LTDA-</v>
          </cell>
          <cell r="I14" t="str">
            <v>Perez Valenzuela 1138, Providencia</v>
          </cell>
          <cell r="J14" t="str">
            <v>2360434 anexo 201</v>
          </cell>
          <cell r="K14" t="str">
            <v>CLAUDIO BUSTAMANTE / LEYLA ROJAS</v>
          </cell>
          <cell r="L14" t="str">
            <v>cbustamante@dilaco.com</v>
          </cell>
          <cell r="M14" t="str">
            <v>TRANSFERENCIA ELECTRONICA</v>
          </cell>
          <cell r="O14" t="str">
            <v>CONTADO</v>
          </cell>
          <cell r="R14">
            <v>0</v>
          </cell>
          <cell r="S14">
            <v>0</v>
          </cell>
          <cell r="T14">
            <v>0</v>
          </cell>
        </row>
        <row r="15">
          <cell r="B15">
            <v>51</v>
          </cell>
          <cell r="C15">
            <v>40626</v>
          </cell>
          <cell r="D15" t="str">
            <v>PLANTA VALDIVIA</v>
          </cell>
          <cell r="E15" t="str">
            <v>ADM STGO</v>
          </cell>
          <cell r="F15" t="str">
            <v>V - MAT PRIMA</v>
          </cell>
          <cell r="G15" t="str">
            <v>BOMBERO CLASSING  132, LAS ANIMAS, VALDIVIA</v>
          </cell>
          <cell r="H15" t="str">
            <v>VANNI CHILE</v>
          </cell>
          <cell r="I15" t="str">
            <v>LIRA 2510 SAN JOAQUIN</v>
          </cell>
          <cell r="M15" t="str">
            <v>TRANSFERENCIA ELECTRONICA</v>
          </cell>
          <cell r="O15" t="str">
            <v>CONTADO</v>
          </cell>
          <cell r="R15">
            <v>40000</v>
          </cell>
          <cell r="S15">
            <v>7600</v>
          </cell>
          <cell r="T15">
            <v>47600</v>
          </cell>
        </row>
        <row r="16">
          <cell r="B16">
            <v>52</v>
          </cell>
          <cell r="C16">
            <v>40666</v>
          </cell>
          <cell r="D16" t="str">
            <v>BODEGA SANTIAGO</v>
          </cell>
          <cell r="E16" t="str">
            <v>ADM STGO</v>
          </cell>
          <cell r="F16" t="str">
            <v>V - ART OFICINA</v>
          </cell>
          <cell r="G16" t="str">
            <v>AV. APOQUINDO 4775 OF S2A, LAS CONDES, SANTIAGO</v>
          </cell>
          <cell r="H16" t="str">
            <v>EASYPACK</v>
          </cell>
          <cell r="I16" t="str">
            <v>VALENZUELA 0942, RECOLETA, SANTIAGO</v>
          </cell>
          <cell r="J16">
            <v>6292921</v>
          </cell>
          <cell r="K16" t="str">
            <v>MAURIZIO MELLADO</v>
          </cell>
          <cell r="L16" t="str">
            <v>MMELLADO@EASYPACK.CL</v>
          </cell>
          <cell r="M16" t="str">
            <v>TRANSFERENCIA ELECTRONICA</v>
          </cell>
          <cell r="O16" t="str">
            <v>CONTADO</v>
          </cell>
          <cell r="R16">
            <v>160000</v>
          </cell>
          <cell r="S16">
            <v>30400</v>
          </cell>
          <cell r="T16">
            <v>190400</v>
          </cell>
        </row>
        <row r="17">
          <cell r="B17">
            <v>53</v>
          </cell>
          <cell r="C17">
            <v>40667</v>
          </cell>
          <cell r="D17" t="str">
            <v>PLANTA VALDIVIA</v>
          </cell>
          <cell r="E17" t="str">
            <v>ADM STGO</v>
          </cell>
          <cell r="F17" t="str">
            <v>V - MAT PRIMA</v>
          </cell>
          <cell r="G17" t="str">
            <v>BOMBERO CLASSING  132, LAS ANIMAS, VALDIVIA</v>
          </cell>
          <cell r="H17" t="str">
            <v>PLÁSTICOS HADDAD</v>
          </cell>
          <cell r="I17" t="str">
            <v>José Ananias 444, Macul</v>
          </cell>
          <cell r="J17" t="str">
            <v>4627230 4627204</v>
          </cell>
          <cell r="K17" t="str">
            <v>Johaana Alvarez</v>
          </cell>
          <cell r="L17" t="str">
            <v>jalvarez@haddad.cl</v>
          </cell>
          <cell r="M17" t="str">
            <v>TRANSFERENCIA ELECTRONICA</v>
          </cell>
          <cell r="O17" t="str">
            <v>CONTADO</v>
          </cell>
          <cell r="R17">
            <v>66000</v>
          </cell>
          <cell r="S17">
            <v>12540</v>
          </cell>
          <cell r="T17">
            <v>78540</v>
          </cell>
        </row>
        <row r="18">
          <cell r="B18">
            <v>54</v>
          </cell>
          <cell r="C18">
            <v>40673</v>
          </cell>
          <cell r="D18" t="str">
            <v>PLANTA VALDIVIA</v>
          </cell>
          <cell r="E18" t="str">
            <v>ADM STGO</v>
          </cell>
          <cell r="F18" t="str">
            <v>V - MAT PRIMA</v>
          </cell>
          <cell r="G18" t="str">
            <v>BOMBERO CLASSING  132, LAS ANIMAS, VALDIVIA</v>
          </cell>
          <cell r="H18" t="str">
            <v>PLÁSTICOS HADDAD</v>
          </cell>
          <cell r="I18" t="str">
            <v>José Ananias 444, Macul</v>
          </cell>
          <cell r="J18" t="str">
            <v>4627230 4627204</v>
          </cell>
          <cell r="K18" t="str">
            <v>Johaana Alvarez</v>
          </cell>
          <cell r="L18" t="str">
            <v>jalvarez@haddad.cl</v>
          </cell>
          <cell r="M18" t="str">
            <v>TRANSFERENCIA ELECTRONICA</v>
          </cell>
          <cell r="O18" t="str">
            <v>CONTADO</v>
          </cell>
          <cell r="R18">
            <v>25200</v>
          </cell>
          <cell r="S18">
            <v>4788</v>
          </cell>
          <cell r="T18">
            <v>29988</v>
          </cell>
        </row>
        <row r="19">
          <cell r="B19">
            <v>55</v>
          </cell>
          <cell r="C19">
            <v>40693</v>
          </cell>
          <cell r="D19" t="str">
            <v>PLANTA VALDIVIA</v>
          </cell>
          <cell r="E19" t="str">
            <v>ADM STGO</v>
          </cell>
          <cell r="F19" t="str">
            <v>V - OTROS</v>
          </cell>
          <cell r="G19" t="str">
            <v>BOMBERO CLASSING  132, LAS ANIMAS, VALDIVIA</v>
          </cell>
          <cell r="H19" t="str">
            <v>Canales y Cia</v>
          </cell>
          <cell r="I19" t="str">
            <v>Patria Vieja 341, Recoleta</v>
          </cell>
          <cell r="J19">
            <v>6295440</v>
          </cell>
          <cell r="K19" t="str">
            <v xml:space="preserve">Ignacio </v>
          </cell>
          <cell r="L19" t="str">
            <v>cobranzas@canalesycia.cl</v>
          </cell>
          <cell r="M19" t="str">
            <v>TRANSFERENCIA ELECTRONICA</v>
          </cell>
          <cell r="O19" t="str">
            <v>contado</v>
          </cell>
          <cell r="R19">
            <v>56115</v>
          </cell>
          <cell r="S19">
            <v>10661.85</v>
          </cell>
          <cell r="T19">
            <v>66776.850000000006</v>
          </cell>
        </row>
        <row r="20">
          <cell r="B20">
            <v>56</v>
          </cell>
          <cell r="C20">
            <v>40695</v>
          </cell>
          <cell r="D20" t="str">
            <v>PLANTA VALDIVIA</v>
          </cell>
          <cell r="E20" t="str">
            <v>ADM STGO</v>
          </cell>
          <cell r="F20" t="str">
            <v>V - MAT PRIMA</v>
          </cell>
          <cell r="G20" t="str">
            <v>BOMBERO CLASSING  132, LAS ANIMAS, VALDIVIA</v>
          </cell>
          <cell r="H20" t="str">
            <v>KITCHENPACK</v>
          </cell>
          <cell r="I20" t="str">
            <v>BERNARDO OHIGGINS    149, COLINA</v>
          </cell>
          <cell r="J20">
            <v>7960220</v>
          </cell>
          <cell r="K20" t="str">
            <v>NATALIA  DIAZ</v>
          </cell>
          <cell r="L20" t="str">
            <v>ventas@kitchenpack.cl</v>
          </cell>
          <cell r="M20" t="str">
            <v>TRANSFERENCIA ELECTRONICA</v>
          </cell>
          <cell r="O20" t="str">
            <v>CONTADO</v>
          </cell>
          <cell r="R20">
            <v>55000</v>
          </cell>
          <cell r="S20">
            <v>10450</v>
          </cell>
          <cell r="T20">
            <v>65450</v>
          </cell>
        </row>
        <row r="21">
          <cell r="B21">
            <v>57</v>
          </cell>
          <cell r="C21">
            <v>40696</v>
          </cell>
          <cell r="D21" t="str">
            <v>BODEGA SANTIAGO</v>
          </cell>
          <cell r="E21" t="str">
            <v>ADM STGO</v>
          </cell>
          <cell r="F21" t="str">
            <v>V - ART OFICINA</v>
          </cell>
          <cell r="G21" t="str">
            <v>AV. APOQUINDO 4775 OF S2A, LAS CONDES, SANTIAGO</v>
          </cell>
          <cell r="H21" t="str">
            <v>SOLUCORP</v>
          </cell>
          <cell r="I21" t="str">
            <v>Castillo Urizar sur 3535, Macul</v>
          </cell>
          <cell r="J21">
            <v>3636058</v>
          </cell>
          <cell r="K21" t="str">
            <v>Ricardo Ramirez</v>
          </cell>
          <cell r="L21" t="str">
            <v>rfuentes@solucorp.cl</v>
          </cell>
          <cell r="M21" t="str">
            <v>TRANSFERENCIA ELECTRONICA</v>
          </cell>
          <cell r="O21" t="str">
            <v>contado</v>
          </cell>
          <cell r="R21">
            <v>22503</v>
          </cell>
          <cell r="S21">
            <v>4275.57</v>
          </cell>
          <cell r="T21">
            <v>26778.57</v>
          </cell>
        </row>
        <row r="22">
          <cell r="B22">
            <v>58</v>
          </cell>
          <cell r="C22">
            <v>40710</v>
          </cell>
          <cell r="D22" t="str">
            <v>PLANTA VALDIVIA</v>
          </cell>
          <cell r="E22" t="str">
            <v>ADM STGO</v>
          </cell>
          <cell r="F22" t="str">
            <v>V - MAT PRIMA</v>
          </cell>
          <cell r="G22" t="str">
            <v>BOMBERO CLASSING  132, LAS ANIMAS, VALDIVIA</v>
          </cell>
          <cell r="H22" t="str">
            <v>Canales y Cia</v>
          </cell>
          <cell r="I22" t="str">
            <v>Patria Vieja 341, Recoleta</v>
          </cell>
          <cell r="J22">
            <v>6295440</v>
          </cell>
          <cell r="K22" t="str">
            <v xml:space="preserve">Ignacio </v>
          </cell>
          <cell r="L22" t="str">
            <v>cobranzas@canalesycia.cl</v>
          </cell>
          <cell r="M22" t="str">
            <v>TRANSFERENCIA ELECTRONICA</v>
          </cell>
          <cell r="O22" t="str">
            <v>contado</v>
          </cell>
          <cell r="R22">
            <v>112236</v>
          </cell>
          <cell r="S22">
            <v>21324.84</v>
          </cell>
          <cell r="T22">
            <v>133560.84</v>
          </cell>
        </row>
        <row r="23">
          <cell r="B23">
            <v>59</v>
          </cell>
          <cell r="C23">
            <v>40718</v>
          </cell>
          <cell r="D23" t="str">
            <v>PLANTA VALDIVIA</v>
          </cell>
          <cell r="E23" t="str">
            <v>ADM STGO</v>
          </cell>
          <cell r="F23" t="str">
            <v>V - MAT PRIMA</v>
          </cell>
          <cell r="G23" t="str">
            <v>AV. APOQUINDO 4775 OF S2A, LAS CONDES, SANTIAGO</v>
          </cell>
          <cell r="H23" t="str">
            <v>ADHESOL LTDA</v>
          </cell>
          <cell r="I23" t="str">
            <v>LOS TRES ANOTINIOS 3214, MACUL SANTIAGO</v>
          </cell>
          <cell r="J23">
            <v>7566100</v>
          </cell>
          <cell r="K23" t="str">
            <v>ELIAS ZAMBRANO</v>
          </cell>
          <cell r="L23" t="str">
            <v>LOGISTICA@ADHESOL.CL</v>
          </cell>
          <cell r="M23" t="str">
            <v>TRANSFERENCIA ELECTRONICA</v>
          </cell>
          <cell r="O23" t="str">
            <v>CONTADO</v>
          </cell>
          <cell r="R23">
            <v>480000</v>
          </cell>
          <cell r="S23">
            <v>91200</v>
          </cell>
          <cell r="T23">
            <v>571200</v>
          </cell>
        </row>
        <row r="24">
          <cell r="B24">
            <v>60</v>
          </cell>
          <cell r="C24">
            <v>40730</v>
          </cell>
          <cell r="D24" t="str">
            <v>PLANTA VALDIVIA</v>
          </cell>
          <cell r="E24" t="str">
            <v>ADM STGO</v>
          </cell>
          <cell r="F24" t="str">
            <v>V - MAT PRIMA</v>
          </cell>
          <cell r="G24" t="str">
            <v>BOMBERO CLASSING  132, LAS ANIMAS, VALDIVIA</v>
          </cell>
          <cell r="H24" t="str">
            <v>DILACO LTDA-</v>
          </cell>
          <cell r="I24" t="str">
            <v>Perez Valenzuela 1138, Providencia</v>
          </cell>
          <cell r="J24" t="str">
            <v>2360434 anexo 201</v>
          </cell>
          <cell r="K24" t="str">
            <v>CLAUDIO BUSTAMANTE / LEYLA ROJAS</v>
          </cell>
          <cell r="L24" t="str">
            <v>cbustamante@dilaco.com</v>
          </cell>
          <cell r="M24" t="str">
            <v>TRANSFERENCIA ELECTRONICA</v>
          </cell>
          <cell r="O24" t="str">
            <v>CONTADO</v>
          </cell>
          <cell r="R24">
            <v>25200</v>
          </cell>
          <cell r="S24">
            <v>4788</v>
          </cell>
          <cell r="T24">
            <v>29988</v>
          </cell>
        </row>
        <row r="25">
          <cell r="B25">
            <v>61</v>
          </cell>
          <cell r="C25">
            <v>40737</v>
          </cell>
          <cell r="D25" t="str">
            <v>BODEGA SANTIAGO</v>
          </cell>
          <cell r="E25" t="str">
            <v>ADM STGO</v>
          </cell>
          <cell r="F25" t="str">
            <v>V - MAT PRIMA</v>
          </cell>
          <cell r="G25" t="str">
            <v>AV. APOQUINDO 4775 OF S2A, LAS CONDES, SANTIAGO</v>
          </cell>
          <cell r="H25" t="str">
            <v xml:space="preserve">PSV </v>
          </cell>
          <cell r="I25" t="str">
            <v>Rio Clarillo 9635</v>
          </cell>
          <cell r="J25">
            <v>5890200</v>
          </cell>
          <cell r="K25" t="str">
            <v>PIA BARRIGA</v>
          </cell>
          <cell r="M25" t="str">
            <v>TRANSFERENCIA ELECTRONICA</v>
          </cell>
          <cell r="R25">
            <v>0</v>
          </cell>
          <cell r="S25">
            <v>0</v>
          </cell>
          <cell r="T25">
            <v>0</v>
          </cell>
        </row>
        <row r="26">
          <cell r="B26">
            <v>62</v>
          </cell>
          <cell r="C26">
            <v>40744</v>
          </cell>
          <cell r="D26" t="str">
            <v>PLANTA VALDIVIA</v>
          </cell>
          <cell r="E26" t="str">
            <v>ADM STGO</v>
          </cell>
          <cell r="F26" t="str">
            <v>V - MAT PRIMA</v>
          </cell>
          <cell r="G26" t="str">
            <v>BOMBERO CLASSING  132, LAS ANIMAS, VALDIVIA</v>
          </cell>
          <cell r="H26" t="str">
            <v>PLÁSTICOS HADDAD</v>
          </cell>
          <cell r="I26" t="str">
            <v>José Ananias 444, Macul</v>
          </cell>
          <cell r="J26" t="str">
            <v>4627230 4627204</v>
          </cell>
          <cell r="K26" t="str">
            <v>Johaana Alvarez</v>
          </cell>
          <cell r="L26" t="str">
            <v>jalvarez@haddad.cl</v>
          </cell>
          <cell r="M26" t="str">
            <v>TRANSFERENCIA ELECTRONICA</v>
          </cell>
          <cell r="R26">
            <v>0</v>
          </cell>
          <cell r="S26">
            <v>0</v>
          </cell>
          <cell r="T26">
            <v>0</v>
          </cell>
        </row>
        <row r="27">
          <cell r="B27">
            <v>63</v>
          </cell>
          <cell r="C27">
            <v>40763</v>
          </cell>
          <cell r="D27" t="str">
            <v>PLANTA VALDIVIA</v>
          </cell>
          <cell r="E27" t="str">
            <v>ADM STGO</v>
          </cell>
          <cell r="F27" t="str">
            <v>V - MAT PRIMA</v>
          </cell>
          <cell r="G27" t="str">
            <v>BOMBERO CLASSING  132, LAS ANIMAS, VALDIVIA</v>
          </cell>
          <cell r="H27" t="str">
            <v>VANNI CHILE</v>
          </cell>
          <cell r="I27" t="str">
            <v>LIRA 2510 SAN JOAQUIN</v>
          </cell>
          <cell r="L27" t="str">
            <v>VENTAS@VANNICHILE.CL</v>
          </cell>
          <cell r="M27" t="str">
            <v>TRANSFERENCIA ELECTRONICA</v>
          </cell>
          <cell r="R27">
            <v>0</v>
          </cell>
          <cell r="S27">
            <v>0</v>
          </cell>
          <cell r="T27">
            <v>0</v>
          </cell>
        </row>
        <row r="28">
          <cell r="B28">
            <v>64</v>
          </cell>
          <cell r="C28">
            <v>40763</v>
          </cell>
          <cell r="D28" t="str">
            <v>PLANTA VALDIVIA</v>
          </cell>
          <cell r="E28" t="str">
            <v>ADM STGO</v>
          </cell>
          <cell r="F28" t="str">
            <v>V - MAT PRIMA</v>
          </cell>
          <cell r="G28" t="str">
            <v>BOMBERO CLASSING  132, LAS ANIMAS, VALDIVIA</v>
          </cell>
          <cell r="H28" t="str">
            <v>KITCHENPACK</v>
          </cell>
          <cell r="I28" t="str">
            <v>BERNARDO OHIGGINS    149, COLINA</v>
          </cell>
          <cell r="J28">
            <v>7960220</v>
          </cell>
          <cell r="K28" t="str">
            <v>NATALIA  DIAZ</v>
          </cell>
          <cell r="L28" t="str">
            <v>ventas@kitchenpack.cl</v>
          </cell>
          <cell r="M28" t="str">
            <v>TRANSFERENCIA ELECTRONICA</v>
          </cell>
          <cell r="O28" t="str">
            <v>contado</v>
          </cell>
          <cell r="R28">
            <v>0</v>
          </cell>
          <cell r="S28">
            <v>0</v>
          </cell>
          <cell r="T28">
            <v>0</v>
          </cell>
        </row>
        <row r="29">
          <cell r="B29">
            <v>65</v>
          </cell>
          <cell r="C29">
            <v>40772</v>
          </cell>
          <cell r="D29" t="str">
            <v>PLANTA VALDIVIA</v>
          </cell>
          <cell r="E29" t="str">
            <v>ADM STGO</v>
          </cell>
          <cell r="F29" t="str">
            <v>V - MAT PRIMA</v>
          </cell>
          <cell r="G29" t="str">
            <v>BOMBERO CLASSING  132, LAS ANIMAS, VALDIVIA</v>
          </cell>
          <cell r="H29" t="str">
            <v>NULA</v>
          </cell>
          <cell r="M29" t="str">
            <v>FORMA DE PAGO</v>
          </cell>
          <cell r="R29">
            <v>0</v>
          </cell>
          <cell r="S29">
            <v>0</v>
          </cell>
          <cell r="T29">
            <v>0</v>
          </cell>
        </row>
        <row r="30">
          <cell r="B30">
            <v>66</v>
          </cell>
          <cell r="C30">
            <v>40772</v>
          </cell>
          <cell r="D30" t="str">
            <v>PLANTA VALDIVIA</v>
          </cell>
          <cell r="E30" t="str">
            <v>ADM STGO</v>
          </cell>
          <cell r="F30" t="str">
            <v>V - MAT PRIMA</v>
          </cell>
          <cell r="G30" t="str">
            <v>AV. APOQUINDO 4775 OF S2A, LAS CONDES, SANTIAGO</v>
          </cell>
          <cell r="H30" t="str">
            <v>DILACO LTDA-</v>
          </cell>
          <cell r="I30" t="str">
            <v>Perez Valenzuela 1138, Providencia</v>
          </cell>
          <cell r="J30">
            <v>2360434</v>
          </cell>
          <cell r="K30" t="str">
            <v>CLAUDIO BUSTAMANTE / LEYLA ROJAS</v>
          </cell>
          <cell r="L30" t="str">
            <v>cbustamante@dilaco.com</v>
          </cell>
          <cell r="M30" t="str">
            <v>TRANSFERENCIA ELECTRONICA</v>
          </cell>
          <cell r="R30">
            <v>0</v>
          </cell>
          <cell r="S30">
            <v>0</v>
          </cell>
          <cell r="T30">
            <v>0</v>
          </cell>
        </row>
        <row r="31">
          <cell r="B31">
            <v>67</v>
          </cell>
          <cell r="C31">
            <v>40777</v>
          </cell>
          <cell r="D31" t="str">
            <v>PLANTA VALDIVIA</v>
          </cell>
          <cell r="E31" t="str">
            <v>ADM STGO</v>
          </cell>
          <cell r="F31" t="str">
            <v>V - ART OFICINA</v>
          </cell>
          <cell r="G31" t="str">
            <v>AV.ECUADOR 2155 -SECTOR ESTACION-VALDIVIA</v>
          </cell>
          <cell r="H31" t="str">
            <v>SERVILOG</v>
          </cell>
          <cell r="K31" t="str">
            <v>RAUL HERRERA</v>
          </cell>
          <cell r="L31" t="str">
            <v>caguilera@svl.cl</v>
          </cell>
          <cell r="M31" t="str">
            <v>TRANSFERENCIA ELECTRONICA</v>
          </cell>
          <cell r="O31" t="str">
            <v>15 dias</v>
          </cell>
          <cell r="R31">
            <v>80680</v>
          </cell>
          <cell r="S31">
            <v>15329.2</v>
          </cell>
          <cell r="T31">
            <v>96009.2</v>
          </cell>
        </row>
        <row r="32">
          <cell r="B32">
            <v>68</v>
          </cell>
          <cell r="C32">
            <v>40785</v>
          </cell>
          <cell r="D32" t="str">
            <v>PLANTA VALDIVIA</v>
          </cell>
          <cell r="E32" t="str">
            <v>ADM STGO</v>
          </cell>
          <cell r="F32" t="str">
            <v>V - MAT PRIMA</v>
          </cell>
          <cell r="G32" t="str">
            <v>AV.ECUADOR 2155 -SECTOR ESTACION-VALDIVIA</v>
          </cell>
          <cell r="H32" t="str">
            <v>DILACO LTDA-</v>
          </cell>
          <cell r="I32" t="str">
            <v>Perez Valenzuela 1138, Providencia</v>
          </cell>
          <cell r="J32">
            <v>2360434</v>
          </cell>
          <cell r="K32" t="str">
            <v>CLAUDIO BUSTAMANTE / LEYLA ROJAS</v>
          </cell>
          <cell r="L32" t="str">
            <v>cbustamante@dilaco.com</v>
          </cell>
          <cell r="M32" t="str">
            <v>TRANSFERENCIA ELECTRONICA</v>
          </cell>
          <cell r="R32">
            <v>25200</v>
          </cell>
          <cell r="S32">
            <v>4788</v>
          </cell>
          <cell r="T32">
            <v>29988</v>
          </cell>
        </row>
        <row r="33">
          <cell r="B33">
            <v>69</v>
          </cell>
          <cell r="C33">
            <v>40785</v>
          </cell>
          <cell r="D33" t="str">
            <v>PLANTA VALDIVIA</v>
          </cell>
          <cell r="E33" t="str">
            <v>ADM STGO</v>
          </cell>
          <cell r="F33" t="str">
            <v>V - MAT PRIMA</v>
          </cell>
          <cell r="G33" t="str">
            <v>AV.ECUADOR 2155 -SECTOR ESTACION-VALDIVIA</v>
          </cell>
          <cell r="H33" t="str">
            <v>PAL Harmony</v>
          </cell>
          <cell r="I33" t="str">
            <v>Ramon Freire, parque Ind. Los Libertadores</v>
          </cell>
          <cell r="J33">
            <v>3765240</v>
          </cell>
          <cell r="L33" t="str">
            <v>eparedes@tecnarome.cl</v>
          </cell>
          <cell r="M33" t="str">
            <v>TRANSFERENCIA ELECTRONICA</v>
          </cell>
          <cell r="R33">
            <v>0</v>
          </cell>
          <cell r="S33">
            <v>0</v>
          </cell>
          <cell r="T33">
            <v>0</v>
          </cell>
        </row>
        <row r="34">
          <cell r="B34">
            <v>70</v>
          </cell>
          <cell r="C34">
            <v>40786</v>
          </cell>
          <cell r="D34" t="str">
            <v>PLANTA VALDIVIA</v>
          </cell>
          <cell r="E34" t="str">
            <v>ADM STGO</v>
          </cell>
          <cell r="F34" t="str">
            <v>V - MAT PRIMA</v>
          </cell>
          <cell r="G34" t="str">
            <v>AV.ECUADOR 2155 -SECTOR ESTACION-VALDIVIA</v>
          </cell>
          <cell r="H34" t="str">
            <v>nula</v>
          </cell>
          <cell r="I34" t="str">
            <v>EL JUNCAL</v>
          </cell>
          <cell r="J34" t="str">
            <v>4993900 / 9.2217002</v>
          </cell>
          <cell r="K34" t="str">
            <v>JULIO RUZ</v>
          </cell>
          <cell r="L34" t="str">
            <v>jruz@freevac.cl</v>
          </cell>
          <cell r="M34" t="str">
            <v>TRANSFERENCIA ELECTRONICA</v>
          </cell>
          <cell r="R34">
            <v>0</v>
          </cell>
          <cell r="S34">
            <v>0</v>
          </cell>
          <cell r="T34">
            <v>0</v>
          </cell>
        </row>
        <row r="35">
          <cell r="B35">
            <v>71</v>
          </cell>
          <cell r="C35">
            <v>40612</v>
          </cell>
          <cell r="E35" t="str">
            <v>ADM STGO</v>
          </cell>
          <cell r="H35" t="str">
            <v>NULA</v>
          </cell>
          <cell r="K35" t="str">
            <v>MAURIZIO MELLADO</v>
          </cell>
          <cell r="L35" t="str">
            <v>MMELLADO@EASYPACK.CL</v>
          </cell>
          <cell r="M35" t="str">
            <v>TRANSFERENCIA ELECTRONICA</v>
          </cell>
          <cell r="O35" t="str">
            <v>30 dias</v>
          </cell>
          <cell r="R35">
            <v>0</v>
          </cell>
          <cell r="S35">
            <v>0</v>
          </cell>
          <cell r="T35">
            <v>0</v>
          </cell>
        </row>
        <row r="36">
          <cell r="B36">
            <v>72</v>
          </cell>
          <cell r="C36">
            <v>40819</v>
          </cell>
          <cell r="D36" t="str">
            <v>BODEGA SANTIAGO</v>
          </cell>
          <cell r="E36" t="str">
            <v>ADM STGO</v>
          </cell>
          <cell r="F36" t="str">
            <v>V - ART OFICINA</v>
          </cell>
          <cell r="G36" t="str">
            <v>AV. APOQUINDO 4775 OF S2A, LAS CONDES, SANTIAGO</v>
          </cell>
          <cell r="H36" t="str">
            <v>EASYPACK</v>
          </cell>
          <cell r="L36" t="str">
            <v>MMELLADO@EASYPACK.CL</v>
          </cell>
          <cell r="M36" t="str">
            <v>TRANSFERENCIA ELECTRONICA</v>
          </cell>
          <cell r="R36">
            <v>0</v>
          </cell>
          <cell r="S36">
            <v>0</v>
          </cell>
          <cell r="T36">
            <v>0</v>
          </cell>
        </row>
        <row r="37">
          <cell r="B37">
            <v>73</v>
          </cell>
          <cell r="C37">
            <v>40819</v>
          </cell>
          <cell r="D37" t="str">
            <v>PLANTA VALDIVIA</v>
          </cell>
          <cell r="E37" t="str">
            <v>ADM STGO</v>
          </cell>
          <cell r="F37" t="str">
            <v>V - MAT PRIMA</v>
          </cell>
          <cell r="G37" t="str">
            <v>AV. APOQUINDO 4775 OF S2A, LAS CONDES, SANTIAGO</v>
          </cell>
          <cell r="H37" t="str">
            <v>PAL Harmony</v>
          </cell>
          <cell r="I37" t="str">
            <v>Ramon Freire, parque Ind. Los Libertadores</v>
          </cell>
          <cell r="J37">
            <v>3765240</v>
          </cell>
          <cell r="L37" t="str">
            <v>eparedes@tecnarome.cl</v>
          </cell>
          <cell r="M37" t="str">
            <v>TRANSFERENCIA ELECTRONICA</v>
          </cell>
          <cell r="R37">
            <v>0</v>
          </cell>
          <cell r="S37">
            <v>0</v>
          </cell>
          <cell r="T37">
            <v>0</v>
          </cell>
        </row>
        <row r="38">
          <cell r="B38">
            <v>74</v>
          </cell>
          <cell r="C38">
            <v>40819</v>
          </cell>
          <cell r="D38" t="str">
            <v>PLANTA VALDIVIA</v>
          </cell>
          <cell r="E38" t="str">
            <v>ADM STGO</v>
          </cell>
          <cell r="F38" t="str">
            <v>V - MAT PRIMA</v>
          </cell>
          <cell r="G38" t="str">
            <v>AV. APOQUINDO 4775 OF S2A, LAS CONDES, SANTIAGO</v>
          </cell>
          <cell r="H38" t="str">
            <v>DILACO LTDA-</v>
          </cell>
          <cell r="I38" t="str">
            <v>Perez Valenzuela 1138, Providencia</v>
          </cell>
          <cell r="J38">
            <v>2360434</v>
          </cell>
          <cell r="K38" t="str">
            <v>CLAUDIO BUSTAMANTE / LEYLA ROJAS</v>
          </cell>
          <cell r="L38" t="str">
            <v>cbustamante@dilaco.com</v>
          </cell>
          <cell r="M38" t="str">
            <v>TRANSFERENCIA ELECTRONICA</v>
          </cell>
          <cell r="R38">
            <v>0</v>
          </cell>
          <cell r="S38">
            <v>0</v>
          </cell>
          <cell r="T38">
            <v>0</v>
          </cell>
        </row>
        <row r="39">
          <cell r="B39">
            <v>75</v>
          </cell>
          <cell r="C39">
            <v>40822</v>
          </cell>
          <cell r="D39" t="str">
            <v>PLANTA VALDIVIA</v>
          </cell>
          <cell r="E39" t="str">
            <v>ADM STGO</v>
          </cell>
          <cell r="F39" t="str">
            <v>V - MAT PRIMA</v>
          </cell>
          <cell r="G39" t="str">
            <v>AV.ECUADOR 2155 -SECTOR ESTACION-VALDIVIA</v>
          </cell>
          <cell r="H39" t="str">
            <v>FIBROCHILE</v>
          </cell>
          <cell r="I39" t="str">
            <v>EL JUNCAL</v>
          </cell>
          <cell r="J39" t="str">
            <v>4993900 / 9.2217002</v>
          </cell>
          <cell r="K39" t="str">
            <v>JULIO RUZ</v>
          </cell>
          <cell r="L39" t="str">
            <v>jruz@freevac.cl</v>
          </cell>
          <cell r="M39" t="str">
            <v>TRANSFERENCIA ELECTRONICA</v>
          </cell>
          <cell r="R39">
            <v>0</v>
          </cell>
          <cell r="S39">
            <v>0</v>
          </cell>
          <cell r="T39">
            <v>0</v>
          </cell>
        </row>
        <row r="40">
          <cell r="B40">
            <v>76</v>
          </cell>
          <cell r="C40">
            <v>40820</v>
          </cell>
          <cell r="D40" t="str">
            <v>PLANTA VALDIVIA</v>
          </cell>
          <cell r="E40" t="str">
            <v>ADM STGO</v>
          </cell>
          <cell r="F40" t="str">
            <v>V - MAT PRIMA</v>
          </cell>
          <cell r="G40" t="str">
            <v>AV. APOQUINDO 4775 OF S2A, LAS CONDES, SANTIAGO</v>
          </cell>
          <cell r="H40" t="str">
            <v>DILACO LTDA-</v>
          </cell>
          <cell r="I40" t="str">
            <v>Perez Valenzuela 1138, Providencia</v>
          </cell>
          <cell r="J40">
            <v>2360434</v>
          </cell>
          <cell r="K40" t="str">
            <v>CLAUDIO BUSTAMANTE / LEYLA ROJAS</v>
          </cell>
          <cell r="L40" t="str">
            <v>cbustamante@dilaco.com</v>
          </cell>
          <cell r="M40" t="str">
            <v>TRANSFERENCIA ELECTRONICA</v>
          </cell>
          <cell r="R40">
            <v>0</v>
          </cell>
          <cell r="S40">
            <v>0</v>
          </cell>
          <cell r="T40">
            <v>0</v>
          </cell>
        </row>
        <row r="41">
          <cell r="B41">
            <v>77</v>
          </cell>
          <cell r="C41">
            <v>40829</v>
          </cell>
          <cell r="D41" t="str">
            <v>PLANTA VALDIVIA</v>
          </cell>
          <cell r="E41" t="str">
            <v>ADM STGO</v>
          </cell>
          <cell r="F41" t="str">
            <v>V - MAT PRIMA</v>
          </cell>
          <cell r="G41" t="str">
            <v>AV.ECUADOR 2155 -SECTOR ESTACION-VALDIVIA</v>
          </cell>
          <cell r="H41" t="str">
            <v>PLÁSTICOS HADDAD</v>
          </cell>
          <cell r="I41" t="str">
            <v>José Ananias 444, Macul</v>
          </cell>
          <cell r="J41" t="str">
            <v>4627230 4627204</v>
          </cell>
          <cell r="K41" t="str">
            <v>Johaana Alvarez</v>
          </cell>
          <cell r="L41" t="str">
            <v>jalvarez@haddad.cl</v>
          </cell>
          <cell r="M41" t="str">
            <v>TRANSFERENCIA ELECTRONICA</v>
          </cell>
          <cell r="R41">
            <v>0</v>
          </cell>
          <cell r="S41">
            <v>0</v>
          </cell>
          <cell r="T41">
            <v>0</v>
          </cell>
        </row>
        <row r="42">
          <cell r="B42">
            <v>78</v>
          </cell>
          <cell r="C42">
            <v>40619</v>
          </cell>
          <cell r="D42" t="str">
            <v>DESTINO</v>
          </cell>
          <cell r="E42" t="str">
            <v>SOLICITANTE</v>
          </cell>
          <cell r="F42" t="str">
            <v>CENTRO COSTO</v>
          </cell>
          <cell r="G42" t="str">
            <v>DIRECCION DESPACHO</v>
          </cell>
          <cell r="M42" t="str">
            <v>FORMA DE PAGO</v>
          </cell>
          <cell r="R42">
            <v>0</v>
          </cell>
          <cell r="S42">
            <v>0</v>
          </cell>
          <cell r="T42">
            <v>0</v>
          </cell>
        </row>
        <row r="43">
          <cell r="B43">
            <v>79</v>
          </cell>
          <cell r="C43">
            <v>40620</v>
          </cell>
          <cell r="D43" t="str">
            <v>DESTINO</v>
          </cell>
          <cell r="E43" t="str">
            <v>SOLICITANTE</v>
          </cell>
          <cell r="F43" t="str">
            <v>CENTRO COSTO</v>
          </cell>
          <cell r="G43" t="str">
            <v>DIRECCION DESPACHO</v>
          </cell>
          <cell r="M43" t="str">
            <v>FORMA DE PAGO</v>
          </cell>
          <cell r="R43">
            <v>0</v>
          </cell>
          <cell r="S43">
            <v>0</v>
          </cell>
          <cell r="T43">
            <v>0</v>
          </cell>
        </row>
        <row r="44">
          <cell r="B44">
            <v>80</v>
          </cell>
          <cell r="C44">
            <v>40621</v>
          </cell>
          <cell r="D44" t="str">
            <v>DESTINO</v>
          </cell>
          <cell r="E44" t="str">
            <v>SOLICITANTE</v>
          </cell>
          <cell r="F44" t="str">
            <v>CENTRO COSTO</v>
          </cell>
          <cell r="G44" t="str">
            <v>DIRECCION DESPACHO</v>
          </cell>
          <cell r="M44" t="str">
            <v>FORMA DE PAGO</v>
          </cell>
          <cell r="R44">
            <v>0</v>
          </cell>
          <cell r="S44">
            <v>0</v>
          </cell>
          <cell r="T44">
            <v>0</v>
          </cell>
        </row>
        <row r="45">
          <cell r="B45">
            <v>81</v>
          </cell>
          <cell r="C45">
            <v>40622</v>
          </cell>
          <cell r="D45" t="str">
            <v>DESTINO</v>
          </cell>
          <cell r="E45" t="str">
            <v>SOLICITANTE</v>
          </cell>
          <cell r="F45" t="str">
            <v>CENTRO COSTO</v>
          </cell>
          <cell r="G45" t="str">
            <v>DIRECCION DESPACHO</v>
          </cell>
          <cell r="M45" t="str">
            <v>FORMA DE PAGO</v>
          </cell>
          <cell r="R45">
            <v>0</v>
          </cell>
          <cell r="S45">
            <v>0</v>
          </cell>
          <cell r="T45">
            <v>0</v>
          </cell>
        </row>
        <row r="46">
          <cell r="B46">
            <v>82</v>
          </cell>
          <cell r="C46">
            <v>40623</v>
          </cell>
          <cell r="D46" t="str">
            <v>DESTINO</v>
          </cell>
          <cell r="E46" t="str">
            <v>SOLICITANTE</v>
          </cell>
          <cell r="F46" t="str">
            <v>CENTRO COSTO</v>
          </cell>
          <cell r="G46" t="str">
            <v>DIRECCION DESPACHO</v>
          </cell>
          <cell r="M46" t="str">
            <v>FORMA DE PAGO</v>
          </cell>
          <cell r="R46">
            <v>0</v>
          </cell>
          <cell r="S46">
            <v>0</v>
          </cell>
          <cell r="T46">
            <v>0</v>
          </cell>
        </row>
        <row r="47">
          <cell r="B47">
            <v>83</v>
          </cell>
          <cell r="C47">
            <v>40624</v>
          </cell>
          <cell r="D47" t="str">
            <v>DESTINO</v>
          </cell>
          <cell r="E47" t="str">
            <v>SOLICITANTE</v>
          </cell>
          <cell r="F47" t="str">
            <v>CENTRO COSTO</v>
          </cell>
          <cell r="G47" t="str">
            <v>DIRECCION DESPACHO</v>
          </cell>
          <cell r="M47" t="str">
            <v>FORMA DE PAGO</v>
          </cell>
          <cell r="R47">
            <v>0</v>
          </cell>
          <cell r="S47">
            <v>0</v>
          </cell>
          <cell r="T47">
            <v>0</v>
          </cell>
        </row>
        <row r="48">
          <cell r="B48">
            <v>84</v>
          </cell>
          <cell r="C48">
            <v>40625</v>
          </cell>
          <cell r="D48" t="str">
            <v>DESTINO</v>
          </cell>
          <cell r="E48" t="str">
            <v>SOLICITANTE</v>
          </cell>
          <cell r="F48" t="str">
            <v>CENTRO COSTO</v>
          </cell>
          <cell r="G48" t="str">
            <v>DIRECCION DESPACHO</v>
          </cell>
          <cell r="M48" t="str">
            <v>FORMA DE PAGO</v>
          </cell>
          <cell r="R48">
            <v>0</v>
          </cell>
          <cell r="S48">
            <v>0</v>
          </cell>
          <cell r="T48">
            <v>0</v>
          </cell>
        </row>
        <row r="49">
          <cell r="B49">
            <v>85</v>
          </cell>
          <cell r="C49">
            <v>40626</v>
          </cell>
          <cell r="D49" t="str">
            <v>DESTINO</v>
          </cell>
          <cell r="E49" t="str">
            <v>SOLICITANTE</v>
          </cell>
          <cell r="F49" t="str">
            <v>CENTRO COSTO</v>
          </cell>
          <cell r="G49" t="str">
            <v>DIRECCION DESPACHO</v>
          </cell>
          <cell r="M49" t="str">
            <v>FORMA DE PAGO</v>
          </cell>
          <cell r="R49">
            <v>0</v>
          </cell>
          <cell r="S49">
            <v>0</v>
          </cell>
          <cell r="T49">
            <v>0</v>
          </cell>
        </row>
        <row r="50">
          <cell r="B50">
            <v>86</v>
          </cell>
          <cell r="C50">
            <v>40627</v>
          </cell>
          <cell r="D50" t="str">
            <v>DESTINO</v>
          </cell>
          <cell r="E50" t="str">
            <v>SOLICITANTE</v>
          </cell>
          <cell r="F50" t="str">
            <v>CENTRO COSTO</v>
          </cell>
          <cell r="G50" t="str">
            <v>DIRECCION DESPACHO</v>
          </cell>
          <cell r="M50" t="str">
            <v>FORMA DE PAGO</v>
          </cell>
          <cell r="R50">
            <v>0</v>
          </cell>
          <cell r="S50">
            <v>0</v>
          </cell>
          <cell r="T50">
            <v>0</v>
          </cell>
        </row>
        <row r="51">
          <cell r="B51">
            <v>87</v>
          </cell>
          <cell r="C51">
            <v>40628</v>
          </cell>
          <cell r="D51" t="str">
            <v>DESTINO</v>
          </cell>
          <cell r="E51" t="str">
            <v>SOLICITANTE</v>
          </cell>
          <cell r="F51" t="str">
            <v>CENTRO COSTO</v>
          </cell>
          <cell r="G51" t="str">
            <v>DIRECCION DESPACHO</v>
          </cell>
          <cell r="M51" t="str">
            <v>FORMA DE PAGO</v>
          </cell>
          <cell r="R51">
            <v>0</v>
          </cell>
          <cell r="S51">
            <v>0</v>
          </cell>
          <cell r="T51">
            <v>0</v>
          </cell>
        </row>
        <row r="52">
          <cell r="B52">
            <v>88</v>
          </cell>
          <cell r="C52">
            <v>40629</v>
          </cell>
          <cell r="D52" t="str">
            <v>DESTINO</v>
          </cell>
          <cell r="E52" t="str">
            <v>SOLICITANTE</v>
          </cell>
          <cell r="F52" t="str">
            <v>CENTRO COSTO</v>
          </cell>
          <cell r="G52" t="str">
            <v>DIRECCION DESPACHO</v>
          </cell>
          <cell r="M52" t="str">
            <v>FORMA DE PAGO</v>
          </cell>
          <cell r="R52">
            <v>0</v>
          </cell>
          <cell r="S52">
            <v>0</v>
          </cell>
          <cell r="T52">
            <v>0</v>
          </cell>
        </row>
        <row r="53">
          <cell r="B53">
            <v>89</v>
          </cell>
          <cell r="C53">
            <v>40630</v>
          </cell>
          <cell r="D53" t="str">
            <v>DESTINO</v>
          </cell>
          <cell r="E53" t="str">
            <v>SOLICITANTE</v>
          </cell>
          <cell r="F53" t="str">
            <v>CENTRO COSTO</v>
          </cell>
          <cell r="G53" t="str">
            <v>DIRECCION DESPACHO</v>
          </cell>
          <cell r="M53" t="str">
            <v>FORMA DE PAGO</v>
          </cell>
          <cell r="R53">
            <v>0</v>
          </cell>
          <cell r="S53">
            <v>0</v>
          </cell>
          <cell r="T53">
            <v>0</v>
          </cell>
        </row>
        <row r="54">
          <cell r="B54">
            <v>90</v>
          </cell>
          <cell r="C54">
            <v>40631</v>
          </cell>
          <cell r="D54" t="str">
            <v>DESTINO</v>
          </cell>
          <cell r="E54" t="str">
            <v>SOLICITANTE</v>
          </cell>
          <cell r="F54" t="str">
            <v>CENTRO COSTO</v>
          </cell>
          <cell r="G54" t="str">
            <v>DIRECCION DESPACHO</v>
          </cell>
          <cell r="M54" t="str">
            <v>FORMA DE PAGO</v>
          </cell>
          <cell r="R54">
            <v>0</v>
          </cell>
          <cell r="S54">
            <v>0</v>
          </cell>
          <cell r="T54">
            <v>0</v>
          </cell>
        </row>
        <row r="55">
          <cell r="B55">
            <v>91</v>
          </cell>
          <cell r="C55">
            <v>40632</v>
          </cell>
          <cell r="D55" t="str">
            <v>DESTINO</v>
          </cell>
          <cell r="E55" t="str">
            <v>SOLICITANTE</v>
          </cell>
          <cell r="F55" t="str">
            <v>CENTRO COSTO</v>
          </cell>
          <cell r="G55" t="str">
            <v>DIRECCION DESPACHO</v>
          </cell>
          <cell r="M55" t="str">
            <v>FORMA DE PAGO</v>
          </cell>
          <cell r="R55">
            <v>0</v>
          </cell>
          <cell r="S55">
            <v>0</v>
          </cell>
          <cell r="T55">
            <v>0</v>
          </cell>
        </row>
        <row r="56">
          <cell r="B56">
            <v>92</v>
          </cell>
          <cell r="C56">
            <v>40633</v>
          </cell>
          <cell r="D56" t="str">
            <v>DESTINO</v>
          </cell>
          <cell r="E56" t="str">
            <v>SOLICITANTE</v>
          </cell>
          <cell r="F56" t="str">
            <v>CENTRO COSTO</v>
          </cell>
          <cell r="G56" t="str">
            <v>DIRECCION DESPACHO</v>
          </cell>
          <cell r="M56" t="str">
            <v>FORMA DE PAGO</v>
          </cell>
          <cell r="R56">
            <v>0</v>
          </cell>
          <cell r="S56">
            <v>0</v>
          </cell>
          <cell r="T56">
            <v>0</v>
          </cell>
        </row>
        <row r="57">
          <cell r="B57">
            <v>93</v>
          </cell>
          <cell r="C57">
            <v>40634</v>
          </cell>
          <cell r="D57" t="str">
            <v>DESTINO</v>
          </cell>
          <cell r="E57" t="str">
            <v>SOLICITANTE</v>
          </cell>
          <cell r="F57" t="str">
            <v>CENTRO COSTO</v>
          </cell>
          <cell r="G57" t="str">
            <v>DIRECCION DESPACHO</v>
          </cell>
          <cell r="M57" t="str">
            <v>FORMA DE PAGO</v>
          </cell>
          <cell r="R57">
            <v>0</v>
          </cell>
          <cell r="S57">
            <v>0</v>
          </cell>
          <cell r="T57">
            <v>0</v>
          </cell>
        </row>
        <row r="58">
          <cell r="B58">
            <v>94</v>
          </cell>
          <cell r="C58">
            <v>40635</v>
          </cell>
          <cell r="D58" t="str">
            <v>DESTINO</v>
          </cell>
          <cell r="E58" t="str">
            <v>SOLICITANTE</v>
          </cell>
          <cell r="F58" t="str">
            <v>CENTRO COSTO</v>
          </cell>
          <cell r="G58" t="str">
            <v>DIRECCION DESPACHO</v>
          </cell>
          <cell r="M58" t="str">
            <v>FORMA DE PAGO</v>
          </cell>
          <cell r="R58">
            <v>0</v>
          </cell>
          <cell r="S58">
            <v>0</v>
          </cell>
          <cell r="T58">
            <v>0</v>
          </cell>
        </row>
        <row r="59">
          <cell r="B59">
            <v>95</v>
          </cell>
          <cell r="C59">
            <v>40636</v>
          </cell>
          <cell r="D59" t="str">
            <v>DESTINO</v>
          </cell>
          <cell r="E59" t="str">
            <v>SOLICITANTE</v>
          </cell>
          <cell r="F59" t="str">
            <v>CENTRO COSTO</v>
          </cell>
          <cell r="G59" t="str">
            <v>DIRECCION DESPACHO</v>
          </cell>
          <cell r="M59" t="str">
            <v>FORMA DE PAGO</v>
          </cell>
          <cell r="R59">
            <v>0</v>
          </cell>
          <cell r="S59">
            <v>0</v>
          </cell>
          <cell r="T59">
            <v>0</v>
          </cell>
        </row>
        <row r="60">
          <cell r="B60">
            <v>96</v>
          </cell>
          <cell r="C60">
            <v>40637</v>
          </cell>
          <cell r="D60" t="str">
            <v>DESTINO</v>
          </cell>
          <cell r="E60" t="str">
            <v>SOLICITANTE</v>
          </cell>
          <cell r="F60" t="str">
            <v>CENTRO COSTO</v>
          </cell>
          <cell r="G60" t="str">
            <v>DIRECCION DESPACHO</v>
          </cell>
          <cell r="M60" t="str">
            <v>FORMA DE PAGO</v>
          </cell>
          <cell r="R60">
            <v>0</v>
          </cell>
          <cell r="S60">
            <v>0</v>
          </cell>
          <cell r="T60">
            <v>0</v>
          </cell>
        </row>
        <row r="61">
          <cell r="B61">
            <v>97</v>
          </cell>
          <cell r="C61">
            <v>40638</v>
          </cell>
          <cell r="D61" t="str">
            <v>DESTINO</v>
          </cell>
          <cell r="E61" t="str">
            <v>SOLICITANTE</v>
          </cell>
          <cell r="F61" t="str">
            <v>CENTRO COSTO</v>
          </cell>
          <cell r="G61" t="str">
            <v>DIRECCION DESPACHO</v>
          </cell>
          <cell r="M61" t="str">
            <v>FORMA DE PAGO</v>
          </cell>
          <cell r="R61">
            <v>0</v>
          </cell>
          <cell r="S61">
            <v>0</v>
          </cell>
          <cell r="T61">
            <v>0</v>
          </cell>
        </row>
        <row r="62">
          <cell r="B62">
            <v>98</v>
          </cell>
          <cell r="C62">
            <v>40639</v>
          </cell>
          <cell r="D62" t="str">
            <v>DESTINO</v>
          </cell>
          <cell r="E62" t="str">
            <v>SOLICITANTE</v>
          </cell>
          <cell r="F62" t="str">
            <v>CENTRO COSTO</v>
          </cell>
          <cell r="G62" t="str">
            <v>DIRECCION DESPACHO</v>
          </cell>
          <cell r="M62" t="str">
            <v>FORMA DE PAGO</v>
          </cell>
          <cell r="R62">
            <v>0</v>
          </cell>
          <cell r="S62">
            <v>0</v>
          </cell>
          <cell r="T62">
            <v>0</v>
          </cell>
        </row>
        <row r="63">
          <cell r="B63">
            <v>99</v>
          </cell>
          <cell r="C63">
            <v>40640</v>
          </cell>
          <cell r="D63" t="str">
            <v>DESTINO</v>
          </cell>
          <cell r="E63" t="str">
            <v>SOLICITANTE</v>
          </cell>
          <cell r="F63" t="str">
            <v>CENTRO COSTO</v>
          </cell>
          <cell r="G63" t="str">
            <v>DIRECCION DESPACHO</v>
          </cell>
          <cell r="M63" t="str">
            <v>FORMA DE PAGO</v>
          </cell>
          <cell r="R63">
            <v>0</v>
          </cell>
          <cell r="S63">
            <v>0</v>
          </cell>
          <cell r="T63">
            <v>0</v>
          </cell>
        </row>
        <row r="64">
          <cell r="B64">
            <v>100</v>
          </cell>
          <cell r="C64">
            <v>40641</v>
          </cell>
          <cell r="D64" t="str">
            <v>DESTINO</v>
          </cell>
          <cell r="E64" t="str">
            <v>SOLICITANTE</v>
          </cell>
          <cell r="F64" t="str">
            <v>CENTRO COSTO</v>
          </cell>
          <cell r="G64" t="str">
            <v>DIRECCION DESPACHO</v>
          </cell>
          <cell r="M64" t="str">
            <v>FORMA DE PAGO</v>
          </cell>
          <cell r="R64">
            <v>0</v>
          </cell>
          <cell r="S64">
            <v>0</v>
          </cell>
          <cell r="T64">
            <v>0</v>
          </cell>
        </row>
        <row r="65">
          <cell r="B65">
            <v>101</v>
          </cell>
          <cell r="C65">
            <v>40642</v>
          </cell>
          <cell r="D65" t="str">
            <v>DESTINO</v>
          </cell>
          <cell r="E65" t="str">
            <v>SOLICITANTE</v>
          </cell>
          <cell r="F65" t="str">
            <v>CENTRO COSTO</v>
          </cell>
          <cell r="G65" t="str">
            <v>DIRECCION DESPACHO</v>
          </cell>
          <cell r="M65" t="str">
            <v>FORMA DE PAGO</v>
          </cell>
          <cell r="R65">
            <v>0</v>
          </cell>
          <cell r="S65">
            <v>0</v>
          </cell>
          <cell r="T65">
            <v>0</v>
          </cell>
        </row>
        <row r="66">
          <cell r="B66">
            <v>102</v>
          </cell>
          <cell r="C66">
            <v>40643</v>
          </cell>
          <cell r="D66" t="str">
            <v>DESTINO</v>
          </cell>
          <cell r="E66" t="str">
            <v>SOLICITANTE</v>
          </cell>
          <cell r="F66" t="str">
            <v>CENTRO COSTO</v>
          </cell>
          <cell r="G66" t="str">
            <v>DIRECCION DESPACHO</v>
          </cell>
          <cell r="M66" t="str">
            <v>FORMA DE PAGO</v>
          </cell>
          <cell r="R66">
            <v>0</v>
          </cell>
          <cell r="S66">
            <v>0</v>
          </cell>
          <cell r="T66">
            <v>0</v>
          </cell>
        </row>
        <row r="67">
          <cell r="B67">
            <v>103</v>
          </cell>
          <cell r="C67">
            <v>40644</v>
          </cell>
          <cell r="D67" t="str">
            <v>DESTINO</v>
          </cell>
          <cell r="E67" t="str">
            <v>SOLICITANTE</v>
          </cell>
          <cell r="F67" t="str">
            <v>CENTRO COSTO</v>
          </cell>
          <cell r="G67" t="str">
            <v>DIRECCION DESPACHO</v>
          </cell>
          <cell r="M67" t="str">
            <v>FORMA DE PAGO</v>
          </cell>
          <cell r="R67">
            <v>0</v>
          </cell>
          <cell r="S67">
            <v>0</v>
          </cell>
          <cell r="T67">
            <v>0</v>
          </cell>
        </row>
        <row r="68">
          <cell r="B68">
            <v>104</v>
          </cell>
          <cell r="C68">
            <v>40645</v>
          </cell>
          <cell r="D68" t="str">
            <v>DESTINO</v>
          </cell>
          <cell r="E68" t="str">
            <v>SOLICITANTE</v>
          </cell>
          <cell r="F68" t="str">
            <v>CENTRO COSTO</v>
          </cell>
          <cell r="G68" t="str">
            <v>DIRECCION DESPACHO</v>
          </cell>
          <cell r="M68" t="str">
            <v>FORMA DE PAGO</v>
          </cell>
          <cell r="R68">
            <v>0</v>
          </cell>
          <cell r="S68">
            <v>0</v>
          </cell>
          <cell r="T68">
            <v>0</v>
          </cell>
        </row>
        <row r="69">
          <cell r="B69">
            <v>105</v>
          </cell>
          <cell r="C69">
            <v>40646</v>
          </cell>
          <cell r="D69" t="str">
            <v>DESTINO</v>
          </cell>
          <cell r="E69" t="str">
            <v>SOLICITANTE</v>
          </cell>
          <cell r="F69" t="str">
            <v>CENTRO COSTO</v>
          </cell>
          <cell r="G69" t="str">
            <v>DIRECCION DESPACHO</v>
          </cell>
          <cell r="M69" t="str">
            <v>FORMA DE PAGO</v>
          </cell>
          <cell r="R69">
            <v>0</v>
          </cell>
          <cell r="S69">
            <v>0</v>
          </cell>
          <cell r="T69">
            <v>0</v>
          </cell>
        </row>
        <row r="70">
          <cell r="B70">
            <v>106</v>
          </cell>
          <cell r="C70">
            <v>40647</v>
          </cell>
          <cell r="D70" t="str">
            <v>DESTINO</v>
          </cell>
          <cell r="E70" t="str">
            <v>SOLICITANTE</v>
          </cell>
          <cell r="F70" t="str">
            <v>CENTRO COSTO</v>
          </cell>
          <cell r="G70" t="str">
            <v>DIRECCION DESPACHO</v>
          </cell>
          <cell r="M70" t="str">
            <v>FORMA DE PAGO</v>
          </cell>
          <cell r="R70">
            <v>0</v>
          </cell>
          <cell r="S70">
            <v>0</v>
          </cell>
          <cell r="T70">
            <v>0</v>
          </cell>
        </row>
        <row r="71">
          <cell r="B71">
            <v>107</v>
          </cell>
          <cell r="C71">
            <v>40648</v>
          </cell>
          <cell r="D71" t="str">
            <v>DESTINO</v>
          </cell>
          <cell r="E71" t="str">
            <v>SOLICITANTE</v>
          </cell>
          <cell r="F71" t="str">
            <v>CENTRO COSTO</v>
          </cell>
          <cell r="G71" t="str">
            <v>DIRECCION DESPACHO</v>
          </cell>
          <cell r="M71" t="str">
            <v>FORMA DE PAGO</v>
          </cell>
          <cell r="R71">
            <v>0</v>
          </cell>
          <cell r="S71">
            <v>0</v>
          </cell>
          <cell r="T71">
            <v>0</v>
          </cell>
        </row>
        <row r="72">
          <cell r="B72">
            <v>108</v>
          </cell>
          <cell r="C72">
            <v>40649</v>
          </cell>
          <cell r="D72" t="str">
            <v>DESTINO</v>
          </cell>
          <cell r="E72" t="str">
            <v>SOLICITANTE</v>
          </cell>
          <cell r="F72" t="str">
            <v>CENTRO COSTO</v>
          </cell>
          <cell r="G72" t="str">
            <v>DIRECCION DESPACHO</v>
          </cell>
          <cell r="M72" t="str">
            <v>FORMA DE PAGO</v>
          </cell>
          <cell r="R72">
            <v>0</v>
          </cell>
          <cell r="S72">
            <v>0</v>
          </cell>
          <cell r="T72">
            <v>0</v>
          </cell>
        </row>
        <row r="73">
          <cell r="B73">
            <v>109</v>
          </cell>
          <cell r="C73">
            <v>40650</v>
          </cell>
          <cell r="D73" t="str">
            <v>DESTINO</v>
          </cell>
          <cell r="E73" t="str">
            <v>SOLICITANTE</v>
          </cell>
          <cell r="F73" t="str">
            <v>CENTRO COSTO</v>
          </cell>
          <cell r="G73" t="str">
            <v>DIRECCION DESPACHO</v>
          </cell>
          <cell r="M73" t="str">
            <v>FORMA DE PAGO</v>
          </cell>
          <cell r="R73">
            <v>0</v>
          </cell>
          <cell r="S73">
            <v>0</v>
          </cell>
          <cell r="T73">
            <v>0</v>
          </cell>
        </row>
        <row r="74">
          <cell r="B74">
            <v>110</v>
          </cell>
          <cell r="C74">
            <v>40651</v>
          </cell>
          <cell r="D74" t="str">
            <v>DESTINO</v>
          </cell>
          <cell r="E74" t="str">
            <v>SOLICITANTE</v>
          </cell>
          <cell r="F74" t="str">
            <v>CENTRO COSTO</v>
          </cell>
          <cell r="G74" t="str">
            <v>DIRECCION DESPACHO</v>
          </cell>
          <cell r="M74" t="str">
            <v>FORMA DE PAGO</v>
          </cell>
          <cell r="R74">
            <v>0</v>
          </cell>
          <cell r="S74">
            <v>0</v>
          </cell>
          <cell r="T74">
            <v>0</v>
          </cell>
        </row>
        <row r="75">
          <cell r="B75">
            <v>111</v>
          </cell>
          <cell r="C75">
            <v>40652</v>
          </cell>
          <cell r="D75" t="str">
            <v>DESTINO</v>
          </cell>
          <cell r="E75" t="str">
            <v>SOLICITANTE</v>
          </cell>
          <cell r="F75" t="str">
            <v>CENTRO COSTO</v>
          </cell>
          <cell r="G75" t="str">
            <v>DIRECCION DESPACHO</v>
          </cell>
          <cell r="M75" t="str">
            <v>FORMA DE PAGO</v>
          </cell>
          <cell r="R75">
            <v>0</v>
          </cell>
          <cell r="S75">
            <v>0</v>
          </cell>
          <cell r="T75">
            <v>0</v>
          </cell>
        </row>
        <row r="76">
          <cell r="B76">
            <v>112</v>
          </cell>
          <cell r="C76">
            <v>40653</v>
          </cell>
          <cell r="D76" t="str">
            <v>DESTINO</v>
          </cell>
          <cell r="E76" t="str">
            <v>SOLICITANTE</v>
          </cell>
          <cell r="F76" t="str">
            <v>CENTRO COSTO</v>
          </cell>
          <cell r="G76" t="str">
            <v>DIRECCION DESPACHO</v>
          </cell>
          <cell r="M76" t="str">
            <v>FORMA DE PAGO</v>
          </cell>
          <cell r="R76">
            <v>0</v>
          </cell>
          <cell r="S76">
            <v>0</v>
          </cell>
          <cell r="T76">
            <v>0</v>
          </cell>
        </row>
        <row r="77">
          <cell r="B77">
            <v>113</v>
          </cell>
          <cell r="C77">
            <v>40654</v>
          </cell>
          <cell r="D77" t="str">
            <v>DESTINO</v>
          </cell>
          <cell r="E77" t="str">
            <v>SOLICITANTE</v>
          </cell>
          <cell r="F77" t="str">
            <v>CENTRO COSTO</v>
          </cell>
          <cell r="G77" t="str">
            <v>DIRECCION DESPACHO</v>
          </cell>
          <cell r="M77" t="str">
            <v>FORMA DE PAGO</v>
          </cell>
          <cell r="R77">
            <v>0</v>
          </cell>
          <cell r="S77">
            <v>0</v>
          </cell>
          <cell r="T77">
            <v>0</v>
          </cell>
        </row>
        <row r="78">
          <cell r="B78">
            <v>114</v>
          </cell>
          <cell r="C78">
            <v>40655</v>
          </cell>
          <cell r="D78" t="str">
            <v>DESTINO</v>
          </cell>
          <cell r="E78" t="str">
            <v>SOLICITANTE</v>
          </cell>
          <cell r="F78" t="str">
            <v>CENTRO COSTO</v>
          </cell>
          <cell r="G78" t="str">
            <v>DIRECCION DESPACHO</v>
          </cell>
          <cell r="M78" t="str">
            <v>FORMA DE PAGO</v>
          </cell>
          <cell r="R78">
            <v>0</v>
          </cell>
          <cell r="S78">
            <v>0</v>
          </cell>
          <cell r="T78">
            <v>0</v>
          </cell>
        </row>
        <row r="79">
          <cell r="B79">
            <v>115</v>
          </cell>
          <cell r="C79">
            <v>40656</v>
          </cell>
          <cell r="D79" t="str">
            <v>DESTINO</v>
          </cell>
          <cell r="E79" t="str">
            <v>SOLICITANTE</v>
          </cell>
          <cell r="F79" t="str">
            <v>CENTRO COSTO</v>
          </cell>
          <cell r="G79" t="str">
            <v>DIRECCION DESPACHO</v>
          </cell>
          <cell r="M79" t="str">
            <v>FORMA DE PAGO</v>
          </cell>
          <cell r="R79">
            <v>0</v>
          </cell>
          <cell r="S79">
            <v>0</v>
          </cell>
          <cell r="T79">
            <v>0</v>
          </cell>
        </row>
        <row r="80">
          <cell r="B80">
            <v>116</v>
          </cell>
          <cell r="C80">
            <v>40657</v>
          </cell>
          <cell r="D80" t="str">
            <v>DESTINO</v>
          </cell>
          <cell r="E80" t="str">
            <v>SOLICITANTE</v>
          </cell>
          <cell r="F80" t="str">
            <v>CENTRO COSTO</v>
          </cell>
          <cell r="G80" t="str">
            <v>DIRECCION DESPACHO</v>
          </cell>
          <cell r="M80" t="str">
            <v>FORMA DE PAGO</v>
          </cell>
          <cell r="R80">
            <v>0</v>
          </cell>
          <cell r="S80">
            <v>0</v>
          </cell>
          <cell r="T80">
            <v>0</v>
          </cell>
        </row>
        <row r="81">
          <cell r="B81">
            <v>117</v>
          </cell>
          <cell r="C81">
            <v>40658</v>
          </cell>
          <cell r="D81" t="str">
            <v>DESTINO</v>
          </cell>
          <cell r="E81" t="str">
            <v>SOLICITANTE</v>
          </cell>
          <cell r="F81" t="str">
            <v>CENTRO COSTO</v>
          </cell>
          <cell r="G81" t="str">
            <v>DIRECCION DESPACHO</v>
          </cell>
          <cell r="M81" t="str">
            <v>FORMA DE PAGO</v>
          </cell>
          <cell r="R81">
            <v>0</v>
          </cell>
          <cell r="S81">
            <v>0</v>
          </cell>
          <cell r="T81">
            <v>0</v>
          </cell>
        </row>
        <row r="82">
          <cell r="B82">
            <v>118</v>
          </cell>
          <cell r="C82">
            <v>40659</v>
          </cell>
          <cell r="D82" t="str">
            <v>DESTINO</v>
          </cell>
          <cell r="E82" t="str">
            <v>SOLICITANTE</v>
          </cell>
          <cell r="F82" t="str">
            <v>CENTRO COSTO</v>
          </cell>
          <cell r="G82" t="str">
            <v>DIRECCION DESPACHO</v>
          </cell>
          <cell r="M82" t="str">
            <v>FORMA DE PAGO</v>
          </cell>
          <cell r="R82">
            <v>0</v>
          </cell>
          <cell r="S82">
            <v>0</v>
          </cell>
          <cell r="T82">
            <v>0</v>
          </cell>
        </row>
        <row r="83">
          <cell r="B83">
            <v>119</v>
          </cell>
          <cell r="C83">
            <v>40660</v>
          </cell>
          <cell r="D83" t="str">
            <v>DESTINO</v>
          </cell>
          <cell r="E83" t="str">
            <v>SOLICITANTE</v>
          </cell>
          <cell r="F83" t="str">
            <v>CENTRO COSTO</v>
          </cell>
          <cell r="G83" t="str">
            <v>DIRECCION DESPACHO</v>
          </cell>
          <cell r="M83" t="str">
            <v>FORMA DE PAGO</v>
          </cell>
          <cell r="R83">
            <v>0</v>
          </cell>
          <cell r="S83">
            <v>0</v>
          </cell>
          <cell r="T83">
            <v>0</v>
          </cell>
        </row>
        <row r="84">
          <cell r="B84">
            <v>120</v>
          </cell>
          <cell r="C84">
            <v>40661</v>
          </cell>
          <cell r="D84" t="str">
            <v>DESTINO</v>
          </cell>
          <cell r="E84" t="str">
            <v>SOLICITANTE</v>
          </cell>
          <cell r="F84" t="str">
            <v>CENTRO COSTO</v>
          </cell>
          <cell r="G84" t="str">
            <v>DIRECCION DESPACHO</v>
          </cell>
          <cell r="M84" t="str">
            <v>FORMA DE PAGO</v>
          </cell>
          <cell r="R84">
            <v>0</v>
          </cell>
          <cell r="S84">
            <v>0</v>
          </cell>
          <cell r="T84">
            <v>0</v>
          </cell>
        </row>
        <row r="85">
          <cell r="B85">
            <v>121</v>
          </cell>
          <cell r="C85">
            <v>40662</v>
          </cell>
          <cell r="D85" t="str">
            <v>DESTINO</v>
          </cell>
          <cell r="E85" t="str">
            <v>SOLICITANTE</v>
          </cell>
          <cell r="F85" t="str">
            <v>CENTRO COSTO</v>
          </cell>
          <cell r="G85" t="str">
            <v>DIRECCION DESPACHO</v>
          </cell>
          <cell r="M85" t="str">
            <v>FORMA DE PAGO</v>
          </cell>
          <cell r="R85">
            <v>0</v>
          </cell>
          <cell r="S85">
            <v>0</v>
          </cell>
          <cell r="T85">
            <v>0</v>
          </cell>
        </row>
        <row r="86">
          <cell r="B86">
            <v>122</v>
          </cell>
          <cell r="C86">
            <v>40663</v>
          </cell>
          <cell r="D86" t="str">
            <v>DESTINO</v>
          </cell>
          <cell r="E86" t="str">
            <v>SOLICITANTE</v>
          </cell>
          <cell r="F86" t="str">
            <v>CENTRO COSTO</v>
          </cell>
          <cell r="G86" t="str">
            <v>DIRECCION DESPACHO</v>
          </cell>
          <cell r="M86" t="str">
            <v>FORMA DE PAGO</v>
          </cell>
          <cell r="R86">
            <v>0</v>
          </cell>
          <cell r="S86">
            <v>0</v>
          </cell>
          <cell r="T86">
            <v>0</v>
          </cell>
        </row>
        <row r="87">
          <cell r="B87">
            <v>123</v>
          </cell>
          <cell r="C87">
            <v>40664</v>
          </cell>
          <cell r="D87" t="str">
            <v>DESTINO</v>
          </cell>
          <cell r="E87" t="str">
            <v>SOLICITANTE</v>
          </cell>
          <cell r="F87" t="str">
            <v>CENTRO COSTO</v>
          </cell>
          <cell r="G87" t="str">
            <v>DIRECCION DESPACHO</v>
          </cell>
          <cell r="M87" t="str">
            <v>FORMA DE PAGO</v>
          </cell>
          <cell r="R87">
            <v>0</v>
          </cell>
          <cell r="S87">
            <v>0</v>
          </cell>
          <cell r="T87">
            <v>0</v>
          </cell>
        </row>
        <row r="88">
          <cell r="B88">
            <v>124</v>
          </cell>
          <cell r="C88">
            <v>40665</v>
          </cell>
          <cell r="D88" t="str">
            <v>DESTINO</v>
          </cell>
          <cell r="E88" t="str">
            <v>SOLICITANTE</v>
          </cell>
          <cell r="F88" t="str">
            <v>CENTRO COSTO</v>
          </cell>
          <cell r="G88" t="str">
            <v>DIRECCION DESPACHO</v>
          </cell>
          <cell r="M88" t="str">
            <v>FORMA DE PAGO</v>
          </cell>
          <cell r="R88">
            <v>0</v>
          </cell>
          <cell r="S88">
            <v>0</v>
          </cell>
          <cell r="T88">
            <v>0</v>
          </cell>
        </row>
        <row r="89">
          <cell r="B89">
            <v>125</v>
          </cell>
          <cell r="C89">
            <v>40666</v>
          </cell>
          <cell r="D89" t="str">
            <v>DESTINO</v>
          </cell>
          <cell r="E89" t="str">
            <v>SOLICITANTE</v>
          </cell>
          <cell r="F89" t="str">
            <v>CENTRO COSTO</v>
          </cell>
          <cell r="G89" t="str">
            <v>DIRECCION DESPACHO</v>
          </cell>
          <cell r="M89" t="str">
            <v>FORMA DE PAGO</v>
          </cell>
          <cell r="R89">
            <v>0</v>
          </cell>
          <cell r="S89">
            <v>0</v>
          </cell>
          <cell r="T89">
            <v>0</v>
          </cell>
        </row>
        <row r="90">
          <cell r="B90">
            <v>126</v>
          </cell>
          <cell r="C90">
            <v>40667</v>
          </cell>
          <cell r="D90" t="str">
            <v>DESTINO</v>
          </cell>
          <cell r="E90" t="str">
            <v>SOLICITANTE</v>
          </cell>
          <cell r="F90" t="str">
            <v>CENTRO COSTO</v>
          </cell>
          <cell r="G90" t="str">
            <v>DIRECCION DESPACHO</v>
          </cell>
          <cell r="M90" t="str">
            <v>FORMA DE PAGO</v>
          </cell>
          <cell r="R90">
            <v>0</v>
          </cell>
          <cell r="S90">
            <v>0</v>
          </cell>
          <cell r="T90">
            <v>0</v>
          </cell>
        </row>
        <row r="91">
          <cell r="B91">
            <v>127</v>
          </cell>
          <cell r="C91">
            <v>40668</v>
          </cell>
          <cell r="D91" t="str">
            <v>DESTINO</v>
          </cell>
          <cell r="E91" t="str">
            <v>SOLICITANTE</v>
          </cell>
          <cell r="F91" t="str">
            <v>CENTRO COSTO</v>
          </cell>
          <cell r="G91" t="str">
            <v>DIRECCION DESPACHO</v>
          </cell>
          <cell r="M91" t="str">
            <v>FORMA DE PAGO</v>
          </cell>
          <cell r="R91">
            <v>0</v>
          </cell>
          <cell r="S91">
            <v>0</v>
          </cell>
          <cell r="T91">
            <v>0</v>
          </cell>
        </row>
        <row r="92">
          <cell r="B92">
            <v>128</v>
          </cell>
          <cell r="C92">
            <v>40669</v>
          </cell>
          <cell r="D92" t="str">
            <v>DESTINO</v>
          </cell>
          <cell r="E92" t="str">
            <v>SOLICITANTE</v>
          </cell>
          <cell r="F92" t="str">
            <v>CENTRO COSTO</v>
          </cell>
          <cell r="G92" t="str">
            <v>DIRECCION DESPACHO</v>
          </cell>
          <cell r="M92" t="str">
            <v>FORMA DE PAGO</v>
          </cell>
          <cell r="R92">
            <v>0</v>
          </cell>
          <cell r="S92">
            <v>0</v>
          </cell>
          <cell r="T92">
            <v>0</v>
          </cell>
        </row>
        <row r="93">
          <cell r="B93">
            <v>129</v>
          </cell>
          <cell r="C93">
            <v>40670</v>
          </cell>
          <cell r="D93" t="str">
            <v>DESTINO</v>
          </cell>
          <cell r="E93" t="str">
            <v>SOLICITANTE</v>
          </cell>
          <cell r="F93" t="str">
            <v>CENTRO COSTO</v>
          </cell>
          <cell r="G93" t="str">
            <v>DIRECCION DESPACHO</v>
          </cell>
          <cell r="M93" t="str">
            <v>FORMA DE PAGO</v>
          </cell>
          <cell r="R93">
            <v>0</v>
          </cell>
          <cell r="S93">
            <v>0</v>
          </cell>
          <cell r="T93">
            <v>0</v>
          </cell>
        </row>
        <row r="94">
          <cell r="B94">
            <v>130</v>
          </cell>
          <cell r="C94">
            <v>40671</v>
          </cell>
          <cell r="D94" t="str">
            <v>DESTINO</v>
          </cell>
          <cell r="E94" t="str">
            <v>SOLICITANTE</v>
          </cell>
          <cell r="F94" t="str">
            <v>CENTRO COSTO</v>
          </cell>
          <cell r="G94" t="str">
            <v>DIRECCION DESPACHO</v>
          </cell>
          <cell r="M94" t="str">
            <v>FORMA DE PAGO</v>
          </cell>
          <cell r="R94">
            <v>0</v>
          </cell>
          <cell r="S94">
            <v>0</v>
          </cell>
          <cell r="T94">
            <v>0</v>
          </cell>
        </row>
        <row r="95">
          <cell r="B95">
            <v>131</v>
          </cell>
          <cell r="C95">
            <v>40672</v>
          </cell>
          <cell r="D95" t="str">
            <v>DESTINO</v>
          </cell>
          <cell r="E95" t="str">
            <v>SOLICITANTE</v>
          </cell>
          <cell r="F95" t="str">
            <v>CENTRO COSTO</v>
          </cell>
          <cell r="G95" t="str">
            <v>DIRECCION DESPACHO</v>
          </cell>
          <cell r="M95" t="str">
            <v>FORMA DE PAGO</v>
          </cell>
          <cell r="R95">
            <v>0</v>
          </cell>
          <cell r="S95">
            <v>0</v>
          </cell>
          <cell r="T95">
            <v>0</v>
          </cell>
        </row>
        <row r="96">
          <cell r="B96">
            <v>132</v>
          </cell>
          <cell r="C96">
            <v>40673</v>
          </cell>
          <cell r="D96" t="str">
            <v>DESTINO</v>
          </cell>
          <cell r="E96" t="str">
            <v>SOLICITANTE</v>
          </cell>
          <cell r="F96" t="str">
            <v>CENTRO COSTO</v>
          </cell>
          <cell r="G96" t="str">
            <v>DIRECCION DESPACHO</v>
          </cell>
          <cell r="M96" t="str">
            <v>FORMA DE PAGO</v>
          </cell>
          <cell r="R96">
            <v>0</v>
          </cell>
          <cell r="S96">
            <v>0</v>
          </cell>
          <cell r="T96">
            <v>0</v>
          </cell>
        </row>
        <row r="97">
          <cell r="B97">
            <v>133</v>
          </cell>
          <cell r="C97">
            <v>40674</v>
          </cell>
          <cell r="D97" t="str">
            <v>DESTINO</v>
          </cell>
          <cell r="E97" t="str">
            <v>SOLICITANTE</v>
          </cell>
          <cell r="F97" t="str">
            <v>CENTRO COSTO</v>
          </cell>
          <cell r="G97" t="str">
            <v>DIRECCION DESPACHO</v>
          </cell>
          <cell r="M97" t="str">
            <v>FORMA DE PAGO</v>
          </cell>
          <cell r="R97">
            <v>0</v>
          </cell>
          <cell r="S97">
            <v>0</v>
          </cell>
          <cell r="T97">
            <v>0</v>
          </cell>
        </row>
        <row r="98">
          <cell r="B98">
            <v>134</v>
          </cell>
          <cell r="C98">
            <v>40675</v>
          </cell>
          <cell r="D98" t="str">
            <v>DESTINO</v>
          </cell>
          <cell r="E98" t="str">
            <v>SOLICITANTE</v>
          </cell>
          <cell r="F98" t="str">
            <v>CENTRO COSTO</v>
          </cell>
          <cell r="G98" t="str">
            <v>DIRECCION DESPACHO</v>
          </cell>
          <cell r="M98" t="str">
            <v>FORMA DE PAGO</v>
          </cell>
          <cell r="R98">
            <v>0</v>
          </cell>
          <cell r="S98">
            <v>0</v>
          </cell>
          <cell r="T98">
            <v>0</v>
          </cell>
        </row>
        <row r="99">
          <cell r="B99">
            <v>135</v>
          </cell>
          <cell r="C99">
            <v>40676</v>
          </cell>
          <cell r="D99" t="str">
            <v>DESTINO</v>
          </cell>
          <cell r="E99" t="str">
            <v>SOLICITANTE</v>
          </cell>
          <cell r="F99" t="str">
            <v>CENTRO COSTO</v>
          </cell>
          <cell r="G99" t="str">
            <v>DIRECCION DESPACHO</v>
          </cell>
          <cell r="M99" t="str">
            <v>FORMA DE PAGO</v>
          </cell>
          <cell r="R99">
            <v>0</v>
          </cell>
          <cell r="S99">
            <v>0</v>
          </cell>
          <cell r="T99">
            <v>0</v>
          </cell>
        </row>
        <row r="100">
          <cell r="B100">
            <v>136</v>
          </cell>
          <cell r="C100">
            <v>40650</v>
          </cell>
          <cell r="D100" t="str">
            <v>DESTINO</v>
          </cell>
          <cell r="E100" t="str">
            <v>SOLICITANTE</v>
          </cell>
          <cell r="F100" t="str">
            <v>CENTRO COSTO</v>
          </cell>
          <cell r="G100" t="str">
            <v>DIRECCION DESPACHO</v>
          </cell>
          <cell r="M100" t="str">
            <v>FORMA DE PAGO</v>
          </cell>
          <cell r="R100">
            <v>0</v>
          </cell>
          <cell r="S100">
            <v>0</v>
          </cell>
          <cell r="T100">
            <v>0</v>
          </cell>
        </row>
        <row r="101">
          <cell r="B101">
            <v>137</v>
          </cell>
          <cell r="C101">
            <v>40651</v>
          </cell>
          <cell r="D101" t="str">
            <v>DESTINO</v>
          </cell>
          <cell r="E101" t="str">
            <v>SOLICITANTE</v>
          </cell>
          <cell r="F101" t="str">
            <v>CENTRO COSTO</v>
          </cell>
          <cell r="G101" t="str">
            <v>DIRECCION DESPACHO</v>
          </cell>
          <cell r="M101" t="str">
            <v>FORMA DE PAGO</v>
          </cell>
          <cell r="R101">
            <v>0</v>
          </cell>
          <cell r="S101">
            <v>0</v>
          </cell>
          <cell r="T101">
            <v>0</v>
          </cell>
        </row>
        <row r="102">
          <cell r="B102">
            <v>138</v>
          </cell>
          <cell r="C102">
            <v>40652</v>
          </cell>
          <cell r="D102" t="str">
            <v>DESTINO</v>
          </cell>
          <cell r="E102" t="str">
            <v>SOLICITANTE</v>
          </cell>
          <cell r="F102" t="str">
            <v>CENTRO COSTO</v>
          </cell>
          <cell r="G102" t="str">
            <v>DIRECCION DESPACHO</v>
          </cell>
          <cell r="M102" t="str">
            <v>FORMA DE PAGO</v>
          </cell>
          <cell r="R102">
            <v>0</v>
          </cell>
          <cell r="S102">
            <v>0</v>
          </cell>
          <cell r="T102">
            <v>0</v>
          </cell>
        </row>
        <row r="103">
          <cell r="B103">
            <v>139</v>
          </cell>
          <cell r="C103">
            <v>40653</v>
          </cell>
          <cell r="D103" t="str">
            <v>DESTINO</v>
          </cell>
          <cell r="E103" t="str">
            <v>SOLICITANTE</v>
          </cell>
          <cell r="F103" t="str">
            <v>CENTRO COSTO</v>
          </cell>
          <cell r="G103" t="str">
            <v>DIRECCION DESPACHO</v>
          </cell>
          <cell r="M103" t="str">
            <v>FORMA DE PAGO</v>
          </cell>
          <cell r="R103">
            <v>0</v>
          </cell>
          <cell r="S103">
            <v>0</v>
          </cell>
          <cell r="T10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"/>
  <sheetViews>
    <sheetView showGridLines="0" tabSelected="1" zoomScaleNormal="100" workbookViewId="0">
      <selection activeCell="B27" sqref="B27"/>
    </sheetView>
  </sheetViews>
  <sheetFormatPr baseColWidth="10" defaultRowHeight="11.25" x14ac:dyDescent="0.2"/>
  <cols>
    <col min="1" max="1" width="3.85546875" style="2" customWidth="1"/>
    <col min="2" max="2" width="27.7109375" style="3" bestFit="1" customWidth="1"/>
    <col min="3" max="3" width="21" style="2" customWidth="1"/>
    <col min="4" max="4" width="30.5703125" style="2" customWidth="1"/>
    <col min="5" max="5" width="29.42578125" style="2" customWidth="1"/>
    <col min="6" max="6" width="16.7109375" style="2" customWidth="1"/>
    <col min="7" max="7" width="2.7109375" style="2" customWidth="1"/>
    <col min="8" max="8" width="17.5703125" style="2" bestFit="1" customWidth="1"/>
    <col min="9" max="9" width="5.28515625" style="2" customWidth="1"/>
    <col min="10" max="16384" width="11.42578125" style="2"/>
  </cols>
  <sheetData>
    <row r="2" spans="1:11" ht="12" thickBot="1" x14ac:dyDescent="0.25">
      <c r="J2" s="4"/>
      <c r="K2" s="5"/>
    </row>
    <row r="3" spans="1:11" x14ac:dyDescent="0.2">
      <c r="B3" s="6"/>
      <c r="C3" s="7"/>
      <c r="D3" s="7"/>
      <c r="E3" s="8"/>
      <c r="F3" s="9" t="s">
        <v>9</v>
      </c>
      <c r="G3" s="10"/>
      <c r="H3" s="65">
        <v>77</v>
      </c>
      <c r="K3" s="5"/>
    </row>
    <row r="4" spans="1:11" x14ac:dyDescent="0.2">
      <c r="B4" s="11"/>
      <c r="C4" s="12" t="s">
        <v>13</v>
      </c>
      <c r="D4" s="12" t="s">
        <v>28</v>
      </c>
      <c r="E4" s="4"/>
      <c r="F4" s="4"/>
      <c r="G4" s="13"/>
      <c r="H4" s="14"/>
    </row>
    <row r="5" spans="1:11" x14ac:dyDescent="0.2">
      <c r="B5" s="11"/>
      <c r="C5" s="4" t="s">
        <v>14</v>
      </c>
      <c r="D5" s="1">
        <v>760599751</v>
      </c>
      <c r="E5" s="4"/>
      <c r="F5" s="29" t="s">
        <v>33</v>
      </c>
      <c r="G5" s="95">
        <f>VLOOKUP(H3,[1]Hoja1!$B$3:$T$103,2,FALSE)</f>
        <v>40829</v>
      </c>
      <c r="H5" s="96"/>
    </row>
    <row r="6" spans="1:11" x14ac:dyDescent="0.2">
      <c r="B6" s="11"/>
      <c r="C6" s="4" t="s">
        <v>15</v>
      </c>
      <c r="D6" s="4" t="s">
        <v>29</v>
      </c>
      <c r="E6" s="4"/>
      <c r="F6" s="30"/>
      <c r="G6" s="30"/>
      <c r="H6" s="31"/>
    </row>
    <row r="7" spans="1:11" x14ac:dyDescent="0.2">
      <c r="B7" s="11"/>
      <c r="C7" s="4" t="s">
        <v>17</v>
      </c>
      <c r="D7" s="4" t="s">
        <v>30</v>
      </c>
      <c r="E7" s="4"/>
      <c r="F7" s="30"/>
      <c r="G7" s="30"/>
      <c r="H7" s="31"/>
    </row>
    <row r="8" spans="1:11" x14ac:dyDescent="0.2">
      <c r="B8" s="11"/>
      <c r="C8" s="4" t="s">
        <v>16</v>
      </c>
      <c r="D8" s="4" t="s">
        <v>31</v>
      </c>
      <c r="E8" s="4"/>
      <c r="F8" s="30"/>
      <c r="G8" s="30"/>
      <c r="H8" s="31"/>
    </row>
    <row r="9" spans="1:11" x14ac:dyDescent="0.2">
      <c r="B9" s="11"/>
      <c r="C9" s="4" t="s">
        <v>18</v>
      </c>
      <c r="D9" s="4" t="s">
        <v>32</v>
      </c>
      <c r="E9" s="4"/>
      <c r="F9" s="30"/>
      <c r="G9" s="30"/>
      <c r="H9" s="31"/>
    </row>
    <row r="10" spans="1:11" s="15" customFormat="1" ht="12" thickBot="1" x14ac:dyDescent="0.25">
      <c r="B10" s="11"/>
      <c r="C10" s="4"/>
      <c r="D10" s="4"/>
      <c r="E10" s="4"/>
      <c r="F10" s="4"/>
      <c r="G10" s="4"/>
      <c r="H10" s="16"/>
    </row>
    <row r="11" spans="1:11" s="15" customFormat="1" ht="19.5" thickBot="1" x14ac:dyDescent="0.35">
      <c r="B11" s="73" t="s">
        <v>0</v>
      </c>
      <c r="C11" s="74"/>
      <c r="D11" s="74"/>
      <c r="E11" s="74"/>
      <c r="F11" s="74"/>
      <c r="G11" s="74"/>
      <c r="H11" s="75"/>
    </row>
    <row r="12" spans="1:11" s="15" customFormat="1" ht="12" thickBot="1" x14ac:dyDescent="0.25">
      <c r="B12" s="17"/>
      <c r="C12" s="18"/>
      <c r="D12" s="18"/>
      <c r="E12" s="18"/>
      <c r="F12" s="69"/>
      <c r="G12" s="69"/>
      <c r="H12" s="70"/>
    </row>
    <row r="13" spans="1:11" s="15" customFormat="1" x14ac:dyDescent="0.2">
      <c r="B13" s="19" t="s">
        <v>10</v>
      </c>
      <c r="C13" s="76" t="str">
        <f>VLOOKUP($H$3,[1]Hoja1!$B$3:$T$103,3,FALSE)</f>
        <v>PLANTA VALDIVIA</v>
      </c>
      <c r="D13" s="77"/>
      <c r="E13" s="78"/>
      <c r="F13" s="90"/>
      <c r="G13" s="90"/>
      <c r="H13" s="91"/>
    </row>
    <row r="14" spans="1:11" x14ac:dyDescent="0.2">
      <c r="A14" s="15"/>
      <c r="B14" s="20" t="s">
        <v>8</v>
      </c>
      <c r="C14" s="81" t="str">
        <f>VLOOKUP($H$3,[1]Hoja1!$B$3:$T$103,4,FALSE)</f>
        <v>ADM STGO</v>
      </c>
      <c r="D14" s="82"/>
      <c r="E14" s="83"/>
      <c r="F14" s="82"/>
      <c r="G14" s="82"/>
      <c r="H14" s="83"/>
    </row>
    <row r="15" spans="1:11" s="15" customFormat="1" x14ac:dyDescent="0.2">
      <c r="A15" s="2"/>
      <c r="B15" s="21" t="s">
        <v>25</v>
      </c>
      <c r="C15" s="80" t="str">
        <f>VLOOKUP($H$3,[1]Hoja1!$B$3:$T$103,5,FALSE)</f>
        <v>V - MAT PRIMA</v>
      </c>
      <c r="D15" s="71"/>
      <c r="E15" s="72"/>
      <c r="F15" s="71"/>
      <c r="G15" s="71"/>
      <c r="H15" s="72"/>
      <c r="J15" s="22"/>
    </row>
    <row r="16" spans="1:11" x14ac:dyDescent="0.2">
      <c r="A16" s="15"/>
      <c r="B16" s="21" t="s">
        <v>26</v>
      </c>
      <c r="C16" s="80"/>
      <c r="D16" s="71"/>
      <c r="E16" s="72"/>
      <c r="F16" s="71"/>
      <c r="G16" s="71"/>
      <c r="H16" s="72"/>
    </row>
    <row r="17" spans="2:8" ht="12" thickBot="1" x14ac:dyDescent="0.25">
      <c r="B17" s="23"/>
      <c r="C17" s="24"/>
      <c r="D17" s="25"/>
      <c r="E17" s="26"/>
      <c r="F17" s="71"/>
      <c r="G17" s="71"/>
      <c r="H17" s="72"/>
    </row>
    <row r="18" spans="2:8" x14ac:dyDescent="0.2">
      <c r="B18" s="27"/>
      <c r="C18" s="28"/>
      <c r="D18" s="28"/>
      <c r="E18" s="28"/>
      <c r="F18" s="71"/>
      <c r="G18" s="71"/>
      <c r="H18" s="72"/>
    </row>
    <row r="19" spans="2:8" x14ac:dyDescent="0.2">
      <c r="B19" s="27"/>
      <c r="C19" s="28"/>
      <c r="D19" s="28"/>
      <c r="E19" s="28"/>
      <c r="F19" s="71"/>
      <c r="G19" s="71"/>
      <c r="H19" s="72"/>
    </row>
    <row r="20" spans="2:8" x14ac:dyDescent="0.2">
      <c r="B20" s="27" t="s">
        <v>1</v>
      </c>
      <c r="C20" s="79" t="str">
        <f>VLOOKUP($H$3,[1]Hoja1!$B$3:$T$103,7,FALSE)</f>
        <v>PLÁSTICOS HADDAD</v>
      </c>
      <c r="D20" s="79"/>
      <c r="E20" s="29" t="s">
        <v>11</v>
      </c>
      <c r="F20" s="82" t="str">
        <f>VLOOKUP($H$3,[1]Hoja1!$B$3:$T$103,10,FALSE)</f>
        <v>Johaana Alvarez</v>
      </c>
      <c r="G20" s="82"/>
      <c r="H20" s="83"/>
    </row>
    <row r="21" spans="2:8" x14ac:dyDescent="0.2">
      <c r="B21" s="27" t="s">
        <v>2</v>
      </c>
      <c r="C21" s="79" t="str">
        <f>VLOOKUP($H$3,[1]Hoja1!$B$3:$T$103,8,FALSE)</f>
        <v>José Ananias 444, Macul</v>
      </c>
      <c r="D21" s="79"/>
      <c r="E21" s="29" t="s">
        <v>24</v>
      </c>
      <c r="F21" s="92" t="str">
        <f>VLOOKUP($H$3,[1]Hoja1!$B$3:$T$103,11,FALSE)</f>
        <v>jalvarez@haddad.cl</v>
      </c>
      <c r="G21" s="93"/>
      <c r="H21" s="94"/>
    </row>
    <row r="22" spans="2:8" x14ac:dyDescent="0.2">
      <c r="B22" s="27" t="s">
        <v>3</v>
      </c>
      <c r="C22" s="79" t="str">
        <f>VLOOKUP($H$3,[1]Hoja1!$B$3:$T$103,9,FALSE)</f>
        <v>4627230 4627204</v>
      </c>
      <c r="D22" s="79"/>
      <c r="E22" s="4"/>
      <c r="F22" s="71"/>
      <c r="G22" s="71"/>
      <c r="H22" s="72"/>
    </row>
    <row r="23" spans="2:8" s="33" customFormat="1" ht="12" thickBot="1" x14ac:dyDescent="0.25">
      <c r="B23" s="32"/>
      <c r="C23" s="64"/>
      <c r="D23" s="64"/>
      <c r="E23" s="4"/>
      <c r="F23" s="71"/>
      <c r="G23" s="71"/>
      <c r="H23" s="72"/>
    </row>
    <row r="24" spans="2:8" ht="12" thickBot="1" x14ac:dyDescent="0.25">
      <c r="B24" s="34" t="s">
        <v>4</v>
      </c>
      <c r="C24" s="97" t="s">
        <v>5</v>
      </c>
      <c r="D24" s="98"/>
      <c r="E24" s="99"/>
      <c r="F24" s="35" t="s">
        <v>27</v>
      </c>
      <c r="G24" s="35"/>
      <c r="H24" s="35" t="s">
        <v>6</v>
      </c>
    </row>
    <row r="25" spans="2:8" x14ac:dyDescent="0.2">
      <c r="B25" s="36">
        <v>80</v>
      </c>
      <c r="C25" s="109" t="s">
        <v>34</v>
      </c>
      <c r="D25" s="110"/>
      <c r="E25" s="111"/>
      <c r="F25" s="37">
        <v>650</v>
      </c>
      <c r="G25" s="38"/>
      <c r="H25" s="39">
        <f>F25*B25</f>
        <v>52000</v>
      </c>
    </row>
    <row r="26" spans="2:8" x14ac:dyDescent="0.2">
      <c r="B26" s="36">
        <v>80</v>
      </c>
      <c r="C26" s="109" t="s">
        <v>35</v>
      </c>
      <c r="D26" s="110"/>
      <c r="E26" s="111"/>
      <c r="F26" s="37">
        <v>175</v>
      </c>
      <c r="G26" s="38"/>
      <c r="H26" s="39">
        <f>F26*B26</f>
        <v>14000</v>
      </c>
    </row>
    <row r="27" spans="2:8" x14ac:dyDescent="0.2">
      <c r="B27" s="41"/>
      <c r="C27" s="87"/>
      <c r="D27" s="88"/>
      <c r="E27" s="89"/>
      <c r="F27" s="40"/>
      <c r="G27" s="38"/>
      <c r="H27" s="39">
        <f>F27*B27</f>
        <v>0</v>
      </c>
    </row>
    <row r="28" spans="2:8" x14ac:dyDescent="0.2">
      <c r="B28" s="36"/>
      <c r="C28" s="66"/>
      <c r="D28" s="67"/>
      <c r="E28" s="68"/>
      <c r="F28" s="40"/>
      <c r="G28" s="38"/>
      <c r="H28" s="39">
        <f t="shared" ref="H28:H39" si="0">F28*B28</f>
        <v>0</v>
      </c>
    </row>
    <row r="29" spans="2:8" x14ac:dyDescent="0.2">
      <c r="B29" s="41"/>
      <c r="C29" s="87"/>
      <c r="D29" s="88"/>
      <c r="E29" s="42"/>
      <c r="F29" s="40"/>
      <c r="G29" s="4"/>
      <c r="H29" s="39">
        <f t="shared" si="0"/>
        <v>0</v>
      </c>
    </row>
    <row r="30" spans="2:8" x14ac:dyDescent="0.2">
      <c r="B30" s="36"/>
      <c r="C30" s="66"/>
      <c r="D30" s="67"/>
      <c r="E30" s="68"/>
      <c r="F30" s="40"/>
      <c r="G30" s="4"/>
      <c r="H30" s="39">
        <f t="shared" si="0"/>
        <v>0</v>
      </c>
    </row>
    <row r="31" spans="2:8" x14ac:dyDescent="0.2">
      <c r="B31" s="36"/>
      <c r="C31" s="66"/>
      <c r="D31" s="67"/>
      <c r="E31" s="68"/>
      <c r="F31" s="40"/>
      <c r="G31" s="4"/>
      <c r="H31" s="39">
        <f t="shared" si="0"/>
        <v>0</v>
      </c>
    </row>
    <row r="32" spans="2:8" x14ac:dyDescent="0.2">
      <c r="B32" s="36"/>
      <c r="C32" s="66"/>
      <c r="D32" s="67"/>
      <c r="E32" s="68"/>
      <c r="F32" s="40"/>
      <c r="G32" s="4"/>
      <c r="H32" s="39">
        <f t="shared" si="0"/>
        <v>0</v>
      </c>
    </row>
    <row r="33" spans="1:8" x14ac:dyDescent="0.2">
      <c r="B33" s="41"/>
      <c r="C33" s="87"/>
      <c r="D33" s="88"/>
      <c r="E33" s="43"/>
      <c r="F33" s="40"/>
      <c r="G33" s="4"/>
      <c r="H33" s="39">
        <f t="shared" si="0"/>
        <v>0</v>
      </c>
    </row>
    <row r="34" spans="1:8" x14ac:dyDescent="0.2">
      <c r="B34" s="36"/>
      <c r="C34" s="66"/>
      <c r="D34" s="67"/>
      <c r="E34" s="68"/>
      <c r="F34" s="40"/>
      <c r="G34" s="4"/>
      <c r="H34" s="39">
        <f t="shared" si="0"/>
        <v>0</v>
      </c>
    </row>
    <row r="35" spans="1:8" x14ac:dyDescent="0.2">
      <c r="B35" s="41"/>
      <c r="C35" s="84"/>
      <c r="D35" s="85"/>
      <c r="E35" s="86"/>
      <c r="F35" s="40"/>
      <c r="G35" s="4"/>
      <c r="H35" s="39">
        <f t="shared" si="0"/>
        <v>0</v>
      </c>
    </row>
    <row r="36" spans="1:8" x14ac:dyDescent="0.2">
      <c r="B36" s="36"/>
      <c r="C36" s="66"/>
      <c r="D36" s="67"/>
      <c r="E36" s="68"/>
      <c r="F36" s="40"/>
      <c r="G36" s="4"/>
      <c r="H36" s="39">
        <f t="shared" si="0"/>
        <v>0</v>
      </c>
    </row>
    <row r="37" spans="1:8" x14ac:dyDescent="0.2">
      <c r="B37" s="36"/>
      <c r="C37" s="66"/>
      <c r="D37" s="67"/>
      <c r="E37" s="68"/>
      <c r="F37" s="40"/>
      <c r="G37" s="4"/>
      <c r="H37" s="39">
        <f t="shared" si="0"/>
        <v>0</v>
      </c>
    </row>
    <row r="38" spans="1:8" x14ac:dyDescent="0.2">
      <c r="B38" s="41"/>
      <c r="C38" s="84"/>
      <c r="D38" s="85"/>
      <c r="E38" s="86"/>
      <c r="F38" s="40"/>
      <c r="G38" s="4"/>
      <c r="H38" s="39">
        <f t="shared" si="0"/>
        <v>0</v>
      </c>
    </row>
    <row r="39" spans="1:8" ht="12" thickBot="1" x14ac:dyDescent="0.25">
      <c r="A39" s="4"/>
      <c r="B39" s="44"/>
      <c r="C39" s="100"/>
      <c r="D39" s="101"/>
      <c r="E39" s="102"/>
      <c r="F39" s="45"/>
      <c r="G39" s="46"/>
      <c r="H39" s="39">
        <f t="shared" si="0"/>
        <v>0</v>
      </c>
    </row>
    <row r="40" spans="1:8" ht="12" thickBot="1" x14ac:dyDescent="0.25">
      <c r="A40" s="4"/>
      <c r="B40" s="48" t="s">
        <v>12</v>
      </c>
      <c r="C40" s="4"/>
      <c r="D40" s="4"/>
      <c r="E40" s="16"/>
      <c r="F40" s="49" t="s">
        <v>7</v>
      </c>
      <c r="G40" s="50"/>
      <c r="H40" s="51">
        <f>SUM(H25:H39)</f>
        <v>66000</v>
      </c>
    </row>
    <row r="41" spans="1:8" ht="12" thickBot="1" x14ac:dyDescent="0.25">
      <c r="A41" s="4"/>
      <c r="B41" s="81">
        <f>VLOOKUP($H$3,[1]Hoja1!$B$3:$T$103,14,FALSE)</f>
        <v>0</v>
      </c>
      <c r="C41" s="82"/>
      <c r="D41" s="82"/>
      <c r="E41" s="16"/>
      <c r="F41" s="52" t="s">
        <v>23</v>
      </c>
      <c r="G41" s="53"/>
      <c r="H41" s="54">
        <f>H40*0.19</f>
        <v>12540</v>
      </c>
    </row>
    <row r="42" spans="1:8" x14ac:dyDescent="0.2">
      <c r="A42" s="4"/>
      <c r="B42" s="81"/>
      <c r="C42" s="82"/>
      <c r="D42" s="82"/>
      <c r="E42" s="16"/>
      <c r="F42" s="55" t="s">
        <v>22</v>
      </c>
      <c r="G42" s="56"/>
      <c r="H42" s="54">
        <f>H40+H41</f>
        <v>78540</v>
      </c>
    </row>
    <row r="43" spans="1:8" ht="12" thickBot="1" x14ac:dyDescent="0.25">
      <c r="B43" s="44"/>
      <c r="C43" s="57"/>
      <c r="D43" s="57"/>
      <c r="E43" s="58"/>
      <c r="F43" s="59"/>
      <c r="G43" s="59"/>
      <c r="H43" s="47"/>
    </row>
    <row r="44" spans="1:8" x14ac:dyDescent="0.2">
      <c r="B44" s="4"/>
      <c r="C44" s="4"/>
      <c r="D44" s="4"/>
      <c r="E44" s="12"/>
      <c r="F44" s="12"/>
      <c r="G44" s="4"/>
    </row>
    <row r="45" spans="1:8" x14ac:dyDescent="0.2">
      <c r="B45" s="60" t="s">
        <v>20</v>
      </c>
      <c r="C45" s="61"/>
      <c r="D45" s="61"/>
      <c r="E45" s="62"/>
      <c r="F45" s="62"/>
      <c r="G45" s="61"/>
      <c r="H45" s="63"/>
    </row>
    <row r="46" spans="1:8" x14ac:dyDescent="0.2">
      <c r="B46" s="103" t="s">
        <v>21</v>
      </c>
      <c r="C46" s="104"/>
      <c r="D46" s="104"/>
      <c r="E46" s="104"/>
      <c r="F46" s="104"/>
      <c r="G46" s="104"/>
      <c r="H46" s="105"/>
    </row>
    <row r="47" spans="1:8" x14ac:dyDescent="0.2">
      <c r="B47" s="106" t="s">
        <v>19</v>
      </c>
      <c r="C47" s="107"/>
      <c r="D47" s="107"/>
      <c r="E47" s="107"/>
      <c r="F47" s="107"/>
      <c r="G47" s="107"/>
      <c r="H47" s="108"/>
    </row>
    <row r="48" spans="1:8" x14ac:dyDescent="0.2">
      <c r="B48" s="79"/>
      <c r="C48" s="79"/>
      <c r="D48" s="79"/>
      <c r="E48" s="79"/>
      <c r="F48" s="79"/>
      <c r="G48" s="79"/>
      <c r="H48" s="79"/>
    </row>
  </sheetData>
  <mergeCells count="42">
    <mergeCell ref="C37:E37"/>
    <mergeCell ref="B48:H48"/>
    <mergeCell ref="C39:E39"/>
    <mergeCell ref="B46:H46"/>
    <mergeCell ref="B47:H47"/>
    <mergeCell ref="B41:D41"/>
    <mergeCell ref="B42:D42"/>
    <mergeCell ref="C38:E38"/>
    <mergeCell ref="G5:H5"/>
    <mergeCell ref="F23:H23"/>
    <mergeCell ref="C20:D20"/>
    <mergeCell ref="C26:E26"/>
    <mergeCell ref="C31:E31"/>
    <mergeCell ref="F15:H15"/>
    <mergeCell ref="C28:E28"/>
    <mergeCell ref="C30:E30"/>
    <mergeCell ref="C24:E24"/>
    <mergeCell ref="C15:E15"/>
    <mergeCell ref="F20:H20"/>
    <mergeCell ref="F13:H13"/>
    <mergeCell ref="F16:H16"/>
    <mergeCell ref="F14:H14"/>
    <mergeCell ref="F22:H22"/>
    <mergeCell ref="F19:H19"/>
    <mergeCell ref="F18:H18"/>
    <mergeCell ref="F21:H21"/>
    <mergeCell ref="C32:E32"/>
    <mergeCell ref="C35:E35"/>
    <mergeCell ref="C29:D29"/>
    <mergeCell ref="C27:E27"/>
    <mergeCell ref="C33:D33"/>
    <mergeCell ref="C34:E34"/>
    <mergeCell ref="C36:E36"/>
    <mergeCell ref="F12:H12"/>
    <mergeCell ref="F17:H17"/>
    <mergeCell ref="B11:H11"/>
    <mergeCell ref="C13:E13"/>
    <mergeCell ref="C25:E25"/>
    <mergeCell ref="C21:D21"/>
    <mergeCell ref="C16:E16"/>
    <mergeCell ref="C22:D22"/>
    <mergeCell ref="C14:E14"/>
  </mergeCells>
  <phoneticPr fontId="0" type="noConversion"/>
  <pageMargins left="0" right="0" top="0.19685039370078741" bottom="0.98425196850393704" header="0" footer="0"/>
  <pageSetup scale="6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N° 01</vt:lpstr>
    </vt:vector>
  </TitlesOfParts>
  <Company>Ipanema Trading S. 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</dc:creator>
  <cp:lastModifiedBy>Rosario</cp:lastModifiedBy>
  <cp:lastPrinted>2009-03-26T03:47:04Z</cp:lastPrinted>
  <dcterms:created xsi:type="dcterms:W3CDTF">2007-03-30T14:58:03Z</dcterms:created>
  <dcterms:modified xsi:type="dcterms:W3CDTF">2011-10-13T16:29:19Z</dcterms:modified>
</cp:coreProperties>
</file>