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gzara/OneDrive/Papers/Social Movements/educational-2012/data/december/"/>
    </mc:Choice>
  </mc:AlternateContent>
  <bookViews>
    <workbookView xWindow="0" yWindow="460" windowWidth="28800" windowHeight="16080" tabRatio="500" activeTab="2"/>
  </bookViews>
  <sheets>
    <sheet name="m" sheetId="1" r:id="rId1"/>
    <sheet name="sem" sheetId="4" r:id="rId2"/>
    <sheet name="tipos media" sheetId="2" r:id="rId3"/>
    <sheet name="tipos sem" sheetId="3" r:id="rId4"/>
    <sheet name="final" sheetId="5" r:id="rId5"/>
  </sheets>
  <definedNames>
    <definedName name="_xlnm._FilterDatabase" localSheetId="1" hidden="1">sem!$A$1:$L$13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E16" i="5"/>
  <c r="D16" i="5"/>
  <c r="C16" i="5"/>
  <c r="F15" i="5"/>
  <c r="E15" i="5"/>
  <c r="D15" i="5"/>
  <c r="C15" i="5"/>
  <c r="F14" i="5"/>
  <c r="E14" i="5"/>
  <c r="D14" i="5"/>
  <c r="C14" i="5"/>
  <c r="E28" i="5"/>
  <c r="F28" i="5"/>
  <c r="D28" i="5"/>
  <c r="C28" i="5"/>
  <c r="F31" i="5"/>
  <c r="E31" i="5"/>
  <c r="D31" i="5"/>
  <c r="C31" i="5"/>
  <c r="F25" i="5"/>
  <c r="E25" i="5"/>
  <c r="D25" i="5"/>
  <c r="C25" i="5"/>
  <c r="C22" i="5"/>
  <c r="F22" i="5"/>
  <c r="E22" i="5"/>
  <c r="D22" i="5"/>
  <c r="F19" i="5"/>
  <c r="E19" i="5"/>
  <c r="D19" i="5"/>
  <c r="C19" i="5"/>
  <c r="F13" i="5"/>
  <c r="E13" i="5"/>
  <c r="D13" i="5"/>
  <c r="C13" i="5"/>
  <c r="F7" i="5"/>
  <c r="E7" i="5"/>
  <c r="D7" i="5"/>
  <c r="C7" i="5"/>
  <c r="F6" i="5"/>
  <c r="E6" i="5"/>
  <c r="D6" i="5"/>
  <c r="C6" i="5"/>
  <c r="F10" i="5"/>
  <c r="E10" i="5"/>
  <c r="D10" i="5"/>
  <c r="C10" i="5"/>
  <c r="F30" i="5"/>
  <c r="E30" i="5"/>
  <c r="D30" i="5"/>
  <c r="C30" i="5"/>
  <c r="F29" i="5"/>
  <c r="E29" i="5"/>
  <c r="D29" i="5"/>
  <c r="C29" i="5"/>
  <c r="F27" i="5"/>
  <c r="E27" i="5"/>
  <c r="D27" i="5"/>
  <c r="C27" i="5"/>
  <c r="F26" i="5"/>
  <c r="E26" i="5"/>
  <c r="D26" i="5"/>
  <c r="C26" i="5"/>
  <c r="F24" i="5"/>
  <c r="E24" i="5"/>
  <c r="D24" i="5"/>
  <c r="C24" i="5"/>
  <c r="F23" i="5"/>
  <c r="E23" i="5"/>
  <c r="D23" i="5"/>
  <c r="C23" i="5"/>
  <c r="F21" i="5"/>
  <c r="E21" i="5"/>
  <c r="D21" i="5"/>
  <c r="C21" i="5"/>
  <c r="F20" i="5"/>
  <c r="E20" i="5"/>
  <c r="D20" i="5"/>
  <c r="C20" i="5"/>
  <c r="F18" i="5"/>
  <c r="E18" i="5"/>
  <c r="D18" i="5"/>
  <c r="C18" i="5"/>
  <c r="F17" i="5"/>
  <c r="E17" i="5"/>
  <c r="D17" i="5"/>
  <c r="C17" i="5"/>
  <c r="F12" i="5"/>
  <c r="E12" i="5"/>
  <c r="D12" i="5"/>
  <c r="C12" i="5"/>
  <c r="F11" i="5"/>
  <c r="E11" i="5"/>
  <c r="D11" i="5"/>
  <c r="C11" i="5"/>
  <c r="F9" i="5"/>
  <c r="E9" i="5"/>
  <c r="D9" i="5"/>
  <c r="C9" i="5"/>
  <c r="F8" i="5"/>
  <c r="E8" i="5"/>
  <c r="D8" i="5"/>
  <c r="C8" i="5"/>
  <c r="F5" i="5"/>
  <c r="E5" i="5"/>
  <c r="D5" i="5"/>
  <c r="C5" i="5"/>
  <c r="F4" i="5"/>
  <c r="E4" i="5"/>
  <c r="D4" i="5"/>
  <c r="C4" i="5"/>
  <c r="D3" i="5"/>
  <c r="E3" i="5"/>
  <c r="F3" i="5"/>
  <c r="C3" i="5"/>
  <c r="D2" i="5"/>
  <c r="E2" i="5"/>
  <c r="F2" i="5"/>
  <c r="C2" i="5"/>
</calcChain>
</file>

<file path=xl/sharedStrings.xml><?xml version="1.0" encoding="utf-8"?>
<sst xmlns="http://schemas.openxmlformats.org/spreadsheetml/2006/main" count="168" uniqueCount="15">
  <si>
    <t>type</t>
  </si>
  <si>
    <t>year</t>
  </si>
  <si>
    <t>degree</t>
  </si>
  <si>
    <t>indegree</t>
  </si>
  <si>
    <t>outdegree</t>
  </si>
  <si>
    <t>closeness</t>
  </si>
  <si>
    <t>betweenness</t>
  </si>
  <si>
    <t>hub</t>
  </si>
  <si>
    <t>authority</t>
  </si>
  <si>
    <t>cluster.coefficient</t>
  </si>
  <si>
    <t>egenvector.centrality</t>
  </si>
  <si>
    <t>page.rank</t>
  </si>
  <si>
    <t>institutions</t>
  </si>
  <si>
    <t>leaders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</si>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</sst>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"/>
    <numFmt numFmtId="167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4" xfId="0" applyNumberForma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167" fontId="0" fillId="0" borderId="3" xfId="0" applyNumberFormat="1" applyBorder="1" applyAlignment="1">
      <alignment horizontal="right"/>
    </xf>
    <xf numFmtId="167" fontId="0" fillId="0" borderId="5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167" fontId="0" fillId="0" borderId="8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7" fontId="0" fillId="0" borderId="4" xfId="0" applyNumberFormat="1" applyBorder="1" applyAlignment="1">
      <alignment horizontal="right"/>
    </xf>
    <xf numFmtId="167" fontId="0" fillId="0" borderId="6" xfId="0" applyNumberFormat="1" applyBorder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7" fontId="0" fillId="0" borderId="4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0" fontId="0" fillId="0" borderId="0" xfId="0" applyBorder="1"/>
    <xf numFmtId="0" fontId="0" fillId="0" borderId="5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7" fontId="0" fillId="0" borderId="1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12" xfId="0" applyNumberForma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61" zoomScaleNormal="161" zoomScalePageLayoutView="161" workbookViewId="0">
      <selection activeCell="L10" sqref="L10"/>
    </sheetView>
  </sheetViews>
  <sheetFormatPr baseColWidth="10" defaultColWidth="11" defaultRowHeight="16" x14ac:dyDescent="0.2"/>
  <cols>
    <col min="2" max="2" width="5.1640625" bestFit="1" customWidth="1"/>
    <col min="3" max="3" width="10.33203125" customWidth="1"/>
    <col min="4" max="12" width="12.66406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s="3">
        <v>2010</v>
      </c>
      <c r="C2" s="20">
        <v>8.2529669999999999E-2</v>
      </c>
      <c r="D2" s="20">
        <v>8.0053239999999998E-2</v>
      </c>
      <c r="E2" s="20">
        <v>3.0578999999999999E-2</v>
      </c>
      <c r="F2" s="20">
        <v>0.12767000000000001</v>
      </c>
      <c r="G2" s="20">
        <v>5.5419999999999997E-2</v>
      </c>
      <c r="H2" s="20">
        <v>1.6301599999999999E-2</v>
      </c>
      <c r="I2" s="20">
        <v>7.5606999999999994E-2</v>
      </c>
      <c r="J2" s="20">
        <v>1.1254E-2</v>
      </c>
      <c r="K2" s="20">
        <v>8.5664000000000004E-2</v>
      </c>
      <c r="L2" s="20">
        <v>0.11078</v>
      </c>
    </row>
    <row r="3" spans="1:12" x14ac:dyDescent="0.25">
      <c r="A3" t="s">
        <v>12</v>
      </c>
      <c r="B3" s="3">
        <v>2011</v>
      </c>
      <c r="C3" s="20">
        <v>9.2808999999999999E-3</v>
      </c>
      <c r="D3" s="20">
        <v>8.8956E-3</v>
      </c>
      <c r="E3" s="20">
        <v>4.2217900000000003E-2</v>
      </c>
      <c r="F3" s="20">
        <v>0.63409000000000004</v>
      </c>
      <c r="G3" s="20">
        <v>0</v>
      </c>
      <c r="H3" s="20">
        <v>3.7947300000000003E-2</v>
      </c>
      <c r="I3" s="20">
        <v>1.3464E-2</v>
      </c>
      <c r="J3" s="20">
        <v>5.5138E-2</v>
      </c>
      <c r="K3" s="20">
        <v>3.0366299999999999E-2</v>
      </c>
      <c r="L3" s="20">
        <v>2.4663000000000001E-2</v>
      </c>
    </row>
    <row r="4" spans="1:12" x14ac:dyDescent="0.25">
      <c r="A4" t="s">
        <v>12</v>
      </c>
      <c r="B4" s="3">
        <v>2012</v>
      </c>
      <c r="C4" s="20">
        <v>2.0754950000000001E-2</v>
      </c>
      <c r="D4" s="20">
        <v>1.9296000000000001E-2</v>
      </c>
      <c r="E4" s="20">
        <v>5.6596500000000001E-2</v>
      </c>
      <c r="F4" s="20">
        <v>0.79384999999999994</v>
      </c>
      <c r="G4" s="20">
        <v>0</v>
      </c>
      <c r="H4" s="20">
        <v>1.234442E-2</v>
      </c>
      <c r="I4" s="20">
        <v>1.4109999999999999E-2</v>
      </c>
      <c r="J4" s="20">
        <v>5.8633999999999999E-2</v>
      </c>
      <c r="K4" s="20">
        <v>1.7086029999999999E-2</v>
      </c>
      <c r="L4" s="20">
        <v>2.9568000000000001E-2</v>
      </c>
    </row>
    <row r="5" spans="1:12" x14ac:dyDescent="0.25">
      <c r="A5" t="s">
        <v>12</v>
      </c>
      <c r="B5" s="3">
        <v>2013</v>
      </c>
      <c r="C5" s="20">
        <v>1.1880999999999999E-2</v>
      </c>
      <c r="D5" s="20">
        <v>1.107E-2</v>
      </c>
      <c r="E5" s="20">
        <v>3.2489299999999999E-2</v>
      </c>
      <c r="F5" s="20">
        <v>0.77688000000000001</v>
      </c>
      <c r="G5" s="20">
        <v>0</v>
      </c>
      <c r="H5" s="20">
        <v>6.3997999999999998E-3</v>
      </c>
      <c r="I5" s="20">
        <v>6.8241999999999999E-3</v>
      </c>
      <c r="J5" s="20">
        <v>8.7031999999999998E-2</v>
      </c>
      <c r="K5" s="20">
        <v>9.9246500000000001E-3</v>
      </c>
      <c r="L5" s="20">
        <v>1.23E-2</v>
      </c>
    </row>
    <row r="6" spans="1:12" x14ac:dyDescent="0.25">
      <c r="A6" t="s">
        <v>13</v>
      </c>
      <c r="B6" s="3">
        <v>2010</v>
      </c>
      <c r="C6" s="20">
        <v>2.5418260000000002E-2</v>
      </c>
      <c r="D6" s="20">
        <v>0</v>
      </c>
      <c r="E6" s="20">
        <v>0.286275</v>
      </c>
      <c r="F6" s="20">
        <v>0.56594999999999995</v>
      </c>
      <c r="G6" s="20">
        <v>0</v>
      </c>
      <c r="H6" s="20">
        <v>0.30798940000000002</v>
      </c>
      <c r="I6" s="20">
        <v>2.4759E-16</v>
      </c>
      <c r="J6" s="20">
        <v>6.8558999999999995E-2</v>
      </c>
      <c r="K6" s="20">
        <v>0.23903740000000001</v>
      </c>
      <c r="L6" s="20">
        <v>1.0643E-19</v>
      </c>
    </row>
    <row r="7" spans="1:12" x14ac:dyDescent="0.25">
      <c r="A7" t="s">
        <v>13</v>
      </c>
      <c r="B7" s="3">
        <v>2011</v>
      </c>
      <c r="C7" s="20">
        <v>5.4449999999999998E-2</v>
      </c>
      <c r="D7" s="20">
        <v>5.3927000000000003E-2</v>
      </c>
      <c r="E7" s="20">
        <v>5.8056900000000002E-2</v>
      </c>
      <c r="F7" s="20">
        <v>0.89129999999999998</v>
      </c>
      <c r="G7" s="20">
        <v>0</v>
      </c>
      <c r="H7" s="20">
        <v>2.2974999999999999E-2</v>
      </c>
      <c r="I7" s="20">
        <v>5.1195999999999998E-2</v>
      </c>
      <c r="J7" s="20">
        <v>3.7220000000000003E-2</v>
      </c>
      <c r="K7" s="20">
        <v>6.0470700000000002E-2</v>
      </c>
      <c r="L7" s="20">
        <v>5.5822999999999998E-2</v>
      </c>
    </row>
    <row r="8" spans="1:12" x14ac:dyDescent="0.25">
      <c r="A8" t="s">
        <v>13</v>
      </c>
      <c r="B8" s="3">
        <v>2012</v>
      </c>
      <c r="C8" s="20">
        <v>5.0393E-2</v>
      </c>
      <c r="D8" s="20">
        <v>4.8205999999999999E-2</v>
      </c>
      <c r="E8" s="20">
        <v>8.5794400000000007E-2</v>
      </c>
      <c r="F8" s="20">
        <v>0.88249</v>
      </c>
      <c r="G8" s="20">
        <v>0</v>
      </c>
      <c r="H8" s="20">
        <v>4.1710499999999999E-3</v>
      </c>
      <c r="I8" s="20">
        <v>6.6698E-3</v>
      </c>
      <c r="J8" s="20">
        <v>1.6382000000000001E-2</v>
      </c>
      <c r="K8" s="20">
        <v>1.0785009999999999E-2</v>
      </c>
      <c r="L8" s="20">
        <v>5.2287E-2</v>
      </c>
    </row>
    <row r="9" spans="1:12" x14ac:dyDescent="0.25">
      <c r="A9" t="s">
        <v>13</v>
      </c>
      <c r="B9" s="3">
        <v>2013</v>
      </c>
      <c r="C9" s="20">
        <v>3.1286000000000001E-2</v>
      </c>
      <c r="D9" s="20">
        <v>2.9978999999999999E-2</v>
      </c>
      <c r="E9" s="20">
        <v>5.6172E-2</v>
      </c>
      <c r="F9" s="20">
        <v>0.83465999999999996</v>
      </c>
      <c r="G9" s="20">
        <v>0</v>
      </c>
      <c r="H9" s="20">
        <v>1.0418000000000001E-3</v>
      </c>
      <c r="I9" s="20">
        <v>2.1185000000000002E-3</v>
      </c>
      <c r="J9" s="20">
        <v>1.7298000000000001E-2</v>
      </c>
      <c r="K9" s="20">
        <v>9.0716400000000006E-3</v>
      </c>
      <c r="L9" s="20">
        <v>3.3875000000000002E-2</v>
      </c>
    </row>
    <row r="10" spans="1:12" x14ac:dyDescent="0.25">
      <c r="A10" t="s">
        <v>14</v>
      </c>
      <c r="B10" s="3">
        <v>2010</v>
      </c>
      <c r="C10" s="20">
        <v>7.6674000000000002E-4</v>
      </c>
      <c r="D10" s="20">
        <v>7.6329999999999996E-5</v>
      </c>
      <c r="E10" s="20">
        <v>1.0954999999999999E-2</v>
      </c>
      <c r="F10" s="20">
        <v>0.16581000000000001</v>
      </c>
      <c r="G10" s="20">
        <v>0</v>
      </c>
      <c r="H10" s="20">
        <v>6.0324000000000003E-3</v>
      </c>
      <c r="I10" s="20">
        <v>3.5795E-7</v>
      </c>
      <c r="J10" s="20">
        <v>2.4594000000000001E-2</v>
      </c>
      <c r="K10" s="20">
        <v>4.4171000000000002E-3</v>
      </c>
      <c r="L10" s="20">
        <v>2.2295999999999999E-4</v>
      </c>
    </row>
    <row r="11" spans="1:12" x14ac:dyDescent="0.25">
      <c r="A11" t="s">
        <v>14</v>
      </c>
      <c r="B11" s="3">
        <v>2011</v>
      </c>
      <c r="C11" s="20">
        <v>1.7547999999999999E-5</v>
      </c>
      <c r="D11" s="20">
        <v>2.124E-8</v>
      </c>
      <c r="E11" s="20">
        <v>2.2196E-3</v>
      </c>
      <c r="F11" s="20">
        <v>0.93796999999999997</v>
      </c>
      <c r="G11" s="20">
        <v>0</v>
      </c>
      <c r="H11" s="20">
        <v>3.4887999999999998E-3</v>
      </c>
      <c r="I11" s="20">
        <v>5.013E-9</v>
      </c>
      <c r="J11" s="20">
        <v>0.1082</v>
      </c>
      <c r="K11" s="20">
        <v>1.0738E-3</v>
      </c>
      <c r="L11" s="20">
        <v>2.5669E-8</v>
      </c>
    </row>
    <row r="12" spans="1:12" x14ac:dyDescent="0.25">
      <c r="A12" t="s">
        <v>14</v>
      </c>
      <c r="B12" s="3">
        <v>2012</v>
      </c>
      <c r="C12" s="20">
        <v>3.4180000000000001E-5</v>
      </c>
      <c r="D12" s="20">
        <v>1.1786E-7</v>
      </c>
      <c r="E12" s="20">
        <v>1.4893E-3</v>
      </c>
      <c r="F12" s="20">
        <v>0.91769999999999996</v>
      </c>
      <c r="G12" s="20">
        <v>0</v>
      </c>
      <c r="H12" s="20">
        <v>1.5731E-4</v>
      </c>
      <c r="I12" s="20">
        <v>2.7049E-8</v>
      </c>
      <c r="J12" s="20">
        <v>0.13857800000000001</v>
      </c>
      <c r="K12" s="20">
        <v>1.3313999999999999E-4</v>
      </c>
      <c r="L12" s="20">
        <v>1.4733000000000001E-7</v>
      </c>
    </row>
    <row r="13" spans="1:12" x14ac:dyDescent="0.25">
      <c r="A13" t="s">
        <v>14</v>
      </c>
      <c r="B13" s="3">
        <v>2013</v>
      </c>
      <c r="C13" s="20">
        <v>3.5821000000000001E-5</v>
      </c>
      <c r="D13" s="20">
        <v>1.2372E-7</v>
      </c>
      <c r="E13" s="20">
        <v>1.4373000000000001E-3</v>
      </c>
      <c r="F13" s="20">
        <v>0.92576000000000003</v>
      </c>
      <c r="G13" s="20">
        <v>0</v>
      </c>
      <c r="H13" s="20">
        <v>9.6021999999999996E-5</v>
      </c>
      <c r="I13" s="20">
        <v>5.2257000000000003E-9</v>
      </c>
      <c r="J13" s="20">
        <v>0.16008</v>
      </c>
      <c r="K13" s="20">
        <v>2.0274E-4</v>
      </c>
      <c r="L13" s="20">
        <v>1.3255999999999999E-7</v>
      </c>
    </row>
    <row r="14" spans="1:1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sortState ref="A2:L1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D1" zoomScale="161" zoomScaleNormal="161" zoomScalePageLayoutView="161" workbookViewId="0">
      <selection activeCell="L2" sqref="L2:L13"/>
    </sheetView>
  </sheetViews>
  <sheetFormatPr baseColWidth="10" defaultRowHeight="16" x14ac:dyDescent="0.2"/>
  <cols>
    <col min="3" max="3" width="13.33203125" bestFit="1" customWidth="1"/>
    <col min="4" max="4" width="13.6640625" bestFit="1" customWidth="1"/>
    <col min="5" max="6" width="13.33203125" bestFit="1" customWidth="1"/>
    <col min="7" max="7" width="13.6640625" bestFit="1" customWidth="1"/>
    <col min="8" max="11" width="13.33203125" bestFit="1" customWidth="1"/>
    <col min="12" max="12" width="13.66406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2010</v>
      </c>
      <c r="C2" s="19">
        <v>3.7252E-2</v>
      </c>
      <c r="D2" s="19">
        <v>3.7005099999999999E-2</v>
      </c>
      <c r="E2" s="19">
        <v>1.1099070000000001E-2</v>
      </c>
      <c r="F2" s="19">
        <v>3.5659799999999998E-2</v>
      </c>
      <c r="G2" s="19">
        <v>3.6180999999999998E-2</v>
      </c>
      <c r="H2" s="19">
        <v>1.0922660000000001E-2</v>
      </c>
      <c r="I2" s="19">
        <v>4.4821E-2</v>
      </c>
      <c r="J2" s="19">
        <v>1.06976E-2</v>
      </c>
      <c r="K2" s="19">
        <v>4.896126E-2</v>
      </c>
      <c r="L2" s="19">
        <v>3.9356240000000001E-2</v>
      </c>
    </row>
    <row r="3" spans="1:12" x14ac:dyDescent="0.2">
      <c r="A3" t="s">
        <v>12</v>
      </c>
      <c r="B3">
        <v>2011</v>
      </c>
      <c r="C3" s="19">
        <v>3.7182000000000001E-3</v>
      </c>
      <c r="D3" s="19">
        <v>3.6635000000000001E-3</v>
      </c>
      <c r="E3" s="19">
        <v>1.1636000000000001E-2</v>
      </c>
      <c r="F3" s="19">
        <v>5.3662519999999998E-2</v>
      </c>
      <c r="G3" s="19">
        <v>0</v>
      </c>
      <c r="H3" s="19">
        <v>1.2945E-2</v>
      </c>
      <c r="I3" s="19">
        <v>7.6271000000000004E-3</v>
      </c>
      <c r="J3" s="19">
        <v>2.09068E-2</v>
      </c>
      <c r="K3" s="19">
        <v>1.2951000000000001E-2</v>
      </c>
      <c r="L3" s="19">
        <v>1.1880999999999999E-2</v>
      </c>
    </row>
    <row r="4" spans="1:12" x14ac:dyDescent="0.2">
      <c r="A4" t="s">
        <v>12</v>
      </c>
      <c r="B4">
        <v>2012</v>
      </c>
      <c r="C4" s="19">
        <v>6.0885999999999996E-3</v>
      </c>
      <c r="D4" s="19">
        <v>6.0298000000000001E-3</v>
      </c>
      <c r="E4" s="19">
        <v>1.3668E-2</v>
      </c>
      <c r="F4" s="19">
        <v>3.5422019999999999E-2</v>
      </c>
      <c r="G4" s="19">
        <v>0</v>
      </c>
      <c r="H4" s="19">
        <v>8.4151E-3</v>
      </c>
      <c r="I4" s="19">
        <v>8.5050999999999998E-3</v>
      </c>
      <c r="J4" s="19">
        <v>1.246595E-2</v>
      </c>
      <c r="K4" s="19">
        <v>8.4858999999999993E-3</v>
      </c>
      <c r="L4" s="19">
        <v>8.6888999999999994E-3</v>
      </c>
    </row>
    <row r="5" spans="1:12" x14ac:dyDescent="0.2">
      <c r="A5" t="s">
        <v>12</v>
      </c>
      <c r="B5">
        <v>2013</v>
      </c>
      <c r="C5" s="19">
        <v>2.8938000000000002E-3</v>
      </c>
      <c r="D5" s="19">
        <v>2.7685000000000001E-3</v>
      </c>
      <c r="E5" s="19">
        <v>8.3149999999999995E-3</v>
      </c>
      <c r="F5" s="19">
        <v>3.0153599999999999E-2</v>
      </c>
      <c r="G5" s="19">
        <v>0</v>
      </c>
      <c r="H5" s="19">
        <v>5.8485000000000004E-3</v>
      </c>
      <c r="I5" s="19">
        <v>5.8507999999999998E-3</v>
      </c>
      <c r="J5" s="19">
        <v>1.648637E-2</v>
      </c>
      <c r="K5" s="19">
        <v>6.1459000000000001E-3</v>
      </c>
      <c r="L5" s="19">
        <v>3.7368000000000002E-3</v>
      </c>
    </row>
    <row r="6" spans="1:12" x14ac:dyDescent="0.2">
      <c r="A6" t="s">
        <v>13</v>
      </c>
      <c r="B6">
        <v>2010</v>
      </c>
      <c r="C6" s="19">
        <v>1.6617E-2</v>
      </c>
      <c r="D6" s="19">
        <v>0</v>
      </c>
      <c r="E6" s="19">
        <v>0.18501639</v>
      </c>
      <c r="F6" s="19">
        <v>0.1353627</v>
      </c>
      <c r="G6" s="19">
        <v>0</v>
      </c>
      <c r="H6" s="19">
        <v>0.18569706999999999</v>
      </c>
      <c r="I6" s="19">
        <v>1.5971000000000001E-16</v>
      </c>
      <c r="J6" s="19">
        <v>6.6217700000000004E-2</v>
      </c>
      <c r="K6" s="19">
        <v>0.14963022000000001</v>
      </c>
      <c r="L6" s="19">
        <v>0</v>
      </c>
    </row>
    <row r="7" spans="1:12" x14ac:dyDescent="0.2">
      <c r="A7" t="s">
        <v>13</v>
      </c>
      <c r="B7">
        <v>2011</v>
      </c>
      <c r="C7" s="19">
        <v>3.6719000000000002E-2</v>
      </c>
      <c r="D7" s="19">
        <v>3.6719000000000002E-2</v>
      </c>
      <c r="E7" s="19">
        <v>2.0018000000000001E-2</v>
      </c>
      <c r="F7" s="19">
        <v>4.5858219999999998E-2</v>
      </c>
      <c r="G7" s="19">
        <v>0</v>
      </c>
      <c r="H7" s="19">
        <v>6.9594000000000001E-3</v>
      </c>
      <c r="I7" s="19">
        <v>3.6047999999999997E-2</v>
      </c>
      <c r="J7" s="19">
        <v>1.5298620000000001E-2</v>
      </c>
      <c r="K7" s="19">
        <v>3.6500999999999999E-2</v>
      </c>
      <c r="L7" s="19">
        <v>3.6565E-2</v>
      </c>
    </row>
    <row r="8" spans="1:12" x14ac:dyDescent="0.2">
      <c r="A8" t="s">
        <v>13</v>
      </c>
      <c r="B8">
        <v>2012</v>
      </c>
      <c r="C8" s="19">
        <v>2.3841999999999999E-2</v>
      </c>
      <c r="D8" s="19">
        <v>2.3791E-2</v>
      </c>
      <c r="E8" s="19">
        <v>1.5654000000000001E-2</v>
      </c>
      <c r="F8" s="19">
        <v>4.10762E-2</v>
      </c>
      <c r="G8" s="19">
        <v>0</v>
      </c>
      <c r="H8" s="19">
        <v>8.6065000000000002E-4</v>
      </c>
      <c r="I8" s="19">
        <v>1.9957999999999998E-3</v>
      </c>
      <c r="J8" s="19">
        <v>6.6357300000000003E-3</v>
      </c>
      <c r="K8" s="19">
        <v>2.4432999999999998E-3</v>
      </c>
      <c r="L8" s="19">
        <v>2.5045000000000001E-2</v>
      </c>
    </row>
    <row r="9" spans="1:12" x14ac:dyDescent="0.2">
      <c r="A9" t="s">
        <v>13</v>
      </c>
      <c r="B9">
        <v>2013</v>
      </c>
      <c r="C9" s="19">
        <v>1.247E-2</v>
      </c>
      <c r="D9" s="19">
        <v>1.2488000000000001E-2</v>
      </c>
      <c r="E9" s="19">
        <v>8.2065999999999997E-3</v>
      </c>
      <c r="F9" s="19">
        <v>3.4198600000000003E-2</v>
      </c>
      <c r="G9" s="19">
        <v>0</v>
      </c>
      <c r="H9" s="19">
        <v>2.7926999999999997E-4</v>
      </c>
      <c r="I9" s="19">
        <v>8.4289E-4</v>
      </c>
      <c r="J9" s="19">
        <v>5.52609E-3</v>
      </c>
      <c r="K9" s="19">
        <v>3.467E-3</v>
      </c>
      <c r="L9" s="19">
        <v>1.4263E-2</v>
      </c>
    </row>
    <row r="10" spans="1:12" x14ac:dyDescent="0.2">
      <c r="A10" t="s">
        <v>14</v>
      </c>
      <c r="B10">
        <v>2010</v>
      </c>
      <c r="C10" s="19">
        <v>8.9604999999999993E-5</v>
      </c>
      <c r="D10" s="19">
        <v>7.6329999999999996E-5</v>
      </c>
      <c r="E10" s="19">
        <v>4.7981E-4</v>
      </c>
      <c r="F10" s="19">
        <v>3.2396E-3</v>
      </c>
      <c r="G10" s="19">
        <v>0</v>
      </c>
      <c r="H10" s="19">
        <v>3.7675000000000002E-4</v>
      </c>
      <c r="I10" s="19">
        <v>3.5795E-7</v>
      </c>
      <c r="J10" s="19">
        <v>2.4451999999999998E-3</v>
      </c>
      <c r="K10" s="19">
        <v>2.8517000000000001E-4</v>
      </c>
      <c r="L10" s="19">
        <v>2.2295999999999999E-4</v>
      </c>
    </row>
    <row r="11" spans="1:12" x14ac:dyDescent="0.2">
      <c r="A11" t="s">
        <v>14</v>
      </c>
      <c r="B11">
        <v>2011</v>
      </c>
      <c r="C11" s="19">
        <v>2.0842000000000001E-7</v>
      </c>
      <c r="D11" s="19">
        <v>1.4861999999999999E-8</v>
      </c>
      <c r="E11" s="19">
        <v>2.2495999999999999E-5</v>
      </c>
      <c r="F11" s="19">
        <v>4.7686000000000001E-4</v>
      </c>
      <c r="G11" s="19">
        <v>0</v>
      </c>
      <c r="H11" s="19">
        <v>3.2665E-5</v>
      </c>
      <c r="I11" s="19">
        <v>3.8125999999999998E-9</v>
      </c>
      <c r="J11" s="19">
        <v>7.8049E-4</v>
      </c>
      <c r="K11" s="19">
        <v>1.0504E-5</v>
      </c>
      <c r="L11" s="19">
        <v>1.9913000000000001E-8</v>
      </c>
    </row>
    <row r="12" spans="1:12" x14ac:dyDescent="0.2">
      <c r="A12" t="s">
        <v>14</v>
      </c>
      <c r="B12">
        <v>2012</v>
      </c>
      <c r="C12" s="19">
        <v>5.5871999999999996E-7</v>
      </c>
      <c r="D12" s="19">
        <v>9.1699000000000006E-8</v>
      </c>
      <c r="E12" s="19">
        <v>2.0809E-5</v>
      </c>
      <c r="F12" s="19">
        <v>7.0478999999999995E-4</v>
      </c>
      <c r="G12" s="19">
        <v>0</v>
      </c>
      <c r="H12" s="19">
        <v>3.9089E-6</v>
      </c>
      <c r="I12" s="19">
        <v>2.6166000000000001E-8</v>
      </c>
      <c r="J12" s="19">
        <v>8.2772E-4</v>
      </c>
      <c r="K12" s="19">
        <v>3.2924E-6</v>
      </c>
      <c r="L12" s="19">
        <v>1.2461E-7</v>
      </c>
    </row>
    <row r="13" spans="1:12" x14ac:dyDescent="0.2">
      <c r="A13" t="s">
        <v>14</v>
      </c>
      <c r="B13">
        <v>2013</v>
      </c>
      <c r="C13" s="19">
        <v>5.6909999999999998E-7</v>
      </c>
      <c r="D13" s="19">
        <v>1.0106000000000001E-7</v>
      </c>
      <c r="E13" s="19">
        <v>1.9687999999999999E-5</v>
      </c>
      <c r="F13" s="19">
        <v>6.5939999999999998E-4</v>
      </c>
      <c r="G13" s="19">
        <v>0</v>
      </c>
      <c r="H13" s="19">
        <v>3.0709999999999999E-6</v>
      </c>
      <c r="I13" s="19">
        <v>4.9280000000000004E-9</v>
      </c>
      <c r="J13" s="19">
        <v>9.2241999999999997E-4</v>
      </c>
      <c r="K13" s="19">
        <v>3.8896E-6</v>
      </c>
      <c r="L13" s="19">
        <v>1.0912E-7</v>
      </c>
    </row>
  </sheetData>
  <autoFilter ref="A1:L13">
    <sortState ref="A2:L13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zoomScale="200" zoomScaleNormal="200" zoomScalePageLayoutView="200" workbookViewId="0">
      <selection activeCell="D24" sqref="D24"/>
    </sheetView>
  </sheetViews>
  <sheetFormatPr baseColWidth="10" defaultRowHeight="16" x14ac:dyDescent="0.2"/>
  <sheetData>
    <row r="1" spans="1:6" ht="16.5" thickBot="1" x14ac:dyDescent="0.3">
      <c r="C1" s="1">
        <v>2010</v>
      </c>
      <c r="D1" s="1">
        <v>2011</v>
      </c>
      <c r="E1" s="1">
        <v>2012</v>
      </c>
      <c r="F1" s="1">
        <v>2013</v>
      </c>
    </row>
    <row r="2" spans="1:6" x14ac:dyDescent="0.2">
      <c r="A2" s="49" t="s">
        <v>2</v>
      </c>
      <c r="B2" s="6" t="s">
        <v>12</v>
      </c>
      <c r="C2" s="10">
        <v>8.2529669999999999E-2</v>
      </c>
      <c r="D2" s="10">
        <v>9.2808999999999999E-3</v>
      </c>
      <c r="E2" s="10">
        <v>2.0754950000000001E-2</v>
      </c>
      <c r="F2" s="12">
        <v>1.1880999999999999E-2</v>
      </c>
    </row>
    <row r="3" spans="1:6" x14ac:dyDescent="0.2">
      <c r="A3" s="50"/>
      <c r="B3" s="7" t="s">
        <v>13</v>
      </c>
      <c r="C3" s="11">
        <v>2.5418260000000002E-2</v>
      </c>
      <c r="D3" s="11">
        <v>5.4449999999999998E-2</v>
      </c>
      <c r="E3" s="11">
        <v>5.0393E-2</v>
      </c>
      <c r="F3" s="13">
        <v>3.1286000000000001E-2</v>
      </c>
    </row>
    <row r="4" spans="1:6" ht="17" thickBot="1" x14ac:dyDescent="0.25">
      <c r="A4" s="51"/>
      <c r="B4" s="8" t="s">
        <v>14</v>
      </c>
      <c r="C4" s="14">
        <v>7.6674000000000002E-4</v>
      </c>
      <c r="D4" s="14">
        <v>1.7547999999999999E-5</v>
      </c>
      <c r="E4" s="14">
        <v>3.4180000000000001E-5</v>
      </c>
      <c r="F4" s="15">
        <v>3.5821000000000001E-5</v>
      </c>
    </row>
    <row r="5" spans="1:6" x14ac:dyDescent="0.2">
      <c r="A5" s="49" t="s">
        <v>3</v>
      </c>
      <c r="B5" s="6" t="s">
        <v>12</v>
      </c>
      <c r="C5" s="16">
        <v>8.0053239999999998E-2</v>
      </c>
      <c r="D5" s="10">
        <v>8.8956E-3</v>
      </c>
      <c r="E5" s="10">
        <v>1.9296000000000001E-2</v>
      </c>
      <c r="F5" s="12">
        <v>1.107E-2</v>
      </c>
    </row>
    <row r="6" spans="1:6" x14ac:dyDescent="0.2">
      <c r="A6" s="50"/>
      <c r="B6" s="7" t="s">
        <v>13</v>
      </c>
      <c r="C6" s="17">
        <v>0</v>
      </c>
      <c r="D6" s="11">
        <v>5.3927000000000003E-2</v>
      </c>
      <c r="E6" s="11">
        <v>4.8205999999999999E-2</v>
      </c>
      <c r="F6" s="13">
        <v>2.9978999999999999E-2</v>
      </c>
    </row>
    <row r="7" spans="1:6" ht="17" thickBot="1" x14ac:dyDescent="0.25">
      <c r="A7" s="51"/>
      <c r="B7" s="8" t="s">
        <v>14</v>
      </c>
      <c r="C7" s="18">
        <v>7.6329999999999996E-5</v>
      </c>
      <c r="D7" s="14">
        <v>2.124E-8</v>
      </c>
      <c r="E7" s="14">
        <v>1.1786E-7</v>
      </c>
      <c r="F7" s="15">
        <v>1.2372E-7</v>
      </c>
    </row>
    <row r="8" spans="1:6" x14ac:dyDescent="0.2">
      <c r="A8" s="43" t="s">
        <v>4</v>
      </c>
      <c r="B8" s="6" t="s">
        <v>12</v>
      </c>
      <c r="C8" s="16">
        <v>3.0578999999999999E-2</v>
      </c>
      <c r="D8" s="10">
        <v>4.2217900000000003E-2</v>
      </c>
      <c r="E8" s="10">
        <v>5.6596500000000001E-2</v>
      </c>
      <c r="F8" s="12">
        <v>3.2489299999999999E-2</v>
      </c>
    </row>
    <row r="9" spans="1:6" x14ac:dyDescent="0.2">
      <c r="A9" s="44"/>
      <c r="B9" s="7" t="s">
        <v>13</v>
      </c>
      <c r="C9" s="17">
        <v>0.286275</v>
      </c>
      <c r="D9" s="11">
        <v>5.8056900000000002E-2</v>
      </c>
      <c r="E9" s="11">
        <v>8.5794400000000007E-2</v>
      </c>
      <c r="F9" s="13">
        <v>5.6172E-2</v>
      </c>
    </row>
    <row r="10" spans="1:6" ht="17" thickBot="1" x14ac:dyDescent="0.25">
      <c r="A10" s="45"/>
      <c r="B10" s="8" t="s">
        <v>14</v>
      </c>
      <c r="C10" s="18">
        <v>1.0954999999999999E-2</v>
      </c>
      <c r="D10" s="14">
        <v>2.2196E-3</v>
      </c>
      <c r="E10" s="14">
        <v>1.4893E-3</v>
      </c>
      <c r="F10" s="15">
        <v>1.4373000000000001E-3</v>
      </c>
    </row>
    <row r="11" spans="1:6" x14ac:dyDescent="0.2">
      <c r="A11" s="43" t="s">
        <v>5</v>
      </c>
      <c r="B11" s="6" t="s">
        <v>12</v>
      </c>
      <c r="C11" s="16">
        <v>0.12767000000000001</v>
      </c>
      <c r="D11" s="10">
        <v>0.63409000000000004</v>
      </c>
      <c r="E11" s="10">
        <v>0.79384999999999994</v>
      </c>
      <c r="F11" s="12">
        <v>0.77688000000000001</v>
      </c>
    </row>
    <row r="12" spans="1:6" x14ac:dyDescent="0.2">
      <c r="A12" s="44"/>
      <c r="B12" s="7" t="s">
        <v>13</v>
      </c>
      <c r="C12" s="17">
        <v>0.56594999999999995</v>
      </c>
      <c r="D12" s="11">
        <v>0.89129999999999998</v>
      </c>
      <c r="E12" s="11">
        <v>0.88249</v>
      </c>
      <c r="F12" s="13">
        <v>0.83465999999999996</v>
      </c>
    </row>
    <row r="13" spans="1:6" ht="17" thickBot="1" x14ac:dyDescent="0.25">
      <c r="A13" s="45"/>
      <c r="B13" s="8" t="s">
        <v>14</v>
      </c>
      <c r="C13" s="18">
        <v>0.16581000000000001</v>
      </c>
      <c r="D13" s="14">
        <v>0.93796999999999997</v>
      </c>
      <c r="E13" s="14">
        <v>0.91769999999999996</v>
      </c>
      <c r="F13" s="15">
        <v>0.92576000000000003</v>
      </c>
    </row>
    <row r="14" spans="1:6" x14ac:dyDescent="0.2">
      <c r="A14" s="43" t="s">
        <v>6</v>
      </c>
      <c r="B14" s="6" t="s">
        <v>12</v>
      </c>
      <c r="C14" s="9">
        <v>5.5419999999999997E-2</v>
      </c>
      <c r="D14" s="4">
        <v>0</v>
      </c>
      <c r="E14" s="4">
        <v>0</v>
      </c>
      <c r="F14" s="5">
        <v>0</v>
      </c>
    </row>
    <row r="15" spans="1:6" x14ac:dyDescent="0.2">
      <c r="A15" s="44"/>
      <c r="B15" s="7" t="s">
        <v>13</v>
      </c>
      <c r="C15" s="9">
        <v>0</v>
      </c>
      <c r="D15" s="4">
        <v>0</v>
      </c>
      <c r="E15" s="4">
        <v>0</v>
      </c>
      <c r="F15" s="5">
        <v>0</v>
      </c>
    </row>
    <row r="16" spans="1:6" ht="17" thickBot="1" x14ac:dyDescent="0.25">
      <c r="A16" s="45"/>
      <c r="B16" s="8" t="s">
        <v>14</v>
      </c>
      <c r="C16" s="9">
        <v>0</v>
      </c>
      <c r="D16" s="4">
        <v>0</v>
      </c>
      <c r="E16" s="4">
        <v>0</v>
      </c>
      <c r="F16" s="5">
        <v>0</v>
      </c>
    </row>
    <row r="17" spans="1:6" x14ac:dyDescent="0.2">
      <c r="A17" s="43" t="s">
        <v>7</v>
      </c>
      <c r="B17" s="6" t="s">
        <v>12</v>
      </c>
      <c r="C17" s="16">
        <v>1.6301599999999999E-2</v>
      </c>
      <c r="D17" s="10">
        <v>3.7947300000000003E-2</v>
      </c>
      <c r="E17" s="10">
        <v>1.234442E-2</v>
      </c>
      <c r="F17" s="12">
        <v>6.3997999999999998E-3</v>
      </c>
    </row>
    <row r="18" spans="1:6" x14ac:dyDescent="0.2">
      <c r="A18" s="44"/>
      <c r="B18" s="7" t="s">
        <v>13</v>
      </c>
      <c r="C18" s="17">
        <v>0.30798940000000002</v>
      </c>
      <c r="D18" s="11">
        <v>2.2974999999999999E-2</v>
      </c>
      <c r="E18" s="11">
        <v>4.1710499999999999E-3</v>
      </c>
      <c r="F18" s="13">
        <v>1.0418000000000001E-3</v>
      </c>
    </row>
    <row r="19" spans="1:6" ht="17" thickBot="1" x14ac:dyDescent="0.25">
      <c r="A19" s="45"/>
      <c r="B19" s="8" t="s">
        <v>14</v>
      </c>
      <c r="C19" s="18">
        <v>6.0324000000000003E-3</v>
      </c>
      <c r="D19" s="14">
        <v>3.4887999999999998E-3</v>
      </c>
      <c r="E19" s="14">
        <v>1.5731E-4</v>
      </c>
      <c r="F19" s="15">
        <v>9.6021999999999996E-5</v>
      </c>
    </row>
    <row r="20" spans="1:6" x14ac:dyDescent="0.2">
      <c r="A20" s="43" t="s">
        <v>8</v>
      </c>
      <c r="B20" s="6" t="s">
        <v>12</v>
      </c>
      <c r="C20" s="17">
        <v>7.5606999999999994E-2</v>
      </c>
      <c r="D20" s="11">
        <v>1.3464E-2</v>
      </c>
      <c r="E20" s="11">
        <v>1.4109999999999999E-2</v>
      </c>
      <c r="F20" s="13">
        <v>6.8241999999999999E-3</v>
      </c>
    </row>
    <row r="21" spans="1:6" x14ac:dyDescent="0.2">
      <c r="A21" s="44"/>
      <c r="B21" s="7" t="s">
        <v>13</v>
      </c>
      <c r="C21" s="17">
        <v>2.4759E-16</v>
      </c>
      <c r="D21" s="11">
        <v>5.1195999999999998E-2</v>
      </c>
      <c r="E21" s="11">
        <v>6.6698E-3</v>
      </c>
      <c r="F21" s="13">
        <v>2.1185000000000002E-3</v>
      </c>
    </row>
    <row r="22" spans="1:6" ht="17" thickBot="1" x14ac:dyDescent="0.25">
      <c r="A22" s="45"/>
      <c r="B22" s="8" t="s">
        <v>14</v>
      </c>
      <c r="C22" s="17">
        <v>3.5795E-7</v>
      </c>
      <c r="D22" s="11">
        <v>5.013E-9</v>
      </c>
      <c r="E22" s="11">
        <v>2.7049E-8</v>
      </c>
      <c r="F22" s="13">
        <v>5.2257000000000003E-9</v>
      </c>
    </row>
    <row r="23" spans="1:6" x14ac:dyDescent="0.2">
      <c r="A23" s="46" t="s">
        <v>9</v>
      </c>
      <c r="B23" s="6" t="s">
        <v>12</v>
      </c>
      <c r="C23" s="16">
        <v>1.1254E-2</v>
      </c>
      <c r="D23" s="10">
        <v>5.5138E-2</v>
      </c>
      <c r="E23" s="10">
        <v>5.8633999999999999E-2</v>
      </c>
      <c r="F23" s="12">
        <v>8.7031999999999998E-2</v>
      </c>
    </row>
    <row r="24" spans="1:6" x14ac:dyDescent="0.2">
      <c r="A24" s="47"/>
      <c r="B24" s="7" t="s">
        <v>13</v>
      </c>
      <c r="C24" s="17">
        <v>6.8558999999999995E-2</v>
      </c>
      <c r="D24" s="11">
        <v>3.7220000000000003E-2</v>
      </c>
      <c r="E24" s="11">
        <v>1.6382000000000001E-2</v>
      </c>
      <c r="F24" s="13">
        <v>1.7298000000000001E-2</v>
      </c>
    </row>
    <row r="25" spans="1:6" ht="17" thickBot="1" x14ac:dyDescent="0.25">
      <c r="A25" s="48"/>
      <c r="B25" s="8" t="s">
        <v>14</v>
      </c>
      <c r="C25" s="18">
        <v>2.4594000000000001E-2</v>
      </c>
      <c r="D25" s="14">
        <v>0.1082</v>
      </c>
      <c r="E25" s="14">
        <v>0.13857800000000001</v>
      </c>
      <c r="F25" s="15">
        <v>0.16008</v>
      </c>
    </row>
    <row r="26" spans="1:6" x14ac:dyDescent="0.2">
      <c r="A26" s="46" t="s">
        <v>10</v>
      </c>
      <c r="B26" s="6" t="s">
        <v>12</v>
      </c>
      <c r="C26" s="17">
        <v>8.5664000000000004E-2</v>
      </c>
      <c r="D26" s="11">
        <v>3.0366299999999999E-2</v>
      </c>
      <c r="E26" s="11">
        <v>1.7086029999999999E-2</v>
      </c>
      <c r="F26" s="13">
        <v>9.9246500000000001E-3</v>
      </c>
    </row>
    <row r="27" spans="1:6" x14ac:dyDescent="0.2">
      <c r="A27" s="47"/>
      <c r="B27" s="7" t="s">
        <v>13</v>
      </c>
      <c r="C27" s="17">
        <v>0.23903740000000001</v>
      </c>
      <c r="D27" s="11">
        <v>6.0470700000000002E-2</v>
      </c>
      <c r="E27" s="11">
        <v>1.0785009999999999E-2</v>
      </c>
      <c r="F27" s="13">
        <v>9.0716400000000006E-3</v>
      </c>
    </row>
    <row r="28" spans="1:6" ht="17" thickBot="1" x14ac:dyDescent="0.25">
      <c r="A28" s="48"/>
      <c r="B28" s="8" t="s">
        <v>14</v>
      </c>
      <c r="C28" s="18">
        <v>4.4171000000000002E-3</v>
      </c>
      <c r="D28" s="14">
        <v>1.0738E-3</v>
      </c>
      <c r="E28" s="14">
        <v>1.3313999999999999E-4</v>
      </c>
      <c r="F28" s="15">
        <v>2.0274E-4</v>
      </c>
    </row>
    <row r="29" spans="1:6" x14ac:dyDescent="0.2">
      <c r="A29" s="43" t="s">
        <v>11</v>
      </c>
      <c r="B29" s="6" t="s">
        <v>12</v>
      </c>
      <c r="C29" s="16">
        <v>0.11078</v>
      </c>
      <c r="D29" s="10">
        <v>2.4663000000000001E-2</v>
      </c>
      <c r="E29" s="10">
        <v>2.9568000000000001E-2</v>
      </c>
      <c r="F29" s="12">
        <v>1.23E-2</v>
      </c>
    </row>
    <row r="30" spans="1:6" x14ac:dyDescent="0.2">
      <c r="A30" s="44"/>
      <c r="B30" s="7" t="s">
        <v>13</v>
      </c>
      <c r="C30" s="17">
        <v>1.0643E-19</v>
      </c>
      <c r="D30" s="11">
        <v>5.5822999999999998E-2</v>
      </c>
      <c r="E30" s="11">
        <v>5.2287E-2</v>
      </c>
      <c r="F30" s="13">
        <v>3.3875000000000002E-2</v>
      </c>
    </row>
    <row r="31" spans="1:6" ht="17" thickBot="1" x14ac:dyDescent="0.25">
      <c r="A31" s="45"/>
      <c r="B31" s="8" t="s">
        <v>14</v>
      </c>
      <c r="C31" s="18">
        <v>2.2295999999999999E-4</v>
      </c>
      <c r="D31" s="14">
        <v>2.5669E-8</v>
      </c>
      <c r="E31" s="14">
        <v>1.4733000000000001E-7</v>
      </c>
      <c r="F31" s="15">
        <v>1.3255999999999999E-7</v>
      </c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162" zoomScaleNormal="162" zoomScalePageLayoutView="162" workbookViewId="0">
      <selection activeCell="C2" sqref="C2:F31"/>
    </sheetView>
  </sheetViews>
  <sheetFormatPr baseColWidth="10" defaultRowHeight="16" x14ac:dyDescent="0.2"/>
  <sheetData>
    <row r="1" spans="1:6" ht="17" thickBot="1" x14ac:dyDescent="0.25">
      <c r="C1" s="24">
        <v>2010</v>
      </c>
      <c r="D1" s="25">
        <v>2011</v>
      </c>
      <c r="E1" s="25">
        <v>2012</v>
      </c>
      <c r="F1" s="26">
        <v>2013</v>
      </c>
    </row>
    <row r="2" spans="1:6" x14ac:dyDescent="0.2">
      <c r="A2" s="49" t="s">
        <v>2</v>
      </c>
      <c r="B2" s="21" t="s">
        <v>12</v>
      </c>
      <c r="C2" s="35">
        <v>3.7252E-2</v>
      </c>
      <c r="D2" s="36">
        <v>3.7182000000000001E-3</v>
      </c>
      <c r="E2" s="36">
        <v>6.0885999999999996E-3</v>
      </c>
      <c r="F2" s="37">
        <v>2.8938000000000002E-3</v>
      </c>
    </row>
    <row r="3" spans="1:6" x14ac:dyDescent="0.2">
      <c r="A3" s="50"/>
      <c r="B3" s="22" t="s">
        <v>13</v>
      </c>
      <c r="C3" s="27">
        <v>1.6617E-2</v>
      </c>
      <c r="D3" s="28">
        <v>3.6719000000000002E-2</v>
      </c>
      <c r="E3" s="28">
        <v>2.3841999999999999E-2</v>
      </c>
      <c r="F3" s="29">
        <v>1.247E-2</v>
      </c>
    </row>
    <row r="4" spans="1:6" ht="17" thickBot="1" x14ac:dyDescent="0.25">
      <c r="A4" s="51"/>
      <c r="B4" s="23" t="s">
        <v>14</v>
      </c>
      <c r="C4" s="32">
        <v>8.9604999999999993E-5</v>
      </c>
      <c r="D4" s="33">
        <v>2.0842000000000001E-7</v>
      </c>
      <c r="E4" s="33">
        <v>5.5871999999999996E-7</v>
      </c>
      <c r="F4" s="34">
        <v>5.6909999999999998E-7</v>
      </c>
    </row>
    <row r="5" spans="1:6" x14ac:dyDescent="0.2">
      <c r="A5" s="49" t="s">
        <v>3</v>
      </c>
      <c r="B5" s="21" t="s">
        <v>12</v>
      </c>
      <c r="C5" s="27">
        <v>3.7005099999999999E-2</v>
      </c>
      <c r="D5" s="28">
        <v>3.6635000000000001E-3</v>
      </c>
      <c r="E5" s="28">
        <v>6.0298000000000001E-3</v>
      </c>
      <c r="F5" s="29">
        <v>2.7685000000000001E-3</v>
      </c>
    </row>
    <row r="6" spans="1:6" x14ac:dyDescent="0.2">
      <c r="A6" s="50"/>
      <c r="B6" s="22" t="s">
        <v>13</v>
      </c>
      <c r="C6" s="27">
        <v>0</v>
      </c>
      <c r="D6" s="28">
        <v>3.6719000000000002E-2</v>
      </c>
      <c r="E6" s="28">
        <v>2.3791E-2</v>
      </c>
      <c r="F6" s="29">
        <v>1.2488000000000001E-2</v>
      </c>
    </row>
    <row r="7" spans="1:6" ht="17" thickBot="1" x14ac:dyDescent="0.25">
      <c r="A7" s="51"/>
      <c r="B7" s="23" t="s">
        <v>14</v>
      </c>
      <c r="C7" s="27">
        <v>7.6329999999999996E-5</v>
      </c>
      <c r="D7" s="28">
        <v>1.4861999999999999E-8</v>
      </c>
      <c r="E7" s="28">
        <v>9.1699000000000006E-8</v>
      </c>
      <c r="F7" s="29">
        <v>1.0106000000000001E-7</v>
      </c>
    </row>
    <row r="8" spans="1:6" x14ac:dyDescent="0.2">
      <c r="A8" s="43" t="s">
        <v>4</v>
      </c>
      <c r="B8" s="21" t="s">
        <v>12</v>
      </c>
      <c r="C8" s="35">
        <v>1.1099070000000001E-2</v>
      </c>
      <c r="D8" s="36">
        <v>1.1636000000000001E-2</v>
      </c>
      <c r="E8" s="36">
        <v>1.3668E-2</v>
      </c>
      <c r="F8" s="37">
        <v>8.3149999999999995E-3</v>
      </c>
    </row>
    <row r="9" spans="1:6" x14ac:dyDescent="0.2">
      <c r="A9" s="44"/>
      <c r="B9" s="22" t="s">
        <v>13</v>
      </c>
      <c r="C9" s="27">
        <v>0.18501639</v>
      </c>
      <c r="D9" s="28">
        <v>2.0018000000000001E-2</v>
      </c>
      <c r="E9" s="28">
        <v>1.5654000000000001E-2</v>
      </c>
      <c r="F9" s="29">
        <v>8.2065999999999997E-3</v>
      </c>
    </row>
    <row r="10" spans="1:6" ht="17" thickBot="1" x14ac:dyDescent="0.25">
      <c r="A10" s="45"/>
      <c r="B10" s="23" t="s">
        <v>14</v>
      </c>
      <c r="C10" s="32">
        <v>4.7981E-4</v>
      </c>
      <c r="D10" s="33">
        <v>2.2495999999999999E-5</v>
      </c>
      <c r="E10" s="33">
        <v>2.0809E-5</v>
      </c>
      <c r="F10" s="34">
        <v>1.9687999999999999E-5</v>
      </c>
    </row>
    <row r="11" spans="1:6" x14ac:dyDescent="0.2">
      <c r="A11" s="43" t="s">
        <v>5</v>
      </c>
      <c r="B11" s="21" t="s">
        <v>12</v>
      </c>
      <c r="C11" s="27">
        <v>3.5659799999999998E-2</v>
      </c>
      <c r="D11" s="28">
        <v>5.3662519999999998E-2</v>
      </c>
      <c r="E11" s="28">
        <v>3.5422019999999999E-2</v>
      </c>
      <c r="F11" s="29">
        <v>3.0153599999999999E-2</v>
      </c>
    </row>
    <row r="12" spans="1:6" x14ac:dyDescent="0.2">
      <c r="A12" s="44"/>
      <c r="B12" s="22" t="s">
        <v>13</v>
      </c>
      <c r="C12" s="27">
        <v>0.1353627</v>
      </c>
      <c r="D12" s="28">
        <v>4.5858219999999998E-2</v>
      </c>
      <c r="E12" s="28">
        <v>4.10762E-2</v>
      </c>
      <c r="F12" s="29">
        <v>3.4198600000000003E-2</v>
      </c>
    </row>
    <row r="13" spans="1:6" ht="17" thickBot="1" x14ac:dyDescent="0.25">
      <c r="A13" s="45"/>
      <c r="B13" s="23" t="s">
        <v>14</v>
      </c>
      <c r="C13" s="27">
        <v>3.2396E-3</v>
      </c>
      <c r="D13" s="28">
        <v>4.7686000000000001E-4</v>
      </c>
      <c r="E13" s="28">
        <v>7.0478999999999995E-4</v>
      </c>
      <c r="F13" s="29">
        <v>6.5939999999999998E-4</v>
      </c>
    </row>
    <row r="14" spans="1:6" x14ac:dyDescent="0.2">
      <c r="A14" s="43" t="s">
        <v>6</v>
      </c>
      <c r="B14" s="21" t="s">
        <v>12</v>
      </c>
      <c r="C14" s="21"/>
      <c r="D14" s="38"/>
      <c r="E14" s="38"/>
      <c r="F14" s="39"/>
    </row>
    <row r="15" spans="1:6" x14ac:dyDescent="0.2">
      <c r="A15" s="44"/>
      <c r="B15" s="22" t="s">
        <v>13</v>
      </c>
      <c r="C15" s="22"/>
      <c r="D15" s="30"/>
      <c r="E15" s="30"/>
      <c r="F15" s="31"/>
    </row>
    <row r="16" spans="1:6" ht="17" thickBot="1" x14ac:dyDescent="0.25">
      <c r="A16" s="45"/>
      <c r="B16" s="23" t="s">
        <v>14</v>
      </c>
      <c r="C16" s="23"/>
      <c r="D16" s="40"/>
      <c r="E16" s="40"/>
      <c r="F16" s="41"/>
    </row>
    <row r="17" spans="1:6" x14ac:dyDescent="0.2">
      <c r="A17" s="43" t="s">
        <v>7</v>
      </c>
      <c r="B17" s="21" t="s">
        <v>12</v>
      </c>
      <c r="C17" s="27">
        <v>1.0922660000000001E-2</v>
      </c>
      <c r="D17" s="28">
        <v>1.2945E-2</v>
      </c>
      <c r="E17" s="28">
        <v>8.4151E-3</v>
      </c>
      <c r="F17" s="29">
        <v>5.8485000000000004E-3</v>
      </c>
    </row>
    <row r="18" spans="1:6" x14ac:dyDescent="0.2">
      <c r="A18" s="44"/>
      <c r="B18" s="22" t="s">
        <v>13</v>
      </c>
      <c r="C18" s="27">
        <v>0.18569706999999999</v>
      </c>
      <c r="D18" s="28">
        <v>6.9594000000000001E-3</v>
      </c>
      <c r="E18" s="28">
        <v>8.6065000000000002E-4</v>
      </c>
      <c r="F18" s="29">
        <v>2.7926999999999997E-4</v>
      </c>
    </row>
    <row r="19" spans="1:6" ht="17" thickBot="1" x14ac:dyDescent="0.25">
      <c r="A19" s="45"/>
      <c r="B19" s="23" t="s">
        <v>14</v>
      </c>
      <c r="C19" s="27">
        <v>3.7675000000000002E-4</v>
      </c>
      <c r="D19" s="28">
        <v>3.2665E-5</v>
      </c>
      <c r="E19" s="28">
        <v>3.9089E-6</v>
      </c>
      <c r="F19" s="29">
        <v>3.0709999999999999E-6</v>
      </c>
    </row>
    <row r="20" spans="1:6" x14ac:dyDescent="0.2">
      <c r="A20" s="43" t="s">
        <v>8</v>
      </c>
      <c r="B20" s="21" t="s">
        <v>12</v>
      </c>
      <c r="C20" s="35">
        <v>4.4821E-2</v>
      </c>
      <c r="D20" s="36">
        <v>7.6271000000000004E-3</v>
      </c>
      <c r="E20" s="36">
        <v>8.5050999999999998E-3</v>
      </c>
      <c r="F20" s="37">
        <v>5.8507999999999998E-3</v>
      </c>
    </row>
    <row r="21" spans="1:6" x14ac:dyDescent="0.2">
      <c r="A21" s="44"/>
      <c r="B21" s="22" t="s">
        <v>13</v>
      </c>
      <c r="C21" s="27">
        <v>1.5971000000000001E-16</v>
      </c>
      <c r="D21" s="28">
        <v>3.6047999999999997E-2</v>
      </c>
      <c r="E21" s="28">
        <v>1.9957999999999998E-3</v>
      </c>
      <c r="F21" s="29">
        <v>8.4289E-4</v>
      </c>
    </row>
    <row r="22" spans="1:6" ht="17" thickBot="1" x14ac:dyDescent="0.25">
      <c r="A22" s="45"/>
      <c r="B22" s="23" t="s">
        <v>14</v>
      </c>
      <c r="C22" s="32">
        <v>3.5795E-7</v>
      </c>
      <c r="D22" s="33">
        <v>3.8125999999999998E-9</v>
      </c>
      <c r="E22" s="33">
        <v>2.6166000000000001E-8</v>
      </c>
      <c r="F22" s="34">
        <v>4.9280000000000004E-9</v>
      </c>
    </row>
    <row r="23" spans="1:6" x14ac:dyDescent="0.2">
      <c r="A23" s="46" t="s">
        <v>9</v>
      </c>
      <c r="B23" s="21" t="s">
        <v>12</v>
      </c>
      <c r="C23" s="27">
        <v>1.06976E-2</v>
      </c>
      <c r="D23" s="28">
        <v>2.09068E-2</v>
      </c>
      <c r="E23" s="28">
        <v>1.246595E-2</v>
      </c>
      <c r="F23" s="29">
        <v>1.648637E-2</v>
      </c>
    </row>
    <row r="24" spans="1:6" x14ac:dyDescent="0.2">
      <c r="A24" s="47"/>
      <c r="B24" s="22" t="s">
        <v>13</v>
      </c>
      <c r="C24" s="27">
        <v>6.6217700000000004E-2</v>
      </c>
      <c r="D24" s="28">
        <v>1.5298620000000001E-2</v>
      </c>
      <c r="E24" s="28">
        <v>6.6357300000000003E-3</v>
      </c>
      <c r="F24" s="29">
        <v>5.52609E-3</v>
      </c>
    </row>
    <row r="25" spans="1:6" ht="17" thickBot="1" x14ac:dyDescent="0.25">
      <c r="A25" s="48"/>
      <c r="B25" s="23" t="s">
        <v>14</v>
      </c>
      <c r="C25" s="27">
        <v>2.4451999999999998E-3</v>
      </c>
      <c r="D25" s="28">
        <v>7.8049E-4</v>
      </c>
      <c r="E25" s="28">
        <v>8.2772E-4</v>
      </c>
      <c r="F25" s="29">
        <v>9.2241999999999997E-4</v>
      </c>
    </row>
    <row r="26" spans="1:6" x14ac:dyDescent="0.2">
      <c r="A26" s="46" t="s">
        <v>10</v>
      </c>
      <c r="B26" s="21" t="s">
        <v>12</v>
      </c>
      <c r="C26" s="35">
        <v>4.896126E-2</v>
      </c>
      <c r="D26" s="36">
        <v>1.2951000000000001E-2</v>
      </c>
      <c r="E26" s="36">
        <v>8.4858999999999993E-3</v>
      </c>
      <c r="F26" s="37">
        <v>6.1459000000000001E-3</v>
      </c>
    </row>
    <row r="27" spans="1:6" x14ac:dyDescent="0.2">
      <c r="A27" s="47"/>
      <c r="B27" s="22" t="s">
        <v>13</v>
      </c>
      <c r="C27" s="27">
        <v>0.14963022000000001</v>
      </c>
      <c r="D27" s="28">
        <v>3.6500999999999999E-2</v>
      </c>
      <c r="E27" s="28">
        <v>2.4432999999999998E-3</v>
      </c>
      <c r="F27" s="29">
        <v>3.467E-3</v>
      </c>
    </row>
    <row r="28" spans="1:6" ht="17" thickBot="1" x14ac:dyDescent="0.25">
      <c r="A28" s="48"/>
      <c r="B28" s="23" t="s">
        <v>14</v>
      </c>
      <c r="C28" s="32">
        <v>2.8517000000000001E-4</v>
      </c>
      <c r="D28" s="33">
        <v>1.0504E-5</v>
      </c>
      <c r="E28" s="33">
        <v>3.2924E-6</v>
      </c>
      <c r="F28" s="34">
        <v>3.8896E-6</v>
      </c>
    </row>
    <row r="29" spans="1:6" x14ac:dyDescent="0.2">
      <c r="A29" s="43" t="s">
        <v>11</v>
      </c>
      <c r="B29" s="21" t="s">
        <v>12</v>
      </c>
      <c r="C29" s="27">
        <v>3.9356240000000001E-2</v>
      </c>
      <c r="D29" s="28">
        <v>1.1880999999999999E-2</v>
      </c>
      <c r="E29" s="28">
        <v>8.6888999999999994E-3</v>
      </c>
      <c r="F29" s="29">
        <v>3.7368000000000002E-3</v>
      </c>
    </row>
    <row r="30" spans="1:6" x14ac:dyDescent="0.2">
      <c r="A30" s="44"/>
      <c r="B30" s="22" t="s">
        <v>13</v>
      </c>
      <c r="C30" s="27">
        <v>0</v>
      </c>
      <c r="D30" s="28">
        <v>3.6565E-2</v>
      </c>
      <c r="E30" s="28">
        <v>2.5045000000000001E-2</v>
      </c>
      <c r="F30" s="29">
        <v>1.4263E-2</v>
      </c>
    </row>
    <row r="31" spans="1:6" ht="17" thickBot="1" x14ac:dyDescent="0.25">
      <c r="A31" s="45"/>
      <c r="B31" s="23" t="s">
        <v>14</v>
      </c>
      <c r="C31" s="32">
        <v>2.2295999999999999E-4</v>
      </c>
      <c r="D31" s="33">
        <v>1.9913000000000001E-8</v>
      </c>
      <c r="E31" s="33">
        <v>1.2461E-7</v>
      </c>
      <c r="F31" s="34">
        <v>1.0912E-7</v>
      </c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4" zoomScale="173" zoomScaleNormal="173" zoomScalePageLayoutView="173" workbookViewId="0">
      <selection activeCell="B30" sqref="B30"/>
    </sheetView>
  </sheetViews>
  <sheetFormatPr baseColWidth="10" defaultRowHeight="16" x14ac:dyDescent="0.2"/>
  <cols>
    <col min="3" max="3" width="16.1640625" bestFit="1" customWidth="1"/>
    <col min="4" max="4" width="15.33203125" bestFit="1" customWidth="1"/>
    <col min="5" max="6" width="16.1640625" bestFit="1" customWidth="1"/>
  </cols>
  <sheetData>
    <row r="1" spans="1:6" ht="17" thickBot="1" x14ac:dyDescent="0.25">
      <c r="C1" s="24">
        <v>2010</v>
      </c>
      <c r="D1" s="25">
        <v>2011</v>
      </c>
      <c r="E1" s="25">
        <v>2012</v>
      </c>
      <c r="F1" s="26">
        <v>2013</v>
      </c>
    </row>
    <row r="2" spans="1:6" x14ac:dyDescent="0.2">
      <c r="A2" s="49" t="s">
        <v>2</v>
      </c>
      <c r="B2" s="21" t="s">
        <v>12</v>
      </c>
      <c r="C2" s="42" t="str">
        <f>CONCATENATE(ROUND('tipos media'!C2,3)," \pm{",ROUND('tipos sem'!C2,3),"}")</f>
        <v>0,083 \pm{0,037}</v>
      </c>
      <c r="D2" s="42" t="str">
        <f>CONCATENATE(ROUND('tipos media'!D2,3)," \pm{",ROUND('tipos sem'!D2,3),"}")</f>
        <v>0,009 \pm{0,004}</v>
      </c>
      <c r="E2" s="42" t="str">
        <f>CONCATENATE(ROUND('tipos media'!E2,3)," \pm{",ROUND('tipos sem'!E2,3),"}")</f>
        <v>0,021 \pm{0,006}</v>
      </c>
      <c r="F2" s="42" t="str">
        <f>CONCATENATE(ROUND('tipos media'!F2,3)," \pm{",ROUND('tipos sem'!F2,3),"}")</f>
        <v>0,012 \pm{0,003}</v>
      </c>
    </row>
    <row r="3" spans="1:6" x14ac:dyDescent="0.2">
      <c r="A3" s="50"/>
      <c r="B3" s="22" t="s">
        <v>13</v>
      </c>
      <c r="C3" s="42" t="str">
        <f>CONCATENATE(ROUND('tipos media'!C3,3)," \pm{",ROUND('tipos sem'!C3,3),"}")</f>
        <v>0,025 \pm{0,017}</v>
      </c>
      <c r="D3" s="42" t="str">
        <f>CONCATENATE(ROUND('tipos media'!D3,3)," \pm{",ROUND('tipos sem'!D3,3),"}")</f>
        <v>0,054 \pm{0,037}</v>
      </c>
      <c r="E3" s="42" t="str">
        <f>CONCATENATE(ROUND('tipos media'!E3,3)," \pm{",ROUND('tipos sem'!E3,3),"}")</f>
        <v>0,05 \pm{0,024}</v>
      </c>
      <c r="F3" s="42" t="str">
        <f>CONCATENATE(ROUND('tipos media'!F3,3)," \pm{",ROUND('tipos sem'!F3,3),"}")</f>
        <v>0,031 \pm{0,012}</v>
      </c>
    </row>
    <row r="4" spans="1:6" ht="17" thickBot="1" x14ac:dyDescent="0.25">
      <c r="A4" s="51"/>
      <c r="B4" s="23" t="s">
        <v>14</v>
      </c>
      <c r="C4" s="42" t="str">
        <f>CONCATENATE(ROUND('tipos media'!C4,4)," \pm{",ROUND('tipos sem'!C4,4),"}")</f>
        <v>0,0008 \pm{0,0001}</v>
      </c>
      <c r="D4" s="42" t="str">
        <f>CONCATENATE(ROUND('tipos media'!D4,5)," \pm{",ROUND('tipos sem'!D4,4),"}")</f>
        <v>0,00002 \pm{0}</v>
      </c>
      <c r="E4" s="42" t="str">
        <f>CONCATENATE(ROUND('tipos media'!E4,5)," \pm{",ROUND('tipos sem'!E4,4),"}")</f>
        <v>0,00003 \pm{0}</v>
      </c>
      <c r="F4" s="42" t="str">
        <f>CONCATENATE(ROUND('tipos media'!F4,5)," \pm{",ROUND('tipos sem'!F4,4),"}")</f>
        <v>0,00004 \pm{0}</v>
      </c>
    </row>
    <row r="5" spans="1:6" x14ac:dyDescent="0.2">
      <c r="A5" s="49" t="s">
        <v>3</v>
      </c>
      <c r="B5" s="21" t="s">
        <v>12</v>
      </c>
      <c r="C5" s="42" t="str">
        <f>CONCATENATE(ROUND('tipos media'!C5,3)," \pm{",ROUND('tipos sem'!C5,3),"}")</f>
        <v>0,08 \pm{0,037}</v>
      </c>
      <c r="D5" s="42" t="str">
        <f>CONCATENATE(ROUND('tipos media'!D5,3)," \pm{",ROUND('tipos sem'!D5,3),"}")</f>
        <v>0,009 \pm{0,004}</v>
      </c>
      <c r="E5" s="42" t="str">
        <f>CONCATENATE(ROUND('tipos media'!E5,3)," \pm{",ROUND('tipos sem'!E5,3),"}")</f>
        <v>0,019 \pm{0,006}</v>
      </c>
      <c r="F5" s="42" t="str">
        <f>CONCATENATE(ROUND('tipos media'!F5,3)," \pm{",ROUND('tipos sem'!F5,3),"}")</f>
        <v>0,011 \pm{0,003}</v>
      </c>
    </row>
    <row r="6" spans="1:6" x14ac:dyDescent="0.2">
      <c r="A6" s="50"/>
      <c r="B6" s="22" t="s">
        <v>13</v>
      </c>
      <c r="C6" s="42" t="str">
        <f>CONCATENATE(ROUND('tipos media'!C6,3)," \pm{",ROUND('tipos sem'!C6,3),"}")</f>
        <v>0 \pm{0}</v>
      </c>
      <c r="D6" s="42" t="str">
        <f>CONCATENATE(ROUND('tipos media'!D6,3)," \pm{",ROUND('tipos sem'!D6,3),"}")</f>
        <v>0,054 \pm{0,037}</v>
      </c>
      <c r="E6" s="42" t="str">
        <f>CONCATENATE(ROUND('tipos media'!E6,3)," \pm{",ROUND('tipos sem'!E6,3),"}")</f>
        <v>0,048 \pm{0,024}</v>
      </c>
      <c r="F6" s="42" t="str">
        <f>CONCATENATE(ROUND('tipos media'!F6,3)," \pm{",ROUND('tipos sem'!F6,3),"}")</f>
        <v>0,03 \pm{0,012}</v>
      </c>
    </row>
    <row r="7" spans="1:6" ht="17" thickBot="1" x14ac:dyDescent="0.25">
      <c r="A7" s="51"/>
      <c r="B7" s="23" t="s">
        <v>14</v>
      </c>
      <c r="C7" s="42" t="str">
        <f>CONCATENATE(ROUND('tipos media'!C7,5)," \pm{",ROUND('tipos sem'!C7,5),"}")</f>
        <v>0,00008 \pm{0,00008}</v>
      </c>
      <c r="D7" s="42" t="str">
        <f>CONCATENATE(ROUND('tipos media'!D7,8)," \pm{",ROUND('tipos sem'!D7,5),"}")</f>
        <v>0,00000002 \pm{0}</v>
      </c>
      <c r="E7" s="42" t="str">
        <f>CONCATENATE(ROUND('tipos media'!E7,8)," \pm{",ROUND('tipos sem'!E7,5),"}")</f>
        <v>0,00000012 \pm{0}</v>
      </c>
      <c r="F7" s="42" t="str">
        <f>CONCATENATE(ROUND('tipos media'!F7,8)," \pm{",ROUND('tipos sem'!F7,5),"}")</f>
        <v>0,00000012 \pm{0}</v>
      </c>
    </row>
    <row r="8" spans="1:6" x14ac:dyDescent="0.2">
      <c r="A8" s="43" t="s">
        <v>4</v>
      </c>
      <c r="B8" s="21" t="s">
        <v>12</v>
      </c>
      <c r="C8" s="42" t="str">
        <f>CONCATENATE(ROUND('tipos media'!C8,3)," \pm{",ROUND('tipos sem'!C8,3),"}")</f>
        <v>0,031 \pm{0,011}</v>
      </c>
      <c r="D8" s="42" t="str">
        <f>CONCATENATE(ROUND('tipos media'!D8,3)," \pm{",ROUND('tipos sem'!D8,3),"}")</f>
        <v>0,042 \pm{0,012}</v>
      </c>
      <c r="E8" s="42" t="str">
        <f>CONCATENATE(ROUND('tipos media'!E8,3)," \pm{",ROUND('tipos sem'!E8,3),"}")</f>
        <v>0,057 \pm{0,014}</v>
      </c>
      <c r="F8" s="42" t="str">
        <f>CONCATENATE(ROUND('tipos media'!F8,3)," \pm{",ROUND('tipos sem'!F8,3),"}")</f>
        <v>0,032 \pm{0,008}</v>
      </c>
    </row>
    <row r="9" spans="1:6" x14ac:dyDescent="0.2">
      <c r="A9" s="44"/>
      <c r="B9" s="22" t="s">
        <v>13</v>
      </c>
      <c r="C9" s="42" t="str">
        <f>CONCATENATE(ROUND('tipos media'!C9,3)," \pm{",ROUND('tipos sem'!C9,3),"}")</f>
        <v>0,286 \pm{0,185}</v>
      </c>
      <c r="D9" s="42" t="str">
        <f>CONCATENATE(ROUND('tipos media'!D9,3)," \pm{",ROUND('tipos sem'!D9,3),"}")</f>
        <v>0,058 \pm{0,02}</v>
      </c>
      <c r="E9" s="42" t="str">
        <f>CONCATENATE(ROUND('tipos media'!E9,3)," \pm{",ROUND('tipos sem'!E9,3),"}")</f>
        <v>0,086 \pm{0,016}</v>
      </c>
      <c r="F9" s="42" t="str">
        <f>CONCATENATE(ROUND('tipos media'!F9,3)," \pm{",ROUND('tipos sem'!F9,3),"}")</f>
        <v>0,056 \pm{0,008}</v>
      </c>
    </row>
    <row r="10" spans="1:6" ht="17" thickBot="1" x14ac:dyDescent="0.25">
      <c r="A10" s="45"/>
      <c r="B10" s="23" t="s">
        <v>14</v>
      </c>
      <c r="C10" s="42" t="str">
        <f>CONCATENATE(ROUND('tipos media'!C10,3)," \pm{",ROUND('tipos sem'!C10,3),"}")</f>
        <v>0,011 \pm{0}</v>
      </c>
      <c r="D10" s="42" t="str">
        <f>CONCATENATE(ROUND('tipos media'!D10,3)," \pm{",ROUND('tipos sem'!D10,3),"}")</f>
        <v>0,002 \pm{0}</v>
      </c>
      <c r="E10" s="42" t="str">
        <f>CONCATENATE(ROUND('tipos media'!E10,3)," \pm{",ROUND('tipos sem'!E10,3),"}")</f>
        <v>0,001 \pm{0}</v>
      </c>
      <c r="F10" s="42" t="str">
        <f>CONCATENATE(ROUND('tipos media'!F10,3)," \pm{",ROUND('tipos sem'!F10,3),"}")</f>
        <v>0,001 \pm{0}</v>
      </c>
    </row>
    <row r="11" spans="1:6" x14ac:dyDescent="0.2">
      <c r="A11" s="43" t="s">
        <v>5</v>
      </c>
      <c r="B11" s="21" t="s">
        <v>12</v>
      </c>
      <c r="C11" s="42" t="str">
        <f>CONCATENATE(ROUND('tipos media'!C11,3)," \pm{",ROUND('tipos sem'!C11,3),"}")</f>
        <v>0,128 \pm{0,036}</v>
      </c>
      <c r="D11" s="42" t="str">
        <f>CONCATENATE(ROUND('tipos media'!D11,3)," \pm{",ROUND('tipos sem'!D11,3),"}")</f>
        <v>0,634 \pm{0,054}</v>
      </c>
      <c r="E11" s="42" t="str">
        <f>CONCATENATE(ROUND('tipos media'!E11,3)," \pm{",ROUND('tipos sem'!E11,3),"}")</f>
        <v>0,794 \pm{0,035}</v>
      </c>
      <c r="F11" s="42" t="str">
        <f>CONCATENATE(ROUND('tipos media'!F11,3)," \pm{",ROUND('tipos sem'!F11,3),"}")</f>
        <v>0,777 \pm{0,03}</v>
      </c>
    </row>
    <row r="12" spans="1:6" x14ac:dyDescent="0.2">
      <c r="A12" s="44"/>
      <c r="B12" s="22" t="s">
        <v>13</v>
      </c>
      <c r="C12" s="42" t="str">
        <f>CONCATENATE(ROUND('tipos media'!C12,3)," \pm{",ROUND('tipos sem'!C12,3),"}")</f>
        <v>0,566 \pm{0,135}</v>
      </c>
      <c r="D12" s="42" t="str">
        <f>CONCATENATE(ROUND('tipos media'!D12,3)," \pm{",ROUND('tipos sem'!D12,3),"}")</f>
        <v>0,891 \pm{0,046}</v>
      </c>
      <c r="E12" s="42" t="str">
        <f>CONCATENATE(ROUND('tipos media'!E12,3)," \pm{",ROUND('tipos sem'!E12,3),"}")</f>
        <v>0,882 \pm{0,041}</v>
      </c>
      <c r="F12" s="42" t="str">
        <f>CONCATENATE(ROUND('tipos media'!F12,3)," \pm{",ROUND('tipos sem'!F12,3),"}")</f>
        <v>0,835 \pm{0,034}</v>
      </c>
    </row>
    <row r="13" spans="1:6" ht="17" thickBot="1" x14ac:dyDescent="0.25">
      <c r="A13" s="45"/>
      <c r="B13" s="23" t="s">
        <v>14</v>
      </c>
      <c r="C13" s="42" t="str">
        <f>CONCATENATE(ROUND('tipos media'!C13,3)," \pm{",ROUND('tipos sem'!C13,3),"}")</f>
        <v>0,166 \pm{0,003}</v>
      </c>
      <c r="D13" s="42" t="str">
        <f>CONCATENATE(ROUND('tipos media'!D13,3)," \pm{",ROUND('tipos sem'!D13,4),"}")</f>
        <v>0,938 \pm{0,0005}</v>
      </c>
      <c r="E13" s="42" t="str">
        <f>CONCATENATE(ROUND('tipos media'!E13,3)," \pm{",ROUND('tipos sem'!E13,3),"}")</f>
        <v>0,918 \pm{0,001}</v>
      </c>
      <c r="F13" s="42" t="str">
        <f>CONCATENATE(ROUND('tipos media'!F13,3)," \pm{",ROUND('tipos sem'!F13,3),"}")</f>
        <v>0,926 \pm{0,001}</v>
      </c>
    </row>
    <row r="14" spans="1:6" x14ac:dyDescent="0.2">
      <c r="A14" s="43" t="s">
        <v>6</v>
      </c>
      <c r="B14" s="21" t="s">
        <v>12</v>
      </c>
      <c r="C14" s="42" t="str">
        <f>CONCATENATE(ROUND('tipos media'!C14,3)," \pm{",ROUND('tipos sem'!C14,3),"}")</f>
        <v>0,055 \pm{0}</v>
      </c>
      <c r="D14" s="42" t="str">
        <f>CONCATENATE(ROUND('tipos media'!D14,3)," \pm{",ROUND('tipos sem'!D14,3),"}")</f>
        <v>0 \pm{0}</v>
      </c>
      <c r="E14" s="42" t="str">
        <f>CONCATENATE(ROUND('tipos media'!E14,3)," \pm{",ROUND('tipos sem'!E14,3),"}")</f>
        <v>0 \pm{0}</v>
      </c>
      <c r="F14" s="42" t="str">
        <f>CONCATENATE(ROUND('tipos media'!F14,3)," \pm{",ROUND('tipos sem'!F14,3),"}")</f>
        <v>0 \pm{0}</v>
      </c>
    </row>
    <row r="15" spans="1:6" x14ac:dyDescent="0.2">
      <c r="A15" s="44"/>
      <c r="B15" s="22" t="s">
        <v>13</v>
      </c>
      <c r="C15" s="42" t="str">
        <f>CONCATENATE(ROUND('tipos media'!C15,3)," \pm{",ROUND('tipos sem'!C15,3),"}")</f>
        <v>0 \pm{0}</v>
      </c>
      <c r="D15" s="42" t="str">
        <f>CONCATENATE(ROUND('tipos media'!D15,3)," \pm{",ROUND('tipos sem'!D15,3),"}")</f>
        <v>0 \pm{0}</v>
      </c>
      <c r="E15" s="42" t="str">
        <f>CONCATENATE(ROUND('tipos media'!E15,3)," \pm{",ROUND('tipos sem'!E15,3),"}")</f>
        <v>0 \pm{0}</v>
      </c>
      <c r="F15" s="42" t="str">
        <f>CONCATENATE(ROUND('tipos media'!F15,3)," \pm{",ROUND('tipos sem'!F15,3),"}")</f>
        <v>0 \pm{0}</v>
      </c>
    </row>
    <row r="16" spans="1:6" ht="17" thickBot="1" x14ac:dyDescent="0.25">
      <c r="A16" s="45"/>
      <c r="B16" s="23" t="s">
        <v>14</v>
      </c>
      <c r="C16" s="42" t="str">
        <f>CONCATENATE(ROUND('tipos media'!C16,3)," \pm{",ROUND('tipos sem'!C16,3),"}")</f>
        <v>0 \pm{0}</v>
      </c>
      <c r="D16" s="42" t="str">
        <f>CONCATENATE(ROUND('tipos media'!D16,3)," \pm{",ROUND('tipos sem'!D16,4),"}")</f>
        <v>0 \pm{0}</v>
      </c>
      <c r="E16" s="42" t="str">
        <f>CONCATENATE(ROUND('tipos media'!E16,3)," \pm{",ROUND('tipos sem'!E16,3),"}")</f>
        <v>0 \pm{0}</v>
      </c>
      <c r="F16" s="42" t="str">
        <f>CONCATENATE(ROUND('tipos media'!F16,3)," \pm{",ROUND('tipos sem'!F16,3),"}")</f>
        <v>0 \pm{0}</v>
      </c>
    </row>
    <row r="17" spans="1:6" x14ac:dyDescent="0.2">
      <c r="A17" s="43" t="s">
        <v>7</v>
      </c>
      <c r="B17" s="21" t="s">
        <v>12</v>
      </c>
      <c r="C17" s="42" t="str">
        <f>CONCATENATE(ROUND('tipos media'!C17,3)," \pm{",ROUND('tipos sem'!C17,3),"}")</f>
        <v>0,016 \pm{0,011}</v>
      </c>
      <c r="D17" s="42" t="str">
        <f>CONCATENATE(ROUND('tipos media'!D17,3)," \pm{",ROUND('tipos sem'!D17,3),"}")</f>
        <v>0,038 \pm{0,013}</v>
      </c>
      <c r="E17" s="42" t="str">
        <f>CONCATENATE(ROUND('tipos media'!E17,3)," \pm{",ROUND('tipos sem'!E17,3),"}")</f>
        <v>0,012 \pm{0,008}</v>
      </c>
      <c r="F17" s="42" t="str">
        <f>CONCATENATE(ROUND('tipos media'!F17,3)," \pm{",ROUND('tipos sem'!F17,3),"}")</f>
        <v>0,006 \pm{0,006}</v>
      </c>
    </row>
    <row r="18" spans="1:6" x14ac:dyDescent="0.2">
      <c r="A18" s="44"/>
      <c r="B18" s="22" t="s">
        <v>13</v>
      </c>
      <c r="C18" s="42" t="str">
        <f>CONCATENATE(ROUND('tipos media'!C18,3)," \pm{",ROUND('tipos sem'!C18,3),"}")</f>
        <v>0,308 \pm{0,186}</v>
      </c>
      <c r="D18" s="42" t="str">
        <f>CONCATENATE(ROUND('tipos media'!D18,3)," \pm{",ROUND('tipos sem'!D18,3),"}")</f>
        <v>0,023 \pm{0,007}</v>
      </c>
      <c r="E18" s="42" t="str">
        <f>CONCATENATE(ROUND('tipos media'!E18,3)," \pm{",ROUND('tipos sem'!E18,3),"}")</f>
        <v>0,004 \pm{0,001}</v>
      </c>
      <c r="F18" s="42" t="str">
        <f>CONCATENATE(ROUND('tipos media'!F18,3)," \pm{",ROUND('tipos sem'!F18,3),"}")</f>
        <v>0,001 \pm{0}</v>
      </c>
    </row>
    <row r="19" spans="1:6" ht="17" thickBot="1" x14ac:dyDescent="0.25">
      <c r="A19" s="45"/>
      <c r="B19" s="23" t="s">
        <v>14</v>
      </c>
      <c r="C19" s="42" t="str">
        <f>CONCATENATE(ROUND('tipos media'!C19,3)," \pm{",ROUND('tipos sem'!C19,4),"}")</f>
        <v>0,006 \pm{0,0004}</v>
      </c>
      <c r="D19" s="42" t="str">
        <f>CONCATENATE(ROUND('tipos media'!D19,3)," \pm{",ROUND('tipos sem'!D19,5),"}")</f>
        <v>0,003 \pm{0,00003}</v>
      </c>
      <c r="E19" s="42" t="str">
        <f>CONCATENATE(ROUND('tipos media'!E19,4)," \pm{",ROUND('tipos sem'!E19,5),"}")</f>
        <v>0,0002 \pm{0}</v>
      </c>
      <c r="F19" s="42" t="str">
        <f>CONCATENATE(ROUND('tipos media'!F19,4)," \pm{",ROUND('tipos sem'!F19,5),"}")</f>
        <v>0,0001 \pm{0}</v>
      </c>
    </row>
    <row r="20" spans="1:6" x14ac:dyDescent="0.2">
      <c r="A20" s="43" t="s">
        <v>8</v>
      </c>
      <c r="B20" s="21" t="s">
        <v>12</v>
      </c>
      <c r="C20" s="42" t="str">
        <f>CONCATENATE(ROUND('tipos media'!C20,3)," \pm{",ROUND('tipos sem'!C20,3),"}")</f>
        <v>0,076 \pm{0,045}</v>
      </c>
      <c r="D20" s="42" t="str">
        <f>CONCATENATE(ROUND('tipos media'!D20,3)," \pm{",ROUND('tipos sem'!D20,3),"}")</f>
        <v>0,013 \pm{0,008}</v>
      </c>
      <c r="E20" s="42" t="str">
        <f>CONCATENATE(ROUND('tipos media'!E20,3)," \pm{",ROUND('tipos sem'!E20,3),"}")</f>
        <v>0,014 \pm{0,009}</v>
      </c>
      <c r="F20" s="42" t="str">
        <f>CONCATENATE(ROUND('tipos media'!F20,3)," \pm{",ROUND('tipos sem'!F20,3),"}")</f>
        <v>0,007 \pm{0,006}</v>
      </c>
    </row>
    <row r="21" spans="1:6" x14ac:dyDescent="0.2">
      <c r="A21" s="44"/>
      <c r="B21" s="22" t="s">
        <v>13</v>
      </c>
      <c r="C21" s="42" t="str">
        <f>CONCATENATE(ROUND('tipos media'!C21,3)," \pm{",ROUND('tipos sem'!C21,3),"}")</f>
        <v>0 \pm{0}</v>
      </c>
      <c r="D21" s="42" t="str">
        <f>CONCATENATE(ROUND('tipos media'!D21,3)," \pm{",ROUND('tipos sem'!D21,3),"}")</f>
        <v>0,051 \pm{0,036}</v>
      </c>
      <c r="E21" s="42" t="str">
        <f>CONCATENATE(ROUND('tipos media'!E21,3)," \pm{",ROUND('tipos sem'!E21,3),"}")</f>
        <v>0,007 \pm{0,002}</v>
      </c>
      <c r="F21" s="42" t="str">
        <f>CONCATENATE(ROUND('tipos media'!F21,3)," \pm{",ROUND('tipos sem'!F21,3),"}")</f>
        <v>0,002 \pm{0,001}</v>
      </c>
    </row>
    <row r="22" spans="1:6" ht="17" thickBot="1" x14ac:dyDescent="0.25">
      <c r="A22" s="45"/>
      <c r="B22" s="23" t="s">
        <v>14</v>
      </c>
      <c r="C22" s="42" t="str">
        <f>CONCATENATE(ROUND('tipos media'!C22,6)," \pm{",ROUND('tipos sem'!C22,5),"}")</f>
        <v>0 \pm{0}</v>
      </c>
      <c r="D22" s="42" t="str">
        <f>CONCATENATE(ROUND('tipos media'!D22,3)," \pm{",ROUND('tipos sem'!D22,4),"}")</f>
        <v>0 \pm{0}</v>
      </c>
      <c r="E22" s="42" t="str">
        <f>CONCATENATE(ROUND('tipos media'!E22,3)," \pm{",ROUND('tipos sem'!E22,4),"}")</f>
        <v>0 \pm{0}</v>
      </c>
      <c r="F22" s="42" t="str">
        <f>CONCATENATE(ROUND('tipos media'!F22,3)," \pm{",ROUND('tipos sem'!F22,4),"}")</f>
        <v>0 \pm{0}</v>
      </c>
    </row>
    <row r="23" spans="1:6" x14ac:dyDescent="0.2">
      <c r="A23" s="46" t="s">
        <v>9</v>
      </c>
      <c r="B23" s="21" t="s">
        <v>12</v>
      </c>
      <c r="C23" s="42" t="str">
        <f>CONCATENATE(ROUND('tipos media'!C23,3)," \pm{",ROUND('tipos sem'!C23,3),"}")</f>
        <v>0,011 \pm{0,011}</v>
      </c>
      <c r="D23" s="42" t="str">
        <f>CONCATENATE(ROUND('tipos media'!D23,3)," \pm{",ROUND('tipos sem'!D23,3),"}")</f>
        <v>0,055 \pm{0,021}</v>
      </c>
      <c r="E23" s="42" t="str">
        <f>CONCATENATE(ROUND('tipos media'!E23,3)," \pm{",ROUND('tipos sem'!E23,3),"}")</f>
        <v>0,059 \pm{0,012}</v>
      </c>
      <c r="F23" s="42" t="str">
        <f>CONCATENATE(ROUND('tipos media'!F23,3)," \pm{",ROUND('tipos sem'!F23,3),"}")</f>
        <v>0,087 \pm{0,016}</v>
      </c>
    </row>
    <row r="24" spans="1:6" x14ac:dyDescent="0.2">
      <c r="A24" s="47"/>
      <c r="B24" s="22" t="s">
        <v>13</v>
      </c>
      <c r="C24" s="42" t="str">
        <f>CONCATENATE(ROUND('tipos media'!C24,3)," \pm{",ROUND('tipos sem'!C24,3),"}")</f>
        <v>0,069 \pm{0,066}</v>
      </c>
      <c r="D24" s="42" t="str">
        <f>CONCATENATE(ROUND('tipos media'!D24,3)," \pm{",ROUND('tipos sem'!D24,3),"}")</f>
        <v>0,037 \pm{0,015}</v>
      </c>
      <c r="E24" s="42" t="str">
        <f>CONCATENATE(ROUND('tipos media'!E24,3)," \pm{",ROUND('tipos sem'!E24,3),"}")</f>
        <v>0,016 \pm{0,007}</v>
      </c>
      <c r="F24" s="42" t="str">
        <f>CONCATENATE(ROUND('tipos media'!F24,3)," \pm{",ROUND('tipos sem'!F24,3),"}")</f>
        <v>0,017 \pm{0,006}</v>
      </c>
    </row>
    <row r="25" spans="1:6" ht="17" thickBot="1" x14ac:dyDescent="0.25">
      <c r="A25" s="48"/>
      <c r="B25" s="23" t="s">
        <v>14</v>
      </c>
      <c r="C25" s="42" t="str">
        <f>CONCATENATE(ROUND('tipos media'!C25,3)," \pm{",ROUND('tipos sem'!C25,3),"}")</f>
        <v>0,025 \pm{0,002}</v>
      </c>
      <c r="D25" s="42" t="str">
        <f>CONCATENATE(ROUND('tipos media'!D25,3)," \pm{",ROUND('tipos sem'!D25,3),"}")</f>
        <v>0,108 \pm{0,001}</v>
      </c>
      <c r="E25" s="42" t="str">
        <f>CONCATENATE(ROUND('tipos media'!E25,3)," \pm{",ROUND('tipos sem'!E25,3),"}")</f>
        <v>0,139 \pm{0,001}</v>
      </c>
      <c r="F25" s="42" t="str">
        <f>CONCATENATE(ROUND('tipos media'!F25,3)," \pm{",ROUND('tipos sem'!F25,3),"}")</f>
        <v>0,16 \pm{0,001}</v>
      </c>
    </row>
    <row r="26" spans="1:6" x14ac:dyDescent="0.2">
      <c r="A26" s="46" t="s">
        <v>10</v>
      </c>
      <c r="B26" s="21" t="s">
        <v>12</v>
      </c>
      <c r="C26" s="42" t="str">
        <f>CONCATENATE(ROUND('tipos media'!C26,3)," \pm{",ROUND('tipos sem'!C26,3),"}")</f>
        <v>0,086 \pm{0,049}</v>
      </c>
      <c r="D26" s="42" t="str">
        <f>CONCATENATE(ROUND('tipos media'!D26,3)," \pm{",ROUND('tipos sem'!D26,3),"}")</f>
        <v>0,03 \pm{0,013}</v>
      </c>
      <c r="E26" s="42" t="str">
        <f>CONCATENATE(ROUND('tipos media'!E26,3)," \pm{",ROUND('tipos sem'!E26,3),"}")</f>
        <v>0,017 \pm{0,008}</v>
      </c>
      <c r="F26" s="42" t="str">
        <f>CONCATENATE(ROUND('tipos media'!F26,3)," \pm{",ROUND('tipos sem'!F26,3),"}")</f>
        <v>0,01 \pm{0,006}</v>
      </c>
    </row>
    <row r="27" spans="1:6" x14ac:dyDescent="0.2">
      <c r="A27" s="47"/>
      <c r="B27" s="22" t="s">
        <v>13</v>
      </c>
      <c r="C27" s="42" t="str">
        <f>CONCATENATE(ROUND('tipos media'!C27,3)," \pm{",ROUND('tipos sem'!C27,3),"}")</f>
        <v>0,239 \pm{0,15}</v>
      </c>
      <c r="D27" s="42" t="str">
        <f>CONCATENATE(ROUND('tipos media'!D27,3)," \pm{",ROUND('tipos sem'!D27,3),"}")</f>
        <v>0,06 \pm{0,037}</v>
      </c>
      <c r="E27" s="42" t="str">
        <f>CONCATENATE(ROUND('tipos media'!E27,3)," \pm{",ROUND('tipos sem'!E27,3),"}")</f>
        <v>0,011 \pm{0,002}</v>
      </c>
      <c r="F27" s="42" t="str">
        <f>CONCATENATE(ROUND('tipos media'!F27,3)," \pm{",ROUND('tipos sem'!F27,3),"}")</f>
        <v>0,009 \pm{0,003}</v>
      </c>
    </row>
    <row r="28" spans="1:6" ht="17" thickBot="1" x14ac:dyDescent="0.25">
      <c r="A28" s="48"/>
      <c r="B28" s="23" t="s">
        <v>14</v>
      </c>
      <c r="C28" s="42" t="str">
        <f>CONCATENATE(ROUND('tipos media'!C28,3)," \pm{",ROUND('tipos sem'!C28,4),"}")</f>
        <v>0,004 \pm{0,0003}</v>
      </c>
      <c r="D28" s="42" t="str">
        <f>CONCATENATE(ROUND('tipos media'!D28,3)," \pm{",ROUND('tipos sem'!D28,4),"}")</f>
        <v>0,001 \pm{0}</v>
      </c>
      <c r="E28" s="42" t="str">
        <f>CONCATENATE(ROUND('tipos media'!E28,4)," \pm{",ROUND('tipos sem'!E28,4),"}")</f>
        <v>0,0001 \pm{0}</v>
      </c>
      <c r="F28" s="42" t="str">
        <f>CONCATENATE(ROUND('tipos media'!F28,4)," \pm{",ROUND('tipos sem'!F28,4),"}")</f>
        <v>0,0002 \pm{0}</v>
      </c>
    </row>
    <row r="29" spans="1:6" x14ac:dyDescent="0.2">
      <c r="A29" s="43" t="s">
        <v>11</v>
      </c>
      <c r="B29" s="21" t="s">
        <v>12</v>
      </c>
      <c r="C29" s="42" t="str">
        <f>CONCATENATE(ROUND('tipos media'!C29,3)," \pm{",ROUND('tipos sem'!C29,3),"}")</f>
        <v>0,111 \pm{0,039}</v>
      </c>
      <c r="D29" s="42" t="str">
        <f>CONCATENATE(ROUND('tipos media'!D29,3)," \pm{",ROUND('tipos sem'!D29,3),"}")</f>
        <v>0,025 \pm{0,012}</v>
      </c>
      <c r="E29" s="42" t="str">
        <f>CONCATENATE(ROUND('tipos media'!E29,3)," \pm{",ROUND('tipos sem'!E29,3),"}")</f>
        <v>0,03 \pm{0,009}</v>
      </c>
      <c r="F29" s="42" t="str">
        <f>CONCATENATE(ROUND('tipos media'!F29,3)," \pm{",ROUND('tipos sem'!F29,3),"}")</f>
        <v>0,012 \pm{0,004}</v>
      </c>
    </row>
    <row r="30" spans="1:6" x14ac:dyDescent="0.2">
      <c r="A30" s="44"/>
      <c r="B30" s="22" t="s">
        <v>13</v>
      </c>
      <c r="C30" s="42" t="str">
        <f>CONCATENATE(ROUND('tipos media'!C30,3)," \pm{",ROUND('tipos sem'!C30,3),"}")</f>
        <v>0 \pm{0}</v>
      </c>
      <c r="D30" s="42" t="str">
        <f>CONCATENATE(ROUND('tipos media'!D30,3)," \pm{",ROUND('tipos sem'!D30,3),"}")</f>
        <v>0,056 \pm{0,037}</v>
      </c>
      <c r="E30" s="42" t="str">
        <f>CONCATENATE(ROUND('tipos media'!E30,3)," \pm{",ROUND('tipos sem'!E30,3),"}")</f>
        <v>0,052 \pm{0,025}</v>
      </c>
      <c r="F30" s="42" t="str">
        <f>CONCATENATE(ROUND('tipos media'!F30,3)," \pm{",ROUND('tipos sem'!F30,3),"}")</f>
        <v>0,034 \pm{0,014}</v>
      </c>
    </row>
    <row r="31" spans="1:6" ht="17" thickBot="1" x14ac:dyDescent="0.25">
      <c r="A31" s="45"/>
      <c r="B31" s="23" t="s">
        <v>14</v>
      </c>
      <c r="C31" s="42" t="str">
        <f>CONCATENATE(ROUND('tipos media'!C31,4)," \pm{",ROUND('tipos sem'!C31,4),"}")</f>
        <v>0,0002 \pm{0,0002}</v>
      </c>
      <c r="D31" s="42" t="str">
        <f>CONCATENATE(ROUND('tipos media'!D31,4)," \pm{",ROUND('tipos sem'!D31,4),"}")</f>
        <v>0 \pm{0}</v>
      </c>
      <c r="E31" s="42" t="str">
        <f>CONCATENATE(ROUND('tipos media'!E31,4)," \pm{",ROUND('tipos sem'!E31,4),"}")</f>
        <v>0 \pm{0}</v>
      </c>
      <c r="F31" s="42" t="str">
        <f>CONCATENATE(ROUND('tipos media'!F31,4)," \pm{",ROUND('tipos sem'!F31,4),"}")</f>
        <v>0 \pm{0}</v>
      </c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</vt:lpstr>
      <vt:lpstr>sem</vt:lpstr>
      <vt:lpstr>tipos media</vt:lpstr>
      <vt:lpstr>tipos sem</vt:lpstr>
      <vt:lpstr>final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Usuario de Microsoft Office</cp:lastModifiedBy>
  <cp:revision/>
  <dcterms:created xsi:type="dcterms:W3CDTF">2015-12-19T20:58:40Z</dcterms:created>
  <dcterms:modified xsi:type="dcterms:W3CDTF">2015-12-21T18:53:27Z</dcterms:modified>
  <cp:category/>
  <cp:contentStatus/>
</cp:coreProperties>
</file>