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3CE334AB-BC1B-4AEC-A85D-BFA4C84A8F6D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examining_sample_rates" sheetId="9" r:id="rId2"/>
    <sheet name="multi-valenced" sheetId="6" r:id="rId3"/>
    <sheet name="positive" sheetId="2" r:id="rId4"/>
    <sheet name="negative" sheetId="3" r:id="rId5"/>
    <sheet name="neutral" sheetId="5" r:id="rId6"/>
    <sheet name="discard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I21" i="1"/>
  <c r="E31" i="1"/>
  <c r="I19" i="1"/>
  <c r="I23" i="1"/>
  <c r="J26" i="1"/>
  <c r="J31" i="1" s="1"/>
  <c r="I30" i="1"/>
  <c r="I29" i="1"/>
  <c r="I28" i="1"/>
  <c r="I27" i="1"/>
  <c r="I26" i="1"/>
  <c r="I25" i="1"/>
  <c r="I24" i="1"/>
  <c r="I22" i="1"/>
  <c r="I20" i="1"/>
  <c r="I18" i="1"/>
  <c r="I17" i="1"/>
  <c r="I16" i="1"/>
  <c r="I15" i="1"/>
  <c r="I14" i="1"/>
  <c r="I13" i="1"/>
  <c r="G6" i="1"/>
  <c r="I6" i="1" s="1"/>
  <c r="I12" i="1"/>
  <c r="I11" i="1"/>
  <c r="F10" i="1"/>
  <c r="I10" i="1" s="1"/>
  <c r="I9" i="1"/>
  <c r="I7" i="1"/>
  <c r="I8" i="1"/>
  <c r="I5" i="1"/>
  <c r="I4" i="1"/>
  <c r="I3" i="1"/>
  <c r="F31" i="1" l="1"/>
  <c r="G31" i="1"/>
  <c r="I2" i="1"/>
  <c r="I31" i="1" s="1"/>
</calcChain>
</file>

<file path=xl/sharedStrings.xml><?xml version="1.0" encoding="utf-8"?>
<sst xmlns="http://schemas.openxmlformats.org/spreadsheetml/2006/main" count="374" uniqueCount="208">
  <si>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</si>
  <si>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</si>
  <si>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</si>
  <si>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</si>
  <si>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</si>
  <si>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</si>
  <si>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</si>
  <si>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</si>
  <si>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</si>
  <si>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</si>
  <si>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</si>
  <si>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</si>
  <si>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</si>
  <si>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</si>
  <si>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</si>
  <si>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</si>
  <si>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</si>
  <si>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</si>
  <si>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</si>
  <si>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</si>
  <si>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</si>
  <si>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</si>
  <si>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</si>
  <si>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</si>
  <si>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</si>
  <si>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</si>
  <si>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</si>
  <si>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</si>
  <si>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</si>
  <si>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</si>
  <si>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</si>
  <si>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</si>
  <si>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</si>
  <si>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</si>
  <si>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</si>
  <si>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</si>
  <si>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</si>
  <si>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</si>
  <si>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</si>
  <si>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</si>
  <si>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</si>
  <si>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</si>
  <si>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</si>
  <si>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</si>
  <si>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</si>
  <si>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</si>
  <si>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</si>
  <si>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</si>
  <si>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</si>
  <si>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</si>
  <si>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</si>
  <si>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</si>
  <si>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</si>
  <si>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</si>
  <si>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</si>
  <si>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</si>
  <si>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</si>
  <si>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</si>
  <si>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</si>
  <si>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</si>
  <si>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</si>
  <si>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</si>
  <si>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</si>
  <si>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</si>
  <si>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</si>
  <si>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</si>
  <si>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</si>
  <si>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</si>
  <si>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</si>
  <si>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</si>
  <si>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</si>
  <si>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</si>
  <si>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</si>
  <si>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</si>
  <si>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</si>
  <si>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</si>
  <si>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</si>
  <si>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</si>
  <si>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</si>
  <si>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</si>
  <si>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</si>
  <si>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</si>
  <si>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</si>
  <si>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</si>
  <si>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</si>
  <si>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</si>
  <si>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</si>
  <si>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</si>
  <si>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</si>
  <si>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</si>
  <si>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</si>
  <si>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</si>
  <si>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</si>
  <si>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</si>
  <si>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</si>
  <si>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</si>
  <si>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</si>
  <si>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</si>
  <si>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</si>
  <si>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</si>
  <si>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</si>
  <si>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</si>
  <si>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</si>
  <si>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</si>
  <si>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</si>
  <si>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</si>
  <si>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</si>
  <si>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</si>
  <si>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</si>
  <si>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</si>
  <si>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</si>
  <si>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</si>
  <si>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</si>
  <si>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</si>
  <si>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</si>
  <si>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</si>
  <si>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</si>
  <si>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</si>
  <si>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</si>
  <si>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</si>
  <si>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</si>
  <si>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</si>
  <si>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</si>
  <si>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</si>
  <si>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</si>
  <si>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</si>
  <si>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</si>
  <si>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</si>
  <si>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</si>
  <si>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</si>
  <si>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</si>
  <si>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</si>
  <si>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</si>
  <si>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</si>
  <si>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</si>
  <si>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</si>
  <si>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</si>
  <si>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</si>
  <si>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</si>
  <si>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</si>
  <si>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</si>
  <si>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</si>
  <si>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</si>
  <si>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</si>
  <si>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</si>
  <si>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</si>
  <si>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</si>
  <si>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</si>
  <si>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</si>
  <si>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</si>
  <si>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</si>
  <si>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</si>
  <si>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</si>
  <si>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</si>
  <si>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</si>
  <si>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</si>
  <si>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</si>
  <si>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</si>
  <si>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</si>
  <si>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</si>
  <si>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</si>
  <si>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</si>
  <si>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</si>
  <si>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</si>
  <si>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</si>
  <si>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</si>
  <si>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</si>
  <si>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</si>
  <si>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</si>
  <si>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</si>
  <si>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</si>
  <si>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</si>
  <si>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</si>
  <si>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</si>
  <si>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</si>
  <si>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</si>
  <si>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</si>
  <si>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</si>
  <si>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</si>
  <si>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</si>
  <si>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</si>
  <si>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</si>
  <si>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</si>
  <si>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</si>
  <si>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</si>
  <si>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</si>
  <si>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</si>
  <si>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</si>
  <si>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</si>
  <si>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</si>
  <si>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</si>
  <si>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</si>
  <si>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</si>
  <si>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</si>
  <si>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</si>
  <si>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</si>
  <si>
    <t>pleased</t>
  </si>
  <si>
    <t>painful</t>
  </si>
  <si>
    <t>anger, disgust, fear, pain, sadness, surprise, happiness, pleasure, neutral</t>
  </si>
  <si>
    <t>sample_rate (kHz)</t>
  </si>
  <si>
    <t>perceived valence recoded to majority and average votes; if either matched intended valence, sample kept; discarded 58; 12-bit depth</t>
  </si>
  <si>
    <t>friendly</t>
  </si>
  <si>
    <t>fri</t>
  </si>
  <si>
    <t>only angry, friendly, neutral, kept</t>
  </si>
  <si>
    <t>very angry, slightly angry, neutral, friendly, garbage</t>
  </si>
  <si>
    <t>Sum of 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</si>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</sst>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[dataset_details.xlsx]examining_sample_rates!PivotTable2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examining_sample_rates!$B$3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8-4EB5-A081-A5A596A35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8-4EB5-A081-A5A596A35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8-4EB5-A081-A5A596A35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8-4EB5-A081-A5A596A35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8-4EB5-A081-A5A596A35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8-4EB5-A081-A5A596A35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E8-4EB5-A081-A5A596A35FFA}"/>
              </c:ext>
            </c:extLst>
          </c:dPt>
          <c:cat>
            <c:strRef>
              <c:f>examining_sample_rates!$A$4:$A$11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22.05</c:v>
                </c:pt>
                <c:pt idx="3">
                  <c:v>24.4</c:v>
                </c:pt>
                <c:pt idx="4">
                  <c:v>44.1</c:v>
                </c:pt>
                <c:pt idx="5">
                  <c:v>48</c:v>
                </c:pt>
                <c:pt idx="6">
                  <c:v>192</c:v>
                </c:pt>
              </c:strCache>
            </c:strRef>
          </c:cat>
          <c:val>
            <c:numRef>
              <c:f>examining_sample_rates!$B$4:$B$11</c:f>
              <c:numCache>
                <c:formatCode>General</c:formatCode>
                <c:ptCount val="7"/>
                <c:pt idx="0">
                  <c:v>4243</c:v>
                </c:pt>
                <c:pt idx="1">
                  <c:v>48202</c:v>
                </c:pt>
                <c:pt idx="2">
                  <c:v>6</c:v>
                </c:pt>
                <c:pt idx="3">
                  <c:v>4600</c:v>
                </c:pt>
                <c:pt idx="4">
                  <c:v>10282</c:v>
                </c:pt>
                <c:pt idx="5">
                  <c:v>18954</c:v>
                </c:pt>
                <c:pt idx="6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9DE-AF9B-2405105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0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D6D8-3279-4D8C-8680-04C278F7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2.757387152778" createdVersion="7" refreshedVersion="7" minRefreshableVersion="3" recordCount="29" xr:uid="{3F90611D-DE44-42DF-861A-38E3617B3766}">
  <cacheSource type="worksheet">
    <worksheetSource ref="B1:I30" sheet="samples_retained"/>
  </cacheSource>
  <cacheFields count="8">
    <cacheField name="sample_rate (kHz)" numFmtId="0">
      <sharedItems containsSemiMixedTypes="0" containsString="0" containsNumber="1" minValue="8" maxValue="192" count="7">
        <n v="44.1"/>
        <n v="48"/>
        <n v="192"/>
        <n v="16"/>
        <n v="22.05"/>
        <n v="8"/>
        <n v="24.4"/>
      </sharedItems>
    </cacheField>
    <cacheField name="elicited from discourse" numFmtId="0">
      <sharedItems/>
    </cacheField>
    <cacheField name="Elicit." numFmtId="0">
      <sharedItems/>
    </cacheField>
    <cacheField name="# pos." numFmtId="0">
      <sharedItems containsSemiMixedTypes="0" containsString="0" containsNumber="1" containsInteger="1" minValue="2" maxValue="3500"/>
    </cacheField>
    <cacheField name="# neg." numFmtId="0">
      <sharedItems containsSemiMixedTypes="0" containsString="0" containsNumber="1" containsInteger="1" minValue="2" maxValue="10500"/>
    </cacheField>
    <cacheField name="# neu." numFmtId="0">
      <sharedItems containsSemiMixedTypes="0" containsString="0" containsNumber="1" containsInteger="1" minValue="0" maxValue="6430"/>
    </cacheField>
    <cacheField name="Lang." numFmtId="0">
      <sharedItems/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non-discourse"/>
    <s v="acted"/>
    <n v="119"/>
    <n v="486"/>
    <n v="0"/>
    <s v="Greek"/>
    <n v="605"/>
  </r>
  <r>
    <x v="1"/>
    <s v="non-discourse"/>
    <s v="acted + spon."/>
    <n v="228"/>
    <n v="891"/>
    <n v="185"/>
    <s v="Turkish"/>
    <n v="1304"/>
  </r>
  <r>
    <x v="1"/>
    <s v="discourse"/>
    <s v="acted"/>
    <n v="36"/>
    <n v="86"/>
    <n v="6"/>
    <s v="Turkish"/>
    <n v="128"/>
  </r>
  <r>
    <x v="1"/>
    <s v="discourse"/>
    <s v="acted"/>
    <n v="49"/>
    <n v="13"/>
    <n v="13"/>
    <s v="English"/>
    <n v="75"/>
  </r>
  <r>
    <x v="2"/>
    <s v="non-discourse"/>
    <s v="acted"/>
    <n v="144"/>
    <n v="720"/>
    <n v="72"/>
    <s v="French"/>
    <n v="936"/>
  </r>
  <r>
    <x v="3"/>
    <s v="non-discourse"/>
    <s v="acted"/>
    <n v="1245"/>
    <n v="4541"/>
    <n v="1087"/>
    <s v="English"/>
    <n v="6873"/>
  </r>
  <r>
    <x v="4"/>
    <s v="non-discourse"/>
    <s v="acted"/>
    <n v="2"/>
    <n v="2"/>
    <n v="2"/>
    <s v="English"/>
    <n v="6"/>
  </r>
  <r>
    <x v="0"/>
    <s v="non-discourse"/>
    <s v="spon."/>
    <n v="232"/>
    <n v="493"/>
    <n v="142"/>
    <s v="Estonian"/>
    <n v="867"/>
  </r>
  <r>
    <x v="3"/>
    <s v="non-discourse"/>
    <s v="acted"/>
    <n v="71"/>
    <n v="385"/>
    <n v="79"/>
    <s v="German"/>
    <n v="535"/>
  </r>
  <r>
    <x v="0"/>
    <s v="discourse"/>
    <s v="spon."/>
    <n v="523"/>
    <n v="376"/>
    <n v="38"/>
    <s v="English"/>
    <n v="937"/>
  </r>
  <r>
    <x v="3"/>
    <s v="non-discourse"/>
    <s v="acted"/>
    <n v="147"/>
    <n v="333"/>
    <n v="142"/>
    <s v="English"/>
    <n v="622"/>
  </r>
  <r>
    <x v="3"/>
    <s v="non-discourse"/>
    <s v="acted"/>
    <n v="1317"/>
    <n v="2287"/>
    <n v="1568"/>
    <s v="English"/>
    <n v="5172"/>
  </r>
  <r>
    <x v="1"/>
    <s v="non-discourse"/>
    <s v="spon."/>
    <n v="213"/>
    <n v="1080"/>
    <n v="0"/>
    <s v="English"/>
    <n v="1293"/>
  </r>
  <r>
    <x v="3"/>
    <s v="non-discourse"/>
    <s v="acted"/>
    <n v="3500"/>
    <n v="10500"/>
    <n v="3500"/>
    <s v="English"/>
    <n v="17500"/>
  </r>
  <r>
    <x v="3"/>
    <s v="non-discourse"/>
    <s v="acted"/>
    <n v="3500"/>
    <n v="10500"/>
    <n v="3500"/>
    <s v="Mandarin Chinese"/>
    <n v="17500"/>
  </r>
  <r>
    <x v="0"/>
    <s v="discourse"/>
    <s v="acted"/>
    <n v="132"/>
    <n v="297"/>
    <n v="150"/>
    <s v="Arabic"/>
    <n v="579"/>
  </r>
  <r>
    <x v="0"/>
    <s v="non-discourse"/>
    <s v="acted"/>
    <n v="480"/>
    <n v="960"/>
    <n v="240"/>
    <s v="English"/>
    <n v="1680"/>
  </r>
  <r>
    <x v="0"/>
    <s v="non-discourse"/>
    <s v="acted"/>
    <n v="59"/>
    <n v="58"/>
    <n v="0"/>
    <s v="Portuguese*"/>
    <n v="117"/>
  </r>
  <r>
    <x v="5"/>
    <s v="discourse"/>
    <s v="spon."/>
    <n v="4"/>
    <n v="934"/>
    <n v="3305"/>
    <s v="English"/>
    <n v="4243"/>
  </r>
  <r>
    <x v="0"/>
    <s v="non-discourse"/>
    <s v="acted"/>
    <n v="20"/>
    <n v="60"/>
    <n v="10"/>
    <s v="French*"/>
    <n v="90"/>
  </r>
  <r>
    <x v="1"/>
    <s v="discourse"/>
    <s v="acted"/>
    <n v="3086"/>
    <n v="4186"/>
    <n v="6430"/>
    <s v="English"/>
    <n v="13702"/>
  </r>
  <r>
    <x v="6"/>
    <s v="non-discourse"/>
    <s v="acted"/>
    <n v="809"/>
    <n v="900"/>
    <n v="91"/>
    <s v="English"/>
    <n v="1800"/>
  </r>
  <r>
    <x v="0"/>
    <s v="non-discourse"/>
    <s v="acted"/>
    <n v="62"/>
    <n v="302"/>
    <n v="70"/>
    <s v="French"/>
    <n v="434"/>
  </r>
  <r>
    <x v="1"/>
    <s v="non-discourse"/>
    <s v="acted"/>
    <n v="376"/>
    <n v="1512"/>
    <n v="564"/>
    <s v="English"/>
    <n v="2452"/>
  </r>
  <r>
    <x v="0"/>
    <s v="non-discourse"/>
    <s v="acted"/>
    <n v="61"/>
    <n v="306"/>
    <n v="121"/>
    <s v="English"/>
    <n v="488"/>
  </r>
  <r>
    <x v="0"/>
    <s v="discourse"/>
    <s v="acted"/>
    <n v="201"/>
    <n v="1771"/>
    <n v="1028"/>
    <s v="Persian"/>
    <n v="3000"/>
  </r>
  <r>
    <x v="6"/>
    <s v="non-discourse"/>
    <s v="acted"/>
    <n v="800"/>
    <n v="1600"/>
    <n v="400"/>
    <s v="English"/>
    <n v="2800"/>
  </r>
  <r>
    <x v="0"/>
    <s v="discourse"/>
    <s v="spon."/>
    <n v="100"/>
    <n v="200"/>
    <n v="100"/>
    <s v="Urdu"/>
    <n v="400"/>
  </r>
  <r>
    <x v="0"/>
    <s v="non-discourse"/>
    <s v="acted"/>
    <n v="550"/>
    <n v="535"/>
    <n v="0"/>
    <s v="English*"/>
    <n v="1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754D-EF09-426F-B469-71FEBBD3E5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8">
    <pivotField axis="axisRow" showAll="0">
      <items count="8">
        <item x="5"/>
        <item x="3"/>
        <item x="4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" fld="7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L31"/>
  <sheetViews>
    <sheetView tabSelected="1" workbookViewId="0">
      <selection activeCell="F3" sqref="F3"/>
    </sheetView>
  </sheetViews>
  <sheetFormatPr defaultRowHeight="14.4" x14ac:dyDescent="0.3"/>
  <cols>
    <col min="1" max="1" width="19" bestFit="1" customWidth="1"/>
    <col min="2" max="3" width="19" customWidth="1"/>
    <col min="4" max="4" width="11.88671875" customWidth="1"/>
    <col min="5" max="6" width="5.88671875" customWidth="1"/>
    <col min="7" max="7" width="6" customWidth="1"/>
    <col min="8" max="8" width="15.6640625" customWidth="1"/>
    <col min="9" max="9" width="6" bestFit="1" customWidth="1"/>
    <col min="10" max="10" width="14.109375" bestFit="1" customWidth="1"/>
    <col min="12" max="12" width="10.77734375" customWidth="1"/>
  </cols>
  <sheetData>
    <row r="1" spans="1:12" x14ac:dyDescent="0.3">
      <c r="A1" t="s">
        <v>56</v>
      </c>
      <c r="B1" t="s">
        <v>199</v>
      </c>
      <c r="C1" t="s">
        <v>167</v>
      </c>
      <c r="D1" t="s">
        <v>1</v>
      </c>
      <c r="E1" t="s">
        <v>7</v>
      </c>
      <c r="F1" t="s">
        <v>8</v>
      </c>
      <c r="G1" t="s">
        <v>13</v>
      </c>
      <c r="H1" t="s">
        <v>0</v>
      </c>
      <c r="I1" t="s">
        <v>2</v>
      </c>
      <c r="J1" t="s">
        <v>123</v>
      </c>
      <c r="K1" t="s">
        <v>127</v>
      </c>
      <c r="L1" t="s">
        <v>3</v>
      </c>
    </row>
    <row r="2" spans="1:12" x14ac:dyDescent="0.3">
      <c r="A2" t="s">
        <v>5</v>
      </c>
      <c r="B2">
        <v>44.1</v>
      </c>
      <c r="C2" t="s">
        <v>166</v>
      </c>
      <c r="D2" t="s">
        <v>4</v>
      </c>
      <c r="E2">
        <v>119</v>
      </c>
      <c r="F2">
        <v>485</v>
      </c>
      <c r="G2">
        <v>0</v>
      </c>
      <c r="H2" t="s">
        <v>6</v>
      </c>
      <c r="I2">
        <f t="shared" ref="I2:I30" si="0">IF(OR(ISBLANK(E2), ISBLANK(F2),ISBLANK(G2)), "", SUM(E2:G2))</f>
        <v>604</v>
      </c>
      <c r="J2">
        <v>6</v>
      </c>
      <c r="K2" t="s">
        <v>145</v>
      </c>
      <c r="L2" t="s">
        <v>81</v>
      </c>
    </row>
    <row r="3" spans="1:12" x14ac:dyDescent="0.3">
      <c r="A3" t="s">
        <v>11</v>
      </c>
      <c r="B3">
        <v>48</v>
      </c>
      <c r="C3" t="s">
        <v>166</v>
      </c>
      <c r="D3" t="s">
        <v>12</v>
      </c>
      <c r="E3">
        <v>228</v>
      </c>
      <c r="F3">
        <v>891</v>
      </c>
      <c r="G3">
        <v>185</v>
      </c>
      <c r="H3" t="s">
        <v>24</v>
      </c>
      <c r="I3">
        <f t="shared" si="0"/>
        <v>1304</v>
      </c>
      <c r="J3">
        <v>30</v>
      </c>
      <c r="K3" t="s">
        <v>128</v>
      </c>
      <c r="L3" t="s">
        <v>97</v>
      </c>
    </row>
    <row r="4" spans="1:12" x14ac:dyDescent="0.3">
      <c r="A4" t="s">
        <v>32</v>
      </c>
      <c r="B4">
        <v>48</v>
      </c>
      <c r="C4" t="s">
        <v>165</v>
      </c>
      <c r="D4" t="s">
        <v>4</v>
      </c>
      <c r="E4">
        <v>36</v>
      </c>
      <c r="F4">
        <v>86</v>
      </c>
      <c r="G4">
        <v>6</v>
      </c>
      <c r="H4" t="s">
        <v>24</v>
      </c>
      <c r="I4">
        <f t="shared" si="0"/>
        <v>128</v>
      </c>
      <c r="J4">
        <v>147</v>
      </c>
      <c r="K4" t="s">
        <v>129</v>
      </c>
      <c r="L4" t="s">
        <v>82</v>
      </c>
    </row>
    <row r="5" spans="1:12" x14ac:dyDescent="0.3">
      <c r="A5" t="s">
        <v>33</v>
      </c>
      <c r="B5">
        <v>48</v>
      </c>
      <c r="C5" t="s">
        <v>165</v>
      </c>
      <c r="D5" t="s">
        <v>4</v>
      </c>
      <c r="E5">
        <v>49</v>
      </c>
      <c r="F5">
        <v>13</v>
      </c>
      <c r="G5">
        <v>13</v>
      </c>
      <c r="H5" t="s">
        <v>34</v>
      </c>
      <c r="I5">
        <f t="shared" si="0"/>
        <v>75</v>
      </c>
      <c r="J5" t="s">
        <v>124</v>
      </c>
      <c r="K5" t="s">
        <v>129</v>
      </c>
      <c r="L5" t="s">
        <v>83</v>
      </c>
    </row>
    <row r="6" spans="1:12" x14ac:dyDescent="0.3">
      <c r="A6" t="s">
        <v>35</v>
      </c>
      <c r="B6">
        <v>192</v>
      </c>
      <c r="C6" t="s">
        <v>166</v>
      </c>
      <c r="D6" t="s">
        <v>4</v>
      </c>
      <c r="E6">
        <v>144</v>
      </c>
      <c r="F6">
        <v>720</v>
      </c>
      <c r="G6">
        <f>6*12</f>
        <v>72</v>
      </c>
      <c r="H6" t="s">
        <v>36</v>
      </c>
      <c r="I6">
        <f t="shared" si="0"/>
        <v>936</v>
      </c>
      <c r="J6">
        <v>12</v>
      </c>
      <c r="K6" s="1" t="s">
        <v>130</v>
      </c>
      <c r="L6" t="s">
        <v>71</v>
      </c>
    </row>
    <row r="7" spans="1:12" x14ac:dyDescent="0.3">
      <c r="A7" t="s">
        <v>47</v>
      </c>
      <c r="B7">
        <v>16</v>
      </c>
      <c r="C7" t="s">
        <v>166</v>
      </c>
      <c r="D7" t="s">
        <v>4</v>
      </c>
      <c r="E7">
        <v>1245</v>
      </c>
      <c r="F7">
        <v>4541</v>
      </c>
      <c r="G7">
        <v>1087</v>
      </c>
      <c r="H7" t="s">
        <v>34</v>
      </c>
      <c r="I7">
        <f t="shared" si="0"/>
        <v>6873</v>
      </c>
      <c r="J7">
        <v>91</v>
      </c>
      <c r="K7" s="1" t="s">
        <v>131</v>
      </c>
      <c r="L7" t="s">
        <v>84</v>
      </c>
    </row>
    <row r="8" spans="1:12" x14ac:dyDescent="0.3">
      <c r="A8" t="s">
        <v>49</v>
      </c>
      <c r="B8">
        <v>22.05</v>
      </c>
      <c r="C8" t="s">
        <v>166</v>
      </c>
      <c r="D8" t="s">
        <v>4</v>
      </c>
      <c r="E8">
        <v>2</v>
      </c>
      <c r="F8">
        <v>2</v>
      </c>
      <c r="G8">
        <v>2</v>
      </c>
      <c r="H8" t="s">
        <v>34</v>
      </c>
      <c r="I8">
        <f t="shared" si="0"/>
        <v>6</v>
      </c>
      <c r="J8">
        <v>1</v>
      </c>
      <c r="K8" s="1" t="s">
        <v>132</v>
      </c>
      <c r="L8" t="s">
        <v>50</v>
      </c>
    </row>
    <row r="9" spans="1:12" x14ac:dyDescent="0.3">
      <c r="A9" t="s">
        <v>51</v>
      </c>
      <c r="B9">
        <v>44.1</v>
      </c>
      <c r="C9" t="s">
        <v>166</v>
      </c>
      <c r="D9" t="s">
        <v>10</v>
      </c>
      <c r="E9">
        <v>232</v>
      </c>
      <c r="F9">
        <v>493</v>
      </c>
      <c r="G9">
        <v>142</v>
      </c>
      <c r="H9" t="s">
        <v>54</v>
      </c>
      <c r="I9">
        <f t="shared" si="0"/>
        <v>867</v>
      </c>
      <c r="J9">
        <v>1</v>
      </c>
      <c r="K9" s="1" t="s">
        <v>133</v>
      </c>
      <c r="L9" t="s">
        <v>52</v>
      </c>
    </row>
    <row r="10" spans="1:12" x14ac:dyDescent="0.3">
      <c r="A10" t="s">
        <v>55</v>
      </c>
      <c r="B10">
        <v>16</v>
      </c>
      <c r="C10" t="s">
        <v>166</v>
      </c>
      <c r="D10" t="s">
        <v>4</v>
      </c>
      <c r="E10">
        <v>71</v>
      </c>
      <c r="F10">
        <f>535-(79+71)</f>
        <v>385</v>
      </c>
      <c r="G10">
        <v>79</v>
      </c>
      <c r="H10" t="s">
        <v>57</v>
      </c>
      <c r="I10">
        <f t="shared" si="0"/>
        <v>535</v>
      </c>
      <c r="J10">
        <v>10</v>
      </c>
      <c r="K10" s="1" t="s">
        <v>134</v>
      </c>
      <c r="L10" t="s">
        <v>85</v>
      </c>
    </row>
    <row r="11" spans="1:12" x14ac:dyDescent="0.3">
      <c r="A11" t="s">
        <v>68</v>
      </c>
      <c r="B11">
        <v>44.1</v>
      </c>
      <c r="C11" t="s">
        <v>165</v>
      </c>
      <c r="D11" t="s">
        <v>10</v>
      </c>
      <c r="E11">
        <v>523</v>
      </c>
      <c r="F11">
        <v>376</v>
      </c>
      <c r="G11">
        <v>38</v>
      </c>
      <c r="H11" t="s">
        <v>34</v>
      </c>
      <c r="I11">
        <f t="shared" si="0"/>
        <v>937</v>
      </c>
      <c r="J11">
        <v>63</v>
      </c>
      <c r="K11" s="1" t="s">
        <v>135</v>
      </c>
      <c r="L11" t="s">
        <v>146</v>
      </c>
    </row>
    <row r="12" spans="1:12" x14ac:dyDescent="0.3">
      <c r="A12" t="s">
        <v>69</v>
      </c>
      <c r="B12">
        <v>16</v>
      </c>
      <c r="C12" t="s">
        <v>166</v>
      </c>
      <c r="D12" t="s">
        <v>4</v>
      </c>
      <c r="E12">
        <v>147</v>
      </c>
      <c r="F12">
        <v>333</v>
      </c>
      <c r="G12">
        <v>142</v>
      </c>
      <c r="H12" t="s">
        <v>34</v>
      </c>
      <c r="I12">
        <f t="shared" si="0"/>
        <v>622</v>
      </c>
      <c r="J12">
        <v>3</v>
      </c>
      <c r="K12" s="1" t="s">
        <v>136</v>
      </c>
      <c r="L12" t="s">
        <v>200</v>
      </c>
    </row>
    <row r="13" spans="1:12" x14ac:dyDescent="0.3">
      <c r="A13" t="s">
        <v>70</v>
      </c>
      <c r="B13">
        <v>16</v>
      </c>
      <c r="C13" t="s">
        <v>166</v>
      </c>
      <c r="D13" t="s">
        <v>4</v>
      </c>
      <c r="E13">
        <v>1317</v>
      </c>
      <c r="F13">
        <v>2287</v>
      </c>
      <c r="G13">
        <v>1568</v>
      </c>
      <c r="H13" t="s">
        <v>34</v>
      </c>
      <c r="I13">
        <f t="shared" si="0"/>
        <v>5172</v>
      </c>
      <c r="J13">
        <v>4</v>
      </c>
      <c r="K13" s="1" t="s">
        <v>137</v>
      </c>
      <c r="L13" t="s">
        <v>99</v>
      </c>
    </row>
    <row r="14" spans="1:12" x14ac:dyDescent="0.3">
      <c r="A14" t="s">
        <v>100</v>
      </c>
      <c r="B14">
        <v>48</v>
      </c>
      <c r="C14" t="s">
        <v>166</v>
      </c>
      <c r="D14" t="s">
        <v>10</v>
      </c>
      <c r="E14">
        <v>213</v>
      </c>
      <c r="F14">
        <v>1080</v>
      </c>
      <c r="G14">
        <v>0</v>
      </c>
      <c r="H14" t="s">
        <v>34</v>
      </c>
      <c r="I14">
        <f t="shared" si="0"/>
        <v>1293</v>
      </c>
      <c r="J14">
        <v>44</v>
      </c>
      <c r="K14" s="1" t="s">
        <v>138</v>
      </c>
      <c r="L14" t="s">
        <v>139</v>
      </c>
    </row>
    <row r="15" spans="1:12" x14ac:dyDescent="0.3">
      <c r="A15" t="s">
        <v>101</v>
      </c>
      <c r="B15">
        <v>16</v>
      </c>
      <c r="C15" t="s">
        <v>166</v>
      </c>
      <c r="D15" t="s">
        <v>4</v>
      </c>
      <c r="E15">
        <v>3500</v>
      </c>
      <c r="F15">
        <v>10500</v>
      </c>
      <c r="G15">
        <v>3500</v>
      </c>
      <c r="H15" t="s">
        <v>34</v>
      </c>
      <c r="I15">
        <f t="shared" si="0"/>
        <v>17500</v>
      </c>
      <c r="J15">
        <v>10</v>
      </c>
      <c r="K15" s="1" t="s">
        <v>140</v>
      </c>
      <c r="L15" t="s">
        <v>141</v>
      </c>
    </row>
    <row r="16" spans="1:12" x14ac:dyDescent="0.3">
      <c r="A16" t="s">
        <v>102</v>
      </c>
      <c r="B16">
        <v>16</v>
      </c>
      <c r="C16" t="s">
        <v>166</v>
      </c>
      <c r="D16" t="s">
        <v>4</v>
      </c>
      <c r="E16">
        <v>3500</v>
      </c>
      <c r="F16">
        <v>10500</v>
      </c>
      <c r="G16">
        <v>3500</v>
      </c>
      <c r="H16" t="s">
        <v>103</v>
      </c>
      <c r="I16">
        <f t="shared" si="0"/>
        <v>17500</v>
      </c>
      <c r="J16">
        <v>10</v>
      </c>
      <c r="K16" s="1" t="s">
        <v>140</v>
      </c>
      <c r="L16" t="s">
        <v>141</v>
      </c>
    </row>
    <row r="17" spans="1:12" x14ac:dyDescent="0.3">
      <c r="A17" t="s">
        <v>104</v>
      </c>
      <c r="B17">
        <v>44.1</v>
      </c>
      <c r="C17" t="s">
        <v>165</v>
      </c>
      <c r="D17" t="s">
        <v>4</v>
      </c>
      <c r="E17">
        <v>132</v>
      </c>
      <c r="F17">
        <v>297</v>
      </c>
      <c r="G17">
        <v>150</v>
      </c>
      <c r="H17" t="s">
        <v>9</v>
      </c>
      <c r="I17">
        <f t="shared" si="0"/>
        <v>579</v>
      </c>
      <c r="J17">
        <v>6</v>
      </c>
      <c r="K17" s="1" t="s">
        <v>142</v>
      </c>
      <c r="L17" t="s">
        <v>105</v>
      </c>
    </row>
    <row r="18" spans="1:12" x14ac:dyDescent="0.3">
      <c r="A18" t="s">
        <v>106</v>
      </c>
      <c r="B18">
        <v>44.1</v>
      </c>
      <c r="C18" t="s">
        <v>166</v>
      </c>
      <c r="D18" t="s">
        <v>4</v>
      </c>
      <c r="E18">
        <v>480</v>
      </c>
      <c r="F18">
        <v>960</v>
      </c>
      <c r="G18">
        <v>240</v>
      </c>
      <c r="H18" t="s">
        <v>34</v>
      </c>
      <c r="I18">
        <f t="shared" si="0"/>
        <v>1680</v>
      </c>
      <c r="J18">
        <v>4</v>
      </c>
      <c r="K18" s="1" t="s">
        <v>143</v>
      </c>
      <c r="L18" t="s">
        <v>144</v>
      </c>
    </row>
    <row r="19" spans="1:12" x14ac:dyDescent="0.3">
      <c r="A19" t="s">
        <v>176</v>
      </c>
      <c r="B19">
        <v>44.1</v>
      </c>
      <c r="C19" t="s">
        <v>166</v>
      </c>
      <c r="D19" t="s">
        <v>4</v>
      </c>
      <c r="E19">
        <v>59</v>
      </c>
      <c r="F19">
        <v>58</v>
      </c>
      <c r="G19">
        <v>0</v>
      </c>
      <c r="H19" t="s">
        <v>178</v>
      </c>
      <c r="I19">
        <f t="shared" si="0"/>
        <v>117</v>
      </c>
      <c r="J19">
        <v>4</v>
      </c>
      <c r="K19" s="1" t="s">
        <v>194</v>
      </c>
      <c r="L19" t="s">
        <v>195</v>
      </c>
    </row>
    <row r="20" spans="1:12" x14ac:dyDescent="0.3">
      <c r="A20" t="s">
        <v>121</v>
      </c>
      <c r="B20">
        <v>8</v>
      </c>
      <c r="C20" t="s">
        <v>165</v>
      </c>
      <c r="D20" t="s">
        <v>10</v>
      </c>
      <c r="E20">
        <v>4</v>
      </c>
      <c r="F20">
        <v>934</v>
      </c>
      <c r="G20">
        <v>3305</v>
      </c>
      <c r="H20" t="s">
        <v>34</v>
      </c>
      <c r="I20">
        <f t="shared" si="0"/>
        <v>4243</v>
      </c>
      <c r="J20">
        <v>134</v>
      </c>
      <c r="K20" s="1" t="s">
        <v>204</v>
      </c>
      <c r="L20" t="s">
        <v>203</v>
      </c>
    </row>
    <row r="21" spans="1:12" x14ac:dyDescent="0.3">
      <c r="A21" t="s">
        <v>175</v>
      </c>
      <c r="B21">
        <v>44.1</v>
      </c>
      <c r="C21" t="s">
        <v>166</v>
      </c>
      <c r="D21" t="s">
        <v>4</v>
      </c>
      <c r="E21">
        <v>20</v>
      </c>
      <c r="F21">
        <v>60</v>
      </c>
      <c r="G21">
        <v>10</v>
      </c>
      <c r="H21" t="s">
        <v>179</v>
      </c>
      <c r="I21">
        <f t="shared" si="0"/>
        <v>90</v>
      </c>
      <c r="J21">
        <v>10</v>
      </c>
      <c r="K21" s="1" t="s">
        <v>198</v>
      </c>
      <c r="L21" t="s">
        <v>177</v>
      </c>
    </row>
    <row r="22" spans="1:12" x14ac:dyDescent="0.3">
      <c r="A22" t="s">
        <v>122</v>
      </c>
      <c r="B22">
        <v>48</v>
      </c>
      <c r="C22" t="s">
        <v>165</v>
      </c>
      <c r="D22" t="s">
        <v>4</v>
      </c>
      <c r="E22">
        <v>3086</v>
      </c>
      <c r="F22">
        <v>4186</v>
      </c>
      <c r="G22">
        <v>6429</v>
      </c>
      <c r="H22" t="s">
        <v>34</v>
      </c>
      <c r="I22">
        <f t="shared" si="0"/>
        <v>13701</v>
      </c>
      <c r="J22">
        <v>356</v>
      </c>
      <c r="K22" s="1" t="s">
        <v>148</v>
      </c>
      <c r="L22" s="2" t="s">
        <v>147</v>
      </c>
    </row>
    <row r="23" spans="1:12" x14ac:dyDescent="0.3">
      <c r="A23" t="s">
        <v>173</v>
      </c>
      <c r="B23">
        <v>24.4</v>
      </c>
      <c r="C23" t="s">
        <v>166</v>
      </c>
      <c r="D23" t="s">
        <v>4</v>
      </c>
      <c r="E23">
        <v>809</v>
      </c>
      <c r="F23">
        <v>900</v>
      </c>
      <c r="G23">
        <v>91</v>
      </c>
      <c r="H23" t="s">
        <v>34</v>
      </c>
      <c r="I23">
        <f t="shared" si="0"/>
        <v>1800</v>
      </c>
      <c r="J23">
        <v>6</v>
      </c>
      <c r="K23" s="1" t="s">
        <v>174</v>
      </c>
      <c r="L23" s="3" t="s">
        <v>182</v>
      </c>
    </row>
    <row r="24" spans="1:12" x14ac:dyDescent="0.3">
      <c r="A24" t="s">
        <v>149</v>
      </c>
      <c r="B24">
        <v>44.1</v>
      </c>
      <c r="C24" t="s">
        <v>166</v>
      </c>
      <c r="D24" t="s">
        <v>4</v>
      </c>
      <c r="E24">
        <v>62</v>
      </c>
      <c r="F24">
        <v>302</v>
      </c>
      <c r="G24">
        <v>70</v>
      </c>
      <c r="H24" t="s">
        <v>36</v>
      </c>
      <c r="I24">
        <f t="shared" si="0"/>
        <v>434</v>
      </c>
      <c r="J24">
        <v>32</v>
      </c>
      <c r="K24" s="1" t="s">
        <v>148</v>
      </c>
      <c r="L24" t="s">
        <v>168</v>
      </c>
    </row>
    <row r="25" spans="1:12" x14ac:dyDescent="0.3">
      <c r="A25" t="s">
        <v>150</v>
      </c>
      <c r="B25">
        <v>48</v>
      </c>
      <c r="C25" t="s">
        <v>166</v>
      </c>
      <c r="D25" t="s">
        <v>4</v>
      </c>
      <c r="E25">
        <v>376</v>
      </c>
      <c r="F25">
        <v>1512</v>
      </c>
      <c r="G25">
        <v>564</v>
      </c>
      <c r="H25" t="s">
        <v>34</v>
      </c>
      <c r="I25">
        <f t="shared" si="0"/>
        <v>2452</v>
      </c>
      <c r="J25">
        <v>24</v>
      </c>
      <c r="K25" s="1" t="s">
        <v>156</v>
      </c>
      <c r="L25" t="s">
        <v>157</v>
      </c>
    </row>
    <row r="26" spans="1:12" x14ac:dyDescent="0.3">
      <c r="A26" t="s">
        <v>151</v>
      </c>
      <c r="B26">
        <v>44.1</v>
      </c>
      <c r="C26" t="s">
        <v>166</v>
      </c>
      <c r="D26" t="s">
        <v>4</v>
      </c>
      <c r="E26">
        <v>61</v>
      </c>
      <c r="F26">
        <v>306</v>
      </c>
      <c r="G26">
        <v>121</v>
      </c>
      <c r="H26" t="s">
        <v>34</v>
      </c>
      <c r="I26">
        <f t="shared" si="0"/>
        <v>488</v>
      </c>
      <c r="J26">
        <f>4+7</f>
        <v>11</v>
      </c>
      <c r="K26" t="s">
        <v>160</v>
      </c>
      <c r="L26" t="s">
        <v>169</v>
      </c>
    </row>
    <row r="27" spans="1:12" x14ac:dyDescent="0.3">
      <c r="A27" t="s">
        <v>152</v>
      </c>
      <c r="B27">
        <v>44.1</v>
      </c>
      <c r="C27" t="s">
        <v>165</v>
      </c>
      <c r="D27" t="s">
        <v>4</v>
      </c>
      <c r="E27">
        <v>201</v>
      </c>
      <c r="F27">
        <v>1771</v>
      </c>
      <c r="G27">
        <v>1028</v>
      </c>
      <c r="H27" t="s">
        <v>161</v>
      </c>
      <c r="I27">
        <f t="shared" si="0"/>
        <v>3000</v>
      </c>
      <c r="J27">
        <v>87</v>
      </c>
      <c r="K27" t="s">
        <v>162</v>
      </c>
      <c r="L27" t="s">
        <v>163</v>
      </c>
    </row>
    <row r="28" spans="1:12" x14ac:dyDescent="0.3">
      <c r="A28" t="s">
        <v>153</v>
      </c>
      <c r="B28">
        <v>24.4</v>
      </c>
      <c r="C28" t="s">
        <v>166</v>
      </c>
      <c r="D28" t="s">
        <v>4</v>
      </c>
      <c r="E28">
        <v>800</v>
      </c>
      <c r="F28">
        <v>1600</v>
      </c>
      <c r="G28">
        <v>400</v>
      </c>
      <c r="H28" t="s">
        <v>34</v>
      </c>
      <c r="I28">
        <f t="shared" si="0"/>
        <v>2800</v>
      </c>
      <c r="J28">
        <v>2</v>
      </c>
      <c r="K28" t="s">
        <v>164</v>
      </c>
      <c r="L28" t="s">
        <v>170</v>
      </c>
    </row>
    <row r="29" spans="1:12" x14ac:dyDescent="0.3">
      <c r="A29" t="s">
        <v>154</v>
      </c>
      <c r="B29">
        <v>44.1</v>
      </c>
      <c r="C29" t="s">
        <v>165</v>
      </c>
      <c r="D29" t="s">
        <v>10</v>
      </c>
      <c r="E29">
        <v>100</v>
      </c>
      <c r="F29">
        <v>200</v>
      </c>
      <c r="G29">
        <v>100</v>
      </c>
      <c r="H29" t="s">
        <v>171</v>
      </c>
      <c r="I29">
        <f t="shared" si="0"/>
        <v>400</v>
      </c>
      <c r="J29">
        <v>29</v>
      </c>
      <c r="K29" t="s">
        <v>142</v>
      </c>
      <c r="L29" t="s">
        <v>172</v>
      </c>
    </row>
    <row r="30" spans="1:12" x14ac:dyDescent="0.3">
      <c r="A30" t="s">
        <v>155</v>
      </c>
      <c r="B30">
        <v>44.1</v>
      </c>
      <c r="C30" t="s">
        <v>166</v>
      </c>
      <c r="D30" t="s">
        <v>4</v>
      </c>
      <c r="E30">
        <v>550</v>
      </c>
      <c r="F30">
        <v>535</v>
      </c>
      <c r="G30">
        <v>0</v>
      </c>
      <c r="H30" t="s">
        <v>180</v>
      </c>
      <c r="I30">
        <f t="shared" si="0"/>
        <v>1085</v>
      </c>
      <c r="J30">
        <v>11</v>
      </c>
      <c r="K30" t="s">
        <v>190</v>
      </c>
      <c r="L30" t="s">
        <v>189</v>
      </c>
    </row>
    <row r="31" spans="1:12" x14ac:dyDescent="0.3">
      <c r="E31">
        <f t="shared" ref="E31:G31" si="1">SUM(E2:E30)</f>
        <v>18066</v>
      </c>
      <c r="F31">
        <f t="shared" si="1"/>
        <v>46313</v>
      </c>
      <c r="G31">
        <f t="shared" si="1"/>
        <v>22842</v>
      </c>
      <c r="I31">
        <f>SUM(I2:I30)</f>
        <v>87221</v>
      </c>
      <c r="J31">
        <f>SUM(J2:J30)</f>
        <v>1148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B79-63BD-404D-BA2E-15C291EEF33C}">
  <dimension ref="A3:C11"/>
  <sheetViews>
    <sheetView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2" bestFit="1" customWidth="1"/>
  </cols>
  <sheetData>
    <row r="3" spans="1:3" x14ac:dyDescent="0.3">
      <c r="A3" s="5" t="s">
        <v>206</v>
      </c>
      <c r="B3" t="s">
        <v>205</v>
      </c>
    </row>
    <row r="4" spans="1:3" x14ac:dyDescent="0.3">
      <c r="A4" s="6">
        <v>8</v>
      </c>
      <c r="B4" s="4">
        <v>4243</v>
      </c>
      <c r="C4" s="7">
        <f>B4/$B$11</f>
        <v>4.8645426091741856E-2</v>
      </c>
    </row>
    <row r="5" spans="1:3" x14ac:dyDescent="0.3">
      <c r="A5" s="6">
        <v>16</v>
      </c>
      <c r="B5" s="4">
        <v>48202</v>
      </c>
      <c r="C5" s="7">
        <f t="shared" ref="C5:C10" si="0">B5/$B$11</f>
        <v>0.55262946699838345</v>
      </c>
    </row>
    <row r="6" spans="1:3" x14ac:dyDescent="0.3">
      <c r="A6" s="6">
        <v>22.05</v>
      </c>
      <c r="B6" s="4">
        <v>6</v>
      </c>
      <c r="C6" s="7">
        <f t="shared" si="0"/>
        <v>6.8789195510358508E-5</v>
      </c>
    </row>
    <row r="7" spans="1:3" x14ac:dyDescent="0.3">
      <c r="A7" s="6">
        <v>24.4</v>
      </c>
      <c r="B7" s="4">
        <v>4600</v>
      </c>
      <c r="C7" s="7">
        <f t="shared" si="0"/>
        <v>5.2738383224608186E-2</v>
      </c>
    </row>
    <row r="8" spans="1:3" x14ac:dyDescent="0.3">
      <c r="A8" s="6">
        <v>44.1</v>
      </c>
      <c r="B8" s="4">
        <v>10282</v>
      </c>
      <c r="C8" s="7">
        <f t="shared" si="0"/>
        <v>0.11788175137291769</v>
      </c>
    </row>
    <row r="9" spans="1:3" x14ac:dyDescent="0.3">
      <c r="A9" s="6">
        <v>48</v>
      </c>
      <c r="B9" s="4">
        <v>18954</v>
      </c>
      <c r="C9" s="7">
        <f t="shared" si="0"/>
        <v>0.21730506861722251</v>
      </c>
    </row>
    <row r="10" spans="1:3" x14ac:dyDescent="0.3">
      <c r="A10" s="6">
        <v>192</v>
      </c>
      <c r="B10" s="4">
        <v>936</v>
      </c>
      <c r="C10" s="7">
        <f t="shared" si="0"/>
        <v>1.0731114499615927E-2</v>
      </c>
    </row>
    <row r="11" spans="1:3" x14ac:dyDescent="0.3">
      <c r="A11" s="6" t="s">
        <v>207</v>
      </c>
      <c r="B11" s="4">
        <v>87223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60</v>
      </c>
      <c r="C1" t="s">
        <v>95</v>
      </c>
      <c r="D1" t="s">
        <v>125</v>
      </c>
    </row>
    <row r="2" spans="1:4" x14ac:dyDescent="0.3">
      <c r="A2" t="s">
        <v>28</v>
      </c>
      <c r="B2" t="s">
        <v>60</v>
      </c>
      <c r="C2" t="s">
        <v>87</v>
      </c>
      <c r="D2" t="s">
        <v>126</v>
      </c>
    </row>
    <row r="3" spans="1:4" x14ac:dyDescent="0.3">
      <c r="A3" t="s">
        <v>19</v>
      </c>
      <c r="B3" t="s">
        <v>60</v>
      </c>
      <c r="C3" t="s">
        <v>87</v>
      </c>
      <c r="D3" t="s">
        <v>126</v>
      </c>
    </row>
    <row r="4" spans="1:4" x14ac:dyDescent="0.3">
      <c r="A4" t="s">
        <v>43</v>
      </c>
      <c r="B4" t="s">
        <v>61</v>
      </c>
      <c r="C4" t="s">
        <v>87</v>
      </c>
      <c r="D4" t="s">
        <v>126</v>
      </c>
    </row>
    <row r="5" spans="1:4" x14ac:dyDescent="0.3">
      <c r="A5" t="s">
        <v>158</v>
      </c>
      <c r="B5" t="s">
        <v>60</v>
      </c>
      <c r="C5" t="s">
        <v>159</v>
      </c>
      <c r="D5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8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95</v>
      </c>
    </row>
    <row r="7" spans="1:3" x14ac:dyDescent="0.3">
      <c r="A7" t="s">
        <v>80</v>
      </c>
      <c r="B7" t="s">
        <v>60</v>
      </c>
      <c r="C7" t="s">
        <v>95</v>
      </c>
    </row>
    <row r="8" spans="1:3" x14ac:dyDescent="0.3">
      <c r="A8" t="s">
        <v>92</v>
      </c>
      <c r="B8" t="s">
        <v>60</v>
      </c>
      <c r="C8" t="s">
        <v>93</v>
      </c>
    </row>
    <row r="9" spans="1:3" x14ac:dyDescent="0.3">
      <c r="A9" t="s">
        <v>46</v>
      </c>
      <c r="B9" t="s">
        <v>60</v>
      </c>
      <c r="C9" t="s">
        <v>98</v>
      </c>
    </row>
    <row r="10" spans="1:3" x14ac:dyDescent="0.3">
      <c r="A10" t="s">
        <v>107</v>
      </c>
      <c r="B10" t="s">
        <v>60</v>
      </c>
      <c r="C10" t="s">
        <v>108</v>
      </c>
    </row>
    <row r="11" spans="1:3" x14ac:dyDescent="0.3">
      <c r="A11" t="s">
        <v>109</v>
      </c>
      <c r="B11" t="s">
        <v>60</v>
      </c>
      <c r="C11" t="s">
        <v>110</v>
      </c>
    </row>
    <row r="12" spans="1:3" x14ac:dyDescent="0.3">
      <c r="A12" t="s">
        <v>117</v>
      </c>
      <c r="B12" t="s">
        <v>60</v>
      </c>
      <c r="C12" t="s">
        <v>93</v>
      </c>
    </row>
    <row r="13" spans="1:3" x14ac:dyDescent="0.3">
      <c r="A13" t="s">
        <v>183</v>
      </c>
      <c r="B13" t="s">
        <v>60</v>
      </c>
      <c r="C13" t="s">
        <v>184</v>
      </c>
    </row>
    <row r="14" spans="1:3" x14ac:dyDescent="0.3">
      <c r="A14" t="s">
        <v>185</v>
      </c>
      <c r="B14" t="s">
        <v>60</v>
      </c>
      <c r="C14" t="s">
        <v>186</v>
      </c>
    </row>
    <row r="15" spans="1:3" x14ac:dyDescent="0.3">
      <c r="A15" t="s">
        <v>191</v>
      </c>
      <c r="B15" t="s">
        <v>60</v>
      </c>
      <c r="C15" t="s">
        <v>98</v>
      </c>
    </row>
    <row r="16" spans="1:3" x14ac:dyDescent="0.3">
      <c r="A16" t="s">
        <v>192</v>
      </c>
      <c r="B16" t="s">
        <v>60</v>
      </c>
      <c r="C16" t="s">
        <v>193</v>
      </c>
    </row>
    <row r="17" spans="1:3" x14ac:dyDescent="0.3">
      <c r="A17" t="s">
        <v>196</v>
      </c>
      <c r="B17" t="s">
        <v>60</v>
      </c>
      <c r="C17" t="s">
        <v>186</v>
      </c>
    </row>
    <row r="18" spans="1:3" x14ac:dyDescent="0.3">
      <c r="A18" t="s">
        <v>201</v>
      </c>
      <c r="B18" t="s">
        <v>60</v>
      </c>
      <c r="C18" t="s">
        <v>202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9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75</v>
      </c>
    </row>
    <row r="19" spans="1:3" x14ac:dyDescent="0.3">
      <c r="A19" t="s">
        <v>66</v>
      </c>
      <c r="B19" t="s">
        <v>62</v>
      </c>
      <c r="C19" t="s">
        <v>86</v>
      </c>
    </row>
    <row r="20" spans="1:3" x14ac:dyDescent="0.3">
      <c r="A20" t="s">
        <v>25</v>
      </c>
      <c r="B20" t="s">
        <v>60</v>
      </c>
      <c r="C20" t="s">
        <v>86</v>
      </c>
    </row>
    <row r="21" spans="1:3" x14ac:dyDescent="0.3">
      <c r="A21" t="s">
        <v>26</v>
      </c>
      <c r="B21" t="s">
        <v>60</v>
      </c>
      <c r="C21" t="s">
        <v>89</v>
      </c>
    </row>
    <row r="22" spans="1:3" x14ac:dyDescent="0.3">
      <c r="A22" t="s">
        <v>88</v>
      </c>
      <c r="B22" t="s">
        <v>60</v>
      </c>
      <c r="C22" t="s">
        <v>89</v>
      </c>
    </row>
    <row r="23" spans="1:3" x14ac:dyDescent="0.3">
      <c r="A23" t="s">
        <v>90</v>
      </c>
      <c r="B23" t="s">
        <v>60</v>
      </c>
      <c r="C23" t="s">
        <v>91</v>
      </c>
    </row>
    <row r="24" spans="1:3" x14ac:dyDescent="0.3">
      <c r="A24" t="s">
        <v>31</v>
      </c>
      <c r="B24" t="s">
        <v>60</v>
      </c>
      <c r="C24" t="s">
        <v>96</v>
      </c>
    </row>
    <row r="25" spans="1:3" x14ac:dyDescent="0.3">
      <c r="A25" t="s">
        <v>111</v>
      </c>
      <c r="B25" t="s">
        <v>60</v>
      </c>
      <c r="C25" t="s">
        <v>112</v>
      </c>
    </row>
    <row r="26" spans="1:3" x14ac:dyDescent="0.3">
      <c r="A26" t="s">
        <v>113</v>
      </c>
      <c r="B26" t="s">
        <v>60</v>
      </c>
      <c r="C26" t="s">
        <v>114</v>
      </c>
    </row>
    <row r="27" spans="1:3" x14ac:dyDescent="0.3">
      <c r="A27" t="s">
        <v>115</v>
      </c>
      <c r="B27" t="s">
        <v>60</v>
      </c>
      <c r="C27" t="s">
        <v>116</v>
      </c>
    </row>
    <row r="28" spans="1:3" x14ac:dyDescent="0.3">
      <c r="A28" t="s">
        <v>187</v>
      </c>
      <c r="B28" t="s">
        <v>60</v>
      </c>
      <c r="C28" t="s">
        <v>188</v>
      </c>
    </row>
    <row r="29" spans="1:3" x14ac:dyDescent="0.3">
      <c r="A29" t="s">
        <v>197</v>
      </c>
      <c r="B29" t="s">
        <v>60</v>
      </c>
      <c r="C29" t="s">
        <v>188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118</v>
      </c>
      <c r="B5" t="s">
        <v>60</v>
      </c>
    </row>
    <row r="6" spans="1:2" x14ac:dyDescent="0.3">
      <c r="A6" t="s">
        <v>119</v>
      </c>
      <c r="B6" t="s">
        <v>60</v>
      </c>
    </row>
    <row r="7" spans="1:2" x14ac:dyDescent="0.3">
      <c r="A7" t="s">
        <v>120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samples_retained</vt:lpstr>
      <vt:lpstr>examining_sample_rates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2021-09-24T21:26:38Z</dcterms:modified>
</cp:coreProperties>
</file>