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080D9F1F-9401-4A38-B3F4-B30301BA1996}" xr6:coauthVersionLast="45" xr6:coauthVersionMax="45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1" l="1"/>
  <c r="D10" i="1" l="1"/>
  <c r="D11" i="1" s="1"/>
  <c r="D12" i="1" l="1"/>
  <c r="D18" i="1" s="1"/>
  <c r="D15" i="1" l="1"/>
</calcChain>
</file>

<file path=xl/sharedStrings.xml><?xml version="1.0" encoding="utf-8"?>
<sst xmlns="http://schemas.openxmlformats.org/spreadsheetml/2006/main" count="48" uniqueCount="48">
  <si>
    <t>人</t>
    <phoneticPr fontId="2" type="noConversion"/>
  </si>
  <si>
    <t xml:space="preserve">average arrival rate </t>
    <phoneticPr fontId="2" type="noConversion"/>
  </si>
  <si>
    <t>来电频率</t>
    <phoneticPr fontId="2" type="noConversion"/>
  </si>
  <si>
    <t>通/秒</t>
    <phoneticPr fontId="2" type="noConversion"/>
  </si>
  <si>
    <t>每XX的平均进线量 / XX的秒</t>
    <phoneticPr fontId="2" type="noConversion"/>
  </si>
  <si>
    <t>字母代号</t>
    <phoneticPr fontId="2" type="noConversion"/>
  </si>
  <si>
    <t>英文</t>
    <phoneticPr fontId="2" type="noConversion"/>
  </si>
  <si>
    <t>释义</t>
    <phoneticPr fontId="2" type="noConversion"/>
  </si>
  <si>
    <t>单位</t>
    <phoneticPr fontId="2" type="noConversion"/>
  </si>
  <si>
    <t>公式</t>
    <phoneticPr fontId="2" type="noConversion"/>
  </si>
  <si>
    <t>Ts</t>
    <phoneticPr fontId="2" type="noConversion"/>
  </si>
  <si>
    <t>average call duration</t>
    <phoneticPr fontId="2" type="noConversion"/>
  </si>
  <si>
    <t>平均每通电话时长</t>
    <phoneticPr fontId="2" type="noConversion"/>
  </si>
  <si>
    <t>秒/通</t>
    <phoneticPr fontId="2" type="noConversion"/>
  </si>
  <si>
    <t>m</t>
    <phoneticPr fontId="2" type="noConversion"/>
  </si>
  <si>
    <t>number of agents</t>
    <phoneticPr fontId="2" type="noConversion"/>
  </si>
  <si>
    <t>坐席人数</t>
    <phoneticPr fontId="2" type="noConversion"/>
  </si>
  <si>
    <t>u</t>
    <phoneticPr fontId="2" type="noConversion"/>
  </si>
  <si>
    <t xml:space="preserve">traffic intensify </t>
    <phoneticPr fontId="2" type="noConversion"/>
  </si>
  <si>
    <t>秒/秒</t>
    <phoneticPr fontId="2" type="noConversion"/>
  </si>
  <si>
    <t xml:space="preserve">        * Ts</t>
    <phoneticPr fontId="2" type="noConversion"/>
  </si>
  <si>
    <t>t_cnt * Ts / xx的秒</t>
    <phoneticPr fontId="2" type="noConversion"/>
  </si>
  <si>
    <t>话务强度(理论最少人员）</t>
    <phoneticPr fontId="2" type="noConversion"/>
  </si>
  <si>
    <t>p</t>
    <phoneticPr fontId="2" type="noConversion"/>
  </si>
  <si>
    <t>agent occupancy</t>
    <phoneticPr fontId="2" type="noConversion"/>
  </si>
  <si>
    <t>占用率</t>
    <phoneticPr fontId="2" type="noConversion"/>
  </si>
  <si>
    <t>n</t>
    <phoneticPr fontId="2" type="noConversion"/>
  </si>
  <si>
    <t>u/m</t>
    <phoneticPr fontId="2" type="noConversion"/>
  </si>
  <si>
    <t>Tw</t>
    <phoneticPr fontId="2" type="noConversion"/>
  </si>
  <si>
    <t xml:space="preserve">average wating time </t>
    <phoneticPr fontId="2" type="noConversion"/>
  </si>
  <si>
    <t>平均等待时长</t>
    <phoneticPr fontId="2" type="noConversion"/>
  </si>
  <si>
    <t>Ec(m, u) * Ts / m * (1 - p)</t>
    <phoneticPr fontId="2" type="noConversion"/>
  </si>
  <si>
    <t>假设呼叫中心每半小时360通，平均处理时长4分钟，一共55个客服人员，服务水平目标15s</t>
    <phoneticPr fontId="2" type="noConversion"/>
  </si>
  <si>
    <t>通，秒</t>
    <phoneticPr fontId="2" type="noConversion"/>
  </si>
  <si>
    <t>Ec(m, u )</t>
    <phoneticPr fontId="2" type="noConversion"/>
  </si>
  <si>
    <t>prob(call has to wait)</t>
    <phoneticPr fontId="2" type="noConversion"/>
  </si>
  <si>
    <t>t</t>
    <phoneticPr fontId="2" type="noConversion"/>
  </si>
  <si>
    <t>target answer time</t>
    <phoneticPr fontId="2" type="noConversion"/>
  </si>
  <si>
    <t>W(t)</t>
    <phoneticPr fontId="2" type="noConversion"/>
  </si>
  <si>
    <t>达到服务目标的接通率</t>
    <phoneticPr fontId="2" type="noConversion"/>
  </si>
  <si>
    <t>1 - Ec(m, u) * e^(-(m - u)* t/Ts)</t>
    <phoneticPr fontId="2" type="noConversion"/>
  </si>
  <si>
    <t>Prob(wate time &lt;= t)</t>
    <phoneticPr fontId="2" type="noConversion"/>
  </si>
  <si>
    <t>possion(m, u, false) / (possion(m, u, false)  + (1 - p)*possion(m-1, u ,true))</t>
    <phoneticPr fontId="2" type="noConversion"/>
  </si>
  <si>
    <t>例子数值</t>
    <phoneticPr fontId="2" type="noConversion"/>
  </si>
  <si>
    <t>呼叫等待概率</t>
    <phoneticPr fontId="2" type="noConversion"/>
  </si>
  <si>
    <t>每XX的平均进线量，小时话务量</t>
    <phoneticPr fontId="2" type="noConversion"/>
  </si>
  <si>
    <t>每小时话务量</t>
    <phoneticPr fontId="2" type="noConversion"/>
  </si>
  <si>
    <t>服务目标水平(秒）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</si>
</sst>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99060</xdr:colOff>
      <xdr:row>7</xdr:row>
      <xdr:rowOff>0</xdr:rowOff>
    </xdr:from>
    <xdr:ext cx="2749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B3D144-42C2-4DAB-BE7B-C797F70150A0}"/>
                </a:ext>
              </a:extLst>
            </xdr:cNvPr>
            <xdr:cNvSpPr txBox="1"/>
          </xdr:nvSpPr>
          <xdr:spPr>
            <a:xfrm>
              <a:off x="5974080" y="868680"/>
              <a:ext cx="2749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B3D144-42C2-4DAB-BE7B-C797F70150A0}"/>
                </a:ext>
              </a:extLst>
            </xdr:cNvPr>
            <xdr:cNvSpPr txBox="1"/>
          </xdr:nvSpPr>
          <xdr:spPr>
            <a:xfrm>
              <a:off x="5974080" y="868680"/>
              <a:ext cx="2749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𝜆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99060</xdr:colOff>
      <xdr:row>9</xdr:row>
      <xdr:rowOff>0</xdr:rowOff>
    </xdr:from>
    <xdr:ext cx="2749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AEBF84FB-8160-430B-9075-2755A436BED8}"/>
                </a:ext>
              </a:extLst>
            </xdr:cNvPr>
            <xdr:cNvSpPr txBox="1"/>
          </xdr:nvSpPr>
          <xdr:spPr>
            <a:xfrm>
              <a:off x="5974080" y="1394460"/>
              <a:ext cx="2749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AEBF84FB-8160-430B-9075-2755A436BED8}"/>
                </a:ext>
              </a:extLst>
            </xdr:cNvPr>
            <xdr:cNvSpPr txBox="1"/>
          </xdr:nvSpPr>
          <xdr:spPr>
            <a:xfrm>
              <a:off x="5974080" y="1394460"/>
              <a:ext cx="2749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𝜆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0</xdr:col>
      <xdr:colOff>83820</xdr:colOff>
      <xdr:row>2</xdr:row>
      <xdr:rowOff>53340</xdr:rowOff>
    </xdr:from>
    <xdr:to>
      <xdr:col>1</xdr:col>
      <xdr:colOff>2055087</xdr:colOff>
      <xdr:row>8</xdr:row>
      <xdr:rowOff>68398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48F95E1-6223-4ECF-A953-21738E86B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403860"/>
          <a:ext cx="3266667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5" zoomScaleNormal="115" workbookViewId="0">
      <selection activeCell="J41" sqref="J41"/>
    </sheetView>
  </sheetViews>
  <sheetFormatPr defaultRowHeight="14.25" x14ac:dyDescent="0.2"/>
  <cols>
    <col min="1" max="1" width="18.875" bestFit="1" customWidth="1"/>
    <col min="2" max="2" width="32.875" customWidth="1"/>
    <col min="3" max="3" width="2" customWidth="1"/>
    <col min="4" max="4" width="30.5" style="2" bestFit="1" customWidth="1"/>
    <col min="5" max="5" width="6.875" style="2" customWidth="1"/>
    <col min="7" max="7" width="22.625" bestFit="1" customWidth="1"/>
    <col min="8" max="8" width="30.375" customWidth="1"/>
    <col min="9" max="9" width="13.875" bestFit="1" customWidth="1"/>
    <col min="10" max="10" width="68.875" bestFit="1" customWidth="1"/>
    <col min="11" max="11" width="17.625" bestFit="1" customWidth="1"/>
  </cols>
  <sheetData>
    <row r="1" spans="1:11" ht="16.899999999999999" customHeight="1" x14ac:dyDescent="0.2">
      <c r="D1" s="5" t="s">
        <v>43</v>
      </c>
    </row>
    <row r="3" spans="1:11" x14ac:dyDescent="0.2">
      <c r="D3" s="9">
        <v>222</v>
      </c>
      <c r="E3" s="9">
        <v>900</v>
      </c>
      <c r="F3" t="s">
        <v>33</v>
      </c>
      <c r="G3" t="s">
        <v>26</v>
      </c>
      <c r="H3" t="s">
        <v>45</v>
      </c>
      <c r="I3" t="s">
        <v>46</v>
      </c>
    </row>
    <row r="4" spans="1:11" ht="27" customHeight="1" x14ac:dyDescent="0.2">
      <c r="A4" s="1"/>
      <c r="D4" s="9">
        <v>43</v>
      </c>
      <c r="G4" t="s">
        <v>14</v>
      </c>
      <c r="H4" t="s">
        <v>15</v>
      </c>
      <c r="I4" t="s">
        <v>16</v>
      </c>
      <c r="J4" t="s">
        <v>0</v>
      </c>
    </row>
    <row r="7" spans="1:11" ht="30.6" customHeight="1" x14ac:dyDescent="0.2"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</row>
    <row r="8" spans="1:11" x14ac:dyDescent="0.2">
      <c r="D8" s="8">
        <f>D3/E3</f>
        <v>0.24666666666666667</v>
      </c>
      <c r="F8" s="2"/>
      <c r="G8" s="2" t="s">
        <v>1</v>
      </c>
      <c r="H8" s="2" t="s">
        <v>2</v>
      </c>
      <c r="I8" s="2" t="s">
        <v>3</v>
      </c>
      <c r="J8" s="2" t="s">
        <v>4</v>
      </c>
    </row>
    <row r="9" spans="1:11" x14ac:dyDescent="0.2">
      <c r="D9" s="9">
        <v>173</v>
      </c>
      <c r="F9" s="2" t="s">
        <v>10</v>
      </c>
      <c r="G9" s="2" t="s">
        <v>11</v>
      </c>
      <c r="H9" s="2" t="s">
        <v>12</v>
      </c>
      <c r="I9" s="2" t="s">
        <v>13</v>
      </c>
      <c r="J9" s="2"/>
    </row>
    <row r="10" spans="1:11" x14ac:dyDescent="0.2">
      <c r="D10" s="2">
        <f>D8*D9</f>
        <v>42.673333333333332</v>
      </c>
      <c r="F10" s="2" t="s">
        <v>17</v>
      </c>
      <c r="G10" s="2" t="s">
        <v>18</v>
      </c>
      <c r="H10" s="2" t="s">
        <v>22</v>
      </c>
      <c r="I10" s="2" t="s">
        <v>19</v>
      </c>
      <c r="J10" s="2" t="s">
        <v>20</v>
      </c>
      <c r="K10" t="s">
        <v>21</v>
      </c>
    </row>
    <row r="11" spans="1:11" x14ac:dyDescent="0.2">
      <c r="D11" s="3">
        <f>D10/D4</f>
        <v>0.99240310077519378</v>
      </c>
      <c r="F11" s="2" t="s">
        <v>23</v>
      </c>
      <c r="G11" s="2" t="s">
        <v>24</v>
      </c>
      <c r="H11" s="2" t="s">
        <v>25</v>
      </c>
      <c r="I11" s="2" t="s">
        <v>27</v>
      </c>
      <c r="J11" s="2"/>
    </row>
    <row r="12" spans="1:11" x14ac:dyDescent="0.2">
      <c r="A12" s="10" t="s">
        <v>32</v>
      </c>
      <c r="B12" s="10"/>
      <c r="D12" s="3">
        <f>_xlfn.POISSON.DIST(D4,D10,FALSE)/(_xlfn.POISSON.DIST(D4,D10,FALSE)+(1-D11)*_xlfn.POISSON.DIST(D4-1,D10,TRUE))</f>
        <v>0.94109937805197641</v>
      </c>
      <c r="F12" s="2" t="s">
        <v>34</v>
      </c>
      <c r="G12" s="2" t="s">
        <v>35</v>
      </c>
      <c r="H12" s="2" t="s">
        <v>44</v>
      </c>
      <c r="I12" s="2"/>
      <c r="J12" s="2" t="s">
        <v>42</v>
      </c>
    </row>
    <row r="13" spans="1:11" x14ac:dyDescent="0.2">
      <c r="A13" s="10"/>
      <c r="B13" s="10"/>
      <c r="F13" s="2"/>
      <c r="G13" s="2"/>
      <c r="H13" s="2"/>
      <c r="I13" s="2"/>
      <c r="J13" s="2"/>
    </row>
    <row r="14" spans="1:11" x14ac:dyDescent="0.2">
      <c r="A14" s="10"/>
      <c r="B14" s="10"/>
      <c r="F14" s="2"/>
      <c r="G14" s="2"/>
      <c r="H14" s="2"/>
      <c r="I14" s="2"/>
      <c r="J14" s="2"/>
    </row>
    <row r="15" spans="1:11" x14ac:dyDescent="0.2">
      <c r="A15" s="10"/>
      <c r="B15" s="10"/>
      <c r="D15" s="4">
        <f>(D12*D9)/(D4*(1-D11))</f>
        <v>498.39854817242309</v>
      </c>
      <c r="F15" s="2" t="s">
        <v>28</v>
      </c>
      <c r="G15" s="2" t="s">
        <v>29</v>
      </c>
      <c r="H15" s="2" t="s">
        <v>30</v>
      </c>
      <c r="I15" s="2"/>
      <c r="J15" s="2" t="s">
        <v>31</v>
      </c>
    </row>
    <row r="16" spans="1:11" x14ac:dyDescent="0.2">
      <c r="A16" s="10"/>
      <c r="B16" s="10"/>
      <c r="D16" s="9">
        <v>20</v>
      </c>
      <c r="F16" s="2" t="s">
        <v>36</v>
      </c>
      <c r="G16" s="2" t="s">
        <v>37</v>
      </c>
      <c r="H16" s="2" t="s">
        <v>47</v>
      </c>
      <c r="I16" s="2"/>
      <c r="J16" s="2"/>
    </row>
    <row r="17" spans="1:10" x14ac:dyDescent="0.2">
      <c r="A17" s="10"/>
      <c r="B17" s="10"/>
      <c r="F17" s="2"/>
      <c r="G17" s="2"/>
      <c r="H17" s="2"/>
      <c r="I17" s="2"/>
      <c r="J17" s="2"/>
    </row>
    <row r="18" spans="1:10" x14ac:dyDescent="0.2">
      <c r="A18" s="10"/>
      <c r="B18" s="10"/>
      <c r="D18" s="6">
        <f>1-D12*EXP(1)^(-(D4-D10)*D16/D9)</f>
        <v>9.3778451943147823E-2</v>
      </c>
      <c r="F18" s="7" t="s">
        <v>38</v>
      </c>
      <c r="G18" s="2" t="s">
        <v>41</v>
      </c>
      <c r="H18" s="2" t="s">
        <v>39</v>
      </c>
      <c r="I18" s="2"/>
      <c r="J18" s="2" t="s">
        <v>40</v>
      </c>
    </row>
    <row r="19" spans="1:10" x14ac:dyDescent="0.2">
      <c r="F19" s="2"/>
      <c r="G19" s="2"/>
      <c r="H19" s="2"/>
      <c r="I19" s="2"/>
      <c r="J19" s="2"/>
    </row>
  </sheetData>
  <mergeCells count="1">
    <mergeCell ref="A12:B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2020-08-15T03:13:07Z</dcterms:modified>
</cp:coreProperties>
</file>