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llier\Box Sync\- DHOLLIER Private\Adhoc Projects\baseball_analytics\mapping\"/>
    </mc:Choice>
  </mc:AlternateContent>
  <bookViews>
    <workbookView minimized="1" xWindow="0" yWindow="0" windowWidth="15336" windowHeight="8532"/>
  </bookViews>
  <sheets>
    <sheet name="Ag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P45" i="1"/>
  <c r="M45" i="1"/>
  <c r="N45" i="1" s="1"/>
  <c r="H45" i="1"/>
  <c r="F45" i="1"/>
  <c r="E45" i="1"/>
  <c r="P44" i="1"/>
  <c r="M44" i="1"/>
  <c r="N44" i="1" s="1"/>
  <c r="H44" i="1"/>
  <c r="F44" i="1"/>
  <c r="E44" i="1"/>
  <c r="P43" i="1"/>
  <c r="M43" i="1"/>
  <c r="N43" i="1" s="1"/>
  <c r="H43" i="1"/>
  <c r="F43" i="1"/>
  <c r="E43" i="1"/>
  <c r="P42" i="1"/>
  <c r="M42" i="1"/>
  <c r="N42" i="1" s="1"/>
  <c r="H42" i="1"/>
  <c r="F42" i="1"/>
  <c r="E42" i="1"/>
  <c r="P41" i="1"/>
  <c r="M41" i="1"/>
  <c r="N41" i="1" s="1"/>
  <c r="H41" i="1"/>
  <c r="F41" i="1"/>
  <c r="E41" i="1"/>
  <c r="P40" i="1"/>
  <c r="M40" i="1"/>
  <c r="N40" i="1" s="1"/>
  <c r="H40" i="1"/>
  <c r="F40" i="1"/>
  <c r="E40" i="1"/>
  <c r="P39" i="1"/>
  <c r="M39" i="1"/>
  <c r="N39" i="1" s="1"/>
  <c r="H39" i="1"/>
  <c r="F39" i="1"/>
  <c r="E39" i="1"/>
  <c r="P38" i="1"/>
  <c r="M38" i="1"/>
  <c r="N38" i="1" s="1"/>
  <c r="H38" i="1"/>
  <c r="F38" i="1"/>
  <c r="E38" i="1"/>
  <c r="P37" i="1"/>
  <c r="M37" i="1"/>
  <c r="N37" i="1" s="1"/>
  <c r="H37" i="1"/>
  <c r="F37" i="1"/>
  <c r="E37" i="1"/>
  <c r="P36" i="1"/>
  <c r="M36" i="1"/>
  <c r="N36" i="1" s="1"/>
  <c r="H36" i="1"/>
  <c r="F36" i="1"/>
  <c r="E36" i="1"/>
  <c r="P35" i="1"/>
  <c r="M35" i="1"/>
  <c r="N35" i="1" s="1"/>
  <c r="H35" i="1"/>
  <c r="F35" i="1"/>
  <c r="E35" i="1"/>
  <c r="P34" i="1"/>
  <c r="M34" i="1"/>
  <c r="N34" i="1" s="1"/>
  <c r="H34" i="1"/>
  <c r="F34" i="1"/>
  <c r="E34" i="1"/>
  <c r="P33" i="1"/>
  <c r="M33" i="1"/>
  <c r="N33" i="1" s="1"/>
  <c r="H33" i="1"/>
  <c r="F33" i="1"/>
  <c r="E33" i="1"/>
  <c r="P32" i="1"/>
  <c r="M32" i="1"/>
  <c r="N32" i="1" s="1"/>
  <c r="H32" i="1"/>
  <c r="F32" i="1"/>
  <c r="E32" i="1"/>
  <c r="P31" i="1"/>
  <c r="M31" i="1"/>
  <c r="N31" i="1" s="1"/>
  <c r="H31" i="1"/>
  <c r="F31" i="1"/>
  <c r="E31" i="1"/>
  <c r="P30" i="1"/>
  <c r="M30" i="1"/>
  <c r="N30" i="1" s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H30" i="1"/>
  <c r="F30" i="1"/>
  <c r="E30" i="1"/>
  <c r="P29" i="1"/>
  <c r="M29" i="1"/>
  <c r="N29" i="1" s="1"/>
  <c r="I29" i="1"/>
  <c r="H29" i="1"/>
  <c r="F29" i="1"/>
  <c r="E29" i="1"/>
  <c r="P28" i="1"/>
  <c r="M28" i="1"/>
  <c r="N28" i="1" s="1"/>
  <c r="J28" i="1"/>
  <c r="H28" i="1"/>
  <c r="F28" i="1"/>
  <c r="E28" i="1"/>
  <c r="P27" i="1"/>
  <c r="M27" i="1"/>
  <c r="N27" i="1" s="1"/>
  <c r="J27" i="1"/>
  <c r="H27" i="1"/>
  <c r="F27" i="1"/>
  <c r="E27" i="1"/>
  <c r="P26" i="1"/>
  <c r="M26" i="1"/>
  <c r="N26" i="1" s="1"/>
  <c r="J26" i="1"/>
  <c r="H26" i="1"/>
  <c r="F26" i="1"/>
  <c r="E26" i="1"/>
  <c r="P25" i="1"/>
  <c r="N25" i="1"/>
  <c r="M25" i="1"/>
  <c r="J25" i="1"/>
  <c r="H25" i="1"/>
  <c r="F25" i="1"/>
  <c r="E25" i="1"/>
  <c r="P24" i="1"/>
  <c r="M24" i="1"/>
  <c r="N24" i="1" s="1"/>
  <c r="J24" i="1"/>
  <c r="H24" i="1"/>
  <c r="F24" i="1"/>
  <c r="E24" i="1"/>
  <c r="P23" i="1"/>
  <c r="M23" i="1"/>
  <c r="N23" i="1" s="1"/>
  <c r="J23" i="1"/>
  <c r="H23" i="1"/>
  <c r="F23" i="1"/>
  <c r="E23" i="1"/>
  <c r="P22" i="1"/>
  <c r="M22" i="1"/>
  <c r="N22" i="1" s="1"/>
  <c r="J22" i="1"/>
  <c r="H22" i="1"/>
  <c r="F22" i="1"/>
  <c r="E22" i="1"/>
  <c r="S21" i="1"/>
  <c r="P21" i="1"/>
  <c r="M21" i="1"/>
  <c r="N21" i="1" s="1"/>
  <c r="J21" i="1"/>
  <c r="H21" i="1"/>
  <c r="F21" i="1"/>
  <c r="E21" i="1"/>
  <c r="P20" i="1"/>
  <c r="N20" i="1"/>
  <c r="M20" i="1"/>
  <c r="J20" i="1"/>
  <c r="H20" i="1"/>
  <c r="F20" i="1"/>
  <c r="E20" i="1"/>
  <c r="P19" i="1"/>
  <c r="M19" i="1"/>
  <c r="N19" i="1" s="1"/>
  <c r="J19" i="1"/>
  <c r="H19" i="1"/>
  <c r="F19" i="1"/>
  <c r="E19" i="1"/>
  <c r="T18" i="1"/>
  <c r="P18" i="1"/>
  <c r="N18" i="1"/>
  <c r="M18" i="1"/>
  <c r="J18" i="1"/>
  <c r="H18" i="1"/>
  <c r="F18" i="1"/>
  <c r="E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P17" i="1"/>
  <c r="N17" i="1"/>
  <c r="M17" i="1"/>
  <c r="J17" i="1"/>
  <c r="H17" i="1"/>
  <c r="F17" i="1"/>
  <c r="E17" i="1"/>
  <c r="P16" i="1"/>
  <c r="N16" i="1"/>
  <c r="M16" i="1"/>
  <c r="J16" i="1"/>
  <c r="H16" i="1"/>
  <c r="F16" i="1"/>
  <c r="E16" i="1"/>
  <c r="C16" i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T15" i="1"/>
  <c r="P15" i="1"/>
  <c r="N15" i="1"/>
  <c r="M15" i="1"/>
  <c r="J15" i="1"/>
  <c r="H15" i="1"/>
  <c r="F15" i="1"/>
  <c r="E15" i="1"/>
  <c r="P14" i="1"/>
  <c r="N14" i="1"/>
  <c r="M14" i="1"/>
  <c r="J14" i="1"/>
  <c r="H14" i="1"/>
  <c r="F14" i="1"/>
  <c r="E14" i="1"/>
  <c r="P13" i="1"/>
  <c r="N13" i="1"/>
  <c r="M13" i="1"/>
  <c r="J13" i="1"/>
  <c r="H13" i="1"/>
  <c r="F13" i="1"/>
  <c r="E13" i="1"/>
  <c r="P12" i="1"/>
  <c r="M12" i="1"/>
  <c r="N12" i="1" s="1"/>
  <c r="J12" i="1"/>
  <c r="H12" i="1"/>
  <c r="F12" i="1"/>
  <c r="E12" i="1"/>
  <c r="P11" i="1"/>
  <c r="N11" i="1"/>
  <c r="M11" i="1"/>
  <c r="J11" i="1"/>
  <c r="H11" i="1"/>
  <c r="F11" i="1"/>
  <c r="E11" i="1"/>
  <c r="P10" i="1"/>
  <c r="N10" i="1"/>
  <c r="M10" i="1"/>
  <c r="J10" i="1"/>
  <c r="H10" i="1"/>
  <c r="F10" i="1"/>
  <c r="E10" i="1"/>
  <c r="P9" i="1"/>
  <c r="N9" i="1"/>
  <c r="M9" i="1"/>
  <c r="J9" i="1"/>
  <c r="H9" i="1"/>
  <c r="F9" i="1"/>
  <c r="E9" i="1"/>
  <c r="P8" i="1"/>
  <c r="M8" i="1"/>
  <c r="N8" i="1" s="1"/>
  <c r="J8" i="1"/>
  <c r="H8" i="1"/>
  <c r="F8" i="1"/>
  <c r="E8" i="1"/>
  <c r="P7" i="1"/>
  <c r="N7" i="1"/>
  <c r="M7" i="1"/>
  <c r="J7" i="1"/>
  <c r="H7" i="1"/>
  <c r="F7" i="1"/>
  <c r="E7" i="1"/>
  <c r="T6" i="1"/>
  <c r="P6" i="1"/>
  <c r="N6" i="1"/>
  <c r="M6" i="1"/>
  <c r="J6" i="1"/>
  <c r="H6" i="1"/>
  <c r="F6" i="1"/>
  <c r="E6" i="1"/>
  <c r="P5" i="1"/>
  <c r="M5" i="1"/>
  <c r="N5" i="1" s="1"/>
  <c r="J5" i="1"/>
  <c r="H5" i="1"/>
  <c r="F5" i="1"/>
  <c r="E5" i="1"/>
  <c r="P4" i="1"/>
  <c r="N4" i="1"/>
  <c r="M4" i="1"/>
  <c r="J4" i="1"/>
  <c r="H4" i="1"/>
  <c r="F4" i="1"/>
  <c r="E4" i="1"/>
  <c r="P3" i="1"/>
  <c r="N3" i="1"/>
  <c r="M3" i="1"/>
  <c r="J3" i="1"/>
  <c r="H3" i="1"/>
  <c r="F3" i="1"/>
  <c r="E3" i="1"/>
  <c r="P2" i="1"/>
  <c r="N2" i="1"/>
  <c r="J2" i="1"/>
  <c r="H2" i="1"/>
  <c r="F2" i="1"/>
  <c r="E2" i="1"/>
  <c r="D45" i="1" l="1"/>
  <c r="D43" i="1"/>
  <c r="D41" i="1"/>
  <c r="D39" i="1"/>
  <c r="D37" i="1"/>
  <c r="D35" i="1"/>
  <c r="D33" i="1"/>
  <c r="D31" i="1"/>
  <c r="D29" i="1"/>
  <c r="D25" i="1"/>
  <c r="D15" i="1"/>
  <c r="D11" i="1"/>
  <c r="D7" i="1"/>
  <c r="D4" i="1"/>
  <c r="D44" i="1"/>
  <c r="D42" i="1"/>
  <c r="D34" i="1"/>
  <c r="D23" i="1"/>
  <c r="D17" i="1"/>
  <c r="D28" i="1"/>
  <c r="D24" i="1"/>
  <c r="D21" i="1"/>
  <c r="D18" i="1"/>
  <c r="D14" i="1"/>
  <c r="D10" i="1"/>
  <c r="D3" i="1"/>
  <c r="D40" i="1"/>
  <c r="D38" i="1"/>
  <c r="D36" i="1"/>
  <c r="D32" i="1"/>
  <c r="D30" i="1"/>
  <c r="D27" i="1"/>
  <c r="D20" i="1"/>
  <c r="D16" i="1"/>
  <c r="D13" i="1"/>
  <c r="D9" i="1"/>
  <c r="D6" i="1"/>
  <c r="D2" i="1"/>
  <c r="D26" i="1"/>
  <c r="D22" i="1"/>
  <c r="D19" i="1"/>
  <c r="D12" i="1"/>
  <c r="D8" i="1"/>
  <c r="D5" i="1"/>
  <c r="J44" i="1"/>
  <c r="J29" i="1"/>
  <c r="J31" i="1"/>
  <c r="J33" i="1"/>
  <c r="J35" i="1"/>
  <c r="J37" i="1"/>
  <c r="J39" i="1"/>
  <c r="J41" i="1"/>
  <c r="J43" i="1"/>
  <c r="J45" i="1"/>
  <c r="J30" i="1"/>
  <c r="J32" i="1"/>
  <c r="J34" i="1"/>
  <c r="J36" i="1"/>
  <c r="J38" i="1"/>
  <c r="J40" i="1"/>
  <c r="J42" i="1"/>
</calcChain>
</file>

<file path=xl/sharedStrings.xml><?xml version="1.0" encoding="utf-8"?>
<sst xmlns="http://schemas.openxmlformats.org/spreadsheetml/2006/main" count="47" uniqueCount="41">
  <si>
    <t>Age</t>
  </si>
  <si>
    <t>ERA Multiplier</t>
  </si>
  <si>
    <t>Delta R/PA</t>
  </si>
  <si>
    <t>NetHitting</t>
  </si>
  <si>
    <t>NetPitching</t>
  </si>
  <si>
    <t>PitchAdd</t>
  </si>
  <si>
    <t>D-Velo</t>
  </si>
  <si>
    <t>NetVelo</t>
  </si>
  <si>
    <t>ERA Multiplier Old</t>
  </si>
  <si>
    <t>NetPitchingOld</t>
  </si>
  <si>
    <t>Lookup</t>
  </si>
  <si>
    <t>Value</t>
  </si>
  <si>
    <t>Speed</t>
  </si>
  <si>
    <t>Height</t>
  </si>
  <si>
    <t>1B</t>
  </si>
  <si>
    <t>1B/2B</t>
  </si>
  <si>
    <t>1B/3B</t>
  </si>
  <si>
    <t>1B/C</t>
  </si>
  <si>
    <t>1B/LF</t>
  </si>
  <si>
    <t>2B</t>
  </si>
  <si>
    <t>2B/3B</t>
  </si>
  <si>
    <t>2B/OF</t>
  </si>
  <si>
    <t>2B/SS</t>
  </si>
  <si>
    <t>3B</t>
  </si>
  <si>
    <t>3B/1B</t>
  </si>
  <si>
    <t>3B/2B</t>
  </si>
  <si>
    <t>3B/OF</t>
  </si>
  <si>
    <t>3B/SS</t>
  </si>
  <si>
    <t>C</t>
  </si>
  <si>
    <t>C/1B</t>
  </si>
  <si>
    <t>CF</t>
  </si>
  <si>
    <t>CF/LF</t>
  </si>
  <si>
    <t>INF</t>
  </si>
  <si>
    <t>LF</t>
  </si>
  <si>
    <t>LF/1B</t>
  </si>
  <si>
    <t>LF/CF</t>
  </si>
  <si>
    <t>OF</t>
  </si>
  <si>
    <t>RF</t>
  </si>
  <si>
    <t>SS</t>
  </si>
  <si>
    <t>SS/2B</t>
  </si>
  <si>
    <t>SS/3B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</si>
</sst>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.00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topLeftCell="B1" workbookViewId="0">
      <selection activeCell="S17" sqref="S17"/>
    </sheetView>
  </sheetViews>
  <sheetFormatPr defaultColWidth="9.109375" defaultRowHeight="10.199999999999999" x14ac:dyDescent="0.2"/>
  <cols>
    <col min="1" max="2" width="12.6640625" style="7" customWidth="1"/>
    <col min="3" max="3" width="12.6640625" style="8" customWidth="1"/>
    <col min="4" max="4" width="9.109375" style="7"/>
    <col min="5" max="7" width="9.109375" style="9"/>
    <col min="8" max="8" width="9.109375" style="4"/>
    <col min="9" max="9" width="12.6640625" style="7" hidden="1" customWidth="1"/>
    <col min="10" max="10" width="10.44140625" style="4" hidden="1" customWidth="1"/>
    <col min="11" max="12" width="0" style="9" hidden="1" customWidth="1"/>
    <col min="13" max="13" width="0" style="8" hidden="1" customWidth="1"/>
    <col min="14" max="14" width="0" style="4" hidden="1" customWidth="1"/>
    <col min="15" max="15" width="12.6640625" style="7" hidden="1" customWidth="1"/>
    <col min="16" max="16" width="0" style="9" hidden="1" customWidth="1"/>
    <col min="17" max="17" width="9.109375" style="9"/>
    <col min="18" max="19" width="9.109375" style="7"/>
    <col min="20" max="20" width="9.109375" style="5"/>
    <col min="21" max="22" width="9.33203125" style="5" bestFit="1" customWidth="1"/>
    <col min="23" max="30" width="9.109375" style="5"/>
    <col min="31" max="31" width="12.6640625" style="7" customWidth="1"/>
    <col min="32" max="16384" width="9.109375" style="5"/>
  </cols>
  <sheetData>
    <row r="1" spans="1:3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3" t="s">
        <v>5</v>
      </c>
      <c r="L1" s="3" t="s">
        <v>6</v>
      </c>
      <c r="M1" s="2"/>
      <c r="N1" s="1" t="s">
        <v>1</v>
      </c>
      <c r="O1" s="1"/>
      <c r="P1" s="3" t="s">
        <v>4</v>
      </c>
      <c r="Q1" s="3"/>
      <c r="R1" s="1" t="s">
        <v>10</v>
      </c>
      <c r="S1" s="1" t="s">
        <v>11</v>
      </c>
      <c r="T1" s="5" t="s">
        <v>12</v>
      </c>
      <c r="U1" s="5" t="s">
        <v>13</v>
      </c>
      <c r="AD1" s="6" t="s">
        <v>6</v>
      </c>
      <c r="AE1" s="1" t="s">
        <v>8</v>
      </c>
    </row>
    <row r="2" spans="1:31" x14ac:dyDescent="0.2">
      <c r="A2" s="7">
        <v>13</v>
      </c>
      <c r="B2" s="8">
        <v>0.88800000000000001</v>
      </c>
      <c r="C2" s="8">
        <f t="shared" ref="C2:C15" si="0">C3+0.00167</f>
        <v>2.5050000000000006E-2</v>
      </c>
      <c r="D2" s="8">
        <f>SUM(C$2:C2)</f>
        <v>2.5050000000000006E-2</v>
      </c>
      <c r="E2" s="9">
        <f>PRODUCT(B$2:B2)</f>
        <v>0.88800000000000001</v>
      </c>
      <c r="F2" s="9">
        <f t="shared" ref="F2:F16" si="1">4*B2-4</f>
        <v>-0.44799999999999995</v>
      </c>
      <c r="G2" s="9">
        <v>0.15000000000000005</v>
      </c>
      <c r="H2" s="4">
        <f>SUM(G$2:G2)</f>
        <v>0.15000000000000005</v>
      </c>
      <c r="I2" s="8">
        <v>0.9</v>
      </c>
      <c r="J2" s="8">
        <f>PRODUCT(I$2:I2)</f>
        <v>0.9</v>
      </c>
      <c r="K2" s="9">
        <v>-0.39999999999999991</v>
      </c>
      <c r="L2" s="9">
        <v>0.15000000000000005</v>
      </c>
      <c r="M2" s="8">
        <f>4*O2-(4+0.32*L2)</f>
        <v>-0.44799999999999995</v>
      </c>
      <c r="N2" s="8">
        <f t="shared" ref="N2:N45" si="2">(4+M2)/4</f>
        <v>0.88800000000000001</v>
      </c>
      <c r="O2" s="8">
        <v>0.9</v>
      </c>
      <c r="P2" s="9">
        <f>PRODUCT(O$2:O2)</f>
        <v>0.9</v>
      </c>
      <c r="R2" s="7">
        <v>0</v>
      </c>
      <c r="S2" s="7">
        <v>0</v>
      </c>
      <c r="T2" s="5">
        <v>0.26300000000000001</v>
      </c>
      <c r="U2" s="4"/>
      <c r="AD2" s="8">
        <v>0</v>
      </c>
      <c r="AE2" s="8">
        <v>0.9</v>
      </c>
    </row>
    <row r="3" spans="1:31" x14ac:dyDescent="0.2">
      <c r="A3" s="7">
        <v>14</v>
      </c>
      <c r="B3" s="8">
        <v>0.88800000000000001</v>
      </c>
      <c r="C3" s="8">
        <f t="shared" si="0"/>
        <v>2.3380000000000005E-2</v>
      </c>
      <c r="D3" s="8">
        <f>SUM(C$2:C3)</f>
        <v>4.8430000000000015E-2</v>
      </c>
      <c r="E3" s="9">
        <f>PRODUCT(B$2:B3)</f>
        <v>0.78854400000000002</v>
      </c>
      <c r="F3" s="9">
        <f t="shared" si="1"/>
        <v>-0.44799999999999995</v>
      </c>
      <c r="G3" s="9">
        <v>0.15000000000000005</v>
      </c>
      <c r="H3" s="4">
        <f>SUM(G$2:G3)</f>
        <v>0.3000000000000001</v>
      </c>
      <c r="I3" s="8">
        <v>0.9</v>
      </c>
      <c r="J3" s="8">
        <f>PRODUCT(I$2:I3)</f>
        <v>0.81</v>
      </c>
      <c r="K3" s="9">
        <v>-0.39999999999999991</v>
      </c>
      <c r="L3" s="9">
        <v>0.15000000000000005</v>
      </c>
      <c r="M3" s="8">
        <f t="shared" ref="M3:M45" si="3">4*O3-(4+0.32*L3)</f>
        <v>-0.44799999999999995</v>
      </c>
      <c r="N3" s="8">
        <f t="shared" si="2"/>
        <v>0.88800000000000001</v>
      </c>
      <c r="O3" s="8">
        <v>0.9</v>
      </c>
      <c r="P3" s="9">
        <f>PRODUCT(O$2:O3)</f>
        <v>0.81</v>
      </c>
      <c r="R3" s="7" t="s">
        <v>14</v>
      </c>
      <c r="S3" s="7">
        <v>-11</v>
      </c>
      <c r="T3" s="5">
        <v>0.246</v>
      </c>
      <c r="U3" s="4"/>
      <c r="AD3" s="8">
        <v>0</v>
      </c>
      <c r="AE3" s="8">
        <v>0.9</v>
      </c>
    </row>
    <row r="4" spans="1:31" x14ac:dyDescent="0.2">
      <c r="A4" s="7">
        <v>15</v>
      </c>
      <c r="B4" s="8">
        <v>0.88800000000000001</v>
      </c>
      <c r="C4" s="8">
        <f t="shared" si="0"/>
        <v>2.1710000000000004E-2</v>
      </c>
      <c r="D4" s="8">
        <f>SUM(C$2:C4)</f>
        <v>7.0140000000000022E-2</v>
      </c>
      <c r="E4" s="9">
        <f>PRODUCT(B$2:B4)</f>
        <v>0.70022707200000001</v>
      </c>
      <c r="F4" s="9">
        <f t="shared" si="1"/>
        <v>-0.44799999999999995</v>
      </c>
      <c r="G4" s="9">
        <v>0.15000000000000005</v>
      </c>
      <c r="H4" s="4">
        <f>SUM(G$2:G4)</f>
        <v>0.45000000000000018</v>
      </c>
      <c r="I4" s="8">
        <v>0.9</v>
      </c>
      <c r="J4" s="8">
        <f>PRODUCT(I$2:I4)</f>
        <v>0.72900000000000009</v>
      </c>
      <c r="K4" s="9">
        <v>-0.39999999999999991</v>
      </c>
      <c r="L4" s="9">
        <v>0.15000000000000005</v>
      </c>
      <c r="M4" s="8">
        <f t="shared" si="3"/>
        <v>-0.44799999999999995</v>
      </c>
      <c r="N4" s="8">
        <f t="shared" si="2"/>
        <v>0.88800000000000001</v>
      </c>
      <c r="O4" s="8">
        <v>0.9</v>
      </c>
      <c r="P4" s="9">
        <f>PRODUCT(O$2:O4)</f>
        <v>0.72900000000000009</v>
      </c>
      <c r="R4" s="7" t="s">
        <v>15</v>
      </c>
      <c r="S4" s="7">
        <v>-4.25</v>
      </c>
      <c r="T4" s="5">
        <v>0.25900000000000001</v>
      </c>
      <c r="U4" s="4"/>
      <c r="AD4" s="8">
        <v>0</v>
      </c>
      <c r="AE4" s="8">
        <v>0.9</v>
      </c>
    </row>
    <row r="5" spans="1:31" x14ac:dyDescent="0.2">
      <c r="A5" s="7">
        <v>16</v>
      </c>
      <c r="B5" s="8">
        <v>0.88800000000000001</v>
      </c>
      <c r="C5" s="8">
        <f t="shared" si="0"/>
        <v>2.0040000000000002E-2</v>
      </c>
      <c r="D5" s="8">
        <f>SUM(C$2:C5)</f>
        <v>9.0180000000000024E-2</v>
      </c>
      <c r="E5" s="9">
        <f>PRODUCT(B$2:B5)</f>
        <v>0.62180163993600002</v>
      </c>
      <c r="F5" s="9">
        <f t="shared" si="1"/>
        <v>-0.44799999999999995</v>
      </c>
      <c r="G5" s="9">
        <v>0.15000000000000005</v>
      </c>
      <c r="H5" s="4">
        <f>SUM(G$2:G5)</f>
        <v>0.6000000000000002</v>
      </c>
      <c r="I5" s="8">
        <v>0.9</v>
      </c>
      <c r="J5" s="8">
        <f>PRODUCT(I$2:I5)</f>
        <v>0.65610000000000013</v>
      </c>
      <c r="K5" s="9">
        <v>-0.39999999999999991</v>
      </c>
      <c r="L5" s="9">
        <v>0.15000000000000005</v>
      </c>
      <c r="M5" s="8">
        <f t="shared" si="3"/>
        <v>-0.44799999999999995</v>
      </c>
      <c r="N5" s="8">
        <f t="shared" si="2"/>
        <v>0.88800000000000001</v>
      </c>
      <c r="O5" s="8">
        <v>0.9</v>
      </c>
      <c r="P5" s="9">
        <f>PRODUCT(O$2:O5)</f>
        <v>0.65610000000000013</v>
      </c>
      <c r="R5" s="7" t="s">
        <v>16</v>
      </c>
      <c r="S5" s="7">
        <v>-4.75</v>
      </c>
      <c r="T5" s="5">
        <v>0.2515</v>
      </c>
      <c r="U5" s="4"/>
      <c r="AD5" s="8">
        <v>0</v>
      </c>
      <c r="AE5" s="8">
        <v>0.9</v>
      </c>
    </row>
    <row r="6" spans="1:31" x14ac:dyDescent="0.2">
      <c r="A6" s="7">
        <v>17</v>
      </c>
      <c r="B6" s="8">
        <v>0.88800000000000001</v>
      </c>
      <c r="C6" s="8">
        <f t="shared" si="0"/>
        <v>1.8370000000000001E-2</v>
      </c>
      <c r="D6" s="8">
        <f>SUM(C$2:C6)</f>
        <v>0.10855000000000002</v>
      </c>
      <c r="E6" s="9">
        <f>PRODUCT(B$2:B6)</f>
        <v>0.55215985626316799</v>
      </c>
      <c r="F6" s="9">
        <f t="shared" si="1"/>
        <v>-0.44799999999999995</v>
      </c>
      <c r="G6" s="9">
        <v>0.15000000000000005</v>
      </c>
      <c r="H6" s="4">
        <f>SUM(G$2:G6)</f>
        <v>0.75000000000000022</v>
      </c>
      <c r="I6" s="8">
        <v>0.9</v>
      </c>
      <c r="J6" s="8">
        <f>PRODUCT(I$2:I6)</f>
        <v>0.59049000000000018</v>
      </c>
      <c r="K6" s="9">
        <v>-0.39999999999999991</v>
      </c>
      <c r="L6" s="9">
        <v>0.15000000000000005</v>
      </c>
      <c r="M6" s="8">
        <f t="shared" si="3"/>
        <v>-0.44799999999999995</v>
      </c>
      <c r="N6" s="8">
        <f t="shared" si="2"/>
        <v>0.88800000000000001</v>
      </c>
      <c r="O6" s="8">
        <v>0.9</v>
      </c>
      <c r="P6" s="9">
        <f>PRODUCT(O$2:O6)</f>
        <v>0.59049000000000018</v>
      </c>
      <c r="R6" s="7" t="s">
        <v>17</v>
      </c>
      <c r="S6" s="7">
        <v>-1.5</v>
      </c>
      <c r="T6" s="5">
        <f>AVERAGE(T17,T3)</f>
        <v>0.2485</v>
      </c>
      <c r="U6" s="4"/>
      <c r="AD6" s="8">
        <v>0</v>
      </c>
      <c r="AE6" s="8">
        <v>0.9</v>
      </c>
    </row>
    <row r="7" spans="1:31" x14ac:dyDescent="0.2">
      <c r="A7" s="7">
        <v>18</v>
      </c>
      <c r="B7" s="8">
        <v>0.88800000000000001</v>
      </c>
      <c r="C7" s="8">
        <f t="shared" si="0"/>
        <v>1.67E-2</v>
      </c>
      <c r="D7" s="8">
        <f>SUM(C$2:C7)</f>
        <v>0.12525000000000003</v>
      </c>
      <c r="E7" s="9">
        <f>PRODUCT(B$2:B7)</f>
        <v>0.49031795236169318</v>
      </c>
      <c r="F7" s="9">
        <f t="shared" si="1"/>
        <v>-0.44799999999999995</v>
      </c>
      <c r="G7" s="9">
        <v>0.15000000000000005</v>
      </c>
      <c r="H7" s="4">
        <f>SUM(G$2:G7)</f>
        <v>0.90000000000000024</v>
      </c>
      <c r="I7" s="8">
        <v>0.9</v>
      </c>
      <c r="J7" s="8">
        <f>PRODUCT(I$2:I7)</f>
        <v>0.53144100000000016</v>
      </c>
      <c r="K7" s="9">
        <v>-0.39999999999999991</v>
      </c>
      <c r="L7" s="9">
        <v>0.15000000000000005</v>
      </c>
      <c r="M7" s="8">
        <f t="shared" si="3"/>
        <v>-0.44799999999999995</v>
      </c>
      <c r="N7" s="8">
        <f t="shared" si="2"/>
        <v>0.88800000000000001</v>
      </c>
      <c r="O7" s="8">
        <v>0.9</v>
      </c>
      <c r="P7" s="9">
        <f>PRODUCT(O$2:O7)</f>
        <v>0.53144100000000016</v>
      </c>
      <c r="R7" s="7" t="s">
        <v>18</v>
      </c>
      <c r="S7" s="7">
        <v>-8.75</v>
      </c>
      <c r="T7" s="5">
        <v>0.25600000000000001</v>
      </c>
      <c r="U7" s="4"/>
      <c r="AD7" s="8">
        <v>0</v>
      </c>
      <c r="AE7" s="8">
        <v>0.9</v>
      </c>
    </row>
    <row r="8" spans="1:31" x14ac:dyDescent="0.2">
      <c r="A8" s="7">
        <v>19</v>
      </c>
      <c r="B8" s="8">
        <v>0.88800000000000001</v>
      </c>
      <c r="C8" s="8">
        <f t="shared" si="0"/>
        <v>1.5029999999999998E-2</v>
      </c>
      <c r="D8" s="8">
        <f>SUM(C$2:C8)</f>
        <v>0.14028000000000002</v>
      </c>
      <c r="E8" s="9">
        <f>PRODUCT(B$2:B8)</f>
        <v>0.43540234169718356</v>
      </c>
      <c r="F8" s="9">
        <f t="shared" si="1"/>
        <v>-0.44799999999999995</v>
      </c>
      <c r="G8" s="9">
        <v>0.15000000000000005</v>
      </c>
      <c r="H8" s="4">
        <f>SUM(G$2:G8)</f>
        <v>1.0500000000000003</v>
      </c>
      <c r="I8" s="8">
        <v>0.9</v>
      </c>
      <c r="J8" s="8">
        <f>PRODUCT(I$2:I8)</f>
        <v>0.47829690000000014</v>
      </c>
      <c r="K8" s="9">
        <v>-0.39999999999999991</v>
      </c>
      <c r="L8" s="9">
        <v>0.15000000000000005</v>
      </c>
      <c r="M8" s="8">
        <f t="shared" si="3"/>
        <v>-0.44799999999999995</v>
      </c>
      <c r="N8" s="8">
        <f t="shared" si="2"/>
        <v>0.88800000000000001</v>
      </c>
      <c r="O8" s="8">
        <v>0.9</v>
      </c>
      <c r="P8" s="9">
        <f>PRODUCT(O$2:O8)</f>
        <v>0.47829690000000014</v>
      </c>
      <c r="R8" s="7" t="s">
        <v>19</v>
      </c>
      <c r="S8" s="7">
        <v>3.5</v>
      </c>
      <c r="T8" s="5">
        <v>0.27300000000000002</v>
      </c>
      <c r="U8" s="4">
        <v>71.2</v>
      </c>
      <c r="AD8" s="8">
        <v>0</v>
      </c>
      <c r="AE8" s="8">
        <v>0.9</v>
      </c>
    </row>
    <row r="9" spans="1:31" x14ac:dyDescent="0.2">
      <c r="A9" s="7">
        <v>20</v>
      </c>
      <c r="B9" s="8">
        <v>0.90139999999999998</v>
      </c>
      <c r="C9" s="8">
        <f t="shared" si="0"/>
        <v>1.3359999999999999E-2</v>
      </c>
      <c r="D9" s="8">
        <f>SUM(C$2:C9)</f>
        <v>0.15364000000000003</v>
      </c>
      <c r="E9" s="9">
        <f>PRODUCT(B$2:B9)</f>
        <v>0.39247167080584128</v>
      </c>
      <c r="F9" s="9">
        <f t="shared" si="1"/>
        <v>-0.39440000000000008</v>
      </c>
      <c r="G9" s="9">
        <v>0.17000000000000004</v>
      </c>
      <c r="H9" s="4">
        <f>SUM(G$2:G9)</f>
        <v>1.2200000000000002</v>
      </c>
      <c r="I9" s="8">
        <v>0.91500000000000004</v>
      </c>
      <c r="J9" s="8">
        <f>PRODUCT(I$2:I9)</f>
        <v>0.43764166350000017</v>
      </c>
      <c r="K9" s="9">
        <v>-0.33999999999999986</v>
      </c>
      <c r="L9" s="9">
        <v>0.17000000000000004</v>
      </c>
      <c r="M9" s="8">
        <f t="shared" si="3"/>
        <v>-0.39440000000000008</v>
      </c>
      <c r="N9" s="8">
        <f t="shared" si="2"/>
        <v>0.90139999999999998</v>
      </c>
      <c r="O9" s="8">
        <v>0.91500000000000004</v>
      </c>
      <c r="P9" s="9">
        <f>PRODUCT(O$2:O9)</f>
        <v>0.43764166350000017</v>
      </c>
      <c r="R9" s="7" t="s">
        <v>20</v>
      </c>
      <c r="S9" s="7">
        <v>2.5</v>
      </c>
      <c r="T9" s="5">
        <v>0.26500000000000001</v>
      </c>
      <c r="U9" s="4">
        <v>73.430000000000007</v>
      </c>
      <c r="AD9" s="8">
        <v>0</v>
      </c>
      <c r="AE9" s="8">
        <v>0.91500000000000004</v>
      </c>
    </row>
    <row r="10" spans="1:31" x14ac:dyDescent="0.2">
      <c r="A10" s="7">
        <v>21</v>
      </c>
      <c r="B10" s="8">
        <v>0.91479999999999995</v>
      </c>
      <c r="C10" s="8">
        <f t="shared" si="0"/>
        <v>1.1689999999999999E-2</v>
      </c>
      <c r="D10" s="8">
        <f>SUM(C$2:C10)</f>
        <v>0.16533000000000003</v>
      </c>
      <c r="E10" s="9">
        <f>PRODUCT(B$2:B10)</f>
        <v>0.3590330844531836</v>
      </c>
      <c r="F10" s="9">
        <f t="shared" si="1"/>
        <v>-0.34080000000000021</v>
      </c>
      <c r="G10" s="9">
        <v>0.19000000000000003</v>
      </c>
      <c r="H10" s="4">
        <f>SUM(G$2:G10)</f>
        <v>1.4100000000000001</v>
      </c>
      <c r="I10" s="8">
        <v>0.93</v>
      </c>
      <c r="J10" s="8">
        <f>PRODUCT(I$2:I10)</f>
        <v>0.40700674705500017</v>
      </c>
      <c r="K10" s="9">
        <v>-0.2799999999999998</v>
      </c>
      <c r="L10" s="9">
        <v>0.19000000000000003</v>
      </c>
      <c r="M10" s="8">
        <f t="shared" si="3"/>
        <v>-0.34080000000000021</v>
      </c>
      <c r="N10" s="8">
        <f t="shared" si="2"/>
        <v>0.91479999999999995</v>
      </c>
      <c r="O10" s="8">
        <v>0.93</v>
      </c>
      <c r="P10" s="9">
        <f>PRODUCT(O$2:O10)</f>
        <v>0.40700674705500017</v>
      </c>
      <c r="R10" s="7" t="s">
        <v>21</v>
      </c>
      <c r="S10" s="7">
        <v>0</v>
      </c>
      <c r="T10" s="5">
        <v>0.27250000000000002</v>
      </c>
      <c r="U10" s="4"/>
      <c r="AD10" s="8">
        <v>0</v>
      </c>
      <c r="AE10" s="8">
        <v>0.93</v>
      </c>
    </row>
    <row r="11" spans="1:31" x14ac:dyDescent="0.2">
      <c r="A11" s="7">
        <v>22</v>
      </c>
      <c r="B11" s="8">
        <v>0.92820000000000003</v>
      </c>
      <c r="C11" s="8">
        <f t="shared" si="0"/>
        <v>1.0019999999999999E-2</v>
      </c>
      <c r="D11" s="8">
        <f>SUM(C$2:C11)</f>
        <v>0.17535000000000003</v>
      </c>
      <c r="E11" s="9">
        <f>PRODUCT(B$2:B11)</f>
        <v>0.33325450898944503</v>
      </c>
      <c r="F11" s="9">
        <f t="shared" si="1"/>
        <v>-0.2871999999999999</v>
      </c>
      <c r="G11" s="9">
        <v>0.21000000000000002</v>
      </c>
      <c r="H11" s="4">
        <f>SUM(G$2:G11)</f>
        <v>1.62</v>
      </c>
      <c r="I11" s="8">
        <v>0.94499999999999995</v>
      </c>
      <c r="J11" s="8">
        <f>PRODUCT(I$2:I11)</f>
        <v>0.38462137596697515</v>
      </c>
      <c r="K11" s="9">
        <v>-0.2200000000000002</v>
      </c>
      <c r="L11" s="9">
        <v>0.21000000000000002</v>
      </c>
      <c r="M11" s="8">
        <f t="shared" si="3"/>
        <v>-0.2871999999999999</v>
      </c>
      <c r="N11" s="8">
        <f t="shared" si="2"/>
        <v>0.92820000000000003</v>
      </c>
      <c r="O11" s="8">
        <v>0.94499999999999995</v>
      </c>
      <c r="P11" s="9">
        <f>PRODUCT(O$2:O11)</f>
        <v>0.38462137596697515</v>
      </c>
      <c r="R11" s="7" t="s">
        <v>22</v>
      </c>
      <c r="S11" s="7">
        <v>5.25</v>
      </c>
      <c r="T11" s="5">
        <v>0.27250000000000002</v>
      </c>
      <c r="U11" s="4">
        <v>72.040000000000006</v>
      </c>
      <c r="Z11" s="8"/>
      <c r="AD11" s="8">
        <v>0</v>
      </c>
      <c r="AE11" s="8">
        <v>0.94499999999999995</v>
      </c>
    </row>
    <row r="12" spans="1:31" x14ac:dyDescent="0.2">
      <c r="A12" s="7">
        <v>23</v>
      </c>
      <c r="B12" s="8">
        <v>0.94159999999999999</v>
      </c>
      <c r="C12" s="8">
        <f t="shared" si="0"/>
        <v>8.3499999999999998E-3</v>
      </c>
      <c r="D12" s="8">
        <f>SUM(C$2:C12)</f>
        <v>0.18370000000000003</v>
      </c>
      <c r="E12" s="9">
        <f>PRODUCT(B$2:B12)</f>
        <v>0.31379244566446146</v>
      </c>
      <c r="F12" s="9">
        <f t="shared" si="1"/>
        <v>-0.23360000000000003</v>
      </c>
      <c r="G12" s="9">
        <v>0.23</v>
      </c>
      <c r="H12" s="4">
        <f>SUM(G$2:G12)</f>
        <v>1.85</v>
      </c>
      <c r="I12" s="8">
        <v>0.96</v>
      </c>
      <c r="J12" s="8">
        <f>PRODUCT(I$2:I12)</f>
        <v>0.36923652092829612</v>
      </c>
      <c r="K12" s="9">
        <v>-0.16000000000000014</v>
      </c>
      <c r="L12" s="9">
        <v>0.23</v>
      </c>
      <c r="M12" s="8">
        <f t="shared" si="3"/>
        <v>-0.23360000000000003</v>
      </c>
      <c r="N12" s="8">
        <f t="shared" si="2"/>
        <v>0.94159999999999999</v>
      </c>
      <c r="O12" s="8">
        <v>0.96</v>
      </c>
      <c r="P12" s="9">
        <f>PRODUCT(O$2:O12)</f>
        <v>0.36923652092829612</v>
      </c>
      <c r="R12" s="7" t="s">
        <v>23</v>
      </c>
      <c r="S12" s="7">
        <v>1.5</v>
      </c>
      <c r="T12" s="5">
        <v>0.25700000000000001</v>
      </c>
      <c r="U12" s="4">
        <v>73.430000000000007</v>
      </c>
      <c r="AD12" s="8">
        <v>0</v>
      </c>
      <c r="AE12" s="8">
        <v>0.96</v>
      </c>
    </row>
    <row r="13" spans="1:31" x14ac:dyDescent="0.2">
      <c r="A13" s="7">
        <v>24</v>
      </c>
      <c r="B13" s="8">
        <v>0.95</v>
      </c>
      <c r="C13" s="8">
        <f t="shared" si="0"/>
        <v>6.6800000000000002E-3</v>
      </c>
      <c r="D13" s="8">
        <f>SUM(C$2:C13)</f>
        <v>0.19038000000000002</v>
      </c>
      <c r="E13" s="9">
        <f>PRODUCT(B$2:B13)</f>
        <v>0.29810282338123839</v>
      </c>
      <c r="F13" s="9">
        <f t="shared" si="1"/>
        <v>-0.20000000000000018</v>
      </c>
      <c r="G13" s="9">
        <v>0.25</v>
      </c>
      <c r="H13" s="4">
        <f>SUM(G$2:G13)</f>
        <v>2.1</v>
      </c>
      <c r="I13" s="8">
        <v>0.97</v>
      </c>
      <c r="J13" s="8">
        <f>PRODUCT(I$2:I13)</f>
        <v>0.3581594253004472</v>
      </c>
      <c r="K13" s="9">
        <v>-0.12000000000000011</v>
      </c>
      <c r="L13" s="9">
        <v>0.25</v>
      </c>
      <c r="M13" s="8">
        <f t="shared" si="3"/>
        <v>-0.20000000000000018</v>
      </c>
      <c r="N13" s="8">
        <f t="shared" si="2"/>
        <v>0.95</v>
      </c>
      <c r="O13" s="8">
        <v>0.97</v>
      </c>
      <c r="P13" s="9">
        <f>PRODUCT(O$2:O13)</f>
        <v>0.3581594253004472</v>
      </c>
      <c r="R13" s="7" t="s">
        <v>24</v>
      </c>
      <c r="S13" s="7">
        <v>-4.75</v>
      </c>
      <c r="T13" s="5">
        <v>0.2515</v>
      </c>
      <c r="U13" s="4"/>
      <c r="AD13" s="8">
        <v>0</v>
      </c>
      <c r="AE13" s="8">
        <v>0.97</v>
      </c>
    </row>
    <row r="14" spans="1:31" x14ac:dyDescent="0.2">
      <c r="A14" s="7">
        <v>25</v>
      </c>
      <c r="B14" s="8">
        <v>0.95839999999999992</v>
      </c>
      <c r="C14" s="8">
        <f t="shared" si="0"/>
        <v>5.0100000000000006E-3</v>
      </c>
      <c r="D14" s="8">
        <f>SUM(C$2:C14)</f>
        <v>0.19539000000000001</v>
      </c>
      <c r="E14" s="9">
        <f>PRODUCT(B$2:B14)</f>
        <v>0.28570174592857883</v>
      </c>
      <c r="F14" s="9">
        <f t="shared" si="1"/>
        <v>-0.16640000000000033</v>
      </c>
      <c r="G14" s="9">
        <v>0.27</v>
      </c>
      <c r="H14" s="4">
        <f>SUM(G$2:G14)</f>
        <v>2.37</v>
      </c>
      <c r="I14" s="8">
        <v>0.98</v>
      </c>
      <c r="J14" s="8">
        <f>PRODUCT(I$2:I14)</f>
        <v>0.35099623679443825</v>
      </c>
      <c r="K14" s="9">
        <v>-8.0000000000000071E-2</v>
      </c>
      <c r="L14" s="9">
        <v>0.27</v>
      </c>
      <c r="M14" s="8">
        <f t="shared" si="3"/>
        <v>-0.16640000000000033</v>
      </c>
      <c r="N14" s="8">
        <f t="shared" si="2"/>
        <v>0.95839999999999992</v>
      </c>
      <c r="O14" s="8">
        <v>0.98</v>
      </c>
      <c r="P14" s="9">
        <f>PRODUCT(O$2:O14)</f>
        <v>0.35099623679443825</v>
      </c>
      <c r="R14" s="7" t="s">
        <v>25</v>
      </c>
      <c r="S14" s="7">
        <v>2.5</v>
      </c>
      <c r="T14" s="5">
        <v>0.26500000000000001</v>
      </c>
      <c r="U14" s="4">
        <v>73.430000000000007</v>
      </c>
      <c r="AD14" s="8">
        <v>0</v>
      </c>
      <c r="AE14" s="8">
        <v>0.98</v>
      </c>
    </row>
    <row r="15" spans="1:31" x14ac:dyDescent="0.2">
      <c r="A15" s="7">
        <v>26</v>
      </c>
      <c r="B15" s="8">
        <v>0.96679999999999988</v>
      </c>
      <c r="C15" s="8">
        <f t="shared" si="0"/>
        <v>3.3400000000000001E-3</v>
      </c>
      <c r="D15" s="8">
        <f>SUM(C$2:C15)</f>
        <v>0.19873000000000002</v>
      </c>
      <c r="E15" s="9">
        <f>PRODUCT(B$2:B15)</f>
        <v>0.27621644796375</v>
      </c>
      <c r="F15" s="9">
        <f t="shared" si="1"/>
        <v>-0.13280000000000047</v>
      </c>
      <c r="G15" s="9">
        <v>0.29000000000000004</v>
      </c>
      <c r="H15" s="4">
        <f>SUM(G$2:G15)</f>
        <v>2.66</v>
      </c>
      <c r="I15" s="8">
        <v>0.99</v>
      </c>
      <c r="J15" s="8">
        <f>PRODUCT(I$2:I15)</f>
        <v>0.34748627442649388</v>
      </c>
      <c r="K15" s="9">
        <v>-4.0000000000000036E-2</v>
      </c>
      <c r="L15" s="9">
        <v>0.29000000000000004</v>
      </c>
      <c r="M15" s="8">
        <f t="shared" si="3"/>
        <v>-0.13280000000000047</v>
      </c>
      <c r="N15" s="8">
        <f t="shared" si="2"/>
        <v>0.96679999999999988</v>
      </c>
      <c r="O15" s="8">
        <v>0.99</v>
      </c>
      <c r="P15" s="9">
        <f>PRODUCT(O$2:O15)</f>
        <v>0.34748627442649388</v>
      </c>
      <c r="R15" s="7" t="s">
        <v>26</v>
      </c>
      <c r="S15" s="7">
        <v>-2.5</v>
      </c>
      <c r="T15" s="5">
        <f>AVERAGE(T12,T24)</f>
        <v>0.26650000000000001</v>
      </c>
      <c r="U15" s="4"/>
      <c r="AD15" s="8">
        <v>0</v>
      </c>
      <c r="AE15" s="8">
        <v>0.99</v>
      </c>
    </row>
    <row r="16" spans="1:31" x14ac:dyDescent="0.2">
      <c r="A16" s="7">
        <v>27</v>
      </c>
      <c r="B16" s="8">
        <v>0.97520000000000007</v>
      </c>
      <c r="C16" s="8">
        <f>C17+0.00167</f>
        <v>1.67E-3</v>
      </c>
      <c r="D16" s="8">
        <f>SUM(C$2:C16)</f>
        <v>0.20040000000000002</v>
      </c>
      <c r="E16" s="9">
        <f>PRODUCT(B$2:B16)</f>
        <v>0.26936628005424901</v>
      </c>
      <c r="F16" s="9">
        <f t="shared" si="1"/>
        <v>-9.9199999999999733E-2</v>
      </c>
      <c r="G16" s="9">
        <v>0.31000000000000005</v>
      </c>
      <c r="H16" s="4">
        <f>SUM(G$2:G16)</f>
        <v>2.97</v>
      </c>
      <c r="I16" s="8">
        <v>1</v>
      </c>
      <c r="J16" s="8">
        <f>PRODUCT(I$2:I16)</f>
        <v>0.34748627442649388</v>
      </c>
      <c r="K16" s="9">
        <v>0</v>
      </c>
      <c r="L16" s="9">
        <v>0.31000000000000005</v>
      </c>
      <c r="M16" s="8">
        <f t="shared" si="3"/>
        <v>-9.9199999999999733E-2</v>
      </c>
      <c r="N16" s="8">
        <f t="shared" si="2"/>
        <v>0.97520000000000007</v>
      </c>
      <c r="O16" s="8">
        <v>1</v>
      </c>
      <c r="P16" s="9">
        <f>PRODUCT(O$2:O16)</f>
        <v>0.34748627442649388</v>
      </c>
      <c r="R16" s="7" t="s">
        <v>27</v>
      </c>
      <c r="S16" s="7">
        <v>4.25</v>
      </c>
      <c r="T16" s="5">
        <v>0.26700000000000002</v>
      </c>
      <c r="U16" s="4">
        <v>73.430000000000007</v>
      </c>
      <c r="X16" s="7"/>
      <c r="Y16" s="9"/>
      <c r="Z16" s="8"/>
      <c r="AD16" s="8">
        <v>0</v>
      </c>
      <c r="AE16" s="8">
        <v>1</v>
      </c>
    </row>
    <row r="17" spans="1:31" x14ac:dyDescent="0.2">
      <c r="A17" s="7">
        <v>28</v>
      </c>
      <c r="B17" s="8">
        <v>0.98360000000000003</v>
      </c>
      <c r="C17" s="8">
        <v>0</v>
      </c>
      <c r="D17" s="8">
        <f>SUM(C$2:C17)</f>
        <v>0.20040000000000002</v>
      </c>
      <c r="E17" s="9">
        <f>PRODUCT(B$2:B17)</f>
        <v>0.26494867306135933</v>
      </c>
      <c r="F17" s="9">
        <f>4*B17-4</f>
        <v>-6.5599999999999881E-2</v>
      </c>
      <c r="G17" s="9">
        <v>0.33000000000000007</v>
      </c>
      <c r="H17" s="4">
        <f>SUM(G$2:G17)</f>
        <v>3.3000000000000003</v>
      </c>
      <c r="I17" s="8">
        <v>1.01</v>
      </c>
      <c r="J17" s="8">
        <f>PRODUCT(I$2:I17)</f>
        <v>0.35096113717075883</v>
      </c>
      <c r="K17" s="9">
        <v>4.0000000000000036E-2</v>
      </c>
      <c r="L17" s="9">
        <v>0.33000000000000007</v>
      </c>
      <c r="M17" s="8">
        <f t="shared" si="3"/>
        <v>-6.5599999999999881E-2</v>
      </c>
      <c r="N17" s="8">
        <f t="shared" si="2"/>
        <v>0.98360000000000003</v>
      </c>
      <c r="O17" s="8">
        <v>1.01</v>
      </c>
      <c r="P17" s="9">
        <f>PRODUCT(O$2:O17)</f>
        <v>0.35096113717075883</v>
      </c>
      <c r="R17" s="7" t="s">
        <v>28</v>
      </c>
      <c r="S17" s="7">
        <v>9.5</v>
      </c>
      <c r="T17" s="5">
        <v>0.251</v>
      </c>
      <c r="U17" s="4"/>
      <c r="X17" s="7"/>
      <c r="Y17" s="9"/>
      <c r="Z17" s="8"/>
      <c r="AD17" s="8">
        <v>0.12500000000000011</v>
      </c>
      <c r="AE17" s="8">
        <v>1.01</v>
      </c>
    </row>
    <row r="18" spans="1:31" x14ac:dyDescent="0.2">
      <c r="A18" s="7">
        <v>29</v>
      </c>
      <c r="B18" s="8">
        <v>0.98699999999999988</v>
      </c>
      <c r="C18" s="8">
        <f>C17-0.0011</f>
        <v>-1.1000000000000001E-3</v>
      </c>
      <c r="D18" s="8">
        <f>SUM(C$2:C18)</f>
        <v>0.19930000000000003</v>
      </c>
      <c r="E18" s="9">
        <f>PRODUCT(B$2:B18)</f>
        <v>0.26150434031156161</v>
      </c>
      <c r="F18" s="9">
        <f t="shared" ref="F18:F45" si="4">4*B18-4</f>
        <v>-5.200000000000049E-2</v>
      </c>
      <c r="G18" s="9">
        <v>0.35000000000000009</v>
      </c>
      <c r="H18" s="4">
        <f>SUM(G$2:G18)</f>
        <v>3.6500000000000004</v>
      </c>
      <c r="I18" s="8">
        <v>1.0149999999999999</v>
      </c>
      <c r="J18" s="8">
        <f>PRODUCT(I$2:I18)</f>
        <v>0.3562255542283202</v>
      </c>
      <c r="K18" s="9">
        <v>5.9999999999999609E-2</v>
      </c>
      <c r="L18" s="9">
        <v>0.35000000000000009</v>
      </c>
      <c r="M18" s="8">
        <f t="shared" si="3"/>
        <v>-5.200000000000049E-2</v>
      </c>
      <c r="N18" s="8">
        <f t="shared" si="2"/>
        <v>0.98699999999999988</v>
      </c>
      <c r="O18" s="8">
        <v>1.0149999999999999</v>
      </c>
      <c r="P18" s="9">
        <f>PRODUCT(O$2:O18)</f>
        <v>0.3562255542283202</v>
      </c>
      <c r="R18" s="7" t="s">
        <v>29</v>
      </c>
      <c r="S18" s="7">
        <v>-1.5</v>
      </c>
      <c r="T18" s="5">
        <f>AVERAGE(T17,T3)</f>
        <v>0.2485</v>
      </c>
      <c r="U18" s="4"/>
      <c r="X18" s="7"/>
      <c r="Y18" s="9"/>
      <c r="Z18" s="8"/>
      <c r="AD18" s="8">
        <v>0.18749999999999878</v>
      </c>
      <c r="AE18" s="8">
        <v>1.0149999999999999</v>
      </c>
    </row>
    <row r="19" spans="1:31" x14ac:dyDescent="0.2">
      <c r="A19" s="7">
        <v>30</v>
      </c>
      <c r="B19" s="8">
        <v>0.99039999999999995</v>
      </c>
      <c r="C19" s="8">
        <f t="shared" ref="C19:C25" si="5">C18-0.0011</f>
        <v>-2.2000000000000001E-3</v>
      </c>
      <c r="D19" s="8">
        <f>SUM(C$2:C19)</f>
        <v>0.19710000000000003</v>
      </c>
      <c r="E19" s="9">
        <f>PRODUCT(B$2:B19)</f>
        <v>0.25899389864457062</v>
      </c>
      <c r="F19" s="9">
        <f t="shared" si="4"/>
        <v>-3.8400000000000212E-2</v>
      </c>
      <c r="G19" s="9">
        <v>0.37000000000000011</v>
      </c>
      <c r="H19" s="4">
        <f>SUM(G$2:G19)</f>
        <v>4.0200000000000005</v>
      </c>
      <c r="I19" s="8">
        <v>1.02</v>
      </c>
      <c r="J19" s="8">
        <f>PRODUCT(I$2:I19)</f>
        <v>0.36335006531288661</v>
      </c>
      <c r="K19" s="9">
        <v>8.0000000000000071E-2</v>
      </c>
      <c r="L19" s="9">
        <v>0.37000000000000011</v>
      </c>
      <c r="M19" s="8">
        <f t="shared" si="3"/>
        <v>-3.8400000000000212E-2</v>
      </c>
      <c r="N19" s="8">
        <f t="shared" si="2"/>
        <v>0.99039999999999995</v>
      </c>
      <c r="O19" s="8">
        <v>1.02</v>
      </c>
      <c r="P19" s="9">
        <f>PRODUCT(O$2:O19)</f>
        <v>0.36335006531288661</v>
      </c>
      <c r="R19" s="7" t="s">
        <v>30</v>
      </c>
      <c r="S19" s="7">
        <v>2.5</v>
      </c>
      <c r="T19" s="5">
        <v>0.29149999999999998</v>
      </c>
      <c r="U19" s="4"/>
      <c r="X19" s="7"/>
      <c r="Y19" s="9"/>
      <c r="Z19" s="8"/>
      <c r="AD19" s="8">
        <v>0.25000000000000022</v>
      </c>
      <c r="AE19" s="8">
        <v>1.02</v>
      </c>
    </row>
    <row r="20" spans="1:31" x14ac:dyDescent="0.2">
      <c r="A20" s="7">
        <v>31</v>
      </c>
      <c r="B20" s="8">
        <v>0.99229999999999996</v>
      </c>
      <c r="C20" s="8">
        <f t="shared" si="5"/>
        <v>-3.3E-3</v>
      </c>
      <c r="D20" s="8">
        <f>SUM(C$2:C20)</f>
        <v>0.19380000000000003</v>
      </c>
      <c r="E20" s="9">
        <f>PRODUCT(B$2:B20)</f>
        <v>0.25699964562500743</v>
      </c>
      <c r="F20" s="9">
        <f t="shared" si="4"/>
        <v>-3.0800000000000161E-2</v>
      </c>
      <c r="G20" s="9">
        <v>0.39000000000000012</v>
      </c>
      <c r="H20" s="4">
        <f>SUM(G$2:G20)</f>
        <v>4.41</v>
      </c>
      <c r="I20" s="8">
        <v>1.0249999999999999</v>
      </c>
      <c r="J20" s="8">
        <f>PRODUCT(I$2:I20)</f>
        <v>0.37243381694570876</v>
      </c>
      <c r="K20" s="9">
        <v>9.9999999999999645E-2</v>
      </c>
      <c r="L20" s="9">
        <v>0.39000000000000012</v>
      </c>
      <c r="M20" s="8">
        <f t="shared" si="3"/>
        <v>-3.0800000000000161E-2</v>
      </c>
      <c r="N20" s="8">
        <f t="shared" si="2"/>
        <v>0.99229999999999996</v>
      </c>
      <c r="O20" s="8">
        <v>1.0235000000000001</v>
      </c>
      <c r="P20" s="9">
        <f>PRODUCT(O$2:O20)</f>
        <v>0.37188879184773949</v>
      </c>
      <c r="R20" s="7" t="s">
        <v>31</v>
      </c>
      <c r="S20" s="7">
        <v>-3.5</v>
      </c>
      <c r="T20" s="5">
        <v>0.27200000000000002</v>
      </c>
      <c r="U20" s="4"/>
      <c r="X20" s="7"/>
      <c r="Y20" s="9"/>
      <c r="Z20" s="8"/>
      <c r="AD20" s="8">
        <v>0.31249999999999889</v>
      </c>
      <c r="AE20" s="8">
        <v>1.0249999999999999</v>
      </c>
    </row>
    <row r="21" spans="1:31" x14ac:dyDescent="0.2">
      <c r="A21" s="7">
        <v>32</v>
      </c>
      <c r="B21" s="8">
        <v>0.99419999999999997</v>
      </c>
      <c r="C21" s="8">
        <f t="shared" si="5"/>
        <v>-4.4000000000000003E-3</v>
      </c>
      <c r="D21" s="8">
        <f>SUM(C$2:C21)</f>
        <v>0.18940000000000004</v>
      </c>
      <c r="E21" s="9">
        <f>PRODUCT(B$2:B21)</f>
        <v>0.25550904768038241</v>
      </c>
      <c r="F21" s="9">
        <f t="shared" si="4"/>
        <v>-2.3200000000000109E-2</v>
      </c>
      <c r="G21" s="9">
        <v>0.41000000000000014</v>
      </c>
      <c r="H21" s="4">
        <f>SUM(G$2:G21)</f>
        <v>4.82</v>
      </c>
      <c r="I21" s="8">
        <v>1.03</v>
      </c>
      <c r="J21" s="8">
        <f>PRODUCT(I$2:I21)</f>
        <v>0.38360683145408003</v>
      </c>
      <c r="K21" s="9">
        <v>0.12000000000000011</v>
      </c>
      <c r="L21" s="9">
        <v>0.41000000000000014</v>
      </c>
      <c r="M21" s="8">
        <f t="shared" si="3"/>
        <v>-2.3200000000000109E-2</v>
      </c>
      <c r="N21" s="8">
        <f t="shared" si="2"/>
        <v>0.99419999999999997</v>
      </c>
      <c r="O21" s="8">
        <v>1.0269999999999999</v>
      </c>
      <c r="P21" s="9">
        <f>PRODUCT(O$2:O21)</f>
        <v>0.38192978922762844</v>
      </c>
      <c r="R21" s="7" t="s">
        <v>32</v>
      </c>
      <c r="S21" s="7">
        <f>AVERAGE(S3,S12,S27,S8)</f>
        <v>0.25</v>
      </c>
      <c r="T21" s="5">
        <v>0.26600000000000001</v>
      </c>
      <c r="U21" s="4"/>
      <c r="X21" s="7"/>
      <c r="Y21" s="9"/>
      <c r="Z21" s="8"/>
      <c r="AD21" s="8">
        <v>0.37500000000000033</v>
      </c>
      <c r="AE21" s="8">
        <v>1.03</v>
      </c>
    </row>
    <row r="22" spans="1:31" x14ac:dyDescent="0.2">
      <c r="A22" s="7">
        <v>33</v>
      </c>
      <c r="B22" s="8">
        <v>0.99609999999999999</v>
      </c>
      <c r="C22" s="8">
        <f t="shared" si="5"/>
        <v>-5.5000000000000005E-3</v>
      </c>
      <c r="D22" s="8">
        <f>SUM(C$2:C22)</f>
        <v>0.18390000000000004</v>
      </c>
      <c r="E22" s="9">
        <f>PRODUCT(B$2:B22)</f>
        <v>0.25451256239442893</v>
      </c>
      <c r="F22" s="9">
        <f t="shared" si="4"/>
        <v>-1.5600000000000058E-2</v>
      </c>
      <c r="G22" s="9">
        <v>0.43000000000000016</v>
      </c>
      <c r="H22" s="4">
        <f>SUM(G$2:G22)</f>
        <v>5.25</v>
      </c>
      <c r="I22" s="8">
        <v>1.0349999999999999</v>
      </c>
      <c r="J22" s="8">
        <f>PRODUCT(I$2:I22)</f>
        <v>0.39703307055497278</v>
      </c>
      <c r="K22" s="9">
        <v>0.13999999999999968</v>
      </c>
      <c r="L22" s="9">
        <v>0.43000000000000016</v>
      </c>
      <c r="M22" s="8">
        <f t="shared" si="3"/>
        <v>-1.5600000000000058E-2</v>
      </c>
      <c r="N22" s="8">
        <f t="shared" si="2"/>
        <v>0.99609999999999999</v>
      </c>
      <c r="O22" s="8">
        <v>1.0305</v>
      </c>
      <c r="P22" s="9">
        <f>PRODUCT(O$2:O22)</f>
        <v>0.39357864779907109</v>
      </c>
      <c r="R22" s="7" t="s">
        <v>33</v>
      </c>
      <c r="S22" s="7">
        <v>-6.5</v>
      </c>
      <c r="T22" s="5">
        <v>0.26600000000000001</v>
      </c>
      <c r="U22" s="4"/>
      <c r="X22" s="7"/>
      <c r="Y22" s="9"/>
      <c r="Z22" s="8"/>
      <c r="AD22" s="8">
        <v>0.437499999999999</v>
      </c>
      <c r="AE22" s="8">
        <v>1.0349999999999999</v>
      </c>
    </row>
    <row r="23" spans="1:31" x14ac:dyDescent="0.2">
      <c r="A23" s="7">
        <v>34</v>
      </c>
      <c r="B23" s="8">
        <v>0.998</v>
      </c>
      <c r="C23" s="8">
        <f t="shared" si="5"/>
        <v>-6.6000000000000008E-3</v>
      </c>
      <c r="D23" s="8">
        <f>SUM(C$2:C23)</f>
        <v>0.17730000000000004</v>
      </c>
      <c r="E23" s="9">
        <f>PRODUCT(B$2:B23)</f>
        <v>0.25400353726964009</v>
      </c>
      <c r="F23" s="9">
        <f t="shared" si="4"/>
        <v>-8.0000000000000071E-3</v>
      </c>
      <c r="G23" s="9">
        <v>0.45000000000000018</v>
      </c>
      <c r="H23" s="4">
        <f>SUM(G$2:G23)</f>
        <v>5.7</v>
      </c>
      <c r="I23" s="8">
        <v>1.04</v>
      </c>
      <c r="J23" s="8">
        <f>PRODUCT(I$2:I23)</f>
        <v>0.41291439337717173</v>
      </c>
      <c r="K23" s="9">
        <v>0.16000000000000014</v>
      </c>
      <c r="L23" s="9">
        <v>0.45000000000000018</v>
      </c>
      <c r="M23" s="8">
        <f t="shared" si="3"/>
        <v>-8.0000000000000071E-3</v>
      </c>
      <c r="N23" s="8">
        <f t="shared" si="2"/>
        <v>0.998</v>
      </c>
      <c r="O23" s="8">
        <v>1.034</v>
      </c>
      <c r="P23" s="9">
        <f>PRODUCT(O$2:O23)</f>
        <v>0.40696032182423952</v>
      </c>
      <c r="R23" s="7" t="s">
        <v>34</v>
      </c>
      <c r="S23" s="7">
        <v>-8.75</v>
      </c>
      <c r="T23" s="5">
        <v>0.25600000000000001</v>
      </c>
      <c r="U23" s="4"/>
      <c r="X23" s="7"/>
      <c r="Y23" s="9"/>
      <c r="Z23" s="8"/>
      <c r="AD23" s="8">
        <v>0.50000000000000044</v>
      </c>
      <c r="AE23" s="8">
        <v>1.04</v>
      </c>
    </row>
    <row r="24" spans="1:31" x14ac:dyDescent="0.2">
      <c r="A24" s="7">
        <v>35</v>
      </c>
      <c r="B24" s="8">
        <v>0.99990000000000001</v>
      </c>
      <c r="C24" s="8">
        <f t="shared" si="5"/>
        <v>-7.7000000000000011E-3</v>
      </c>
      <c r="D24" s="8">
        <f>SUM(C$2:C24)</f>
        <v>0.16960000000000003</v>
      </c>
      <c r="E24" s="9">
        <f>PRODUCT(B$2:B24)</f>
        <v>0.25397813691591314</v>
      </c>
      <c r="F24" s="9">
        <f t="shared" si="4"/>
        <v>-3.9999999999995595E-4</v>
      </c>
      <c r="G24" s="9">
        <v>0.4700000000000002</v>
      </c>
      <c r="H24" s="4">
        <f>SUM(G$2:G24)</f>
        <v>6.17</v>
      </c>
      <c r="I24" s="8">
        <v>1.04</v>
      </c>
      <c r="J24" s="8">
        <f>PRODUCT(I$2:I24)</f>
        <v>0.42943096911225859</v>
      </c>
      <c r="K24" s="9">
        <v>0.16000000000000014</v>
      </c>
      <c r="L24" s="9">
        <v>0.4700000000000002</v>
      </c>
      <c r="M24" s="8">
        <f t="shared" si="3"/>
        <v>-3.9999999999995595E-4</v>
      </c>
      <c r="N24" s="8">
        <f t="shared" si="2"/>
        <v>0.99990000000000001</v>
      </c>
      <c r="O24" s="8">
        <v>1.0375000000000001</v>
      </c>
      <c r="P24" s="9">
        <f>PRODUCT(O$2:O24)</f>
        <v>0.42222133389264854</v>
      </c>
      <c r="R24" s="7" t="s">
        <v>35</v>
      </c>
      <c r="S24" s="7">
        <v>-3.5</v>
      </c>
      <c r="T24" s="5">
        <v>0.27600000000000002</v>
      </c>
      <c r="U24" s="4"/>
      <c r="X24" s="7"/>
      <c r="Y24" s="9"/>
      <c r="Z24" s="8"/>
      <c r="AD24" s="8">
        <v>0.50000000000000044</v>
      </c>
      <c r="AE24" s="8">
        <v>1.04</v>
      </c>
    </row>
    <row r="25" spans="1:31" x14ac:dyDescent="0.2">
      <c r="A25" s="7">
        <v>36</v>
      </c>
      <c r="B25" s="8">
        <v>1.0017999999999998</v>
      </c>
      <c r="C25" s="8">
        <f t="shared" si="5"/>
        <v>-8.8000000000000005E-3</v>
      </c>
      <c r="D25" s="8">
        <f>SUM(C$2:C25)</f>
        <v>0.16080000000000003</v>
      </c>
      <c r="E25" s="9">
        <f>PRODUCT(B$2:B25)</f>
        <v>0.25443529756236172</v>
      </c>
      <c r="F25" s="9">
        <f t="shared" si="4"/>
        <v>7.199999999999207E-3</v>
      </c>
      <c r="G25" s="9">
        <v>0.49000000000000021</v>
      </c>
      <c r="H25" s="4">
        <f>SUM(G$2:G25)</f>
        <v>6.66</v>
      </c>
      <c r="I25" s="8">
        <v>1.04</v>
      </c>
      <c r="J25" s="8">
        <f>PRODUCT(I$2:I25)</f>
        <v>0.44660820787674893</v>
      </c>
      <c r="K25" s="9">
        <v>0.16000000000000014</v>
      </c>
      <c r="L25" s="9">
        <v>0.49000000000000021</v>
      </c>
      <c r="M25" s="8">
        <f t="shared" si="3"/>
        <v>7.199999999999207E-3</v>
      </c>
      <c r="N25" s="8">
        <f t="shared" si="2"/>
        <v>1.0017999999999998</v>
      </c>
      <c r="O25" s="8">
        <v>1.0409999999999999</v>
      </c>
      <c r="P25" s="9">
        <f>PRODUCT(O$2:O25)</f>
        <v>0.43953240858224712</v>
      </c>
      <c r="R25" s="7" t="s">
        <v>36</v>
      </c>
      <c r="S25" s="7">
        <v>-3.5</v>
      </c>
      <c r="T25" s="5">
        <v>0.27600000000000002</v>
      </c>
      <c r="U25" s="4"/>
      <c r="X25" s="7"/>
      <c r="Y25" s="9"/>
      <c r="Z25" s="8"/>
      <c r="AD25" s="8">
        <v>0.50000000000000044</v>
      </c>
      <c r="AE25" s="8">
        <v>1.04</v>
      </c>
    </row>
    <row r="26" spans="1:31" x14ac:dyDescent="0.2">
      <c r="A26" s="7">
        <v>37</v>
      </c>
      <c r="B26" s="8">
        <v>1.0037</v>
      </c>
      <c r="C26" s="8">
        <f t="shared" ref="C26:C45" si="6">C25</f>
        <v>-8.8000000000000005E-3</v>
      </c>
      <c r="D26" s="8">
        <f>SUM(C$2:C26)</f>
        <v>0.15200000000000002</v>
      </c>
      <c r="E26" s="9">
        <f>PRODUCT(B$2:B26)</f>
        <v>0.25537670816334246</v>
      </c>
      <c r="F26" s="9">
        <f t="shared" si="4"/>
        <v>1.4800000000000146E-2</v>
      </c>
      <c r="G26" s="9">
        <v>0.51000000000000023</v>
      </c>
      <c r="H26" s="4">
        <f>SUM(G$2:G26)</f>
        <v>7.17</v>
      </c>
      <c r="I26" s="8">
        <v>1.04</v>
      </c>
      <c r="J26" s="8">
        <f>PRODUCT(I$2:I26)</f>
        <v>0.46447253619181889</v>
      </c>
      <c r="K26" s="9">
        <v>0.16000000000000014</v>
      </c>
      <c r="L26" s="9">
        <v>0.51000000000000023</v>
      </c>
      <c r="M26" s="8">
        <f t="shared" si="3"/>
        <v>1.4800000000000146E-2</v>
      </c>
      <c r="N26" s="8">
        <f t="shared" si="2"/>
        <v>1.0037</v>
      </c>
      <c r="O26" s="8">
        <v>1.0445</v>
      </c>
      <c r="P26" s="9">
        <f>PRODUCT(O$2:O26)</f>
        <v>0.45909160076415712</v>
      </c>
      <c r="R26" s="7" t="s">
        <v>37</v>
      </c>
      <c r="S26" s="7">
        <v>-6.5</v>
      </c>
      <c r="T26" s="5">
        <v>0.26600000000000001</v>
      </c>
      <c r="U26" s="4"/>
      <c r="X26" s="7"/>
      <c r="Y26" s="9"/>
      <c r="Z26" s="8"/>
      <c r="AD26" s="8">
        <v>0.50000000000000044</v>
      </c>
      <c r="AE26" s="8">
        <v>1.04</v>
      </c>
    </row>
    <row r="27" spans="1:31" x14ac:dyDescent="0.2">
      <c r="A27" s="7">
        <v>38</v>
      </c>
      <c r="B27" s="8">
        <v>1.0056</v>
      </c>
      <c r="C27" s="8">
        <f t="shared" si="6"/>
        <v>-8.8000000000000005E-3</v>
      </c>
      <c r="D27" s="8">
        <f>SUM(C$2:C27)</f>
        <v>0.14320000000000002</v>
      </c>
      <c r="E27" s="9">
        <f>PRODUCT(B$2:B27)</f>
        <v>0.25680681772905717</v>
      </c>
      <c r="F27" s="9">
        <f t="shared" si="4"/>
        <v>2.2400000000000198E-2</v>
      </c>
      <c r="G27" s="9">
        <v>0.53000000000000025</v>
      </c>
      <c r="H27" s="4">
        <f>SUM(G$2:G27)</f>
        <v>7.7</v>
      </c>
      <c r="I27" s="8">
        <v>1.04</v>
      </c>
      <c r="J27" s="8">
        <f>PRODUCT(I$2:I27)</f>
        <v>0.48305143763949165</v>
      </c>
      <c r="K27" s="9">
        <v>0.16000000000000014</v>
      </c>
      <c r="L27" s="9">
        <v>0.53000000000000025</v>
      </c>
      <c r="M27" s="8">
        <f t="shared" si="3"/>
        <v>2.2400000000000198E-2</v>
      </c>
      <c r="N27" s="8">
        <f t="shared" si="2"/>
        <v>1.0056</v>
      </c>
      <c r="O27" s="8">
        <v>1.048</v>
      </c>
      <c r="P27" s="9">
        <f>PRODUCT(O$2:O27)</f>
        <v>0.48112799760083669</v>
      </c>
      <c r="R27" s="7" t="s">
        <v>38</v>
      </c>
      <c r="S27" s="7">
        <v>7</v>
      </c>
      <c r="T27" s="5">
        <v>0.27700000000000002</v>
      </c>
      <c r="U27" s="4">
        <v>72.040000000000006</v>
      </c>
      <c r="X27" s="7"/>
      <c r="Y27" s="9"/>
      <c r="Z27" s="8"/>
      <c r="AD27" s="8">
        <v>0.50000000000000044</v>
      </c>
      <c r="AE27" s="8">
        <v>1.04</v>
      </c>
    </row>
    <row r="28" spans="1:31" x14ac:dyDescent="0.2">
      <c r="A28" s="7">
        <v>39</v>
      </c>
      <c r="B28" s="8">
        <v>1.0075000000000001</v>
      </c>
      <c r="C28" s="8">
        <f t="shared" si="6"/>
        <v>-8.8000000000000005E-3</v>
      </c>
      <c r="D28" s="8">
        <f>SUM(C$2:C28)</f>
        <v>0.13440000000000002</v>
      </c>
      <c r="E28" s="9">
        <f>PRODUCT(B$2:B28)</f>
        <v>0.25873286886202512</v>
      </c>
      <c r="F28" s="9">
        <f t="shared" si="4"/>
        <v>3.0000000000000249E-2</v>
      </c>
      <c r="G28" s="9">
        <v>0.55000000000000027</v>
      </c>
      <c r="H28" s="4">
        <f>SUM(G$2:G28)</f>
        <v>8.25</v>
      </c>
      <c r="I28" s="8">
        <v>1.0449999999999999</v>
      </c>
      <c r="J28" s="8">
        <f>PRODUCT(I$2:I28)</f>
        <v>0.5047887523332687</v>
      </c>
      <c r="K28" s="9">
        <v>0.17999999999999972</v>
      </c>
      <c r="L28" s="9">
        <v>0.55000000000000027</v>
      </c>
      <c r="M28" s="8">
        <f t="shared" si="3"/>
        <v>3.0000000000000249E-2</v>
      </c>
      <c r="N28" s="8">
        <f t="shared" si="2"/>
        <v>1.0075000000000001</v>
      </c>
      <c r="O28" s="8">
        <v>1.0515000000000001</v>
      </c>
      <c r="P28" s="9">
        <f>PRODUCT(O$2:O28)</f>
        <v>0.50590608947727977</v>
      </c>
      <c r="R28" s="7" t="s">
        <v>39</v>
      </c>
      <c r="S28" s="7">
        <v>5.25</v>
      </c>
      <c r="T28" s="5">
        <v>0.27500000000000002</v>
      </c>
      <c r="U28" s="4">
        <v>72.040000000000006</v>
      </c>
      <c r="X28" s="7"/>
      <c r="Y28" s="9"/>
      <c r="Z28" s="8"/>
      <c r="AD28" s="8">
        <v>0.56249999999999911</v>
      </c>
      <c r="AE28" s="8">
        <v>1.0449999999999999</v>
      </c>
    </row>
    <row r="29" spans="1:31" x14ac:dyDescent="0.2">
      <c r="A29" s="7">
        <v>40</v>
      </c>
      <c r="B29" s="8">
        <v>1.0093999999999999</v>
      </c>
      <c r="C29" s="8">
        <f t="shared" si="6"/>
        <v>-8.8000000000000005E-3</v>
      </c>
      <c r="D29" s="8">
        <f>SUM(C$2:C29)</f>
        <v>0.12560000000000002</v>
      </c>
      <c r="E29" s="9">
        <f>PRODUCT(B$2:B29)</f>
        <v>0.26116495782932814</v>
      </c>
      <c r="F29" s="9">
        <f t="shared" si="4"/>
        <v>3.7599999999999412E-2</v>
      </c>
      <c r="G29" s="9">
        <v>0.57000000000000028</v>
      </c>
      <c r="H29" s="4">
        <f>SUM(G$2:G29)</f>
        <v>8.82</v>
      </c>
      <c r="I29" s="8">
        <f>I28+0.005</f>
        <v>1.0499999999999998</v>
      </c>
      <c r="J29" s="8">
        <f>PRODUCT(I$2:I29)</f>
        <v>0.53002818994993206</v>
      </c>
      <c r="K29" s="9">
        <v>0.19999999999999929</v>
      </c>
      <c r="L29" s="9">
        <v>0.57000000000000028</v>
      </c>
      <c r="M29" s="8">
        <f t="shared" si="3"/>
        <v>3.7599999999999412E-2</v>
      </c>
      <c r="N29" s="8">
        <f t="shared" si="2"/>
        <v>1.0093999999999999</v>
      </c>
      <c r="O29" s="8">
        <v>1.0549999999999999</v>
      </c>
      <c r="P29" s="9">
        <f>PRODUCT(O$2:O29)</f>
        <v>0.53373092439853009</v>
      </c>
      <c r="R29" s="7" t="s">
        <v>40</v>
      </c>
      <c r="S29" s="7">
        <v>4.25</v>
      </c>
      <c r="T29" s="5">
        <v>0.26700000000000002</v>
      </c>
      <c r="U29" s="4">
        <v>73.430000000000007</v>
      </c>
      <c r="X29" s="7"/>
      <c r="Y29" s="9"/>
      <c r="Z29" s="8"/>
      <c r="AD29" s="8">
        <v>0.62499999999999778</v>
      </c>
      <c r="AE29" s="8">
        <v>1.0499999999999998</v>
      </c>
    </row>
    <row r="30" spans="1:31" x14ac:dyDescent="0.2">
      <c r="A30" s="7">
        <v>41</v>
      </c>
      <c r="B30" s="8">
        <v>1.0112999999999999</v>
      </c>
      <c r="C30" s="8">
        <f t="shared" si="6"/>
        <v>-8.8000000000000005E-3</v>
      </c>
      <c r="D30" s="8">
        <f>SUM(C$2:C30)</f>
        <v>0.11680000000000001</v>
      </c>
      <c r="E30" s="9">
        <f>PRODUCT(B$2:B30)</f>
        <v>0.26411612185279953</v>
      </c>
      <c r="F30" s="9">
        <f t="shared" si="4"/>
        <v>4.5199999999999463E-2</v>
      </c>
      <c r="G30" s="9">
        <v>0.5900000000000003</v>
      </c>
      <c r="H30" s="4">
        <f>SUM(G$2:G30)</f>
        <v>9.41</v>
      </c>
      <c r="I30" s="8">
        <f t="shared" ref="I30:I39" si="7">I29+0.005</f>
        <v>1.0549999999999997</v>
      </c>
      <c r="J30" s="8">
        <f>PRODUCT(I$2:I30)</f>
        <v>0.55917974039717822</v>
      </c>
      <c r="K30" s="9">
        <v>0.21999999999999886</v>
      </c>
      <c r="L30" s="9">
        <v>0.5900000000000003</v>
      </c>
      <c r="M30" s="8">
        <f t="shared" si="3"/>
        <v>4.5199999999999463E-2</v>
      </c>
      <c r="N30" s="8">
        <f t="shared" si="2"/>
        <v>1.0112999999999999</v>
      </c>
      <c r="O30" s="8">
        <v>1.0585</v>
      </c>
      <c r="P30" s="9">
        <f>PRODUCT(O$2:O30)</f>
        <v>0.56495418347584414</v>
      </c>
      <c r="X30" s="7"/>
      <c r="Y30" s="9"/>
      <c r="Z30" s="8"/>
      <c r="AD30" s="8">
        <v>0.68749999999999645</v>
      </c>
      <c r="AE30" s="8">
        <v>1.0549999999999997</v>
      </c>
    </row>
    <row r="31" spans="1:31" x14ac:dyDescent="0.2">
      <c r="A31" s="7">
        <v>42</v>
      </c>
      <c r="B31" s="8">
        <v>1.0132000000000001</v>
      </c>
      <c r="C31" s="8">
        <f t="shared" si="6"/>
        <v>-8.8000000000000005E-3</v>
      </c>
      <c r="D31" s="8">
        <f>SUM(C$2:C31)</f>
        <v>0.10800000000000001</v>
      </c>
      <c r="E31" s="9">
        <f>PRODUCT(B$2:B31)</f>
        <v>0.26760245466125654</v>
      </c>
      <c r="F31" s="9">
        <f t="shared" si="4"/>
        <v>5.2800000000000402E-2</v>
      </c>
      <c r="G31" s="9">
        <v>0.61000000000000032</v>
      </c>
      <c r="H31" s="4">
        <f>SUM(G$2:G31)</f>
        <v>10.02</v>
      </c>
      <c r="I31" s="8">
        <f t="shared" si="7"/>
        <v>1.0599999999999996</v>
      </c>
      <c r="J31" s="8">
        <f>PRODUCT(I$2:I31)</f>
        <v>0.59273052482100874</v>
      </c>
      <c r="K31" s="9">
        <v>0.23999999999999844</v>
      </c>
      <c r="L31" s="9">
        <v>0.61000000000000032</v>
      </c>
      <c r="M31" s="8">
        <f t="shared" si="3"/>
        <v>5.2800000000000402E-2</v>
      </c>
      <c r="N31" s="8">
        <f t="shared" si="2"/>
        <v>1.0132000000000001</v>
      </c>
      <c r="O31" s="8">
        <v>1.0620000000000001</v>
      </c>
      <c r="P31" s="9">
        <f>PRODUCT(O$2:O31)</f>
        <v>0.59998134285134652</v>
      </c>
      <c r="T31" s="8"/>
      <c r="AD31" s="8">
        <v>0.74999999999999512</v>
      </c>
      <c r="AE31" s="8">
        <v>1.0599999999999996</v>
      </c>
    </row>
    <row r="32" spans="1:31" x14ac:dyDescent="0.2">
      <c r="A32" s="7">
        <v>43</v>
      </c>
      <c r="B32" s="8">
        <v>1.0150999999999999</v>
      </c>
      <c r="C32" s="8">
        <f t="shared" si="6"/>
        <v>-8.8000000000000005E-3</v>
      </c>
      <c r="D32" s="8">
        <f>SUM(C$2:C32)</f>
        <v>9.920000000000001E-2</v>
      </c>
      <c r="E32" s="9">
        <f>PRODUCT(B$2:B32)</f>
        <v>0.2716432517266415</v>
      </c>
      <c r="F32" s="9">
        <f t="shared" si="4"/>
        <v>6.0399999999999565E-2</v>
      </c>
      <c r="G32" s="9">
        <v>0.63000000000000034</v>
      </c>
      <c r="H32" s="4">
        <f>SUM(G$2:G32)</f>
        <v>10.65</v>
      </c>
      <c r="I32" s="8">
        <f t="shared" si="7"/>
        <v>1.0649999999999995</v>
      </c>
      <c r="J32" s="8">
        <f>PRODUCT(I$2:I32)</f>
        <v>0.631258008934374</v>
      </c>
      <c r="K32" s="9">
        <v>0.25999999999999801</v>
      </c>
      <c r="L32" s="9">
        <v>0.63000000000000034</v>
      </c>
      <c r="M32" s="8">
        <f t="shared" si="3"/>
        <v>6.0399999999999565E-2</v>
      </c>
      <c r="N32" s="8">
        <f t="shared" si="2"/>
        <v>1.0150999999999999</v>
      </c>
      <c r="O32" s="8">
        <v>1.0654999999999999</v>
      </c>
      <c r="P32" s="9">
        <f>PRODUCT(O$2:O32)</f>
        <v>0.6392801208081097</v>
      </c>
      <c r="T32" s="8"/>
      <c r="AD32" s="8">
        <v>0.81249999999999378</v>
      </c>
      <c r="AE32" s="8">
        <v>1.0649999999999995</v>
      </c>
    </row>
    <row r="33" spans="1:37" ht="11.25" customHeight="1" x14ac:dyDescent="0.2">
      <c r="A33" s="7">
        <v>44</v>
      </c>
      <c r="B33" s="8">
        <v>1.0169999999999999</v>
      </c>
      <c r="C33" s="8">
        <f t="shared" si="6"/>
        <v>-8.8000000000000005E-3</v>
      </c>
      <c r="D33" s="8">
        <f>SUM(C$2:C33)</f>
        <v>9.0400000000000008E-2</v>
      </c>
      <c r="E33" s="9">
        <f>PRODUCT(B$2:B33)</f>
        <v>0.27626118700599439</v>
      </c>
      <c r="F33" s="9">
        <f t="shared" si="4"/>
        <v>6.7999999999999616E-2</v>
      </c>
      <c r="G33" s="9">
        <v>0.65000000000000036</v>
      </c>
      <c r="H33" s="4">
        <f>SUM(G$2:G33)</f>
        <v>11.3</v>
      </c>
      <c r="I33" s="8">
        <f t="shared" si="7"/>
        <v>1.0699999999999994</v>
      </c>
      <c r="J33" s="8">
        <f>PRODUCT(I$2:I33)</f>
        <v>0.67544606955977982</v>
      </c>
      <c r="K33" s="9">
        <v>0.27999999999999758</v>
      </c>
      <c r="L33" s="9">
        <v>0.65000000000000036</v>
      </c>
      <c r="M33" s="8">
        <f t="shared" si="3"/>
        <v>6.7999999999999616E-2</v>
      </c>
      <c r="N33" s="8">
        <f t="shared" si="2"/>
        <v>1.0169999999999999</v>
      </c>
      <c r="O33" s="8">
        <v>1.069</v>
      </c>
      <c r="P33" s="9">
        <f>PRODUCT(O$2:O33)</f>
        <v>0.68339044914386926</v>
      </c>
      <c r="T33" s="8"/>
      <c r="AD33" s="8">
        <v>0.87499999999999245</v>
      </c>
      <c r="AE33" s="8">
        <v>1.0699999999999994</v>
      </c>
      <c r="AJ33" s="7"/>
      <c r="AK33" s="8"/>
    </row>
    <row r="34" spans="1:37" ht="11.25" customHeight="1" x14ac:dyDescent="0.2">
      <c r="A34" s="7">
        <v>45</v>
      </c>
      <c r="B34" s="8">
        <v>1.0188999999999999</v>
      </c>
      <c r="C34" s="8">
        <f t="shared" si="6"/>
        <v>-8.8000000000000005E-3</v>
      </c>
      <c r="D34" s="8">
        <f>SUM(C$2:C34)</f>
        <v>8.1600000000000006E-2</v>
      </c>
      <c r="E34" s="9">
        <f>PRODUCT(B$2:B34)</f>
        <v>0.28148252344040764</v>
      </c>
      <c r="F34" s="9">
        <f t="shared" si="4"/>
        <v>7.5599999999999667E-2</v>
      </c>
      <c r="G34" s="9">
        <v>0.67000000000000037</v>
      </c>
      <c r="H34" s="4">
        <f>SUM(G$2:G34)</f>
        <v>11.97</v>
      </c>
      <c r="I34" s="8">
        <f t="shared" si="7"/>
        <v>1.0749999999999993</v>
      </c>
      <c r="J34" s="8">
        <f>PRODUCT(I$2:I34)</f>
        <v>0.72610452477676279</v>
      </c>
      <c r="K34" s="9">
        <v>0.29999999999999716</v>
      </c>
      <c r="L34" s="9">
        <v>0.67000000000000037</v>
      </c>
      <c r="M34" s="8">
        <f t="shared" si="3"/>
        <v>7.5599999999999667E-2</v>
      </c>
      <c r="N34" s="8">
        <f t="shared" si="2"/>
        <v>1.0188999999999999</v>
      </c>
      <c r="O34" s="8">
        <v>1.0725</v>
      </c>
      <c r="P34" s="9">
        <f>PRODUCT(O$2:O34)</f>
        <v>0.73293625670679974</v>
      </c>
      <c r="T34" s="8"/>
      <c r="AD34" s="8">
        <v>0.93749999999999112</v>
      </c>
      <c r="AE34" s="8">
        <v>1.0749999999999993</v>
      </c>
      <c r="AJ34" s="7"/>
      <c r="AK34" s="8"/>
    </row>
    <row r="35" spans="1:37" ht="11.25" customHeight="1" x14ac:dyDescent="0.2">
      <c r="A35" s="7">
        <v>46</v>
      </c>
      <c r="B35" s="8">
        <v>1.0207999999999999</v>
      </c>
      <c r="C35" s="8">
        <f t="shared" si="6"/>
        <v>-8.8000000000000005E-3</v>
      </c>
      <c r="D35" s="8">
        <f>SUM(C$2:C35)</f>
        <v>7.2800000000000004E-2</v>
      </c>
      <c r="E35" s="9">
        <f>PRODUCT(B$2:B35)</f>
        <v>0.28733735992796811</v>
      </c>
      <c r="F35" s="9">
        <f t="shared" si="4"/>
        <v>8.3199999999999719E-2</v>
      </c>
      <c r="G35" s="9">
        <v>0.69000000000000039</v>
      </c>
      <c r="H35" s="4">
        <f>SUM(G$2:G35)</f>
        <v>12.66</v>
      </c>
      <c r="I35" s="8">
        <f t="shared" si="7"/>
        <v>1.0799999999999992</v>
      </c>
      <c r="J35" s="8">
        <f>PRODUCT(I$2:I35)</f>
        <v>0.7841928867589032</v>
      </c>
      <c r="K35" s="9">
        <v>0.31999999999999673</v>
      </c>
      <c r="L35" s="9">
        <v>0.69000000000000039</v>
      </c>
      <c r="M35" s="8">
        <f t="shared" si="3"/>
        <v>8.3199999999999719E-2</v>
      </c>
      <c r="N35" s="8">
        <f t="shared" si="2"/>
        <v>1.0207999999999999</v>
      </c>
      <c r="O35" s="8">
        <v>1.0760000000000001</v>
      </c>
      <c r="P35" s="9">
        <f>PRODUCT(O$2:O35)</f>
        <v>0.78863941221651657</v>
      </c>
      <c r="T35" s="8"/>
      <c r="AD35" s="8">
        <v>0.99999999999998979</v>
      </c>
      <c r="AE35" s="8">
        <v>1.0799999999999992</v>
      </c>
      <c r="AJ35" s="7"/>
      <c r="AK35" s="8"/>
    </row>
    <row r="36" spans="1:37" ht="11.25" customHeight="1" x14ac:dyDescent="0.2">
      <c r="A36" s="7">
        <v>47</v>
      </c>
      <c r="B36" s="8">
        <v>1.0226999999999999</v>
      </c>
      <c r="C36" s="8">
        <f t="shared" si="6"/>
        <v>-8.8000000000000005E-3</v>
      </c>
      <c r="D36" s="8">
        <f>SUM(C$2:C36)</f>
        <v>6.4000000000000001E-2</v>
      </c>
      <c r="E36" s="9">
        <f>PRODUCT(B$2:B36)</f>
        <v>0.29385991799833294</v>
      </c>
      <c r="F36" s="9">
        <f t="shared" si="4"/>
        <v>9.079999999999977E-2</v>
      </c>
      <c r="G36" s="9">
        <v>0.71000000000000041</v>
      </c>
      <c r="H36" s="4">
        <f>SUM(G$2:G36)</f>
        <v>13.370000000000001</v>
      </c>
      <c r="I36" s="8">
        <f t="shared" si="7"/>
        <v>1.0849999999999991</v>
      </c>
      <c r="J36" s="8">
        <f>PRODUCT(I$2:I36)</f>
        <v>0.85084928213340927</v>
      </c>
      <c r="K36" s="9">
        <v>0.33999999999999631</v>
      </c>
      <c r="L36" s="9">
        <v>0.71000000000000041</v>
      </c>
      <c r="M36" s="8">
        <f t="shared" si="3"/>
        <v>9.079999999999977E-2</v>
      </c>
      <c r="N36" s="8">
        <f t="shared" si="2"/>
        <v>1.0226999999999999</v>
      </c>
      <c r="O36" s="8">
        <v>1.0794999999999999</v>
      </c>
      <c r="P36" s="9">
        <f>PRODUCT(O$2:O36)</f>
        <v>0.85133624548772957</v>
      </c>
      <c r="T36" s="8"/>
      <c r="AD36" s="8">
        <v>1.0624999999999885</v>
      </c>
      <c r="AE36" s="8">
        <v>1.0849999999999991</v>
      </c>
      <c r="AJ36" s="7"/>
      <c r="AK36" s="8"/>
    </row>
    <row r="37" spans="1:37" ht="11.25" customHeight="1" x14ac:dyDescent="0.2">
      <c r="A37" s="7">
        <v>48</v>
      </c>
      <c r="B37" s="8">
        <v>1.0246</v>
      </c>
      <c r="C37" s="8">
        <f t="shared" si="6"/>
        <v>-8.8000000000000005E-3</v>
      </c>
      <c r="D37" s="8">
        <f>SUM(C$2:C37)</f>
        <v>5.5199999999999999E-2</v>
      </c>
      <c r="E37" s="9">
        <f>PRODUCT(B$2:B37)</f>
        <v>0.30108887198109191</v>
      </c>
      <c r="F37" s="9">
        <f t="shared" si="4"/>
        <v>9.8399999999999821E-2</v>
      </c>
      <c r="G37" s="9">
        <v>0.73000000000000043</v>
      </c>
      <c r="H37" s="4">
        <f>SUM(G$2:G37)</f>
        <v>14.100000000000001</v>
      </c>
      <c r="I37" s="8">
        <f t="shared" si="7"/>
        <v>1.089999999999999</v>
      </c>
      <c r="J37" s="8">
        <f>PRODUCT(I$2:I37)</f>
        <v>0.92742571752541525</v>
      </c>
      <c r="K37" s="9">
        <v>0.35999999999999588</v>
      </c>
      <c r="L37" s="9">
        <v>0.73000000000000043</v>
      </c>
      <c r="M37" s="8">
        <f t="shared" si="3"/>
        <v>9.8399999999999821E-2</v>
      </c>
      <c r="N37" s="8">
        <f t="shared" si="2"/>
        <v>1.0246</v>
      </c>
      <c r="O37" s="8">
        <v>1.083</v>
      </c>
      <c r="P37" s="9">
        <f>PRODUCT(O$2:O37)</f>
        <v>0.92199715386321113</v>
      </c>
      <c r="T37" s="8"/>
      <c r="AD37" s="8">
        <v>1.1249999999999871</v>
      </c>
      <c r="AE37" s="8">
        <v>1.089999999999999</v>
      </c>
      <c r="AJ37" s="7"/>
      <c r="AK37" s="8"/>
    </row>
    <row r="38" spans="1:37" ht="11.25" customHeight="1" x14ac:dyDescent="0.2">
      <c r="A38" s="7">
        <v>49</v>
      </c>
      <c r="B38" s="8">
        <v>1.0265</v>
      </c>
      <c r="C38" s="8">
        <f t="shared" si="6"/>
        <v>-8.8000000000000005E-3</v>
      </c>
      <c r="D38" s="8">
        <f>SUM(C$2:C38)</f>
        <v>4.6399999999999997E-2</v>
      </c>
      <c r="E38" s="9">
        <f>PRODUCT(B$2:B38)</f>
        <v>0.30906772708859082</v>
      </c>
      <c r="F38" s="9">
        <f t="shared" si="4"/>
        <v>0.10599999999999987</v>
      </c>
      <c r="G38" s="9">
        <v>0.75000000000000044</v>
      </c>
      <c r="H38" s="4">
        <f>SUM(G$2:G38)</f>
        <v>14.850000000000001</v>
      </c>
      <c r="I38" s="8">
        <f t="shared" si="7"/>
        <v>1.0949999999999989</v>
      </c>
      <c r="J38" s="8">
        <f>PRODUCT(I$2:I38)</f>
        <v>1.0155311606903286</v>
      </c>
      <c r="K38" s="9">
        <v>0.37999999999999545</v>
      </c>
      <c r="L38" s="9">
        <v>0.75000000000000044</v>
      </c>
      <c r="M38" s="8">
        <f t="shared" si="3"/>
        <v>0.10599999999999987</v>
      </c>
      <c r="N38" s="8">
        <f t="shared" si="2"/>
        <v>1.0265</v>
      </c>
      <c r="O38" s="8">
        <v>1.0865</v>
      </c>
      <c r="P38" s="9">
        <f>PRODUCT(O$2:O38)</f>
        <v>1.0017499076723788</v>
      </c>
      <c r="T38" s="8"/>
      <c r="AD38" s="8">
        <v>1.1874999999999858</v>
      </c>
      <c r="AE38" s="8">
        <v>1.0949999999999989</v>
      </c>
      <c r="AJ38" s="7"/>
      <c r="AK38" s="8"/>
    </row>
    <row r="39" spans="1:37" ht="11.25" customHeight="1" x14ac:dyDescent="0.2">
      <c r="A39" s="7">
        <v>50</v>
      </c>
      <c r="B39" s="8">
        <v>1.0284</v>
      </c>
      <c r="C39" s="8">
        <f t="shared" si="6"/>
        <v>-8.8000000000000005E-3</v>
      </c>
      <c r="D39" s="8">
        <f>SUM(C$2:C39)</f>
        <v>3.7599999999999995E-2</v>
      </c>
      <c r="E39" s="9">
        <f>PRODUCT(B$2:B39)</f>
        <v>0.3178452505379068</v>
      </c>
      <c r="F39" s="9">
        <f t="shared" si="4"/>
        <v>0.11359999999999992</v>
      </c>
      <c r="G39" s="9">
        <v>0.77000000000000046</v>
      </c>
      <c r="H39" s="4">
        <f>SUM(G$2:G39)</f>
        <v>15.620000000000001</v>
      </c>
      <c r="I39" s="8">
        <f t="shared" si="7"/>
        <v>1.0999999999999988</v>
      </c>
      <c r="J39" s="8">
        <f>PRODUCT(I$2:I39)</f>
        <v>1.1170842767593601</v>
      </c>
      <c r="K39" s="9">
        <v>0.39999999999999503</v>
      </c>
      <c r="L39" s="9">
        <v>0.77000000000000046</v>
      </c>
      <c r="M39" s="8">
        <f t="shared" si="3"/>
        <v>0.11359999999999992</v>
      </c>
      <c r="N39" s="8">
        <f t="shared" si="2"/>
        <v>1.0284</v>
      </c>
      <c r="O39" s="8">
        <v>1.0900000000000001</v>
      </c>
      <c r="P39" s="9">
        <f>PRODUCT(O$2:O39)</f>
        <v>1.0919073993628929</v>
      </c>
      <c r="T39" s="8"/>
      <c r="U39" s="4"/>
      <c r="AD39" s="8">
        <v>1.2499999999999845</v>
      </c>
      <c r="AE39" s="8">
        <v>1.0999999999999988</v>
      </c>
      <c r="AJ39" s="7"/>
      <c r="AK39" s="8"/>
    </row>
    <row r="40" spans="1:37" ht="11.25" customHeight="1" x14ac:dyDescent="0.2">
      <c r="A40" s="7">
        <v>51</v>
      </c>
      <c r="B40" s="8">
        <v>1.0302999999999998</v>
      </c>
      <c r="C40" s="8">
        <f t="shared" si="6"/>
        <v>-8.8000000000000005E-3</v>
      </c>
      <c r="D40" s="8">
        <f>SUM(C$2:C40)</f>
        <v>2.8799999999999992E-2</v>
      </c>
      <c r="E40" s="9">
        <f>PRODUCT(B$2:B40)</f>
        <v>0.32747596162920528</v>
      </c>
      <c r="F40" s="9">
        <f t="shared" si="4"/>
        <v>0.12119999999999909</v>
      </c>
      <c r="G40" s="9">
        <v>0.79000000000000048</v>
      </c>
      <c r="H40" s="4">
        <f>SUM(G$2:G40)</f>
        <v>16.41</v>
      </c>
      <c r="I40" s="8">
        <f>I39</f>
        <v>1.0999999999999988</v>
      </c>
      <c r="J40" s="8">
        <f>PRODUCT(I$2:I40)</f>
        <v>1.2287927044352946</v>
      </c>
      <c r="K40" s="9">
        <v>0.39999999999999503</v>
      </c>
      <c r="L40" s="9">
        <v>0.79000000000000048</v>
      </c>
      <c r="M40" s="8">
        <f t="shared" si="3"/>
        <v>0.12119999999999909</v>
      </c>
      <c r="N40" s="8">
        <f t="shared" si="2"/>
        <v>1.0302999999999998</v>
      </c>
      <c r="O40" s="8">
        <v>1.0934999999999999</v>
      </c>
      <c r="P40" s="9">
        <f>PRODUCT(O$2:O40)</f>
        <v>1.1940007412033233</v>
      </c>
      <c r="T40" s="8"/>
      <c r="AD40" s="8">
        <v>1.2499999999999845</v>
      </c>
      <c r="AE40" s="8">
        <v>1.0999999999999988</v>
      </c>
      <c r="AJ40" s="7"/>
      <c r="AK40" s="8"/>
    </row>
    <row r="41" spans="1:37" ht="11.25" customHeight="1" x14ac:dyDescent="0.2">
      <c r="A41" s="7">
        <v>52</v>
      </c>
      <c r="B41" s="8">
        <v>1.0322</v>
      </c>
      <c r="C41" s="8">
        <f t="shared" si="6"/>
        <v>-8.8000000000000005E-3</v>
      </c>
      <c r="D41" s="8">
        <f>SUM(C$2:C41)</f>
        <v>1.999999999999999E-2</v>
      </c>
      <c r="E41" s="9">
        <f>PRODUCT(B$2:B41)</f>
        <v>0.33802068759366571</v>
      </c>
      <c r="F41" s="9">
        <f t="shared" si="4"/>
        <v>0.12880000000000003</v>
      </c>
      <c r="G41" s="9">
        <v>0.8100000000000005</v>
      </c>
      <c r="H41" s="4">
        <f>SUM(G$2:G41)</f>
        <v>17.22</v>
      </c>
      <c r="I41" s="8">
        <f t="shared" ref="I41:I45" si="8">I40</f>
        <v>1.0999999999999988</v>
      </c>
      <c r="J41" s="8">
        <f>PRODUCT(I$2:I41)</f>
        <v>1.3516719748788226</v>
      </c>
      <c r="K41" s="9">
        <v>0.39999999999999503</v>
      </c>
      <c r="L41" s="9">
        <v>0.8100000000000005</v>
      </c>
      <c r="M41" s="8">
        <f t="shared" si="3"/>
        <v>0.12880000000000003</v>
      </c>
      <c r="N41" s="8">
        <f t="shared" si="2"/>
        <v>1.0322</v>
      </c>
      <c r="O41" s="8">
        <v>1.097</v>
      </c>
      <c r="P41" s="9">
        <f>PRODUCT(O$2:O41)</f>
        <v>1.3098188131000457</v>
      </c>
      <c r="T41" s="8"/>
      <c r="AD41" s="8">
        <v>1.2499999999999845</v>
      </c>
      <c r="AE41" s="8">
        <v>1.0999999999999988</v>
      </c>
      <c r="AJ41" s="7"/>
      <c r="AK41" s="8"/>
    </row>
    <row r="42" spans="1:37" ht="11.25" customHeight="1" x14ac:dyDescent="0.2">
      <c r="A42" s="7">
        <v>53</v>
      </c>
      <c r="B42" s="8">
        <v>1.0341</v>
      </c>
      <c r="C42" s="8">
        <f t="shared" si="6"/>
        <v>-8.8000000000000005E-3</v>
      </c>
      <c r="D42" s="8">
        <f>SUM(C$2:C42)</f>
        <v>1.1199999999999989E-2</v>
      </c>
      <c r="E42" s="9">
        <f>PRODUCT(B$2:B42)</f>
        <v>0.34954719304060972</v>
      </c>
      <c r="F42" s="9">
        <f t="shared" si="4"/>
        <v>0.13640000000000008</v>
      </c>
      <c r="G42" s="9">
        <v>0.83000000000000052</v>
      </c>
      <c r="H42" s="4">
        <f>SUM(G$2:G42)</f>
        <v>18.05</v>
      </c>
      <c r="I42" s="8">
        <f t="shared" si="8"/>
        <v>1.0999999999999988</v>
      </c>
      <c r="J42" s="8">
        <f>PRODUCT(I$2:I42)</f>
        <v>1.4868391723667032</v>
      </c>
      <c r="K42" s="9">
        <v>0.39999999999999503</v>
      </c>
      <c r="L42" s="9">
        <v>0.83000000000000052</v>
      </c>
      <c r="M42" s="8">
        <f t="shared" si="3"/>
        <v>0.13640000000000008</v>
      </c>
      <c r="N42" s="8">
        <f t="shared" si="2"/>
        <v>1.0341</v>
      </c>
      <c r="O42" s="8">
        <v>1.1005</v>
      </c>
      <c r="P42" s="9">
        <f>PRODUCT(O$2:O42)</f>
        <v>1.4414556038166002</v>
      </c>
      <c r="T42" s="8"/>
      <c r="AD42" s="8">
        <v>1.2499999999999845</v>
      </c>
      <c r="AE42" s="8">
        <v>1.0999999999999988</v>
      </c>
      <c r="AJ42" s="7"/>
      <c r="AK42" s="8"/>
    </row>
    <row r="43" spans="1:37" ht="11.25" customHeight="1" x14ac:dyDescent="0.2">
      <c r="A43" s="7">
        <v>54</v>
      </c>
      <c r="B43" s="8">
        <v>1.036</v>
      </c>
      <c r="C43" s="8">
        <f t="shared" si="6"/>
        <v>-8.8000000000000005E-3</v>
      </c>
      <c r="D43" s="8">
        <f>SUM(C$2:C43)</f>
        <v>2.3999999999999889E-3</v>
      </c>
      <c r="E43" s="9">
        <f>PRODUCT(B$2:B43)</f>
        <v>0.3621308919900717</v>
      </c>
      <c r="F43" s="9">
        <f t="shared" si="4"/>
        <v>0.14400000000000013</v>
      </c>
      <c r="G43" s="9">
        <v>0.85000000000000053</v>
      </c>
      <c r="H43" s="4">
        <f>SUM(G$2:G43)</f>
        <v>18.900000000000002</v>
      </c>
      <c r="I43" s="8">
        <f t="shared" si="8"/>
        <v>1.0999999999999988</v>
      </c>
      <c r="J43" s="8">
        <f>PRODUCT(I$2:I43)</f>
        <v>1.6355230896033717</v>
      </c>
      <c r="K43" s="9">
        <v>0.39999999999999503</v>
      </c>
      <c r="L43" s="9">
        <v>0.85000000000000053</v>
      </c>
      <c r="M43" s="8">
        <f t="shared" si="3"/>
        <v>0.14400000000000013</v>
      </c>
      <c r="N43" s="8">
        <f t="shared" si="2"/>
        <v>1.036</v>
      </c>
      <c r="O43" s="8">
        <v>1.1040000000000001</v>
      </c>
      <c r="P43" s="9">
        <f>PRODUCT(O$2:O43)</f>
        <v>1.5913669866135267</v>
      </c>
      <c r="T43" s="8"/>
      <c r="AD43" s="8">
        <v>1.2499999999999845</v>
      </c>
      <c r="AE43" s="8">
        <v>1.0999999999999988</v>
      </c>
      <c r="AJ43" s="7"/>
      <c r="AK43" s="8"/>
    </row>
    <row r="44" spans="1:37" ht="11.25" customHeight="1" x14ac:dyDescent="0.2">
      <c r="A44" s="7">
        <v>55</v>
      </c>
      <c r="B44" s="8">
        <v>1.0378999999999998</v>
      </c>
      <c r="C44" s="8">
        <f t="shared" si="6"/>
        <v>-8.8000000000000005E-3</v>
      </c>
      <c r="D44" s="8">
        <f>SUM(C$2:C44)</f>
        <v>-6.4000000000000116E-3</v>
      </c>
      <c r="E44" s="9">
        <f>PRODUCT(B$2:B44)</f>
        <v>0.37585565279649535</v>
      </c>
      <c r="F44" s="9">
        <f t="shared" si="4"/>
        <v>0.15159999999999929</v>
      </c>
      <c r="G44" s="9">
        <v>0.87000000000000055</v>
      </c>
      <c r="H44" s="4">
        <f>SUM(G$2:G44)</f>
        <v>19.770000000000003</v>
      </c>
      <c r="I44" s="8">
        <f t="shared" si="8"/>
        <v>1.0999999999999988</v>
      </c>
      <c r="J44" s="8">
        <f>PRODUCT(I$2:I44)</f>
        <v>1.7990753985637069</v>
      </c>
      <c r="K44" s="9">
        <v>0.39999999999999503</v>
      </c>
      <c r="L44" s="9">
        <v>0.87000000000000055</v>
      </c>
      <c r="M44" s="8">
        <f t="shared" si="3"/>
        <v>0.15159999999999929</v>
      </c>
      <c r="N44" s="8">
        <f t="shared" si="2"/>
        <v>1.0378999999999998</v>
      </c>
      <c r="O44" s="8">
        <v>1.1074999999999999</v>
      </c>
      <c r="P44" s="9">
        <f>PRODUCT(O$2:O44)</f>
        <v>1.7624389376744807</v>
      </c>
      <c r="T44" s="8"/>
      <c r="AD44" s="8">
        <v>1.2499999999999845</v>
      </c>
      <c r="AE44" s="8">
        <v>1.0999999999999988</v>
      </c>
      <c r="AJ44" s="7"/>
      <c r="AK44" s="8"/>
    </row>
    <row r="45" spans="1:37" ht="11.25" customHeight="1" x14ac:dyDescent="0.2">
      <c r="A45" s="7">
        <v>56</v>
      </c>
      <c r="B45" s="8">
        <v>1.0397999999999998</v>
      </c>
      <c r="C45" s="8">
        <f t="shared" si="6"/>
        <v>-8.8000000000000005E-3</v>
      </c>
      <c r="D45" s="8">
        <f>SUM(C$2:C45)</f>
        <v>-1.5200000000000012E-2</v>
      </c>
      <c r="E45" s="9">
        <f>PRODUCT(B$2:B45)</f>
        <v>0.39081470777779581</v>
      </c>
      <c r="F45" s="9">
        <f t="shared" si="4"/>
        <v>0.15919999999999934</v>
      </c>
      <c r="G45" s="9">
        <v>0.89000000000000057</v>
      </c>
      <c r="H45" s="4">
        <f>SUM(G$2:G45)</f>
        <v>20.660000000000004</v>
      </c>
      <c r="I45" s="8">
        <f t="shared" si="8"/>
        <v>1.0999999999999988</v>
      </c>
      <c r="J45" s="8">
        <f>PRODUCT(I$2:I45)</f>
        <v>1.9789829384200754</v>
      </c>
      <c r="K45" s="9">
        <v>0.39999999999999503</v>
      </c>
      <c r="L45" s="9">
        <v>0.89000000000000057</v>
      </c>
      <c r="M45" s="8">
        <f t="shared" si="3"/>
        <v>0.15919999999999934</v>
      </c>
      <c r="N45" s="8">
        <f t="shared" si="2"/>
        <v>1.0397999999999998</v>
      </c>
      <c r="O45" s="8">
        <v>1.111</v>
      </c>
      <c r="P45" s="9">
        <f>PRODUCT(O$2:O45)</f>
        <v>1.9580696597563481</v>
      </c>
      <c r="T45" s="8"/>
      <c r="AD45" s="8">
        <v>1.2499999999999845</v>
      </c>
      <c r="AE45" s="8">
        <v>1.0999999999999988</v>
      </c>
      <c r="AJ45" s="7"/>
      <c r="AK45" s="8"/>
    </row>
    <row r="46" spans="1:37" ht="11.25" customHeight="1" x14ac:dyDescent="0.2">
      <c r="T46" s="8"/>
      <c r="AJ46" s="7"/>
      <c r="AK46" s="8"/>
    </row>
    <row r="47" spans="1:37" ht="11.25" customHeight="1" x14ac:dyDescent="0.2">
      <c r="T47" s="8"/>
      <c r="AJ47" s="7"/>
      <c r="AK47" s="8"/>
    </row>
    <row r="48" spans="1:37" ht="11.25" customHeight="1" x14ac:dyDescent="0.2">
      <c r="T48" s="8"/>
      <c r="AJ48" s="7"/>
      <c r="AK48" s="8"/>
    </row>
    <row r="49" spans="20:37" s="5" customFormat="1" ht="11.25" customHeight="1" x14ac:dyDescent="0.2">
      <c r="T49" s="8"/>
      <c r="AE49" s="7"/>
      <c r="AJ49" s="7"/>
      <c r="AK49" s="8"/>
    </row>
    <row r="50" spans="20:37" s="5" customFormat="1" ht="11.25" customHeight="1" x14ac:dyDescent="0.2">
      <c r="T50" s="8"/>
      <c r="AE50" s="7"/>
      <c r="AJ50" s="7"/>
      <c r="AK50" s="8"/>
    </row>
    <row r="51" spans="20:37" s="5" customFormat="1" ht="11.25" customHeight="1" x14ac:dyDescent="0.2">
      <c r="T51" s="8"/>
      <c r="AE51" s="7"/>
      <c r="AJ51" s="7"/>
      <c r="AK51" s="8"/>
    </row>
    <row r="52" spans="20:37" s="5" customFormat="1" ht="11.25" customHeight="1" x14ac:dyDescent="0.2">
      <c r="AE52" s="7"/>
      <c r="AJ52" s="7"/>
      <c r="AK52" s="8"/>
    </row>
    <row r="53" spans="20:37" s="5" customFormat="1" ht="11.25" customHeight="1" x14ac:dyDescent="0.2">
      <c r="AE53" s="7"/>
      <c r="AJ53" s="7"/>
      <c r="AK53" s="8"/>
    </row>
    <row r="54" spans="20:37" s="5" customFormat="1" ht="11.25" customHeight="1" x14ac:dyDescent="0.2">
      <c r="AE54" s="7"/>
      <c r="AJ54" s="7"/>
      <c r="AK5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Hollier</dc:creator>
  <cp:lastModifiedBy>Devin Hollier</cp:lastModifiedBy>
  <dcterms:created xsi:type="dcterms:W3CDTF">2016-09-07T23:45:25Z</dcterms:created>
  <dcterms:modified xsi:type="dcterms:W3CDTF">2016-10-06T23:20:04Z</dcterms:modified>
</cp:coreProperties>
</file>