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bondy/Desktop/Old Buisness/Golding Lab/Cell Type Paper/"/>
    </mc:Choice>
  </mc:AlternateContent>
  <xr:revisionPtr revIDLastSave="0" documentId="8_{476420C1-46EB-2846-BA32-60BBF91E6230}" xr6:coauthVersionLast="45" xr6:coauthVersionMax="45" xr10:uidLastSave="{00000000-0000-0000-0000-000000000000}"/>
  <bookViews>
    <workbookView xWindow="1440" yWindow="460" windowWidth="34040" windowHeight="21140" xr2:uid="{26C37C6D-2FE2-9E43-BAE3-1B3D5E58F27A}"/>
  </bookViews>
  <sheets>
    <sheet name="Paper Physiology data" sheetId="1" r:id="rId1"/>
    <sheet name="Slice v VD position" sheetId="5" r:id="rId2"/>
    <sheet name="Sheet4" sheetId="4" r:id="rId3"/>
    <sheet name="Excluded cells with anatomy dat" sheetId="2" r:id="rId4"/>
  </sheets>
  <definedNames>
    <definedName name="_xlnm._FilterDatabase" localSheetId="3" hidden="1">'Excluded cells with anatomy dat'!$A$1:$ATJ$402</definedName>
    <definedName name="_xlnm._FilterDatabase" localSheetId="0" hidden="1">'Paper Physiology data'!$A$1:$ZU$486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300" i="1" l="1"/>
  <c r="AH36" i="1"/>
  <c r="AG285" i="1"/>
  <c r="L514" i="1"/>
  <c r="CK173" i="1"/>
  <c r="CL173" i="1"/>
  <c r="CK262" i="1"/>
  <c r="CK283" i="1"/>
  <c r="M318" i="1"/>
  <c r="CK120" i="1"/>
  <c r="CL120" i="1"/>
  <c r="CK122" i="1"/>
  <c r="CL122" i="1"/>
  <c r="J213" i="1"/>
  <c r="CK245" i="1"/>
  <c r="CL245" i="1"/>
  <c r="CQ273" i="1"/>
  <c r="CR273" i="1"/>
  <c r="CS273" i="1"/>
  <c r="CQ384" i="1"/>
  <c r="CR384" i="1"/>
  <c r="CS384" i="1"/>
  <c r="CT384" i="1"/>
  <c r="CK410" i="1"/>
  <c r="CL410" i="1"/>
  <c r="M423" i="1"/>
  <c r="CL397" i="1"/>
  <c r="CK411" i="1"/>
  <c r="CL411" i="1"/>
  <c r="M422" i="1"/>
  <c r="M510" i="1"/>
  <c r="M511" i="1"/>
  <c r="M497" i="1"/>
  <c r="M317" i="1"/>
  <c r="M491" i="1"/>
</calcChain>
</file>

<file path=xl/sharedStrings.xml><?xml version="1.0" encoding="utf-8"?>
<sst xmlns="http://schemas.openxmlformats.org/spreadsheetml/2006/main" count="2060" uniqueCount="1133">
  <si>
    <t>Cell_Name</t>
  </si>
  <si>
    <t>Cell_Number</t>
  </si>
  <si>
    <t>Sex</t>
  </si>
  <si>
    <t>Slice</t>
  </si>
  <si>
    <t>Age</t>
  </si>
  <si>
    <t>Weight</t>
  </si>
  <si>
    <t>Type</t>
  </si>
  <si>
    <t>Notes</t>
  </si>
  <si>
    <t>Large_spont_PSPs</t>
  </si>
  <si>
    <t>Excluded_Physiology</t>
  </si>
  <si>
    <t>Excluded_Anatomy</t>
  </si>
  <si>
    <t>Blank0</t>
  </si>
  <si>
    <t>reason</t>
  </si>
  <si>
    <t>MSO_Start slice</t>
  </si>
  <si>
    <t>Size_MSO_in_first_slice</t>
  </si>
  <si>
    <t>MSO End Slice</t>
  </si>
  <si>
    <t>Blank</t>
  </si>
  <si>
    <t>Blank2</t>
  </si>
  <si>
    <t>MSO_RC_Length</t>
  </si>
  <si>
    <t>Cell_RC_Position</t>
  </si>
  <si>
    <t>RC_Norm_Position_Precise</t>
  </si>
  <si>
    <t>RC_Norm_Position_Imprecise</t>
  </si>
  <si>
    <t>VD_Position</t>
  </si>
  <si>
    <t>MSO_VD_Length</t>
  </si>
  <si>
    <t>VD_Norm_Position_Imprecise</t>
  </si>
  <si>
    <t>VD_Norm_Position_Precise</t>
  </si>
  <si>
    <t>Subtype</t>
  </si>
  <si>
    <t>SubtypeBroad</t>
  </si>
  <si>
    <t>Rin_Peak</t>
  </si>
  <si>
    <t>Rin_SS</t>
  </si>
  <si>
    <t>Rin_Depol</t>
  </si>
  <si>
    <t>Tau_Neg</t>
  </si>
  <si>
    <t>Tau_Pos</t>
  </si>
  <si>
    <t>Tau_Neg_dV</t>
  </si>
  <si>
    <t>Tau_Pos_dV</t>
  </si>
  <si>
    <t>Tau_Neg_Vr</t>
  </si>
  <si>
    <t>Sag_100</t>
  </si>
  <si>
    <t>Sag_90</t>
  </si>
  <si>
    <t>sag_80</t>
  </si>
  <si>
    <t>sag_70</t>
  </si>
  <si>
    <t>sag_60</t>
  </si>
  <si>
    <t>Initial_Delta_Amp_Peak</t>
  </si>
  <si>
    <t>Initial_Delta_Thresh_Peak</t>
  </si>
  <si>
    <t>Initial_Delta_AHP_Peak</t>
  </si>
  <si>
    <t>Initial_Delta_Amp_TripRheo</t>
  </si>
  <si>
    <t>Initial_Delta_Thresh_TripRheo</t>
  </si>
  <si>
    <t>Initial_Delta_AHP_TripRheo</t>
  </si>
  <si>
    <t>PIR_Vm_Thresh</t>
  </si>
  <si>
    <t>PIR_I_thresh</t>
  </si>
  <si>
    <t>PIR_length</t>
  </si>
  <si>
    <t>Resonance_Frequency</t>
  </si>
  <si>
    <t>FFT_Baseline_time</t>
  </si>
  <si>
    <t>FFT_Baseline_Voltage</t>
  </si>
  <si>
    <t>FFT_Baseline_freq</t>
  </si>
  <si>
    <t>FFT_Baseline_power</t>
  </si>
  <si>
    <t>Rheobase_Reps</t>
  </si>
  <si>
    <t>Vrest</t>
  </si>
  <si>
    <t xml:space="preserve">Rheobase_Current </t>
  </si>
  <si>
    <t>Absolute_Threshold</t>
  </si>
  <si>
    <t>Threshold_Relative_Rest</t>
  </si>
  <si>
    <t>Spike_Amp_Relative_Thresh</t>
  </si>
  <si>
    <t>Spike_Amp_Relative_Rest</t>
  </si>
  <si>
    <t>Halfwidth</t>
  </si>
  <si>
    <t>Risetime_10_90</t>
  </si>
  <si>
    <t>Max_Depol_Rate</t>
  </si>
  <si>
    <t>Max_Repol_Rate</t>
  </si>
  <si>
    <t>AHP_Absolute_Amp</t>
  </si>
  <si>
    <t>AHP_Amp_Relative_Rest</t>
  </si>
  <si>
    <t>AHP_Latency</t>
  </si>
  <si>
    <t>Slow_AHP_Absolute_Amplitude</t>
  </si>
  <si>
    <t>Slow_AHP_Amp_Relative_Rest</t>
  </si>
  <si>
    <t>Slow_AHP_Latency</t>
  </si>
  <si>
    <t>Latency_To_Threshold</t>
  </si>
  <si>
    <t>Latency_To_Peak</t>
  </si>
  <si>
    <t>Charactarization</t>
  </si>
  <si>
    <t>Syn_Stim_Steps</t>
  </si>
  <si>
    <t>trains</t>
  </si>
  <si>
    <t>ITD</t>
  </si>
  <si>
    <t>Calcium_channel_block</t>
  </si>
  <si>
    <t>Envelope</t>
  </si>
  <si>
    <t>EPSP_halfwidth</t>
  </si>
  <si>
    <t>EPSP_10_90_Risetime</t>
  </si>
  <si>
    <t>ACSF</t>
  </si>
  <si>
    <t>Cutting</t>
  </si>
  <si>
    <t>Cut Temp</t>
  </si>
  <si>
    <t>Incubation</t>
  </si>
  <si>
    <t>Perfusion</t>
  </si>
  <si>
    <t>Perfusion_outcome</t>
  </si>
  <si>
    <t>Disection_Start</t>
  </si>
  <si>
    <t>Time_of_First_Slice</t>
  </si>
  <si>
    <t>Slice_Time</t>
  </si>
  <si>
    <t>Time_of_Breakin</t>
  </si>
  <si>
    <t>Time_From_Slice_to_Breakin</t>
  </si>
  <si>
    <t>Pipet_resistance</t>
  </si>
  <si>
    <t>Seal</t>
  </si>
  <si>
    <t>Vm_at_breakin</t>
  </si>
  <si>
    <t>Series_Res</t>
  </si>
  <si>
    <t>Drift</t>
  </si>
  <si>
    <t>Animal_Unique_Number</t>
  </si>
  <si>
    <t>Slice_Unique_Number</t>
  </si>
  <si>
    <t>Axon_Distance_from_Soma_center</t>
  </si>
  <si>
    <t>Axon_Distance_Down_Dendrite</t>
  </si>
  <si>
    <t>Short_Axon</t>
  </si>
  <si>
    <t>Long_Axon</t>
  </si>
  <si>
    <t>MSO elngth</t>
  </si>
  <si>
    <t>cell location</t>
  </si>
  <si>
    <t>Collateral1</t>
  </si>
  <si>
    <t>Collateral2</t>
  </si>
  <si>
    <t>Collateral3</t>
  </si>
  <si>
    <t>Collateral4</t>
  </si>
  <si>
    <t>Collateral5</t>
  </si>
  <si>
    <t>Collateral6</t>
  </si>
  <si>
    <t>Collateral7</t>
  </si>
  <si>
    <t>Collateral8</t>
  </si>
  <si>
    <t>MSO_Collateral</t>
  </si>
  <si>
    <t>SPN_Collateral</t>
  </si>
  <si>
    <t>LNTB_Collateral</t>
  </si>
  <si>
    <t>pvLNTB_Collateral</t>
  </si>
  <si>
    <t>LSO_Collateral</t>
  </si>
  <si>
    <t>VNTB_Collateral</t>
  </si>
  <si>
    <t>MNTB_Collateral</t>
  </si>
  <si>
    <t>periMSO_Collateral</t>
  </si>
  <si>
    <t>Ventral_Route</t>
  </si>
  <si>
    <t>Dorsal_Route</t>
  </si>
  <si>
    <t>Lateral_Route</t>
  </si>
  <si>
    <t>Medial_Route</t>
  </si>
  <si>
    <t>Central_Route</t>
  </si>
  <si>
    <t>FI_Peak_NumSpikes_100</t>
  </si>
  <si>
    <t>FI_Peak_Current_100</t>
  </si>
  <si>
    <t>Avg_Freq_First_Spikes_Peak_100</t>
  </si>
  <si>
    <t>Avg_Freq_last_spikes_Peak_100</t>
  </si>
  <si>
    <t>Adaptation_Ratio_Peak_100</t>
  </si>
  <si>
    <t>Spike_Amp_RelRest_Start_Peak_100</t>
  </si>
  <si>
    <t>Spike_Amp_RelRest_End_Peak_100</t>
  </si>
  <si>
    <t>Spike_Amp_RelThresh_Start_Peak_100</t>
  </si>
  <si>
    <t>Spike_Amp_RelThresh_End_Peak_100</t>
  </si>
  <si>
    <t>Spike_Amp_Ratio_Peak_100</t>
  </si>
  <si>
    <t>Absolute_Thresh_Start_Peak_100</t>
  </si>
  <si>
    <t>Absolute_Thresh_End_Peak_100</t>
  </si>
  <si>
    <t>RelRest_Thresh_Start_Peak_100</t>
  </si>
  <si>
    <t>Thresh_Ratio_Peak_100</t>
  </si>
  <si>
    <t>AHP_Start_peak_100</t>
  </si>
  <si>
    <t>AHP_Start_End_100</t>
  </si>
  <si>
    <t>AHP_Ratio_peak_100</t>
  </si>
  <si>
    <t>FI_TripRheo_NumSpikes_100</t>
  </si>
  <si>
    <t>FI_TripRheo_Current_100</t>
  </si>
  <si>
    <t>Avg_Freq_First_Spikes_TripRheo_100</t>
  </si>
  <si>
    <t>Avg_Freq_last_spikes_TripRheo_100</t>
  </si>
  <si>
    <t>Adaptation_Ratio_TripRheo_100</t>
  </si>
  <si>
    <t>Spike_Amp_RelRest_Start_TripRheo_100</t>
  </si>
  <si>
    <t>Spike_Amp_RelRest_End_TripRheo_100</t>
  </si>
  <si>
    <t>Spike_Amp_RelThresh_Start_TripRheo_100</t>
  </si>
  <si>
    <t>Spike_Amp_RelThresh_End_TripRheo_100</t>
  </si>
  <si>
    <t>Spike_Amp_Ratio_TripRheo_100</t>
  </si>
  <si>
    <t>Absolute_Thresh_Start_TripRheo_100</t>
  </si>
  <si>
    <t>Absolute_Thresh_End_TripRheo_100</t>
  </si>
  <si>
    <t>RelRest_Thresh_Start_TripRheo_100</t>
  </si>
  <si>
    <t>Thresh_Ratio_TripRheo_100</t>
  </si>
  <si>
    <t>AHP_Start_TripRheo_100</t>
  </si>
  <si>
    <t>AHP_Ratio_TripRheo_100</t>
  </si>
  <si>
    <t>FI_Peak_NumSpikes_200</t>
  </si>
  <si>
    <t>FI_Peak_Current_200</t>
  </si>
  <si>
    <t>Avg_Freq_First_Spikes_Peak_200</t>
  </si>
  <si>
    <t>Avg_Freq_last_spikes_Peak_200</t>
  </si>
  <si>
    <t>Adaptation_Ratio_Peak_200</t>
  </si>
  <si>
    <t>Spike_Amp_RelRest_Start_Peak_200</t>
  </si>
  <si>
    <t>Spike_Amp_RelRest_End_Peak_200</t>
  </si>
  <si>
    <t>Spike_Amp_RelThresh_Start_Peak_200</t>
  </si>
  <si>
    <t>Spike_Amp_RelThresh_End_Peak_200</t>
  </si>
  <si>
    <t>Spike_Amp_Ratio_Peak_200</t>
  </si>
  <si>
    <t>Absolute_Thresh_Start_Peak_200</t>
  </si>
  <si>
    <t>Absolute_Thresh_End_Peak_200</t>
  </si>
  <si>
    <t>RelRest_Thresh_Start_Peak_200</t>
  </si>
  <si>
    <t>Thresh_Ratio_Peak_200</t>
  </si>
  <si>
    <t>AHP_Start_peak_200</t>
  </si>
  <si>
    <t>AHP_Start_End_200</t>
  </si>
  <si>
    <t>AHP_Ratio_peak_200</t>
  </si>
  <si>
    <t>FI_TripRheo_NumSpikes_200</t>
  </si>
  <si>
    <t>FI_TripRheo_Current_200</t>
  </si>
  <si>
    <t>Avg_Freq_First_Spikes_TripRheo_200</t>
  </si>
  <si>
    <t>Avg_Freq_last_spikes_TripRheo_200</t>
  </si>
  <si>
    <t>Adaptation_Ratio_TripRheo_200</t>
  </si>
  <si>
    <t>Spike_Amp_RelRest_Start_TripRheo_200</t>
  </si>
  <si>
    <t>Spike_Amp_RelRest_End_TripRheo_200</t>
  </si>
  <si>
    <t>Spike_Amp_RelThresh_Start_TripRheo_200</t>
  </si>
  <si>
    <t>Spike_Amp_RelThresh_End_TripRheo_200</t>
  </si>
  <si>
    <t>Spike_Amp_Ratio_TripRheo_200</t>
  </si>
  <si>
    <t>Absolute_Thresh_Start_TripRheo_200</t>
  </si>
  <si>
    <t>Absolute_Thresh_End_TripRheo_200</t>
  </si>
  <si>
    <t>RelRest_Thresh_Start_TripRheo_200</t>
  </si>
  <si>
    <t>Thresh_Ratio_TripRheo_200</t>
  </si>
  <si>
    <t>AHP_Start_TripRheo_200</t>
  </si>
  <si>
    <t>AHP_Ratio_TripRheo_200</t>
  </si>
  <si>
    <t>FI_Peak_NumSpikes_500</t>
  </si>
  <si>
    <t>FI_Peak_Current_500</t>
  </si>
  <si>
    <t>Avg_Freq_First_Spikes_Peak_500</t>
  </si>
  <si>
    <t>Avg_Freq_last_spikes_Peak_500</t>
  </si>
  <si>
    <t>Adaptation_Ratio_Peak_500</t>
  </si>
  <si>
    <t>Spike_Amp_RelRest_Start_Peak_500</t>
  </si>
  <si>
    <t>Spike_Amp_RelRest_End_Peak_500</t>
  </si>
  <si>
    <t>Spike_Amp_RelThresh_Start_Peak_500</t>
  </si>
  <si>
    <t>Spike_Amp_RelThresh_End_Peak_500</t>
  </si>
  <si>
    <t>Spike_Amp_Ratio_Peak_500</t>
  </si>
  <si>
    <t>Absolute_Thresh_Start_Peak_500</t>
  </si>
  <si>
    <t>Absolute_Thresh_End_Peak_500</t>
  </si>
  <si>
    <t>RelRest_Thresh_Start_Peak_500</t>
  </si>
  <si>
    <t>Thresh_Ratio_Peak_500</t>
  </si>
  <si>
    <t>AHP_Start_peak_500</t>
  </si>
  <si>
    <t>AHP_Start_End_500</t>
  </si>
  <si>
    <t>AHP_Ratio_peak_500</t>
  </si>
  <si>
    <t>FI_TripRheo_NumSpikes_500</t>
  </si>
  <si>
    <t>FI_TripRheo_Current_500</t>
  </si>
  <si>
    <t>Avg_Freq_First_Spikes_TripRheo_500</t>
  </si>
  <si>
    <t>Avg_Freq_last_spikes_TripRheo_500</t>
  </si>
  <si>
    <t>Adaptation_Ratio_TripRheo_500</t>
  </si>
  <si>
    <t>Spike_Amp_RelRest_Start_TripRheo_500</t>
  </si>
  <si>
    <t>Spike_Amp_RelRest_End_TripRheo_500</t>
  </si>
  <si>
    <t>Spike_Amp_RelThresh_Start_TripRheo_500</t>
  </si>
  <si>
    <t>Spike_Amp_RelThresh_End_TripRheo_500</t>
  </si>
  <si>
    <t>Spike_Amp_Ratio_TripRheo_500</t>
  </si>
  <si>
    <t>Absolute_Thresh_Start_TripRheo_500</t>
  </si>
  <si>
    <t>Absolute_Thresh_End_TripRheo_500</t>
  </si>
  <si>
    <t>RelRest_Thresh_Start_TripRheo_500</t>
  </si>
  <si>
    <t>Thresh_Ratio_TripRheo_500</t>
  </si>
  <si>
    <t>AHP_Start_TripRheo_500</t>
  </si>
  <si>
    <t>AHP_Ratio_TripRheo_500</t>
  </si>
  <si>
    <t>FI_Peak_NumSpikes_750</t>
  </si>
  <si>
    <t>FI_Peak_Current_750</t>
  </si>
  <si>
    <t>Avg_Freq_First_Spikes_Peak_750</t>
  </si>
  <si>
    <t>Avg_Freq_last_spikes_Peak_750</t>
  </si>
  <si>
    <t>Adaptation_Ratio_Peak_750</t>
  </si>
  <si>
    <t>Spike_Amp_RelRest_Start_Peak_750</t>
  </si>
  <si>
    <t>Spike_Amp_RelRest_End_Peak_750</t>
  </si>
  <si>
    <t>Spike_Amp_RelThresh_Start_Peak_750</t>
  </si>
  <si>
    <t>Spike_Amp_RelThresh_End_Peak_750</t>
  </si>
  <si>
    <t>Spike_Amp_Ratio_Peak_750</t>
  </si>
  <si>
    <t>Absolute_Thresh_Start_Peak_750</t>
  </si>
  <si>
    <t>Absolute_Thresh_End_Peak_750</t>
  </si>
  <si>
    <t>RelRest_Thresh_Start_Peak_750</t>
  </si>
  <si>
    <t>Thresh_Ratio_Peak_750</t>
  </si>
  <si>
    <t>AHP_Start_peak_750</t>
  </si>
  <si>
    <t>AHP_Start_End_750</t>
  </si>
  <si>
    <t>AHP_Ratio_peak_750</t>
  </si>
  <si>
    <t>FI_TripRheo_NumSpikes_750</t>
  </si>
  <si>
    <t>FI_TripRheo_Current_750</t>
  </si>
  <si>
    <t>Avg_Freq_First_Spikes_TripRheo_750</t>
  </si>
  <si>
    <t>Avg_Freq_last_spikes_TripRheo_750</t>
  </si>
  <si>
    <t>Adaptation_Ratio_TripRheo_750</t>
  </si>
  <si>
    <t>Spike_Amp_RelRest_Start_TripRheo_750</t>
  </si>
  <si>
    <t>Spike_Amp_RelRest_End_TripRheo_750</t>
  </si>
  <si>
    <t>Spike_Amp_RelThresh_Start_TripRheo_750</t>
  </si>
  <si>
    <t>Spike_Amp_RelThresh_End_TripRheo_750</t>
  </si>
  <si>
    <t>Spike_Amp_Ratio_TripRheo_750</t>
  </si>
  <si>
    <t>Absolute_Thresh_Start_TripRheo_750</t>
  </si>
  <si>
    <t>Absolute_Thresh_End_TripRheo_750</t>
  </si>
  <si>
    <t>RelRest_Thresh_Start_TripRheo_750</t>
  </si>
  <si>
    <t>Thresh_Ratio_TripRheo_750</t>
  </si>
  <si>
    <t>AHP_Start_TripRheo_750</t>
  </si>
  <si>
    <t>AHP_Ratio_TripRheo_750</t>
  </si>
  <si>
    <t>FI_Peak_NumSpikes_1000</t>
  </si>
  <si>
    <t>FI_Peak_Current_1000</t>
  </si>
  <si>
    <t>Avg_Freq_First_Spikes_Peak_1000</t>
  </si>
  <si>
    <t>Avg_Freq_last_spikes_Peak_1000</t>
  </si>
  <si>
    <t>Adaptation_Ratio_Peak_1000</t>
  </si>
  <si>
    <t>Spike_Amp_RelRest_Start_Peak_1000</t>
  </si>
  <si>
    <t>Spike_Amp_RelRest_End_Peak_1000</t>
  </si>
  <si>
    <t>Spike_Amp_RelThresh_Start_Peak_1000</t>
  </si>
  <si>
    <t>Spike_Amp_RelThresh_End_Peak_1000</t>
  </si>
  <si>
    <t>Spike_Amp_Ratio_Peak_1000</t>
  </si>
  <si>
    <t>Absolute_Thresh_Start_Peak_1000</t>
  </si>
  <si>
    <t>Absolute_Thresh_End_Peak_1000</t>
  </si>
  <si>
    <t>RelRest_Thresh_Start_Peak_1000</t>
  </si>
  <si>
    <t>Thresh_Ratio_Peak_1000</t>
  </si>
  <si>
    <t>AHP_Start_peak_1000</t>
  </si>
  <si>
    <t>AHP_Start_End_1000</t>
  </si>
  <si>
    <t>AHP_Ratio_peak_1000</t>
  </si>
  <si>
    <t>FI_TripRheo_NumSpikes_1000</t>
  </si>
  <si>
    <t>FI_TripRheo_Current_1000</t>
  </si>
  <si>
    <t>Avg_Freq_First_Spikes_TripRheo_1000</t>
  </si>
  <si>
    <t>Avg_Freq_last_spikes_TripRheo_1000</t>
  </si>
  <si>
    <t>Adaptation_Ratio_TripRheo_1000</t>
  </si>
  <si>
    <t>Spike_Amp_RelRest_Start_TripRheo_1000</t>
  </si>
  <si>
    <t>Spike_Amp_RelRest_End_TripRheo_1000</t>
  </si>
  <si>
    <t>Spike_Amp_RelThresh_Start_TripRheo_1000</t>
  </si>
  <si>
    <t>Spike_Amp_RelThresh_End_TripRheo_1000</t>
  </si>
  <si>
    <t>Spike_Amp_Ratio_TripRheo_1000</t>
  </si>
  <si>
    <t>Absolute_Thresh_Start_TripRheo_1000</t>
  </si>
  <si>
    <t>Absolute_Thresh_End_TripRheo_1000</t>
  </si>
  <si>
    <t>RelRest_Thresh_Start_TripRheo_1000</t>
  </si>
  <si>
    <t>Thresh_Ratio_TripRheo_1000</t>
  </si>
  <si>
    <t>AHP_Start_TripRheo_1000</t>
  </si>
  <si>
    <t>Soma_Perimeter</t>
  </si>
  <si>
    <t>Soma_Area</t>
  </si>
  <si>
    <t>Soma_Feret_Max</t>
  </si>
  <si>
    <t>Soma_Feret_Min</t>
  </si>
  <si>
    <t>Soma_Aspect_Ratio</t>
  </si>
  <si>
    <t>Soma_Compactness</t>
  </si>
  <si>
    <t>Soma_Convexity</t>
  </si>
  <si>
    <t>Soma_Form_Factor</t>
  </si>
  <si>
    <t>Soma_Roundness</t>
  </si>
  <si>
    <t>Num_Dend_Trees</t>
  </si>
  <si>
    <t>Num_Dend_Nodes</t>
  </si>
  <si>
    <t>Num_Dend_Endings</t>
  </si>
  <si>
    <t>Tot_Dend_Length</t>
  </si>
  <si>
    <t>Avg_Dend_Tree_Length</t>
  </si>
  <si>
    <t>Tot_Dend_Surface_Area</t>
  </si>
  <si>
    <t>Avg_Dend_Tree_Surface_Area</t>
  </si>
  <si>
    <t>Tot_Dend_Volume</t>
  </si>
  <si>
    <t>Avg_Dend_Tree_Volume</t>
  </si>
  <si>
    <t>Total_Dendritic_Complexity</t>
  </si>
  <si>
    <t>Dend_Order_1st_Order</t>
  </si>
  <si>
    <t>Numb_Dend_1st_Order</t>
  </si>
  <si>
    <t>Total_Length_1st_Order</t>
  </si>
  <si>
    <t>Average_Length_1st_Order</t>
  </si>
  <si>
    <t>Length_Var_1st_Order</t>
  </si>
  <si>
    <t>Total_Surface_Area_1st_Order</t>
  </si>
  <si>
    <t>Average_Surface_Area_1st_Order</t>
  </si>
  <si>
    <t>Surface_Area_Var_1st_Order</t>
  </si>
  <si>
    <t>Total_Volume_1st_Order</t>
  </si>
  <si>
    <t>Average_Volume_1st_Order</t>
  </si>
  <si>
    <t>Volume_Var_1st_Order</t>
  </si>
  <si>
    <t>Num_Nodes_1st_Order</t>
  </si>
  <si>
    <t>Dend_Order_2nd_Order</t>
  </si>
  <si>
    <t>Numb_Dend_2nd_Order</t>
  </si>
  <si>
    <t>Total_Length_2nd_Order</t>
  </si>
  <si>
    <t>Average_Length_2nd_Order</t>
  </si>
  <si>
    <t>Length_Var_2nd_Order</t>
  </si>
  <si>
    <t>Total_Surface_Area_2nd_Order</t>
  </si>
  <si>
    <t>Average_Surface_Area_2nd_Order</t>
  </si>
  <si>
    <t>Surface_Area_Var_2nd_Order</t>
  </si>
  <si>
    <t>Total_Volume_2nd_Order</t>
  </si>
  <si>
    <t>Average_Volume_2nd_Order</t>
  </si>
  <si>
    <t>Volume_Var_2nd_Order</t>
  </si>
  <si>
    <t>Num_Nodes_2nd_Order</t>
  </si>
  <si>
    <t>Dend_Order_3rd_Order</t>
  </si>
  <si>
    <t>Numb_Dend_3rd_Order</t>
  </si>
  <si>
    <t>Total_Length_3rd_Order</t>
  </si>
  <si>
    <t>Average_Length_3rd_Order</t>
  </si>
  <si>
    <t>Length_Var_3rd_Order</t>
  </si>
  <si>
    <t>Total_Surface_Area_3rd_Order</t>
  </si>
  <si>
    <t>Average_Surface_Area_3rd_Order</t>
  </si>
  <si>
    <t>Surface_Area_Var_3rd_Order</t>
  </si>
  <si>
    <t>Total_Volume_3rd_Order</t>
  </si>
  <si>
    <t>Average_Volume_3rd_Order</t>
  </si>
  <si>
    <t>Volume_Var_3rd_Order</t>
  </si>
  <si>
    <t>Num_Nodes_3rd_Order</t>
  </si>
  <si>
    <t>Dend_Order_4th_Order</t>
  </si>
  <si>
    <t>Numb_Dend_4th_Order</t>
  </si>
  <si>
    <t>Total_Length_4th_Order</t>
  </si>
  <si>
    <t>Average_Length_4th_Order</t>
  </si>
  <si>
    <t>Length_Var_4th_Order</t>
  </si>
  <si>
    <t>Total_Surface_Area_4th_Order</t>
  </si>
  <si>
    <t>Average_Surface_Area_4th_Order</t>
  </si>
  <si>
    <t>Surface_Area_Var_4th_Order</t>
  </si>
  <si>
    <t>Total_Volume_4th_Order</t>
  </si>
  <si>
    <t>Average_Volume_4th_Order</t>
  </si>
  <si>
    <t>Volume_Var_4th_Order</t>
  </si>
  <si>
    <t>Num_Nodes_4th_Order</t>
  </si>
  <si>
    <t>Dend_Order_5th_Order</t>
  </si>
  <si>
    <t>Numb_Dend_5th_Order</t>
  </si>
  <si>
    <t>Total_Length_5th_Order</t>
  </si>
  <si>
    <t>Average_Length_5th_Order</t>
  </si>
  <si>
    <t>Length_Var_5th_Order</t>
  </si>
  <si>
    <t>Total_Surface_Area_5th_Order</t>
  </si>
  <si>
    <t>Average_Surface_Area_5th_Order</t>
  </si>
  <si>
    <t>Surface_Area_Var_5th_Order</t>
  </si>
  <si>
    <t>Total_Volume_5th_Order</t>
  </si>
  <si>
    <t>Average_Volume_5th_Order</t>
  </si>
  <si>
    <t>Volume_Var_5th_Order</t>
  </si>
  <si>
    <t>Num_Nodes_5th_Order</t>
  </si>
  <si>
    <t>Avg_Dist_To_End</t>
  </si>
  <si>
    <t>Longest_Dendrite</t>
  </si>
  <si>
    <t>Numb_Dend_Trees_Lat</t>
  </si>
  <si>
    <t>Numb_Dend_Node_Lat</t>
  </si>
  <si>
    <t>Numb_Dend_Endings_Lat</t>
  </si>
  <si>
    <t>Total_LengthLat</t>
  </si>
  <si>
    <t>Average_Tree_Length_Lat</t>
  </si>
  <si>
    <t>Total_Surface_Area_Lat</t>
  </si>
  <si>
    <t>Average_Tree_Surface_Area_Lat</t>
  </si>
  <si>
    <t>Total_Volume_Lat</t>
  </si>
  <si>
    <t>Average_Tree_Volume_Lat</t>
  </si>
  <si>
    <t>Dendritic_Complexity_Lat</t>
  </si>
  <si>
    <t>Dend_Order_Lat_1st_Order</t>
  </si>
  <si>
    <t>Numb_Dend_Lat_1st_Order</t>
  </si>
  <si>
    <t>Total_Length_Lat_1st_Order</t>
  </si>
  <si>
    <t>Average_Length_Lat_1st_Order</t>
  </si>
  <si>
    <t>Length_Var_Lat_1st_Order</t>
  </si>
  <si>
    <t>Total_Surface_Area_Lat_1st_Order</t>
  </si>
  <si>
    <t>Average_Surface_Area_Lat_1st_Order</t>
  </si>
  <si>
    <t>Surface_Area_Var_Lat_1st_Order</t>
  </si>
  <si>
    <t>Total_Volume_Lat_1st_Order</t>
  </si>
  <si>
    <t>Average_Volume_Lat_1st_Order</t>
  </si>
  <si>
    <t>Volume_Var_Lat_1st_Order</t>
  </si>
  <si>
    <t>Num_Nodes_Lat_1st_Order</t>
  </si>
  <si>
    <t>Numb_Dend_Lat_2nd_Order</t>
  </si>
  <si>
    <t>Total_Length_Lat_2nd_Order</t>
  </si>
  <si>
    <t>Average_Length_Lat_2nd_Order</t>
  </si>
  <si>
    <t>Length_Var_Lat_2nd_Order</t>
  </si>
  <si>
    <t>Total_Surface_Area_Lat_2nd_Order</t>
  </si>
  <si>
    <t>Average_Surface_Area_Lat_2nd_Order</t>
  </si>
  <si>
    <t>Surface_Area_Var_Lat_2nd_Order</t>
  </si>
  <si>
    <t>Total_Volume_Lat_2nd_Order</t>
  </si>
  <si>
    <t>Average_Volume_Lat_2nd_Order</t>
  </si>
  <si>
    <t>Volume_Var_Lat_2nd_Order</t>
  </si>
  <si>
    <t>Num_Nodes_Lat_2nd_Order</t>
  </si>
  <si>
    <t>Dend_Order_Lat_2nd_Order</t>
  </si>
  <si>
    <t>Numb_Dend_Lat_3rd_Order</t>
  </si>
  <si>
    <t>Total_Length_Lat_3rd_Order</t>
  </si>
  <si>
    <t>Average_Length_Lat_3rd_Order</t>
  </si>
  <si>
    <t>Length_Var_Lat_3rd_Order</t>
  </si>
  <si>
    <t>Total_Surface_Area_Lat_3rd_Order</t>
  </si>
  <si>
    <t>Average_Surface_Area_Lat_3rd_Order</t>
  </si>
  <si>
    <t>Surface_Area_Var_Lat_3rd_Order</t>
  </si>
  <si>
    <t>Total_Volume_Lat_3rd_Order</t>
  </si>
  <si>
    <t>Average_Volume_Lat_3rd_Order</t>
  </si>
  <si>
    <t>Volume_Var_Lat_3rd_Order</t>
  </si>
  <si>
    <t>Num_Nodes_Lat_3rd_Order</t>
  </si>
  <si>
    <t>Dend_Order_Lat_3rd_Order</t>
  </si>
  <si>
    <t>Numb_Dend_Lat_4th_Order</t>
  </si>
  <si>
    <t>Total_Length_Lat_4th_Order</t>
  </si>
  <si>
    <t>Average_Length_Lat_4th_Order</t>
  </si>
  <si>
    <t>Length_Var_Lat_4th_Order</t>
  </si>
  <si>
    <t>Total_Surface_Area_Lat_4th_Order</t>
  </si>
  <si>
    <t>Average_Surface_Area_Lat_4th_Order</t>
  </si>
  <si>
    <t>Surface_Area_Var_Lat_4th_Order</t>
  </si>
  <si>
    <t>Total_Volume_Lat_4th_Order</t>
  </si>
  <si>
    <t>Average_Volume_Lat_4th_Order</t>
  </si>
  <si>
    <t>Volume_Var_Lat_4th_Order</t>
  </si>
  <si>
    <t>Num_Nodes_Lat_4th_Order</t>
  </si>
  <si>
    <t>Dend_Order_Lat_4th_Order</t>
  </si>
  <si>
    <t>Numb_Dend_Lat_5th_Order</t>
  </si>
  <si>
    <t>Total_Length_Lat_5th_Order</t>
  </si>
  <si>
    <t>Average_Length_Lat_5th_Order</t>
  </si>
  <si>
    <t>Length_Var_Lat_5th_Order</t>
  </si>
  <si>
    <t>Total_Surface_Area_Lat_5th_Order</t>
  </si>
  <si>
    <t>Average_Surface_Area_Lat_5th_Order</t>
  </si>
  <si>
    <t>Surface_Area_Var_Lat_5th_Order</t>
  </si>
  <si>
    <t>Total_Volume_Lat_5th_Order</t>
  </si>
  <si>
    <t>Average_Volume_Lat_5th_Order</t>
  </si>
  <si>
    <t>Volume_Var_Lat_5th_Order</t>
  </si>
  <si>
    <t>Num_Nodes_Lat_5th_Order</t>
  </si>
  <si>
    <t>Avg_Dist_To_End_Lat</t>
  </si>
  <si>
    <t>Longest_Dendrite_Lat</t>
  </si>
  <si>
    <t>Numb_Dend_Trees_Med</t>
  </si>
  <si>
    <t>Numb_Dend_Node_Med</t>
  </si>
  <si>
    <t>Numb_Dend_Endings_Med</t>
  </si>
  <si>
    <t>Total_LengthMed</t>
  </si>
  <si>
    <t>Average_Tree_Length_Med</t>
  </si>
  <si>
    <t>Total_Surface_Area_Med</t>
  </si>
  <si>
    <t>Average_Tree_Surface_Area_Med</t>
  </si>
  <si>
    <t>Total_Volume_Med</t>
  </si>
  <si>
    <t>Average_Tree_Volume_Med</t>
  </si>
  <si>
    <t>Dendritic_Complexity_Med</t>
  </si>
  <si>
    <t>Dend_Order_Med_1st_Order</t>
  </si>
  <si>
    <t>Numb_Dend_Med_1st_Order</t>
  </si>
  <si>
    <t>Total_Length_Med_1st_Order</t>
  </si>
  <si>
    <t>Average_Length_Med_1st_Order</t>
  </si>
  <si>
    <t>Length_Var_Med_1st_Order</t>
  </si>
  <si>
    <t>Total_Surface_Area_Med_1st_Order</t>
  </si>
  <si>
    <t>Average_Surface_Area_Med_1st_Order</t>
  </si>
  <si>
    <t>Surface_Area_Var_Med_1st_Order</t>
  </si>
  <si>
    <t>Total_Volume_Med_1st_Order</t>
  </si>
  <si>
    <t>Average_Volume_Med_1st_Order</t>
  </si>
  <si>
    <t>Volume_Var_Med_1st_Order</t>
  </si>
  <si>
    <t>Num_Nodes_Med_1st_Order</t>
  </si>
  <si>
    <t>Numb_Dend_Med_2nd_Order</t>
  </si>
  <si>
    <t>Total_Length_Med_2nd_Order</t>
  </si>
  <si>
    <t>Average_Length_Med_2nd_Order</t>
  </si>
  <si>
    <t>Length_Var_Med_2nd_Order</t>
  </si>
  <si>
    <t>Total_Surface_Area_Med_2nd_Order</t>
  </si>
  <si>
    <t>Average_Surface_Area_Med_2nd_Order</t>
  </si>
  <si>
    <t>Surface_Area_Var_Med_2nd_Order</t>
  </si>
  <si>
    <t>Total_Volume_Med_2nd_Order</t>
  </si>
  <si>
    <t>Average_Volume_Med_2nd_Order</t>
  </si>
  <si>
    <t>Volume_Var_Med_2nd_Order</t>
  </si>
  <si>
    <t>Num_Nodes_Med_2nd_Order</t>
  </si>
  <si>
    <t>Dend_Order_Med_2nd_Order</t>
  </si>
  <si>
    <t>Numb_Dend_Med_3rd_Order</t>
  </si>
  <si>
    <t>Total_Length_Med_3rd_Order</t>
  </si>
  <si>
    <t>Average_Length_Med_3rd_Order</t>
  </si>
  <si>
    <t>Length_Var_Med_3rd_Order</t>
  </si>
  <si>
    <t>Total_Surface_Area_Med_3rd_Order</t>
  </si>
  <si>
    <t>Average_Surface_Area_Med_3rd_Order</t>
  </si>
  <si>
    <t>Surface_Area_Var_Med_3rd_Order</t>
  </si>
  <si>
    <t>Total_Volume_Med_3rd_Order</t>
  </si>
  <si>
    <t>Average_Volume_Med_3rd_Order</t>
  </si>
  <si>
    <t>Volume_Var_Med_3rd_Order</t>
  </si>
  <si>
    <t>Num_Nodes_Med_3rd_Order</t>
  </si>
  <si>
    <t>Dend_Order_Med_3rd_Order</t>
  </si>
  <si>
    <t>Numb_Dend_Med_4th_Order</t>
  </si>
  <si>
    <t>Total_Length_Med_4th_Order</t>
  </si>
  <si>
    <t>Average_Length_Med_4th_Order</t>
  </si>
  <si>
    <t>Length_Var_Med_4th_Order</t>
  </si>
  <si>
    <t>Total_Surface_Area_Med_4th_Order</t>
  </si>
  <si>
    <t>Average_Surface_Area_Med_4th_Order</t>
  </si>
  <si>
    <t>Surface_Area_Var_Med_4th_Order</t>
  </si>
  <si>
    <t>Total_Volume_Med_4th_Order</t>
  </si>
  <si>
    <t>Average_Volume_Med_4th_Order</t>
  </si>
  <si>
    <t>Volume_Var_Med_4th_Order</t>
  </si>
  <si>
    <t>Num_Nodes_Med_4th_Order</t>
  </si>
  <si>
    <t>Dend_Order_Med_4th_Order</t>
  </si>
  <si>
    <t>Numb_Dend_Med_5th_Order</t>
  </si>
  <si>
    <t>Total_Length_Med_5th_Order</t>
  </si>
  <si>
    <t>Average_Length_Med_5th_Order</t>
  </si>
  <si>
    <t>Length_Var_Med_5th_Order</t>
  </si>
  <si>
    <t>Total_Surface_Area_Med_5th_Order</t>
  </si>
  <si>
    <t>Average_Surface_Area_Med_5th_Order</t>
  </si>
  <si>
    <t>Surface_Area_Var_Med_5th_Order</t>
  </si>
  <si>
    <t>Total_Volume_Med_5th_Order</t>
  </si>
  <si>
    <t>Average_Volume_Med_5th_Order</t>
  </si>
  <si>
    <t>Volume_Var_Med_5th_Order</t>
  </si>
  <si>
    <t>Num_Nodes_Med_5th_Order</t>
  </si>
  <si>
    <t>Avg_Dist_To_End_Med</t>
  </si>
  <si>
    <t>Longest_Dendrite_Med</t>
  </si>
  <si>
    <t>150201_01</t>
  </si>
  <si>
    <t>NaN</t>
  </si>
  <si>
    <t>150209_01</t>
  </si>
  <si>
    <t>150209_02</t>
  </si>
  <si>
    <t>150209_03</t>
  </si>
  <si>
    <t>150209_05</t>
  </si>
  <si>
    <t>150211_01</t>
  </si>
  <si>
    <t>150217_01</t>
  </si>
  <si>
    <t>150217_02</t>
  </si>
  <si>
    <t>150218_01</t>
  </si>
  <si>
    <t>150218_03</t>
  </si>
  <si>
    <t>150218_08</t>
  </si>
  <si>
    <t>150221_02</t>
  </si>
  <si>
    <t>150224_01</t>
  </si>
  <si>
    <t>150224_02</t>
  </si>
  <si>
    <t>150224_03</t>
  </si>
  <si>
    <t>150302_01</t>
  </si>
  <si>
    <t>Phasic</t>
  </si>
  <si>
    <t>150302_02</t>
  </si>
  <si>
    <t>150304_03</t>
  </si>
  <si>
    <t>150304_05</t>
  </si>
  <si>
    <t>Oscillator</t>
  </si>
  <si>
    <t>Mixed</t>
  </si>
  <si>
    <t>150318_01</t>
  </si>
  <si>
    <t>150318_04</t>
  </si>
  <si>
    <t>150318_05</t>
  </si>
  <si>
    <t>150319_01</t>
  </si>
  <si>
    <t>150319_02</t>
  </si>
  <si>
    <t>Unhealthy</t>
  </si>
  <si>
    <t>150319_04</t>
  </si>
  <si>
    <t>150319_05</t>
  </si>
  <si>
    <t>150320_01</t>
  </si>
  <si>
    <t>150320_02</t>
  </si>
  <si>
    <t>150320_04</t>
  </si>
  <si>
    <t>Tonic</t>
  </si>
  <si>
    <t>150401_02 Cell 1</t>
  </si>
  <si>
    <t>150401_03 Cell 2</t>
  </si>
  <si>
    <t>150402_01</t>
  </si>
  <si>
    <t>150405_01</t>
  </si>
  <si>
    <t>150405_02</t>
  </si>
  <si>
    <t>150406_02</t>
  </si>
  <si>
    <t>150407_01</t>
  </si>
  <si>
    <t>150420_02</t>
  </si>
  <si>
    <t>150420_03</t>
  </si>
  <si>
    <t>150420_04</t>
  </si>
  <si>
    <t>150422_01</t>
  </si>
  <si>
    <t>150422_02</t>
  </si>
  <si>
    <t>150422_04</t>
  </si>
  <si>
    <t>150425_01</t>
  </si>
  <si>
    <t>150430_01</t>
  </si>
  <si>
    <t>150506_01</t>
  </si>
  <si>
    <t>150506_02</t>
  </si>
  <si>
    <t>double sag</t>
  </si>
  <si>
    <t>150511_02</t>
  </si>
  <si>
    <t>150511_04</t>
  </si>
  <si>
    <t>150511_05</t>
  </si>
  <si>
    <t>150525_03</t>
  </si>
  <si>
    <t>150525_04</t>
  </si>
  <si>
    <t>150528_04</t>
  </si>
  <si>
    <t>150528_05</t>
  </si>
  <si>
    <t>150602_01</t>
  </si>
  <si>
    <t>150630_01</t>
  </si>
  <si>
    <t>150710_01</t>
  </si>
  <si>
    <t>150710_02</t>
  </si>
  <si>
    <t>150710_03</t>
  </si>
  <si>
    <t>150710_05</t>
  </si>
  <si>
    <t>150714_01</t>
  </si>
  <si>
    <t>150714_02</t>
  </si>
  <si>
    <t>150714_03</t>
  </si>
  <si>
    <t>150714_04</t>
  </si>
  <si>
    <t>150714_05</t>
  </si>
  <si>
    <t>150720_02</t>
  </si>
  <si>
    <t>150720_03</t>
  </si>
  <si>
    <t>150720_04</t>
  </si>
  <si>
    <t>150720_05</t>
  </si>
  <si>
    <t>150720_06</t>
  </si>
  <si>
    <t>150720_07</t>
  </si>
  <si>
    <t>150720_08</t>
  </si>
  <si>
    <t>150720_10</t>
  </si>
  <si>
    <t>150722_02</t>
  </si>
  <si>
    <t>150801_01</t>
  </si>
  <si>
    <t>150801_02</t>
  </si>
  <si>
    <t>150801_04</t>
  </si>
  <si>
    <t>150804_02</t>
  </si>
  <si>
    <t>150806_01</t>
  </si>
  <si>
    <t>150806_02</t>
  </si>
  <si>
    <t>150806_03</t>
  </si>
  <si>
    <t>150806_04</t>
  </si>
  <si>
    <t>150810_01</t>
  </si>
  <si>
    <t>150810_03</t>
  </si>
  <si>
    <t>150813_01</t>
  </si>
  <si>
    <t>150813_02</t>
  </si>
  <si>
    <t>151124_01</t>
  </si>
  <si>
    <t>151124_02</t>
  </si>
  <si>
    <t>151124_03</t>
  </si>
  <si>
    <t>151124_04</t>
  </si>
  <si>
    <t>151124_05</t>
  </si>
  <si>
    <t>151124_07</t>
  </si>
  <si>
    <t>151124_08</t>
  </si>
  <si>
    <t>151124_10</t>
  </si>
  <si>
    <t>151124_11</t>
  </si>
  <si>
    <t>151201_01</t>
  </si>
  <si>
    <t>151201_02</t>
  </si>
  <si>
    <t>151201_03</t>
  </si>
  <si>
    <t>mixed</t>
  </si>
  <si>
    <t>60 Hz Noise</t>
  </si>
  <si>
    <t>151201_05</t>
  </si>
  <si>
    <t>151201_06</t>
  </si>
  <si>
    <t>151201_08</t>
  </si>
  <si>
    <t>comp isnt great</t>
  </si>
  <si>
    <t>151201_09</t>
  </si>
  <si>
    <t>151201_10</t>
  </si>
  <si>
    <t>151201_12</t>
  </si>
  <si>
    <t>Tau Comp isnt great</t>
  </si>
  <si>
    <t>151201_13</t>
  </si>
  <si>
    <t>health</t>
  </si>
  <si>
    <t>151208_04</t>
  </si>
  <si>
    <t>Vm fluctuations, bad comp</t>
  </si>
  <si>
    <t>151208_05</t>
  </si>
  <si>
    <t>151208_07</t>
  </si>
  <si>
    <t>151208_08</t>
  </si>
  <si>
    <t>151208_11</t>
  </si>
  <si>
    <t>151208_12</t>
  </si>
  <si>
    <t>85% rheobase</t>
  </si>
  <si>
    <t>151208_13</t>
  </si>
  <si>
    <t>Check in slice</t>
  </si>
  <si>
    <t>151208_14</t>
  </si>
  <si>
    <t>151208_16</t>
  </si>
  <si>
    <t>151209_01</t>
  </si>
  <si>
    <t>151209_02</t>
  </si>
  <si>
    <t>151209_03</t>
  </si>
  <si>
    <t>bad comp on tau</t>
  </si>
  <si>
    <t>151209_04</t>
  </si>
  <si>
    <t>questionable</t>
  </si>
  <si>
    <t>151209_05</t>
  </si>
  <si>
    <t>Vm fluctuations, low Ih</t>
  </si>
  <si>
    <t>151209_06</t>
  </si>
  <si>
    <t>151209_07</t>
  </si>
  <si>
    <t>151209_08</t>
  </si>
  <si>
    <t>151209_09</t>
  </si>
  <si>
    <t>151210_02</t>
  </si>
  <si>
    <t>Double sag</t>
  </si>
  <si>
    <t>151210_03</t>
  </si>
  <si>
    <t>151210_04</t>
  </si>
  <si>
    <t>151210_05</t>
  </si>
  <si>
    <t>151210_06</t>
  </si>
  <si>
    <t>151210_07</t>
  </si>
  <si>
    <t>151210_08</t>
  </si>
  <si>
    <t>151210_09</t>
  </si>
  <si>
    <t>151214_01</t>
  </si>
  <si>
    <t>151214_02</t>
  </si>
  <si>
    <t>151214_03</t>
  </si>
  <si>
    <t>151214_05</t>
  </si>
  <si>
    <t>151214_07</t>
  </si>
  <si>
    <t>151214_08</t>
  </si>
  <si>
    <t>151214_09</t>
  </si>
  <si>
    <t>151214_10</t>
  </si>
  <si>
    <t>151217_03</t>
  </si>
  <si>
    <t>151217_04</t>
  </si>
  <si>
    <t>double sag/ bad comp</t>
  </si>
  <si>
    <t>151217_07</t>
  </si>
  <si>
    <t>151217_08</t>
  </si>
  <si>
    <t>151217_09</t>
  </si>
  <si>
    <t>151217_10</t>
  </si>
  <si>
    <t>Dorsal Oscillator</t>
  </si>
  <si>
    <t>151217_11</t>
  </si>
  <si>
    <t>Need to examine z direction</t>
  </si>
  <si>
    <t>151217_12</t>
  </si>
  <si>
    <t>151217_13</t>
  </si>
  <si>
    <t>160105_02</t>
  </si>
  <si>
    <t>160105_03</t>
  </si>
  <si>
    <t>160105_04</t>
  </si>
  <si>
    <t>160105_05</t>
  </si>
  <si>
    <t>Health</t>
  </si>
  <si>
    <t>160105_09</t>
  </si>
  <si>
    <t>160105_10</t>
  </si>
  <si>
    <t>high current - bad series comp?</t>
  </si>
  <si>
    <t>160105_11</t>
  </si>
  <si>
    <t xml:space="preserve">bad compensation - maybe try IV plot instead </t>
  </si>
  <si>
    <t>160105_12</t>
  </si>
  <si>
    <t>96% spike</t>
  </si>
  <si>
    <t>160105_13</t>
  </si>
  <si>
    <t>160105_14</t>
  </si>
  <si>
    <t>160105_15</t>
  </si>
  <si>
    <t>160106_02</t>
  </si>
  <si>
    <t>bad compensation</t>
  </si>
  <si>
    <t>weird action potentials, bad compensation</t>
  </si>
  <si>
    <t>160106_03</t>
  </si>
  <si>
    <t>160106_04</t>
  </si>
  <si>
    <t>160106_05</t>
  </si>
  <si>
    <t>160106_06</t>
  </si>
  <si>
    <t>Check z -(13.69+15.58+12.9)*0.3727 Checkz</t>
  </si>
  <si>
    <t>160106_07</t>
  </si>
  <si>
    <t>160111_02</t>
  </si>
  <si>
    <t>160111_03</t>
  </si>
  <si>
    <t>160111_04</t>
  </si>
  <si>
    <t>160111_05</t>
  </si>
  <si>
    <t>NonPrincipal doublet</t>
  </si>
  <si>
    <t>160111_10</t>
  </si>
  <si>
    <t>160111_11</t>
  </si>
  <si>
    <t>96% rheobase</t>
  </si>
  <si>
    <t>160111_12</t>
  </si>
  <si>
    <t>160111_13</t>
  </si>
  <si>
    <t>160111_14</t>
  </si>
  <si>
    <t>160111_15</t>
  </si>
  <si>
    <t>160111_16</t>
  </si>
  <si>
    <t>160112_01</t>
  </si>
  <si>
    <t>160112_02</t>
  </si>
  <si>
    <t>88% rheobase</t>
  </si>
  <si>
    <t>160112_03</t>
  </si>
  <si>
    <t>160112_04</t>
  </si>
  <si>
    <t>160112_06</t>
  </si>
  <si>
    <t>160112_07</t>
  </si>
  <si>
    <t>160112_09</t>
  </si>
  <si>
    <t>160112_11</t>
  </si>
  <si>
    <t>rheobase comp</t>
  </si>
  <si>
    <t>160112_12</t>
  </si>
  <si>
    <t>160112_14</t>
  </si>
  <si>
    <t>160112_15</t>
  </si>
  <si>
    <t>160112_16</t>
  </si>
  <si>
    <t>160112_18</t>
  </si>
  <si>
    <t>Doublet</t>
  </si>
  <si>
    <t>160112_19</t>
  </si>
  <si>
    <t>questionale</t>
  </si>
  <si>
    <t>160112_20</t>
  </si>
  <si>
    <t>160112_21</t>
  </si>
  <si>
    <t>90%rheobase</t>
  </si>
  <si>
    <t>160112_22</t>
  </si>
  <si>
    <t>160112_23</t>
  </si>
  <si>
    <t>160112_24</t>
  </si>
  <si>
    <t>160112_25</t>
  </si>
  <si>
    <t>160112_26</t>
  </si>
  <si>
    <t>160112_27</t>
  </si>
  <si>
    <t>160112_28</t>
  </si>
  <si>
    <t>160112_29</t>
  </si>
  <si>
    <t>160123_01</t>
  </si>
  <si>
    <t>160123_02</t>
  </si>
  <si>
    <t>check</t>
  </si>
  <si>
    <t>160123_03</t>
  </si>
  <si>
    <t>160123_04</t>
  </si>
  <si>
    <t>160123_05</t>
  </si>
  <si>
    <t>160123_06</t>
  </si>
  <si>
    <t>160123_07</t>
  </si>
  <si>
    <t>160123_08</t>
  </si>
  <si>
    <t>160123_09</t>
  </si>
  <si>
    <t>160123_10</t>
  </si>
  <si>
    <t>160123_11</t>
  </si>
  <si>
    <t>160126_02</t>
  </si>
  <si>
    <t>160126_03</t>
  </si>
  <si>
    <t>160126_04</t>
  </si>
  <si>
    <t>160126_06</t>
  </si>
  <si>
    <t>160126_07</t>
  </si>
  <si>
    <t>160126_08</t>
  </si>
  <si>
    <t>160126_12</t>
  </si>
  <si>
    <t>160131_01</t>
  </si>
  <si>
    <t>160131_03</t>
  </si>
  <si>
    <t>health - little Ih</t>
  </si>
  <si>
    <t>160131_04</t>
  </si>
  <si>
    <t>160131_05</t>
  </si>
  <si>
    <t>160131_06</t>
  </si>
  <si>
    <t>160301_01</t>
  </si>
  <si>
    <t>5L</t>
  </si>
  <si>
    <t>5s</t>
  </si>
  <si>
    <t>160301_03</t>
  </si>
  <si>
    <t>5S</t>
  </si>
  <si>
    <t>160301_04</t>
  </si>
  <si>
    <t>4L</t>
  </si>
  <si>
    <t>84 rheobase questionabel</t>
  </si>
  <si>
    <t>160301_05</t>
  </si>
  <si>
    <t>4S</t>
  </si>
  <si>
    <t>160301_07</t>
  </si>
  <si>
    <t>160301_08</t>
  </si>
  <si>
    <t>160304_04</t>
  </si>
  <si>
    <t>no spike</t>
  </si>
  <si>
    <t>160305_01</t>
  </si>
  <si>
    <t>series?</t>
  </si>
  <si>
    <t>160305_02</t>
  </si>
  <si>
    <t>160305_03</t>
  </si>
  <si>
    <t>160305_06</t>
  </si>
  <si>
    <t>7L</t>
  </si>
  <si>
    <t>comp is terrible</t>
  </si>
  <si>
    <t>160305_07</t>
  </si>
  <si>
    <t>7S</t>
  </si>
  <si>
    <t>160305_08</t>
  </si>
  <si>
    <t>160305_09</t>
  </si>
  <si>
    <t>6S</t>
  </si>
  <si>
    <t>160305_10</t>
  </si>
  <si>
    <t>160305_11</t>
  </si>
  <si>
    <t>6L</t>
  </si>
  <si>
    <t>160305_13</t>
  </si>
  <si>
    <t>160305_14</t>
  </si>
  <si>
    <t>160305_15</t>
  </si>
  <si>
    <t>160308_01</t>
  </si>
  <si>
    <t>1S</t>
  </si>
  <si>
    <t>160308_02</t>
  </si>
  <si>
    <t>160308_06</t>
  </si>
  <si>
    <t>160308_07</t>
  </si>
  <si>
    <t>160308_08</t>
  </si>
  <si>
    <t>160308_09</t>
  </si>
  <si>
    <t>160309_01</t>
  </si>
  <si>
    <t>160309_02</t>
  </si>
  <si>
    <t>rheobase at -60, BAD COMP</t>
  </si>
  <si>
    <t>compensation</t>
  </si>
  <si>
    <t>160309_03</t>
  </si>
  <si>
    <t>160314_01</t>
  </si>
  <si>
    <t>160314_02</t>
  </si>
  <si>
    <t>160314_06</t>
  </si>
  <si>
    <t>160314_07</t>
  </si>
  <si>
    <t>160314_10</t>
  </si>
  <si>
    <t>3S</t>
  </si>
  <si>
    <t>Questionabrlrtltlt.lt</t>
  </si>
  <si>
    <t>160314_11</t>
  </si>
  <si>
    <t>160314_12</t>
  </si>
  <si>
    <t>160314_13</t>
  </si>
  <si>
    <t>4l</t>
  </si>
  <si>
    <t>160314_14</t>
  </si>
  <si>
    <t>160314_15</t>
  </si>
  <si>
    <t>160317_02</t>
  </si>
  <si>
    <t>160317_03</t>
  </si>
  <si>
    <t>vm fluctuations</t>
  </si>
  <si>
    <t>160317_04</t>
  </si>
  <si>
    <t>160317_05</t>
  </si>
  <si>
    <t>160317_06</t>
  </si>
  <si>
    <t>160317_07</t>
  </si>
  <si>
    <t>1L</t>
  </si>
  <si>
    <t>92% rheobase</t>
  </si>
  <si>
    <t>160317_08</t>
  </si>
  <si>
    <t>160317_10</t>
  </si>
  <si>
    <t>2S</t>
  </si>
  <si>
    <t>18% rheobase</t>
  </si>
  <si>
    <t>160317_11</t>
  </si>
  <si>
    <t>3L</t>
  </si>
  <si>
    <t>160317_12</t>
  </si>
  <si>
    <t>160317_13</t>
  </si>
  <si>
    <t>160317_14</t>
  </si>
  <si>
    <t>160317_16</t>
  </si>
  <si>
    <t>160317_17</t>
  </si>
  <si>
    <t>160317_18</t>
  </si>
  <si>
    <t>160317_19</t>
  </si>
  <si>
    <t>160317_20</t>
  </si>
  <si>
    <t>160317_21</t>
  </si>
  <si>
    <t>160317_22</t>
  </si>
  <si>
    <t>160318_01</t>
  </si>
  <si>
    <t>160318_02</t>
  </si>
  <si>
    <t>160318_03</t>
  </si>
  <si>
    <t>2L</t>
  </si>
  <si>
    <t>160318_04</t>
  </si>
  <si>
    <t>160318_05</t>
  </si>
  <si>
    <t>TauM has almost perfect RC compensation</t>
  </si>
  <si>
    <t>160318_07</t>
  </si>
  <si>
    <t>160318_08</t>
  </si>
  <si>
    <t>160318_09</t>
  </si>
  <si>
    <t>160318_10</t>
  </si>
  <si>
    <t>160318_11</t>
  </si>
  <si>
    <t>160318_12</t>
  </si>
  <si>
    <t>160318_13</t>
  </si>
  <si>
    <t>Comp isnt grreat</t>
  </si>
  <si>
    <t>160318_14</t>
  </si>
  <si>
    <t>160318_15</t>
  </si>
  <si>
    <t>160318_16</t>
  </si>
  <si>
    <t>160318_17</t>
  </si>
  <si>
    <t>160318_18</t>
  </si>
  <si>
    <t>160318_19</t>
  </si>
  <si>
    <t>160318_20</t>
  </si>
  <si>
    <t>160318_21</t>
  </si>
  <si>
    <t>160330_01</t>
  </si>
  <si>
    <t>Late spikes wash out</t>
  </si>
  <si>
    <t>160330_03</t>
  </si>
  <si>
    <t>160330_06</t>
  </si>
  <si>
    <t>160405_01</t>
  </si>
  <si>
    <t>160405_02</t>
  </si>
  <si>
    <t>160405_03</t>
  </si>
  <si>
    <t>160405_04</t>
  </si>
  <si>
    <t>160407_01</t>
  </si>
  <si>
    <t>160407_02</t>
  </si>
  <si>
    <t>160407_03</t>
  </si>
  <si>
    <t>160407_04</t>
  </si>
  <si>
    <t>160407_06</t>
  </si>
  <si>
    <t>160407_07</t>
  </si>
  <si>
    <t>160407_08</t>
  </si>
  <si>
    <t>160414_01</t>
  </si>
  <si>
    <t>160414_02/3</t>
  </si>
  <si>
    <t>160414_04</t>
  </si>
  <si>
    <t>160414_05</t>
  </si>
  <si>
    <t>160415_03</t>
  </si>
  <si>
    <t>160603_02</t>
  </si>
  <si>
    <t>160603_03</t>
  </si>
  <si>
    <t>160603_05</t>
  </si>
  <si>
    <t>160606_02</t>
  </si>
  <si>
    <t>160606_03</t>
  </si>
  <si>
    <t>160606_04</t>
  </si>
  <si>
    <t>160606_05</t>
  </si>
  <si>
    <t>160606_06</t>
  </si>
  <si>
    <t>160606_07</t>
  </si>
  <si>
    <t>160606_09</t>
  </si>
  <si>
    <t>160606_10</t>
  </si>
  <si>
    <t>160607_01</t>
  </si>
  <si>
    <t>ttx</t>
  </si>
  <si>
    <t>160607_04</t>
  </si>
  <si>
    <t>double sage</t>
  </si>
  <si>
    <t>160607_05</t>
  </si>
  <si>
    <t>160615_01</t>
  </si>
  <si>
    <t>need to transfer files</t>
  </si>
  <si>
    <t>160616_01</t>
  </si>
  <si>
    <t>160616_02</t>
  </si>
  <si>
    <t>160622_01</t>
  </si>
  <si>
    <t>160622_02</t>
  </si>
  <si>
    <t>160623_01</t>
  </si>
  <si>
    <t>160623_02</t>
  </si>
  <si>
    <t>160627_03</t>
  </si>
  <si>
    <t>160627_05</t>
  </si>
  <si>
    <t>160628_02</t>
  </si>
  <si>
    <t>160628_03</t>
  </si>
  <si>
    <t>160628_04</t>
  </si>
  <si>
    <t>160628_05</t>
  </si>
  <si>
    <t>160628_07</t>
  </si>
  <si>
    <t>160628_08</t>
  </si>
  <si>
    <t>160628_09</t>
  </si>
  <si>
    <t>160630_03</t>
  </si>
  <si>
    <t>160705_01</t>
  </si>
  <si>
    <t>160705_03</t>
  </si>
  <si>
    <t>160705_05</t>
  </si>
  <si>
    <t>160705_07</t>
  </si>
  <si>
    <t>160705_08</t>
  </si>
  <si>
    <t>160706_01</t>
  </si>
  <si>
    <t>160706_02</t>
  </si>
  <si>
    <t>160707_04</t>
  </si>
  <si>
    <t>160707_06</t>
  </si>
  <si>
    <t>???</t>
  </si>
  <si>
    <t>160711_01</t>
  </si>
  <si>
    <t>160712_01</t>
  </si>
  <si>
    <t>160713_01</t>
  </si>
  <si>
    <t>160714_03</t>
  </si>
  <si>
    <t>160714_05</t>
  </si>
  <si>
    <t>oscillator</t>
  </si>
  <si>
    <t>160714_06</t>
  </si>
  <si>
    <t>160714_08</t>
  </si>
  <si>
    <t>160718_01</t>
  </si>
  <si>
    <t>160719_02</t>
  </si>
  <si>
    <t>160721_01</t>
  </si>
  <si>
    <t>Series Compensation</t>
  </si>
  <si>
    <t>160724_01</t>
  </si>
  <si>
    <t>160724_02</t>
  </si>
  <si>
    <t>160724_03</t>
  </si>
  <si>
    <t>160724_04</t>
  </si>
  <si>
    <t>160725_01</t>
  </si>
  <si>
    <t>160725_02</t>
  </si>
  <si>
    <t>160810_01</t>
  </si>
  <si>
    <t>early</t>
  </si>
  <si>
    <t>unilateral good</t>
  </si>
  <si>
    <t>160810_02</t>
  </si>
  <si>
    <t>early, dac mult issues?</t>
  </si>
  <si>
    <t>Bilateral, one good</t>
  </si>
  <si>
    <t>bad</t>
  </si>
  <si>
    <t>160810_03</t>
  </si>
  <si>
    <t>160811_01</t>
  </si>
  <si>
    <t>160906_01</t>
  </si>
  <si>
    <t>bilateral</t>
  </si>
  <si>
    <t>160906_02</t>
  </si>
  <si>
    <t>160908_01</t>
  </si>
  <si>
    <t>160908_02</t>
  </si>
  <si>
    <t>3l</t>
  </si>
  <si>
    <t>BILATERA</t>
  </si>
  <si>
    <t>160912_01</t>
  </si>
  <si>
    <t>160912_02</t>
  </si>
  <si>
    <t>3s</t>
  </si>
  <si>
    <t>ned to transfer file</t>
  </si>
  <si>
    <t>160912_03</t>
  </si>
  <si>
    <t>160922_01</t>
  </si>
  <si>
    <t>160922_04</t>
  </si>
  <si>
    <t>maybe</t>
  </si>
  <si>
    <t>160927_01</t>
  </si>
  <si>
    <t>160927_04</t>
  </si>
  <si>
    <t>160927_05</t>
  </si>
  <si>
    <t>7s</t>
  </si>
  <si>
    <t>no spikes</t>
  </si>
  <si>
    <t>160929_01</t>
  </si>
  <si>
    <t>160929_04</t>
  </si>
  <si>
    <t>?</t>
  </si>
  <si>
    <t>161107_02</t>
  </si>
  <si>
    <t>161107_03</t>
  </si>
  <si>
    <t>161107_04</t>
  </si>
  <si>
    <t>161107_05</t>
  </si>
  <si>
    <t>161107_06</t>
  </si>
  <si>
    <t>170217_05</t>
  </si>
  <si>
    <t>6l</t>
  </si>
  <si>
    <t>no</t>
  </si>
  <si>
    <t>170217_07</t>
  </si>
  <si>
    <t>170221_02</t>
  </si>
  <si>
    <t>170221_03</t>
  </si>
  <si>
    <t>170221_04</t>
  </si>
  <si>
    <t>170221_06</t>
  </si>
  <si>
    <t>doublesag</t>
  </si>
  <si>
    <t>170221_07</t>
  </si>
  <si>
    <t>170222_05</t>
  </si>
  <si>
    <t>170222_06</t>
  </si>
  <si>
    <t>170303_01</t>
  </si>
  <si>
    <t>170331_01</t>
  </si>
  <si>
    <t>170331_02</t>
  </si>
  <si>
    <t>170331_03</t>
  </si>
  <si>
    <t>170331_04</t>
  </si>
  <si>
    <t>170331_05</t>
  </si>
  <si>
    <t>170401_01</t>
  </si>
  <si>
    <t>170401_02</t>
  </si>
  <si>
    <t>Slice is good example of biocytin staining</t>
  </si>
  <si>
    <t>Chec in slice</t>
  </si>
  <si>
    <t>170401_03</t>
  </si>
  <si>
    <t>170401_04</t>
  </si>
  <si>
    <t>ad1_20  has IV plot where IPSP initiate spikes durring oscillations</t>
  </si>
  <si>
    <t>170405_02</t>
  </si>
  <si>
    <t>14.302 DIRECTION UNCERTAIN</t>
  </si>
  <si>
    <t>170405_03</t>
  </si>
  <si>
    <t>170405_04</t>
  </si>
  <si>
    <t>170405_06</t>
  </si>
  <si>
    <t>170405_07</t>
  </si>
  <si>
    <t>170517_03</t>
  </si>
  <si>
    <t>170522_01</t>
  </si>
  <si>
    <t>170614_01</t>
  </si>
  <si>
    <t>doublet</t>
  </si>
  <si>
    <t>170614_02</t>
  </si>
  <si>
    <t>170614_03</t>
  </si>
  <si>
    <t>170614_05</t>
  </si>
  <si>
    <t>170615_01</t>
  </si>
  <si>
    <t>Great example of a neuon that is very ambiguous between oscillator and nonprincipal - starts off as nonprincipal but turns into early oscillator</t>
  </si>
  <si>
    <t>170615_05</t>
  </si>
  <si>
    <t>170615_06</t>
  </si>
  <si>
    <t>170615_07</t>
  </si>
  <si>
    <t>170615_08</t>
  </si>
  <si>
    <t>170703_03</t>
  </si>
  <si>
    <t>170703_04</t>
  </si>
  <si>
    <t>170823_01</t>
  </si>
  <si>
    <t>170823_02</t>
  </si>
  <si>
    <t>170823_03</t>
  </si>
  <si>
    <t>170828_01</t>
  </si>
  <si>
    <t>170828_02</t>
  </si>
  <si>
    <t>170905_01</t>
  </si>
  <si>
    <t>170905_02</t>
  </si>
  <si>
    <t>170905_03</t>
  </si>
  <si>
    <t>170908_02</t>
  </si>
  <si>
    <t>170908_03</t>
  </si>
  <si>
    <t>170909_01</t>
  </si>
  <si>
    <t>170909_02</t>
  </si>
  <si>
    <t>OSCLLATOR</t>
  </si>
  <si>
    <t>170910_01</t>
  </si>
  <si>
    <t>Osc</t>
  </si>
  <si>
    <t>170910_02</t>
  </si>
  <si>
    <t>170911_01</t>
  </si>
  <si>
    <t>`</t>
  </si>
  <si>
    <t>Fresh</t>
  </si>
  <si>
    <t>NMDG</t>
  </si>
  <si>
    <t>RT</t>
  </si>
  <si>
    <t>Yes</t>
  </si>
  <si>
    <t>OK</t>
  </si>
  <si>
    <t>170918_01</t>
  </si>
  <si>
    <t>Partial</t>
  </si>
  <si>
    <t>170918_02</t>
  </si>
  <si>
    <t>170918_03</t>
  </si>
  <si>
    <t>170918_04</t>
  </si>
  <si>
    <t>170918_05</t>
  </si>
  <si>
    <t>170918_06</t>
  </si>
  <si>
    <t>170918_07</t>
  </si>
  <si>
    <t>170918_08</t>
  </si>
  <si>
    <t>170918_10</t>
  </si>
  <si>
    <t>170918_11</t>
  </si>
  <si>
    <t>171019_01</t>
  </si>
  <si>
    <t>171019_02</t>
  </si>
  <si>
    <t>171101_04</t>
  </si>
  <si>
    <t>171103_01</t>
  </si>
  <si>
    <t>171103_02</t>
  </si>
  <si>
    <t>171107_04</t>
  </si>
  <si>
    <t>171113_01</t>
  </si>
  <si>
    <t>171114_01</t>
  </si>
  <si>
    <t>171129_01</t>
  </si>
  <si>
    <t>171129_02</t>
  </si>
  <si>
    <t>171129_03</t>
  </si>
  <si>
    <t>171130_01</t>
  </si>
  <si>
    <t>171130_03</t>
  </si>
  <si>
    <t>171204_03</t>
  </si>
  <si>
    <t>171212_01</t>
  </si>
  <si>
    <t>171212_02</t>
  </si>
  <si>
    <t>171212_03</t>
  </si>
  <si>
    <t>171212_04</t>
  </si>
  <si>
    <t>171213_01</t>
  </si>
  <si>
    <t>171213_02</t>
  </si>
  <si>
    <t>171213_03</t>
  </si>
  <si>
    <t>171215_01</t>
  </si>
  <si>
    <t>171215_02</t>
  </si>
  <si>
    <t>171215_03</t>
  </si>
  <si>
    <t>171215_04</t>
  </si>
  <si>
    <t>171220_01</t>
  </si>
  <si>
    <t>171220_03</t>
  </si>
  <si>
    <t>171222_02</t>
  </si>
  <si>
    <t>171222_03</t>
  </si>
  <si>
    <t>171222_04</t>
  </si>
  <si>
    <t>5l</t>
  </si>
  <si>
    <t>171227_01</t>
  </si>
  <si>
    <t>171227_02</t>
  </si>
  <si>
    <t>171227_04</t>
  </si>
  <si>
    <t>171229_03</t>
  </si>
  <si>
    <t>180103_01</t>
  </si>
  <si>
    <t>180103_04</t>
  </si>
  <si>
    <t>180104_02</t>
  </si>
  <si>
    <t>180104_04</t>
  </si>
  <si>
    <t>180108_01</t>
  </si>
  <si>
    <t>180108_02</t>
  </si>
  <si>
    <t>180108_03</t>
  </si>
  <si>
    <t>180314_02</t>
  </si>
  <si>
    <t>180314_03</t>
  </si>
  <si>
    <t>180314_04</t>
  </si>
  <si>
    <t>180321_01</t>
  </si>
  <si>
    <t>180321_02</t>
  </si>
  <si>
    <t>180321_03</t>
  </si>
  <si>
    <t>180321_04</t>
  </si>
  <si>
    <t>180412_01</t>
  </si>
  <si>
    <t>180412_03</t>
  </si>
  <si>
    <t>180412_04</t>
  </si>
  <si>
    <t>180412_05</t>
  </si>
  <si>
    <t>180412_07</t>
  </si>
  <si>
    <t>180412_08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</si>
</sst>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2" fontId="3" fillId="0" borderId="0" xfId="0" applyNumberFormat="1" applyFont="1" applyFill="1" applyAlignment="1">
      <alignment wrapText="1"/>
    </xf>
    <xf numFmtId="2" fontId="5" fillId="0" borderId="0" xfId="0" applyNumberFormat="1" applyFont="1" applyFill="1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164" fontId="3" fillId="0" borderId="0" xfId="0" applyNumberFormat="1" applyFont="1" applyFill="1" applyAlignment="1">
      <alignment wrapText="1"/>
    </xf>
    <xf numFmtId="0" fontId="3" fillId="0" borderId="3" xfId="0" applyFont="1" applyFill="1" applyBorder="1" applyAlignment="1">
      <alignment wrapText="1"/>
    </xf>
    <xf numFmtId="1" fontId="3" fillId="0" borderId="4" xfId="0" applyNumberFormat="1" applyFont="1" applyFill="1" applyBorder="1"/>
    <xf numFmtId="0" fontId="3" fillId="0" borderId="0" xfId="0" applyFont="1" applyFill="1"/>
    <xf numFmtId="0" fontId="3" fillId="0" borderId="5" xfId="0" applyFont="1" applyFill="1" applyBorder="1"/>
    <xf numFmtId="0" fontId="3" fillId="0" borderId="0" xfId="0" applyFont="1" applyFill="1" applyBorder="1"/>
    <xf numFmtId="0" fontId="3" fillId="3" borderId="6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0" fillId="6" borderId="0" xfId="0" applyFill="1"/>
    <xf numFmtId="0" fontId="4" fillId="2" borderId="0" xfId="0" applyFont="1" applyFill="1"/>
    <xf numFmtId="2" fontId="0" fillId="0" borderId="0" xfId="0" applyNumberFormat="1" applyFill="1"/>
    <xf numFmtId="2" fontId="5" fillId="0" borderId="0" xfId="0" applyNumberFormat="1" applyFont="1" applyFill="1"/>
    <xf numFmtId="2" fontId="3" fillId="0" borderId="0" xfId="0" applyNumberFormat="1" applyFont="1" applyFill="1"/>
    <xf numFmtId="0" fontId="0" fillId="0" borderId="0" xfId="0" applyFill="1" applyBorder="1"/>
    <xf numFmtId="0" fontId="0" fillId="0" borderId="5" xfId="0" applyBorder="1"/>
    <xf numFmtId="0" fontId="0" fillId="0" borderId="0" xfId="0" applyNumberFormat="1" applyFill="1"/>
    <xf numFmtId="1" fontId="0" fillId="0" borderId="0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3" xfId="0" applyFill="1" applyBorder="1"/>
    <xf numFmtId="0" fontId="6" fillId="0" borderId="0" xfId="0" applyFont="1" applyFill="1" applyAlignment="1">
      <alignment wrapText="1"/>
    </xf>
    <xf numFmtId="0" fontId="0" fillId="0" borderId="0" xfId="0" applyBorder="1"/>
    <xf numFmtId="0" fontId="6" fillId="0" borderId="0" xfId="0" applyFont="1" applyFill="1"/>
    <xf numFmtId="1" fontId="0" fillId="0" borderId="4" xfId="0" applyNumberFormat="1" applyFill="1" applyBorder="1"/>
    <xf numFmtId="0" fontId="0" fillId="0" borderId="5" xfId="0" applyFill="1" applyBorder="1"/>
    <xf numFmtId="0" fontId="0" fillId="0" borderId="0" xfId="0" applyNumberFormat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Fill="1"/>
    <xf numFmtId="2" fontId="0" fillId="9" borderId="0" xfId="0" applyNumberFormat="1" applyFill="1"/>
    <xf numFmtId="0" fontId="0" fillId="5" borderId="0" xfId="0" applyNumberFormat="1" applyFill="1"/>
    <xf numFmtId="2" fontId="7" fillId="0" borderId="0" xfId="0" applyNumberFormat="1" applyFont="1" applyFill="1"/>
    <xf numFmtId="0" fontId="2" fillId="0" borderId="0" xfId="0" applyFont="1" applyFill="1"/>
    <xf numFmtId="0" fontId="0" fillId="10" borderId="0" xfId="0" applyNumberFormat="1" applyFill="1"/>
    <xf numFmtId="0" fontId="3" fillId="11" borderId="0" xfId="0" applyFont="1" applyFill="1"/>
    <xf numFmtId="2" fontId="3" fillId="11" borderId="0" xfId="0" applyNumberFormat="1" applyFont="1" applyFill="1"/>
    <xf numFmtId="0" fontId="8" fillId="0" borderId="0" xfId="0" applyFont="1" applyFill="1"/>
    <xf numFmtId="0" fontId="3" fillId="11" borderId="0" xfId="0" applyFont="1" applyFill="1" applyBorder="1"/>
    <xf numFmtId="0" fontId="0" fillId="11" borderId="5" xfId="0" applyFill="1" applyBorder="1"/>
    <xf numFmtId="2" fontId="8" fillId="0" borderId="0" xfId="0" applyNumberFormat="1" applyFont="1" applyFill="1"/>
    <xf numFmtId="2" fontId="3" fillId="12" borderId="0" xfId="0" applyNumberFormat="1" applyFont="1" applyFill="1"/>
    <xf numFmtId="164" fontId="3" fillId="11" borderId="0" xfId="0" applyNumberFormat="1" applyFont="1" applyFill="1"/>
    <xf numFmtId="0" fontId="0" fillId="11" borderId="0" xfId="0" applyFill="1" applyBorder="1"/>
    <xf numFmtId="0" fontId="0" fillId="11" borderId="0" xfId="0" applyFill="1"/>
    <xf numFmtId="0" fontId="3" fillId="13" borderId="0" xfId="0" applyFont="1" applyFill="1"/>
    <xf numFmtId="2" fontId="3" fillId="9" borderId="0" xfId="0" applyNumberFormat="1" applyFont="1" applyFill="1"/>
    <xf numFmtId="0" fontId="3" fillId="9" borderId="0" xfId="0" applyFont="1" applyFill="1"/>
    <xf numFmtId="164" fontId="3" fillId="0" borderId="0" xfId="0" applyNumberFormat="1" applyFont="1" applyFill="1"/>
    <xf numFmtId="0" fontId="3" fillId="0" borderId="3" xfId="0" applyFont="1" applyFill="1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12" borderId="0" xfId="0" applyFont="1" applyFill="1"/>
    <xf numFmtId="0" fontId="3" fillId="14" borderId="0" xfId="0" applyFont="1" applyFill="1"/>
    <xf numFmtId="0" fontId="3" fillId="15" borderId="0" xfId="0" applyFont="1" applyFill="1"/>
    <xf numFmtId="0" fontId="8" fillId="9" borderId="0" xfId="0" applyFont="1" applyFill="1"/>
    <xf numFmtId="0" fontId="0" fillId="16" borderId="5" xfId="0" applyFill="1" applyBorder="1"/>
    <xf numFmtId="2" fontId="3" fillId="16" borderId="0" xfId="0" applyNumberFormat="1" applyFont="1" applyFill="1"/>
    <xf numFmtId="0" fontId="3" fillId="16" borderId="3" xfId="0" applyFont="1" applyFill="1" applyBorder="1"/>
    <xf numFmtId="0" fontId="3" fillId="16" borderId="0" xfId="0" applyFont="1" applyFill="1" applyBorder="1"/>
    <xf numFmtId="1" fontId="3" fillId="16" borderId="4" xfId="0" applyNumberFormat="1" applyFont="1" applyFill="1" applyBorder="1"/>
    <xf numFmtId="0" fontId="3" fillId="16" borderId="0" xfId="0" applyFont="1" applyFill="1"/>
    <xf numFmtId="0" fontId="0" fillId="16" borderId="0" xfId="0" applyFill="1"/>
    <xf numFmtId="0" fontId="3" fillId="6" borderId="0" xfId="0" applyFont="1" applyFill="1"/>
    <xf numFmtId="0" fontId="3" fillId="9" borderId="0" xfId="0" applyFont="1" applyFill="1" applyBorder="1"/>
    <xf numFmtId="0" fontId="3" fillId="17" borderId="0" xfId="0" applyFont="1" applyFill="1"/>
    <xf numFmtId="0" fontId="9" fillId="0" borderId="0" xfId="0" applyFont="1" applyFill="1"/>
    <xf numFmtId="2" fontId="3" fillId="15" borderId="0" xfId="0" applyNumberFormat="1" applyFont="1" applyFill="1"/>
    <xf numFmtId="0" fontId="3" fillId="8" borderId="0" xfId="0" applyFont="1" applyFill="1"/>
    <xf numFmtId="2" fontId="0" fillId="0" borderId="0" xfId="0" applyNumberFormat="1"/>
    <xf numFmtId="0" fontId="9" fillId="9" borderId="0" xfId="0" applyFont="1" applyFill="1"/>
    <xf numFmtId="0" fontId="9" fillId="0" borderId="0" xfId="0" applyFont="1" applyFill="1" applyBorder="1"/>
    <xf numFmtId="1" fontId="3" fillId="0" borderId="0" xfId="0" applyNumberFormat="1" applyFont="1" applyFill="1" applyBorder="1"/>
    <xf numFmtId="0" fontId="3" fillId="18" borderId="0" xfId="0" applyFont="1" applyFill="1"/>
    <xf numFmtId="0" fontId="6" fillId="6" borderId="0" xfId="0" applyFont="1" applyFill="1"/>
    <xf numFmtId="0" fontId="0" fillId="9" borderId="5" xfId="0" applyFill="1" applyBorder="1"/>
    <xf numFmtId="0" fontId="3" fillId="19" borderId="0" xfId="0" applyFont="1" applyFill="1" applyBorder="1"/>
    <xf numFmtId="0" fontId="3" fillId="19" borderId="0" xfId="0" applyFont="1" applyFill="1"/>
    <xf numFmtId="0" fontId="1" fillId="9" borderId="0" xfId="0" applyFont="1" applyFill="1"/>
    <xf numFmtId="0" fontId="3" fillId="0" borderId="0" xfId="0" applyFont="1"/>
    <xf numFmtId="164" fontId="3" fillId="9" borderId="0" xfId="0" applyNumberFormat="1" applyFont="1" applyFill="1"/>
    <xf numFmtId="164" fontId="3" fillId="16" borderId="0" xfId="0" applyNumberFormat="1" applyFont="1" applyFill="1"/>
    <xf numFmtId="0" fontId="0" fillId="16" borderId="0" xfId="0" applyFill="1" applyBorder="1"/>
    <xf numFmtId="2" fontId="0" fillId="6" borderId="0" xfId="0" applyNumberFormat="1" applyFill="1"/>
    <xf numFmtId="0" fontId="0" fillId="9" borderId="0" xfId="0" applyFill="1" applyBorder="1"/>
    <xf numFmtId="1" fontId="0" fillId="9" borderId="0" xfId="0" applyNumberFormat="1" applyFill="1" applyBorder="1"/>
    <xf numFmtId="0" fontId="0" fillId="12" borderId="0" xfId="0" applyFill="1" applyBorder="1"/>
    <xf numFmtId="0" fontId="0" fillId="8" borderId="0" xfId="0" applyFill="1"/>
    <xf numFmtId="2" fontId="8" fillId="0" borderId="0" xfId="0" applyNumberFormat="1" applyFont="1"/>
    <xf numFmtId="2" fontId="3" fillId="19" borderId="0" xfId="0" applyNumberFormat="1" applyFont="1" applyFill="1"/>
    <xf numFmtId="0" fontId="0" fillId="6" borderId="0" xfId="0" applyFill="1" applyBorder="1"/>
    <xf numFmtId="20" fontId="0" fillId="0" borderId="0" xfId="0" applyNumberFormat="1" applyFill="1"/>
    <xf numFmtId="2" fontId="0" fillId="19" borderId="0" xfId="0" applyNumberFormat="1" applyFill="1"/>
    <xf numFmtId="0" fontId="0" fillId="15" borderId="0" xfId="0" applyFill="1"/>
    <xf numFmtId="2" fontId="3" fillId="15" borderId="0" xfId="0" applyNumberFormat="1" applyFont="1" applyFill="1" applyAlignment="1">
      <alignment wrapText="1"/>
    </xf>
    <xf numFmtId="2" fontId="0" fillId="15" borderId="0" xfId="0" applyNumberFormat="1" applyFill="1"/>
    <xf numFmtId="0" fontId="0" fillId="0" borderId="0" xfId="0" applyFill="1" applyAlignment="1">
      <alignment horizontal="left" indent="1"/>
    </xf>
    <xf numFmtId="0" fontId="0" fillId="12" borderId="0" xfId="0" applyFill="1"/>
    <xf numFmtId="2" fontId="0" fillId="12" borderId="0" xfId="0" applyNumberFormat="1" applyFill="1"/>
    <xf numFmtId="2" fontId="3" fillId="12" borderId="0" xfId="0" applyNumberFormat="1" applyFont="1" applyFill="1" applyAlignment="1">
      <alignment wrapText="1"/>
    </xf>
    <xf numFmtId="0" fontId="0" fillId="12" borderId="5" xfId="0" applyFill="1" applyBorder="1"/>
    <xf numFmtId="0" fontId="0" fillId="12" borderId="0" xfId="0" applyNumberFormat="1" applyFill="1"/>
    <xf numFmtId="1" fontId="0" fillId="12" borderId="0" xfId="0" applyNumberFormat="1" applyFill="1" applyBorder="1"/>
    <xf numFmtId="0" fontId="10" fillId="2" borderId="0" xfId="0" applyFont="1" applyFill="1"/>
    <xf numFmtId="2" fontId="6" fillId="6" borderId="0" xfId="0" applyNumberFormat="1" applyFont="1" applyFill="1"/>
    <xf numFmtId="0" fontId="6" fillId="9" borderId="0" xfId="0" applyFont="1" applyFill="1"/>
    <xf numFmtId="0" fontId="6" fillId="0" borderId="0" xfId="0" applyFont="1" applyFill="1" applyBorder="1"/>
    <xf numFmtId="0" fontId="6" fillId="0" borderId="5" xfId="0" applyFont="1" applyBorder="1"/>
    <xf numFmtId="2" fontId="6" fillId="9" borderId="0" xfId="0" applyNumberFormat="1" applyFont="1" applyFill="1"/>
    <xf numFmtId="0" fontId="6" fillId="0" borderId="0" xfId="0" applyNumberFormat="1" applyFont="1" applyFill="1"/>
    <xf numFmtId="1" fontId="6" fillId="9" borderId="0" xfId="0" applyNumberFormat="1" applyFont="1" applyFill="1" applyBorder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2" fontId="6" fillId="0" borderId="0" xfId="0" applyNumberFormat="1" applyFont="1" applyFill="1"/>
    <xf numFmtId="0" fontId="6" fillId="0" borderId="5" xfId="0" applyFont="1" applyFill="1" applyBorder="1"/>
    <xf numFmtId="0" fontId="3" fillId="0" borderId="0" xfId="0" applyFont="1" applyBorder="1"/>
    <xf numFmtId="0" fontId="3" fillId="20" borderId="0" xfId="0" applyFont="1" applyFill="1" applyBorder="1"/>
    <xf numFmtId="0" fontId="3" fillId="20" borderId="0" xfId="0" applyFont="1" applyFill="1"/>
    <xf numFmtId="0" fontId="0" fillId="6" borderId="0" xfId="0" applyFill="1" applyAlignment="1">
      <alignment horizontal="left" indent="1"/>
    </xf>
    <xf numFmtId="0" fontId="3" fillId="0" borderId="0" xfId="0" applyFont="1" applyFill="1" applyAlignment="1">
      <alignment horizontal="left" indent="1"/>
    </xf>
    <xf numFmtId="0" fontId="4" fillId="2" borderId="0" xfId="0" applyFont="1" applyFill="1" applyAlignment="1">
      <alignment horizontal="left" indent="1"/>
    </xf>
    <xf numFmtId="2" fontId="0" fillId="0" borderId="0" xfId="0" applyNumberFormat="1" applyFill="1" applyAlignment="1">
      <alignment horizontal="left" indent="1"/>
    </xf>
    <xf numFmtId="2" fontId="8" fillId="0" borderId="0" xfId="0" applyNumberFormat="1" applyFont="1" applyFill="1" applyAlignment="1">
      <alignment horizontal="left" indent="1"/>
    </xf>
    <xf numFmtId="2" fontId="3" fillId="0" borderId="0" xfId="0" applyNumberFormat="1" applyFont="1" applyFill="1" applyAlignment="1">
      <alignment horizontal="left" indent="1"/>
    </xf>
    <xf numFmtId="0" fontId="0" fillId="9" borderId="0" xfId="0" applyFill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5" xfId="0" applyBorder="1" applyAlignment="1">
      <alignment horizontal="left" indent="1"/>
    </xf>
    <xf numFmtId="2" fontId="0" fillId="9" borderId="0" xfId="0" applyNumberFormat="1" applyFill="1" applyAlignment="1">
      <alignment horizontal="left" indent="1"/>
    </xf>
    <xf numFmtId="0" fontId="0" fillId="0" borderId="0" xfId="0" applyNumberFormat="1" applyFill="1" applyAlignment="1">
      <alignment horizontal="left" indent="1"/>
    </xf>
    <xf numFmtId="0" fontId="3" fillId="0" borderId="0" xfId="0" applyFont="1" applyFill="1" applyBorder="1" applyAlignment="1">
      <alignment horizontal="left" indent="1"/>
    </xf>
    <xf numFmtId="1" fontId="0" fillId="0" borderId="0" xfId="0" applyNumberFormat="1" applyFill="1" applyBorder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5" borderId="0" xfId="0" applyFill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6" fillId="17" borderId="0" xfId="0" applyFont="1" applyFill="1"/>
    <xf numFmtId="0" fontId="6" fillId="21" borderId="0" xfId="0" applyFont="1" applyFill="1"/>
    <xf numFmtId="1" fontId="6" fillId="0" borderId="0" xfId="0" applyNumberFormat="1" applyFont="1" applyFill="1" applyBorder="1"/>
    <xf numFmtId="0" fontId="6" fillId="13" borderId="0" xfId="0" applyFont="1" applyFill="1"/>
    <xf numFmtId="0" fontId="6" fillId="0" borderId="0" xfId="0" applyFont="1"/>
    <xf numFmtId="11" fontId="6" fillId="0" borderId="0" xfId="0" applyNumberFormat="1" applyFont="1"/>
    <xf numFmtId="2" fontId="8" fillId="19" borderId="0" xfId="0" applyNumberFormat="1" applyFont="1" applyFill="1"/>
    <xf numFmtId="20" fontId="0" fillId="6" borderId="0" xfId="0" applyNumberFormat="1" applyFill="1"/>
    <xf numFmtId="1" fontId="0" fillId="6" borderId="0" xfId="0" applyNumberFormat="1" applyFill="1" applyBorder="1"/>
    <xf numFmtId="20" fontId="6" fillId="0" borderId="0" xfId="0" applyNumberFormat="1" applyFont="1" applyFill="1"/>
    <xf numFmtId="1" fontId="6" fillId="6" borderId="0" xfId="0" applyNumberFormat="1" applyFont="1" applyFill="1" applyBorder="1"/>
    <xf numFmtId="20" fontId="6" fillId="6" borderId="0" xfId="0" applyNumberFormat="1" applyFont="1" applyFill="1"/>
    <xf numFmtId="0" fontId="6" fillId="15" borderId="0" xfId="0" applyFont="1" applyFill="1"/>
    <xf numFmtId="2" fontId="6" fillId="15" borderId="0" xfId="0" applyNumberFormat="1" applyFont="1" applyFill="1"/>
    <xf numFmtId="0" fontId="0" fillId="21" borderId="0" xfId="0" applyFill="1"/>
    <xf numFmtId="0" fontId="6" fillId="6" borderId="0" xfId="0" applyFont="1" applyFill="1" applyBorder="1"/>
    <xf numFmtId="0" fontId="3" fillId="22" borderId="0" xfId="0" applyFont="1" applyFill="1"/>
    <xf numFmtId="2" fontId="8" fillId="8" borderId="0" xfId="0" applyNumberFormat="1" applyFont="1" applyFill="1"/>
    <xf numFmtId="2" fontId="0" fillId="8" borderId="0" xfId="0" applyNumberFormat="1" applyFill="1"/>
    <xf numFmtId="2" fontId="5" fillId="8" borderId="0" xfId="0" applyNumberFormat="1" applyFont="1" applyFill="1"/>
    <xf numFmtId="0" fontId="3" fillId="23" borderId="0" xfId="0" applyFont="1" applyFill="1"/>
    <xf numFmtId="2" fontId="0" fillId="24" borderId="0" xfId="0" applyNumberFormat="1" applyFill="1"/>
    <xf numFmtId="0" fontId="0" fillId="6" borderId="5" xfId="0" applyFill="1" applyBorder="1"/>
    <xf numFmtId="0" fontId="0" fillId="24" borderId="0" xfId="0" applyFill="1"/>
    <xf numFmtId="1" fontId="0" fillId="0" borderId="0" xfId="0" applyNumberFormat="1" applyFill="1"/>
    <xf numFmtId="0" fontId="4" fillId="0" borderId="0" xfId="0" applyFont="1" applyFill="1"/>
    <xf numFmtId="2" fontId="5" fillId="25" borderId="0" xfId="0" applyNumberFormat="1" applyFont="1" applyFill="1"/>
    <xf numFmtId="0" fontId="0" fillId="16" borderId="3" xfId="0" applyFill="1" applyBorder="1"/>
    <xf numFmtId="0" fontId="0" fillId="9" borderId="3" xfId="0" applyFill="1" applyBorder="1"/>
    <xf numFmtId="1" fontId="3" fillId="11" borderId="0" xfId="0" applyNumberFormat="1" applyFont="1" applyFill="1" applyBorder="1"/>
    <xf numFmtId="1" fontId="0" fillId="16" borderId="4" xfId="0" applyNumberFormat="1" applyFill="1" applyBorder="1"/>
    <xf numFmtId="0" fontId="0" fillId="6" borderId="4" xfId="0" applyFill="1" applyBorder="1"/>
    <xf numFmtId="1" fontId="0" fillId="6" borderId="4" xfId="0" applyNumberFormat="1" applyFill="1" applyBorder="1"/>
    <xf numFmtId="0" fontId="0" fillId="0" borderId="4" xfId="0" applyFill="1" applyBorder="1"/>
    <xf numFmtId="0" fontId="0" fillId="9" borderId="4" xfId="0" applyFill="1" applyBorder="1"/>
    <xf numFmtId="1" fontId="3" fillId="16" borderId="0" xfId="0" applyNumberFormat="1" applyFont="1" applyFill="1" applyBorder="1"/>
    <xf numFmtId="1" fontId="0" fillId="16" borderId="0" xfId="0" applyNumberFormat="1" applyFill="1" applyBorder="1"/>
    <xf numFmtId="2" fontId="0" fillId="0" borderId="0" xfId="0" applyNumberFormat="1" applyFill="1" applyBorder="1"/>
    <xf numFmtId="2" fontId="3" fillId="0" borderId="0" xfId="0" applyNumberFormat="1" applyFont="1" applyFill="1" applyBorder="1"/>
    <xf numFmtId="0" fontId="3" fillId="0" borderId="0" xfId="0" quotePrefix="1" applyFont="1" applyFill="1" applyBorder="1"/>
    <xf numFmtId="0" fontId="3" fillId="11" borderId="3" xfId="0" applyFont="1" applyFill="1" applyBorder="1"/>
    <xf numFmtId="1" fontId="3" fillId="11" borderId="4" xfId="0" applyNumberFormat="1" applyFont="1" applyFill="1" applyBorder="1"/>
    <xf numFmtId="0" fontId="3" fillId="11" borderId="5" xfId="0" applyFont="1" applyFill="1" applyBorder="1"/>
    <xf numFmtId="2" fontId="0" fillId="0" borderId="5" xfId="0" applyNumberFormat="1" applyFill="1" applyBorder="1"/>
    <xf numFmtId="2" fontId="3" fillId="16" borderId="0" xfId="0" applyNumberFormat="1" applyFont="1" applyFill="1" applyBorder="1"/>
    <xf numFmtId="0" fontId="0" fillId="26" borderId="0" xfId="0" applyFill="1"/>
    <xf numFmtId="0" fontId="3" fillId="26" borderId="0" xfId="0" applyFont="1" applyFill="1"/>
    <xf numFmtId="0" fontId="3" fillId="26" borderId="0" xfId="0" applyFont="1" applyFill="1" applyAlignment="1">
      <alignment horizontal="left" indent="1"/>
    </xf>
    <xf numFmtId="0" fontId="0" fillId="25" borderId="0" xfId="0" applyFill="1"/>
    <xf numFmtId="0" fontId="3" fillId="25" borderId="0" xfId="0" applyFont="1" applyFill="1"/>
    <xf numFmtId="0" fontId="3" fillId="12" borderId="0" xfId="0" applyFont="1" applyFill="1" applyBorder="1"/>
    <xf numFmtId="0" fontId="3" fillId="20" borderId="5" xfId="0" applyFont="1" applyFill="1" applyBorder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'Paper Physiology data'!$P$1</c:f>
              <c:strCache>
                <c:ptCount val="1"/>
                <c:pt idx="0">
                  <c:v>Rin_Peak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'Paper Physiology data'!$O$2:$O$620</c:f>
              <c:numCache>
                <c:formatCode>0.00</c:formatCode>
                <c:ptCount val="619"/>
                <c:pt idx="0">
                  <c:v>1.5</c:v>
                </c:pt>
                <c:pt idx="1">
                  <c:v>1.5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 formatCode="General">
                  <c:v>1</c:v>
                </c:pt>
                <c:pt idx="8" formatCode="General">
                  <c:v>1</c:v>
                </c:pt>
                <c:pt idx="9" formatCode="General">
                  <c:v>1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</c:v>
                </c:pt>
                <c:pt idx="14">
                  <c:v>1</c:v>
                </c:pt>
                <c:pt idx="15">
                  <c:v>1.5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 formatCode="General">
                  <c:v>1.5</c:v>
                </c:pt>
                <c:pt idx="23" formatCode="General">
                  <c:v>1.5</c:v>
                </c:pt>
                <c:pt idx="24" formatCode="General">
                  <c:v>1</c:v>
                </c:pt>
                <c:pt idx="25" formatCode="General">
                  <c:v>1</c:v>
                </c:pt>
                <c:pt idx="26" formatCode="General">
                  <c:v>1.5</c:v>
                </c:pt>
                <c:pt idx="27" formatCode="General">
                  <c:v>1.5</c:v>
                </c:pt>
                <c:pt idx="28" formatCode="General">
                  <c:v>1</c:v>
                </c:pt>
                <c:pt idx="29" formatCode="General">
                  <c:v>1</c:v>
                </c:pt>
                <c:pt idx="30" formatCode="General">
                  <c:v>1</c:v>
                </c:pt>
                <c:pt idx="31" formatCode="General">
                  <c:v>1</c:v>
                </c:pt>
                <c:pt idx="32" formatCode="General">
                  <c:v>1.5</c:v>
                </c:pt>
                <c:pt idx="33" formatCode="General">
                  <c:v>1</c:v>
                </c:pt>
                <c:pt idx="34" formatCode="General">
                  <c:v>1</c:v>
                </c:pt>
                <c:pt idx="35" formatCode="General">
                  <c:v>1</c:v>
                </c:pt>
                <c:pt idx="36" formatCode="General">
                  <c:v>1</c:v>
                </c:pt>
                <c:pt idx="37" formatCode="General">
                  <c:v>1</c:v>
                </c:pt>
                <c:pt idx="38" formatCode="General">
                  <c:v>1</c:v>
                </c:pt>
                <c:pt idx="39" formatCode="General">
                  <c:v>1.5</c:v>
                </c:pt>
                <c:pt idx="40">
                  <c:v>1.5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1.5</c:v>
                </c:pt>
                <c:pt idx="51">
                  <c:v>1.5</c:v>
                </c:pt>
                <c:pt idx="52">
                  <c:v>1</c:v>
                </c:pt>
                <c:pt idx="53">
                  <c:v>1</c:v>
                </c:pt>
                <c:pt idx="54">
                  <c:v>1.5</c:v>
                </c:pt>
                <c:pt idx="55">
                  <c:v>1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</c:v>
                </c:pt>
                <c:pt idx="60">
                  <c:v>1</c:v>
                </c:pt>
                <c:pt idx="61">
                  <c:v>1.5</c:v>
                </c:pt>
                <c:pt idx="62">
                  <c:v>1</c:v>
                </c:pt>
                <c:pt idx="63">
                  <c:v>1.5</c:v>
                </c:pt>
                <c:pt idx="64">
                  <c:v>1.5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1.5</c:v>
                </c:pt>
                <c:pt idx="70">
                  <c:v>1</c:v>
                </c:pt>
                <c:pt idx="71">
                  <c:v>1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1.5</c:v>
                </c:pt>
                <c:pt idx="93">
                  <c:v>1.5</c:v>
                </c:pt>
                <c:pt idx="94">
                  <c:v>1</c:v>
                </c:pt>
                <c:pt idx="95">
                  <c:v>1</c:v>
                </c:pt>
                <c:pt idx="96">
                  <c:v>1.5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1.5</c:v>
                </c:pt>
                <c:pt idx="103">
                  <c:v>1.5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1.5</c:v>
                </c:pt>
                <c:pt idx="110">
                  <c:v>1.5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1.5</c:v>
                </c:pt>
                <c:pt idx="116">
                  <c:v>1</c:v>
                </c:pt>
                <c:pt idx="117">
                  <c:v>1.5</c:v>
                </c:pt>
                <c:pt idx="118">
                  <c:v>1.5</c:v>
                </c:pt>
                <c:pt idx="119">
                  <c:v>1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 formatCode="General">
                  <c:v>1.5</c:v>
                </c:pt>
                <c:pt idx="125" formatCode="General">
                  <c:v>1.5</c:v>
                </c:pt>
                <c:pt idx="126" formatCode="General">
                  <c:v>1</c:v>
                </c:pt>
                <c:pt idx="127" formatCode="General">
                  <c:v>1</c:v>
                </c:pt>
                <c:pt idx="128" formatCode="General">
                  <c:v>1</c:v>
                </c:pt>
                <c:pt idx="129" formatCode="General">
                  <c:v>1</c:v>
                </c:pt>
                <c:pt idx="130" formatCode="General">
                  <c:v>1</c:v>
                </c:pt>
                <c:pt idx="131" formatCode="General">
                  <c:v>1</c:v>
                </c:pt>
                <c:pt idx="132" formatCode="General">
                  <c:v>1</c:v>
                </c:pt>
                <c:pt idx="133">
                  <c:v>1</c:v>
                </c:pt>
                <c:pt idx="134">
                  <c:v>1.5</c:v>
                </c:pt>
                <c:pt idx="135">
                  <c:v>1</c:v>
                </c:pt>
                <c:pt idx="136">
                  <c:v>1.5</c:v>
                </c:pt>
                <c:pt idx="137">
                  <c:v>1</c:v>
                </c:pt>
                <c:pt idx="138">
                  <c:v>1.5</c:v>
                </c:pt>
                <c:pt idx="139">
                  <c:v>1.5</c:v>
                </c:pt>
                <c:pt idx="140">
                  <c:v>1</c:v>
                </c:pt>
                <c:pt idx="141">
                  <c:v>1</c:v>
                </c:pt>
                <c:pt idx="142">
                  <c:v>1.5</c:v>
                </c:pt>
                <c:pt idx="143">
                  <c:v>1</c:v>
                </c:pt>
                <c:pt idx="144">
                  <c:v>1.5</c:v>
                </c:pt>
                <c:pt idx="145">
                  <c:v>1</c:v>
                </c:pt>
                <c:pt idx="146">
                  <c:v>1.5</c:v>
                </c:pt>
                <c:pt idx="147">
                  <c:v>1</c:v>
                </c:pt>
                <c:pt idx="148">
                  <c:v>1</c:v>
                </c:pt>
                <c:pt idx="149">
                  <c:v>1.5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1.5</c:v>
                </c:pt>
                <c:pt idx="155">
                  <c:v>1.5</c:v>
                </c:pt>
                <c:pt idx="156">
                  <c:v>1</c:v>
                </c:pt>
                <c:pt idx="157">
                  <c:v>1</c:v>
                </c:pt>
                <c:pt idx="158">
                  <c:v>1.5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</c:v>
                </c:pt>
                <c:pt idx="167">
                  <c:v>1</c:v>
                </c:pt>
                <c:pt idx="168">
                  <c:v>1.5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1.5</c:v>
                </c:pt>
                <c:pt idx="177">
                  <c:v>1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1.5</c:v>
                </c:pt>
                <c:pt idx="185">
                  <c:v>1</c:v>
                </c:pt>
                <c:pt idx="186">
                  <c:v>1</c:v>
                </c:pt>
                <c:pt idx="187">
                  <c:v>1.5</c:v>
                </c:pt>
                <c:pt idx="188">
                  <c:v>1</c:v>
                </c:pt>
                <c:pt idx="189">
                  <c:v>1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 formatCode="General">
                  <c:v>1</c:v>
                </c:pt>
                <c:pt idx="200" formatCode="General">
                  <c:v>1.5</c:v>
                </c:pt>
                <c:pt idx="201" formatCode="General">
                  <c:v>1</c:v>
                </c:pt>
                <c:pt idx="202" formatCode="General">
                  <c:v>1</c:v>
                </c:pt>
                <c:pt idx="203" formatCode="General">
                  <c:v>1.5</c:v>
                </c:pt>
                <c:pt idx="204" formatCode="General">
                  <c:v>1</c:v>
                </c:pt>
                <c:pt idx="205" formatCode="General">
                  <c:v>1</c:v>
                </c:pt>
                <c:pt idx="206" formatCode="General">
                  <c:v>1</c:v>
                </c:pt>
                <c:pt idx="207" formatCode="General">
                  <c:v>1</c:v>
                </c:pt>
                <c:pt idx="208" formatCode="General">
                  <c:v>1</c:v>
                </c:pt>
                <c:pt idx="209" formatCode="General">
                  <c:v>1</c:v>
                </c:pt>
                <c:pt idx="210" formatCode="General">
                  <c:v>1</c:v>
                </c:pt>
                <c:pt idx="211" formatCode="General">
                  <c:v>1.5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1.5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1.5</c:v>
                </c:pt>
                <c:pt idx="223">
                  <c:v>1</c:v>
                </c:pt>
                <c:pt idx="225">
                  <c:v>1.5</c:v>
                </c:pt>
                <c:pt idx="227">
                  <c:v>1</c:v>
                </c:pt>
                <c:pt idx="228">
                  <c:v>1</c:v>
                </c:pt>
                <c:pt idx="229" formatCode="General">
                  <c:v>1</c:v>
                </c:pt>
                <c:pt idx="230" formatCode="General">
                  <c:v>1</c:v>
                </c:pt>
                <c:pt idx="231" formatCode="General">
                  <c:v>1</c:v>
                </c:pt>
                <c:pt idx="232" formatCode="General">
                  <c:v>1</c:v>
                </c:pt>
                <c:pt idx="233" formatCode="General">
                  <c:v>1</c:v>
                </c:pt>
                <c:pt idx="234" formatCode="General">
                  <c:v>1.5</c:v>
                </c:pt>
                <c:pt idx="235">
                  <c:v>1</c:v>
                </c:pt>
                <c:pt idx="236">
                  <c:v>1</c:v>
                </c:pt>
                <c:pt idx="237">
                  <c:v>1.5</c:v>
                </c:pt>
                <c:pt idx="238" formatCode="General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</c:v>
                </c:pt>
                <c:pt idx="246" formatCode="General">
                  <c:v>1</c:v>
                </c:pt>
                <c:pt idx="247" formatCode="General">
                  <c:v>1.5</c:v>
                </c:pt>
                <c:pt idx="248">
                  <c:v>1</c:v>
                </c:pt>
                <c:pt idx="249" formatCode="General">
                  <c:v>1</c:v>
                </c:pt>
                <c:pt idx="250">
                  <c:v>1</c:v>
                </c:pt>
                <c:pt idx="251">
                  <c:v>1</c:v>
                </c:pt>
                <c:pt idx="252" formatCode="General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 formatCode="General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1.5</c:v>
                </c:pt>
                <c:pt idx="262">
                  <c:v>1</c:v>
                </c:pt>
                <c:pt idx="263">
                  <c:v>1</c:v>
                </c:pt>
                <c:pt idx="264">
                  <c:v>1.5</c:v>
                </c:pt>
                <c:pt idx="265">
                  <c:v>1.5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</c:v>
                </c:pt>
                <c:pt idx="273">
                  <c:v>1.5</c:v>
                </c:pt>
                <c:pt idx="274">
                  <c:v>1.5</c:v>
                </c:pt>
                <c:pt idx="275">
                  <c:v>1</c:v>
                </c:pt>
                <c:pt idx="276">
                  <c:v>1.5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1.5</c:v>
                </c:pt>
                <c:pt idx="281">
                  <c:v>1</c:v>
                </c:pt>
                <c:pt idx="282">
                  <c:v>1.5</c:v>
                </c:pt>
                <c:pt idx="283" formatCode="General">
                  <c:v>1.5</c:v>
                </c:pt>
                <c:pt idx="284">
                  <c:v>1.5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1.5</c:v>
                </c:pt>
                <c:pt idx="293">
                  <c:v>1</c:v>
                </c:pt>
                <c:pt idx="294">
                  <c:v>1.5</c:v>
                </c:pt>
                <c:pt idx="295">
                  <c:v>1.5</c:v>
                </c:pt>
                <c:pt idx="296">
                  <c:v>1.5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1.5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1.5</c:v>
                </c:pt>
                <c:pt idx="305">
                  <c:v>1</c:v>
                </c:pt>
                <c:pt idx="306">
                  <c:v>1</c:v>
                </c:pt>
                <c:pt idx="307">
                  <c:v>1.5</c:v>
                </c:pt>
                <c:pt idx="308">
                  <c:v>1.5</c:v>
                </c:pt>
                <c:pt idx="309">
                  <c:v>1</c:v>
                </c:pt>
                <c:pt idx="310">
                  <c:v>1.5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6">
                  <c:v>1</c:v>
                </c:pt>
                <c:pt idx="317">
                  <c:v>1.5</c:v>
                </c:pt>
                <c:pt idx="319">
                  <c:v>1.5</c:v>
                </c:pt>
                <c:pt idx="320">
                  <c:v>1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 formatCode="General">
                  <c:v>2.5</c:v>
                </c:pt>
                <c:pt idx="328">
                  <c:v>2</c:v>
                </c:pt>
                <c:pt idx="329" formatCode="General">
                  <c:v>2</c:v>
                </c:pt>
                <c:pt idx="330" formatCode="General">
                  <c:v>2</c:v>
                </c:pt>
                <c:pt idx="331">
                  <c:v>2.5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2.5</c:v>
                </c:pt>
                <c:pt idx="336">
                  <c:v>2</c:v>
                </c:pt>
                <c:pt idx="337">
                  <c:v>2.5</c:v>
                </c:pt>
                <c:pt idx="338">
                  <c:v>2.5</c:v>
                </c:pt>
                <c:pt idx="339">
                  <c:v>2</c:v>
                </c:pt>
                <c:pt idx="340">
                  <c:v>2.5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2.5</c:v>
                </c:pt>
                <c:pt idx="345">
                  <c:v>2</c:v>
                </c:pt>
                <c:pt idx="346">
                  <c:v>2.5</c:v>
                </c:pt>
                <c:pt idx="347">
                  <c:v>2</c:v>
                </c:pt>
                <c:pt idx="348">
                  <c:v>2.5</c:v>
                </c:pt>
                <c:pt idx="349">
                  <c:v>2.5</c:v>
                </c:pt>
                <c:pt idx="350">
                  <c:v>2.5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2.5</c:v>
                </c:pt>
                <c:pt idx="355">
                  <c:v>2.5</c:v>
                </c:pt>
                <c:pt idx="356">
                  <c:v>2.5</c:v>
                </c:pt>
                <c:pt idx="357">
                  <c:v>2.5</c:v>
                </c:pt>
                <c:pt idx="358" formatCode="General">
                  <c:v>2.5</c:v>
                </c:pt>
                <c:pt idx="359" formatCode="General">
                  <c:v>2.5</c:v>
                </c:pt>
                <c:pt idx="360">
                  <c:v>2.5</c:v>
                </c:pt>
                <c:pt idx="361">
                  <c:v>2</c:v>
                </c:pt>
                <c:pt idx="362">
                  <c:v>2.5</c:v>
                </c:pt>
                <c:pt idx="363">
                  <c:v>2.5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2.5</c:v>
                </c:pt>
                <c:pt idx="370">
                  <c:v>2.5</c:v>
                </c:pt>
                <c:pt idx="371">
                  <c:v>2</c:v>
                </c:pt>
                <c:pt idx="372">
                  <c:v>2.5</c:v>
                </c:pt>
                <c:pt idx="373">
                  <c:v>2.5</c:v>
                </c:pt>
                <c:pt idx="374">
                  <c:v>2</c:v>
                </c:pt>
                <c:pt idx="375">
                  <c:v>2</c:v>
                </c:pt>
                <c:pt idx="376">
                  <c:v>2.5</c:v>
                </c:pt>
                <c:pt idx="377">
                  <c:v>2.5</c:v>
                </c:pt>
                <c:pt idx="378">
                  <c:v>2.5</c:v>
                </c:pt>
                <c:pt idx="379" formatCode="General">
                  <c:v>2.5</c:v>
                </c:pt>
                <c:pt idx="380">
                  <c:v>2</c:v>
                </c:pt>
                <c:pt idx="381">
                  <c:v>2.5</c:v>
                </c:pt>
                <c:pt idx="382">
                  <c:v>2</c:v>
                </c:pt>
                <c:pt idx="383">
                  <c:v>2</c:v>
                </c:pt>
                <c:pt idx="384">
                  <c:v>2.5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2.5</c:v>
                </c:pt>
                <c:pt idx="389">
                  <c:v>2.5</c:v>
                </c:pt>
                <c:pt idx="390">
                  <c:v>2.5</c:v>
                </c:pt>
                <c:pt idx="391">
                  <c:v>2</c:v>
                </c:pt>
                <c:pt idx="392" formatCode="General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2.5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2.5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2.5</c:v>
                </c:pt>
                <c:pt idx="407">
                  <c:v>2.5</c:v>
                </c:pt>
                <c:pt idx="408">
                  <c:v>2</c:v>
                </c:pt>
                <c:pt idx="409">
                  <c:v>2.5</c:v>
                </c:pt>
                <c:pt idx="410">
                  <c:v>2</c:v>
                </c:pt>
                <c:pt idx="411">
                  <c:v>2.5</c:v>
                </c:pt>
                <c:pt idx="412">
                  <c:v>2.5</c:v>
                </c:pt>
                <c:pt idx="413">
                  <c:v>2.5</c:v>
                </c:pt>
                <c:pt idx="414">
                  <c:v>2.5</c:v>
                </c:pt>
                <c:pt idx="415">
                  <c:v>2.5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2.5</c:v>
                </c:pt>
                <c:pt idx="420">
                  <c:v>2.5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2.5</c:v>
                </c:pt>
                <c:pt idx="428">
                  <c:v>2</c:v>
                </c:pt>
                <c:pt idx="429">
                  <c:v>2.5</c:v>
                </c:pt>
                <c:pt idx="430">
                  <c:v>2</c:v>
                </c:pt>
                <c:pt idx="431">
                  <c:v>2</c:v>
                </c:pt>
                <c:pt idx="432" formatCode="General">
                  <c:v>3.5</c:v>
                </c:pt>
                <c:pt idx="433" formatCode="General">
                  <c:v>3.5</c:v>
                </c:pt>
                <c:pt idx="434" formatCode="General">
                  <c:v>3</c:v>
                </c:pt>
                <c:pt idx="435" formatCode="General">
                  <c:v>3.5</c:v>
                </c:pt>
                <c:pt idx="436" formatCode="General">
                  <c:v>3.5</c:v>
                </c:pt>
                <c:pt idx="437">
                  <c:v>3</c:v>
                </c:pt>
                <c:pt idx="438">
                  <c:v>3</c:v>
                </c:pt>
                <c:pt idx="439">
                  <c:v>3.5</c:v>
                </c:pt>
                <c:pt idx="440" formatCode="General">
                  <c:v>3.5</c:v>
                </c:pt>
                <c:pt idx="441" formatCode="General">
                  <c:v>3.5</c:v>
                </c:pt>
                <c:pt idx="442" formatCode="General">
                  <c:v>3.5</c:v>
                </c:pt>
                <c:pt idx="443">
                  <c:v>3.5</c:v>
                </c:pt>
                <c:pt idx="444">
                  <c:v>3</c:v>
                </c:pt>
                <c:pt idx="445">
                  <c:v>3.5</c:v>
                </c:pt>
                <c:pt idx="446">
                  <c:v>3.5</c:v>
                </c:pt>
                <c:pt idx="447">
                  <c:v>3.5</c:v>
                </c:pt>
                <c:pt idx="448">
                  <c:v>3.5</c:v>
                </c:pt>
                <c:pt idx="449">
                  <c:v>3.5</c:v>
                </c:pt>
                <c:pt idx="450">
                  <c:v>3.5</c:v>
                </c:pt>
                <c:pt idx="451">
                  <c:v>3.5</c:v>
                </c:pt>
                <c:pt idx="452">
                  <c:v>3.5</c:v>
                </c:pt>
                <c:pt idx="453">
                  <c:v>3.5</c:v>
                </c:pt>
                <c:pt idx="454">
                  <c:v>3.5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3.5</c:v>
                </c:pt>
                <c:pt idx="459">
                  <c:v>3.5</c:v>
                </c:pt>
                <c:pt idx="460">
                  <c:v>3</c:v>
                </c:pt>
                <c:pt idx="461">
                  <c:v>3</c:v>
                </c:pt>
                <c:pt idx="462">
                  <c:v>3.5</c:v>
                </c:pt>
                <c:pt idx="463">
                  <c:v>3.5</c:v>
                </c:pt>
                <c:pt idx="464">
                  <c:v>3</c:v>
                </c:pt>
                <c:pt idx="465" formatCode="General">
                  <c:v>3.5</c:v>
                </c:pt>
                <c:pt idx="466">
                  <c:v>3</c:v>
                </c:pt>
                <c:pt idx="467">
                  <c:v>3.5</c:v>
                </c:pt>
                <c:pt idx="468">
                  <c:v>3.5</c:v>
                </c:pt>
                <c:pt idx="469">
                  <c:v>3.5</c:v>
                </c:pt>
                <c:pt idx="470">
                  <c:v>3.5</c:v>
                </c:pt>
                <c:pt idx="471">
                  <c:v>3</c:v>
                </c:pt>
                <c:pt idx="472">
                  <c:v>3.5</c:v>
                </c:pt>
                <c:pt idx="473">
                  <c:v>3.5</c:v>
                </c:pt>
                <c:pt idx="474">
                  <c:v>3.5</c:v>
                </c:pt>
                <c:pt idx="475">
                  <c:v>3</c:v>
                </c:pt>
                <c:pt idx="476">
                  <c:v>3</c:v>
                </c:pt>
                <c:pt idx="477">
                  <c:v>3.5</c:v>
                </c:pt>
                <c:pt idx="478">
                  <c:v>3</c:v>
                </c:pt>
                <c:pt idx="479">
                  <c:v>3.5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3.5</c:v>
                </c:pt>
                <c:pt idx="485">
                  <c:v>3.5</c:v>
                </c:pt>
                <c:pt idx="486">
                  <c:v>3</c:v>
                </c:pt>
                <c:pt idx="487">
                  <c:v>3</c:v>
                </c:pt>
                <c:pt idx="488">
                  <c:v>3.5</c:v>
                </c:pt>
                <c:pt idx="489">
                  <c:v>3</c:v>
                </c:pt>
                <c:pt idx="490">
                  <c:v>3</c:v>
                </c:pt>
                <c:pt idx="491">
                  <c:v>3.5</c:v>
                </c:pt>
                <c:pt idx="492">
                  <c:v>3</c:v>
                </c:pt>
                <c:pt idx="493">
                  <c:v>3.5</c:v>
                </c:pt>
                <c:pt idx="494">
                  <c:v>3.5</c:v>
                </c:pt>
                <c:pt idx="495">
                  <c:v>3</c:v>
                </c:pt>
                <c:pt idx="496">
                  <c:v>3</c:v>
                </c:pt>
                <c:pt idx="497" formatCode="General">
                  <c:v>3.5</c:v>
                </c:pt>
                <c:pt idx="498">
                  <c:v>3.5</c:v>
                </c:pt>
                <c:pt idx="499">
                  <c:v>3</c:v>
                </c:pt>
                <c:pt idx="500">
                  <c:v>3.5</c:v>
                </c:pt>
                <c:pt idx="501">
                  <c:v>3.5</c:v>
                </c:pt>
                <c:pt idx="502">
                  <c:v>2</c:v>
                </c:pt>
                <c:pt idx="503">
                  <c:v>3.5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3.5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3.5</c:v>
                </c:pt>
                <c:pt idx="512">
                  <c:v>3</c:v>
                </c:pt>
                <c:pt idx="513">
                  <c:v>3</c:v>
                </c:pt>
              </c:numCache>
            </c:numRef>
          </c:xVal>
          <c:yVal>
            <c:numRef>
              <c:f>'Paper Physiology data'!$P$2:$P$620</c:f>
              <c:numCache>
                <c:formatCode>General</c:formatCode>
                <c:ptCount val="619"/>
                <c:pt idx="0">
                  <c:v>10.31</c:v>
                </c:pt>
                <c:pt idx="1">
                  <c:v>12.97</c:v>
                </c:pt>
                <c:pt idx="2">
                  <c:v>13.45</c:v>
                </c:pt>
                <c:pt idx="3">
                  <c:v>12.29</c:v>
                </c:pt>
                <c:pt idx="4">
                  <c:v>11.1</c:v>
                </c:pt>
                <c:pt idx="5">
                  <c:v>11.13</c:v>
                </c:pt>
                <c:pt idx="6">
                  <c:v>9.82</c:v>
                </c:pt>
                <c:pt idx="7">
                  <c:v>18.28</c:v>
                </c:pt>
                <c:pt idx="8">
                  <c:v>6.1</c:v>
                </c:pt>
                <c:pt idx="9">
                  <c:v>8.75</c:v>
                </c:pt>
                <c:pt idx="10">
                  <c:v>8.4</c:v>
                </c:pt>
                <c:pt idx="11">
                  <c:v>18.649999999999999</c:v>
                </c:pt>
                <c:pt idx="12">
                  <c:v>12.18</c:v>
                </c:pt>
                <c:pt idx="13">
                  <c:v>12.21</c:v>
                </c:pt>
                <c:pt idx="14">
                  <c:v>7.95</c:v>
                </c:pt>
                <c:pt idx="15">
                  <c:v>9.9600000000000009</c:v>
                </c:pt>
                <c:pt idx="16">
                  <c:v>8.19</c:v>
                </c:pt>
                <c:pt idx="17">
                  <c:v>10.62</c:v>
                </c:pt>
                <c:pt idx="18">
                  <c:v>10.29</c:v>
                </c:pt>
                <c:pt idx="19">
                  <c:v>10.77</c:v>
                </c:pt>
                <c:pt idx="20">
                  <c:v>16.68</c:v>
                </c:pt>
                <c:pt idx="21">
                  <c:v>13.18</c:v>
                </c:pt>
                <c:pt idx="22">
                  <c:v>10.08</c:v>
                </c:pt>
                <c:pt idx="23">
                  <c:v>9.58</c:v>
                </c:pt>
                <c:pt idx="24">
                  <c:v>8.9499999999999993</c:v>
                </c:pt>
                <c:pt idx="25">
                  <c:v>9.89</c:v>
                </c:pt>
                <c:pt idx="26">
                  <c:v>10.95</c:v>
                </c:pt>
                <c:pt idx="27">
                  <c:v>6.37</c:v>
                </c:pt>
                <c:pt idx="28">
                  <c:v>7.55</c:v>
                </c:pt>
                <c:pt idx="29">
                  <c:v>8.9700000000000006</c:v>
                </c:pt>
                <c:pt idx="30">
                  <c:v>9.9600000000000009</c:v>
                </c:pt>
                <c:pt idx="31">
                  <c:v>7.12</c:v>
                </c:pt>
                <c:pt idx="32">
                  <c:v>8.6999999999999993</c:v>
                </c:pt>
                <c:pt idx="33">
                  <c:v>9.92</c:v>
                </c:pt>
                <c:pt idx="34">
                  <c:v>11.16</c:v>
                </c:pt>
                <c:pt idx="35">
                  <c:v>9.94</c:v>
                </c:pt>
                <c:pt idx="36">
                  <c:v>12.01</c:v>
                </c:pt>
                <c:pt idx="37">
                  <c:v>11.49</c:v>
                </c:pt>
                <c:pt idx="38">
                  <c:v>9.94</c:v>
                </c:pt>
                <c:pt idx="39">
                  <c:v>14.4</c:v>
                </c:pt>
                <c:pt idx="40">
                  <c:v>8.6</c:v>
                </c:pt>
                <c:pt idx="41">
                  <c:v>6.88</c:v>
                </c:pt>
                <c:pt idx="42">
                  <c:v>11.75</c:v>
                </c:pt>
                <c:pt idx="43">
                  <c:v>8.6199999999999992</c:v>
                </c:pt>
                <c:pt idx="44">
                  <c:v>8.0399999999999991</c:v>
                </c:pt>
                <c:pt idx="45">
                  <c:v>9.91</c:v>
                </c:pt>
                <c:pt idx="46">
                  <c:v>6.7</c:v>
                </c:pt>
                <c:pt idx="47">
                  <c:v>8.76</c:v>
                </c:pt>
                <c:pt idx="48">
                  <c:v>9.67</c:v>
                </c:pt>
                <c:pt idx="49">
                  <c:v>7.73</c:v>
                </c:pt>
                <c:pt idx="50">
                  <c:v>11.78</c:v>
                </c:pt>
                <c:pt idx="51">
                  <c:v>19.100000000000001</c:v>
                </c:pt>
                <c:pt idx="52">
                  <c:v>9.75</c:v>
                </c:pt>
                <c:pt idx="53">
                  <c:v>5.91</c:v>
                </c:pt>
                <c:pt idx="54">
                  <c:v>7.24</c:v>
                </c:pt>
                <c:pt idx="55">
                  <c:v>9.07</c:v>
                </c:pt>
                <c:pt idx="56">
                  <c:v>10.15</c:v>
                </c:pt>
                <c:pt idx="57">
                  <c:v>12.23</c:v>
                </c:pt>
                <c:pt idx="58">
                  <c:v>10.51</c:v>
                </c:pt>
                <c:pt idx="59">
                  <c:v>9.4499999999999993</c:v>
                </c:pt>
                <c:pt idx="60">
                  <c:v>8.77</c:v>
                </c:pt>
                <c:pt idx="61">
                  <c:v>12.74</c:v>
                </c:pt>
                <c:pt idx="62">
                  <c:v>5.55</c:v>
                </c:pt>
                <c:pt idx="63">
                  <c:v>11.85</c:v>
                </c:pt>
                <c:pt idx="64">
                  <c:v>10.73</c:v>
                </c:pt>
                <c:pt idx="65">
                  <c:v>8.41</c:v>
                </c:pt>
                <c:pt idx="66">
                  <c:v>11.02</c:v>
                </c:pt>
                <c:pt idx="67">
                  <c:v>7.3</c:v>
                </c:pt>
                <c:pt idx="68">
                  <c:v>7.66</c:v>
                </c:pt>
                <c:pt idx="69">
                  <c:v>11.32</c:v>
                </c:pt>
                <c:pt idx="70">
                  <c:v>7.25</c:v>
                </c:pt>
                <c:pt idx="71">
                  <c:v>8.76</c:v>
                </c:pt>
                <c:pt idx="72">
                  <c:v>9.59</c:v>
                </c:pt>
                <c:pt idx="73">
                  <c:v>10.87</c:v>
                </c:pt>
                <c:pt idx="74">
                  <c:v>7.25</c:v>
                </c:pt>
                <c:pt idx="75">
                  <c:v>8.41</c:v>
                </c:pt>
                <c:pt idx="76">
                  <c:v>7.38</c:v>
                </c:pt>
                <c:pt idx="77">
                  <c:v>11.03</c:v>
                </c:pt>
                <c:pt idx="78">
                  <c:v>8.0299999999999994</c:v>
                </c:pt>
                <c:pt idx="79">
                  <c:v>7.81</c:v>
                </c:pt>
                <c:pt idx="80">
                  <c:v>9.0500000000000007</c:v>
                </c:pt>
                <c:pt idx="81">
                  <c:v>7.58</c:v>
                </c:pt>
                <c:pt idx="82">
                  <c:v>9.0399999999999991</c:v>
                </c:pt>
                <c:pt idx="83">
                  <c:v>11.2</c:v>
                </c:pt>
                <c:pt idx="84">
                  <c:v>13.8</c:v>
                </c:pt>
                <c:pt idx="85">
                  <c:v>15.35</c:v>
                </c:pt>
                <c:pt idx="86">
                  <c:v>15.02</c:v>
                </c:pt>
                <c:pt idx="87">
                  <c:v>14.23</c:v>
                </c:pt>
                <c:pt idx="88">
                  <c:v>10.23</c:v>
                </c:pt>
                <c:pt idx="89">
                  <c:v>10.37</c:v>
                </c:pt>
                <c:pt idx="90">
                  <c:v>6.98</c:v>
                </c:pt>
                <c:pt idx="91">
                  <c:v>7.39</c:v>
                </c:pt>
                <c:pt idx="93">
                  <c:v>9.0399999999999991</c:v>
                </c:pt>
                <c:pt idx="94">
                  <c:v>7.78</c:v>
                </c:pt>
                <c:pt idx="95">
                  <c:v>7.97</c:v>
                </c:pt>
                <c:pt idx="96">
                  <c:v>8.59</c:v>
                </c:pt>
                <c:pt idx="97">
                  <c:v>7.11</c:v>
                </c:pt>
                <c:pt idx="98">
                  <c:v>6.34</c:v>
                </c:pt>
                <c:pt idx="99">
                  <c:v>10.34</c:v>
                </c:pt>
                <c:pt idx="100">
                  <c:v>10.85</c:v>
                </c:pt>
                <c:pt idx="101">
                  <c:v>8.17</c:v>
                </c:pt>
                <c:pt idx="102">
                  <c:v>18.440000000000001</c:v>
                </c:pt>
                <c:pt idx="103">
                  <c:v>14.7</c:v>
                </c:pt>
                <c:pt idx="104">
                  <c:v>9.01</c:v>
                </c:pt>
                <c:pt idx="105">
                  <c:v>12.4</c:v>
                </c:pt>
                <c:pt idx="106">
                  <c:v>8.8000000000000007</c:v>
                </c:pt>
                <c:pt idx="107">
                  <c:v>7.85</c:v>
                </c:pt>
                <c:pt idx="108">
                  <c:v>10.93</c:v>
                </c:pt>
                <c:pt idx="109">
                  <c:v>9.8800000000000008</c:v>
                </c:pt>
                <c:pt idx="110">
                  <c:v>10.15</c:v>
                </c:pt>
                <c:pt idx="111">
                  <c:v>9.4600000000000009</c:v>
                </c:pt>
                <c:pt idx="112">
                  <c:v>7.27</c:v>
                </c:pt>
                <c:pt idx="113">
                  <c:v>7.38</c:v>
                </c:pt>
                <c:pt idx="114">
                  <c:v>7.26</c:v>
                </c:pt>
                <c:pt idx="115">
                  <c:v>12.71</c:v>
                </c:pt>
                <c:pt idx="116">
                  <c:v>12.99</c:v>
                </c:pt>
                <c:pt idx="117">
                  <c:v>15.18</c:v>
                </c:pt>
                <c:pt idx="118">
                  <c:v>15.21</c:v>
                </c:pt>
                <c:pt idx="119">
                  <c:v>11.78</c:v>
                </c:pt>
                <c:pt idx="120">
                  <c:v>16.16</c:v>
                </c:pt>
                <c:pt idx="121">
                  <c:v>9.9499999999999993</c:v>
                </c:pt>
                <c:pt idx="122">
                  <c:v>19.489999999999998</c:v>
                </c:pt>
                <c:pt idx="123">
                  <c:v>18.170000000000002</c:v>
                </c:pt>
                <c:pt idx="124">
                  <c:v>11.53</c:v>
                </c:pt>
                <c:pt idx="125">
                  <c:v>16.29</c:v>
                </c:pt>
                <c:pt idx="126">
                  <c:v>10.88</c:v>
                </c:pt>
                <c:pt idx="127">
                  <c:v>13.22</c:v>
                </c:pt>
                <c:pt idx="128">
                  <c:v>11.79</c:v>
                </c:pt>
                <c:pt idx="129">
                  <c:v>11.29</c:v>
                </c:pt>
                <c:pt idx="130">
                  <c:v>8.93</c:v>
                </c:pt>
                <c:pt idx="131">
                  <c:v>9.43</c:v>
                </c:pt>
                <c:pt idx="132">
                  <c:v>9.4700000000000006</c:v>
                </c:pt>
                <c:pt idx="133">
                  <c:v>6.09</c:v>
                </c:pt>
                <c:pt idx="134">
                  <c:v>9.66</c:v>
                </c:pt>
                <c:pt idx="135">
                  <c:v>9.06</c:v>
                </c:pt>
                <c:pt idx="136">
                  <c:v>8.91</c:v>
                </c:pt>
                <c:pt idx="137">
                  <c:v>6.92</c:v>
                </c:pt>
                <c:pt idx="138">
                  <c:v>13.01</c:v>
                </c:pt>
                <c:pt idx="139">
                  <c:v>10.74</c:v>
                </c:pt>
                <c:pt idx="140">
                  <c:v>7.33</c:v>
                </c:pt>
                <c:pt idx="141">
                  <c:v>12.93</c:v>
                </c:pt>
                <c:pt idx="142">
                  <c:v>7.54</c:v>
                </c:pt>
                <c:pt idx="143">
                  <c:v>7.31</c:v>
                </c:pt>
                <c:pt idx="144">
                  <c:v>14.59</c:v>
                </c:pt>
                <c:pt idx="145">
                  <c:v>6.48</c:v>
                </c:pt>
                <c:pt idx="146">
                  <c:v>9.48</c:v>
                </c:pt>
                <c:pt idx="147">
                  <c:v>6.9</c:v>
                </c:pt>
                <c:pt idx="148">
                  <c:v>9.24</c:v>
                </c:pt>
                <c:pt idx="149">
                  <c:v>9.57</c:v>
                </c:pt>
                <c:pt idx="150">
                  <c:v>8.89</c:v>
                </c:pt>
                <c:pt idx="151">
                  <c:v>8.1300000000000008</c:v>
                </c:pt>
                <c:pt idx="152">
                  <c:v>8.86</c:v>
                </c:pt>
                <c:pt idx="153">
                  <c:v>8.86</c:v>
                </c:pt>
                <c:pt idx="154">
                  <c:v>12.21</c:v>
                </c:pt>
                <c:pt idx="155">
                  <c:v>13.58</c:v>
                </c:pt>
                <c:pt idx="156">
                  <c:v>15.27</c:v>
                </c:pt>
                <c:pt idx="157">
                  <c:v>7.42</c:v>
                </c:pt>
                <c:pt idx="158">
                  <c:v>9.43</c:v>
                </c:pt>
                <c:pt idx="159">
                  <c:v>7.83</c:v>
                </c:pt>
                <c:pt idx="160">
                  <c:v>10.02</c:v>
                </c:pt>
                <c:pt idx="161">
                  <c:v>8.34</c:v>
                </c:pt>
                <c:pt idx="162">
                  <c:v>8.5</c:v>
                </c:pt>
                <c:pt idx="163">
                  <c:v>5.53</c:v>
                </c:pt>
                <c:pt idx="164">
                  <c:v>11.14</c:v>
                </c:pt>
                <c:pt idx="165">
                  <c:v>9.14</c:v>
                </c:pt>
                <c:pt idx="166">
                  <c:v>8.07</c:v>
                </c:pt>
                <c:pt idx="167">
                  <c:v>9.1300000000000008</c:v>
                </c:pt>
                <c:pt idx="168">
                  <c:v>7.93</c:v>
                </c:pt>
                <c:pt idx="169">
                  <c:v>9.01</c:v>
                </c:pt>
                <c:pt idx="170">
                  <c:v>9.3699999999999992</c:v>
                </c:pt>
                <c:pt idx="171">
                  <c:v>8.3800000000000008</c:v>
                </c:pt>
                <c:pt idx="172">
                  <c:v>9.6999999999999993</c:v>
                </c:pt>
                <c:pt idx="173">
                  <c:v>10.6</c:v>
                </c:pt>
                <c:pt idx="174">
                  <c:v>13.33</c:v>
                </c:pt>
                <c:pt idx="175">
                  <c:v>7.47</c:v>
                </c:pt>
                <c:pt idx="176">
                  <c:v>11.5</c:v>
                </c:pt>
                <c:pt idx="177">
                  <c:v>7.78</c:v>
                </c:pt>
                <c:pt idx="178">
                  <c:v>9.41</c:v>
                </c:pt>
                <c:pt idx="179">
                  <c:v>14.98</c:v>
                </c:pt>
                <c:pt idx="180">
                  <c:v>8.57</c:v>
                </c:pt>
                <c:pt idx="181">
                  <c:v>9.5500000000000007</c:v>
                </c:pt>
                <c:pt idx="182">
                  <c:v>6.88</c:v>
                </c:pt>
                <c:pt idx="183">
                  <c:v>9.81</c:v>
                </c:pt>
                <c:pt idx="184">
                  <c:v>14.31</c:v>
                </c:pt>
                <c:pt idx="185">
                  <c:v>13.14</c:v>
                </c:pt>
                <c:pt idx="186">
                  <c:v>11.75</c:v>
                </c:pt>
                <c:pt idx="187">
                  <c:v>7.46</c:v>
                </c:pt>
                <c:pt idx="188">
                  <c:v>12.14</c:v>
                </c:pt>
                <c:pt idx="189">
                  <c:v>7.57</c:v>
                </c:pt>
                <c:pt idx="190">
                  <c:v>15.13</c:v>
                </c:pt>
                <c:pt idx="191">
                  <c:v>10.14</c:v>
                </c:pt>
                <c:pt idx="192">
                  <c:v>9.74</c:v>
                </c:pt>
                <c:pt idx="193">
                  <c:v>14.11</c:v>
                </c:pt>
                <c:pt idx="194">
                  <c:v>10.96</c:v>
                </c:pt>
                <c:pt idx="195">
                  <c:v>14.55</c:v>
                </c:pt>
                <c:pt idx="196">
                  <c:v>11.1</c:v>
                </c:pt>
                <c:pt idx="197">
                  <c:v>10.11</c:v>
                </c:pt>
                <c:pt idx="198">
                  <c:v>11.7</c:v>
                </c:pt>
                <c:pt idx="199">
                  <c:v>16.399999999999999</c:v>
                </c:pt>
                <c:pt idx="200">
                  <c:v>18.04</c:v>
                </c:pt>
                <c:pt idx="201">
                  <c:v>8.25</c:v>
                </c:pt>
                <c:pt idx="202">
                  <c:v>11.11</c:v>
                </c:pt>
                <c:pt idx="203">
                  <c:v>11.63</c:v>
                </c:pt>
                <c:pt idx="204">
                  <c:v>8.32</c:v>
                </c:pt>
                <c:pt idx="205">
                  <c:v>10.46</c:v>
                </c:pt>
                <c:pt idx="206">
                  <c:v>9.77</c:v>
                </c:pt>
                <c:pt idx="207">
                  <c:v>12.76</c:v>
                </c:pt>
                <c:pt idx="208">
                  <c:v>10.95</c:v>
                </c:pt>
                <c:pt idx="209">
                  <c:v>8.33</c:v>
                </c:pt>
                <c:pt idx="210">
                  <c:v>9.16</c:v>
                </c:pt>
                <c:pt idx="211">
                  <c:v>7.09</c:v>
                </c:pt>
                <c:pt idx="212">
                  <c:v>8.6999999999999993</c:v>
                </c:pt>
                <c:pt idx="213">
                  <c:v>8.11</c:v>
                </c:pt>
                <c:pt idx="214">
                  <c:v>9.06</c:v>
                </c:pt>
                <c:pt idx="215">
                  <c:v>7.58</c:v>
                </c:pt>
                <c:pt idx="216">
                  <c:v>7.28</c:v>
                </c:pt>
                <c:pt idx="217">
                  <c:v>11.06</c:v>
                </c:pt>
                <c:pt idx="218">
                  <c:v>10.95</c:v>
                </c:pt>
                <c:pt idx="219">
                  <c:v>9.14</c:v>
                </c:pt>
                <c:pt idx="220">
                  <c:v>12.74</c:v>
                </c:pt>
                <c:pt idx="221">
                  <c:v>13.81</c:v>
                </c:pt>
                <c:pt idx="222">
                  <c:v>18.149999999999999</c:v>
                </c:pt>
                <c:pt idx="223">
                  <c:v>8.7200000000000006</c:v>
                </c:pt>
                <c:pt idx="224">
                  <c:v>18.79</c:v>
                </c:pt>
                <c:pt idx="225">
                  <c:v>16.420000000000002</c:v>
                </c:pt>
                <c:pt idx="226">
                  <c:v>9.0299999999999994</c:v>
                </c:pt>
                <c:pt idx="227" formatCode="0.00">
                  <c:v>7.5</c:v>
                </c:pt>
                <c:pt idx="228">
                  <c:v>11.14</c:v>
                </c:pt>
                <c:pt idx="229">
                  <c:v>12.84</c:v>
                </c:pt>
                <c:pt idx="230">
                  <c:v>12.99</c:v>
                </c:pt>
                <c:pt idx="231">
                  <c:v>8.73</c:v>
                </c:pt>
                <c:pt idx="232">
                  <c:v>7.73</c:v>
                </c:pt>
                <c:pt idx="233">
                  <c:v>8.8800000000000008</c:v>
                </c:pt>
                <c:pt idx="234">
                  <c:v>10.59</c:v>
                </c:pt>
                <c:pt idx="235">
                  <c:v>10.4</c:v>
                </c:pt>
                <c:pt idx="236">
                  <c:v>8.84</c:v>
                </c:pt>
                <c:pt idx="237">
                  <c:v>18.66</c:v>
                </c:pt>
                <c:pt idx="238">
                  <c:v>8.76</c:v>
                </c:pt>
                <c:pt idx="239">
                  <c:v>6.86</c:v>
                </c:pt>
                <c:pt idx="240">
                  <c:v>14.58</c:v>
                </c:pt>
                <c:pt idx="241">
                  <c:v>19.03</c:v>
                </c:pt>
                <c:pt idx="242">
                  <c:v>7.27</c:v>
                </c:pt>
                <c:pt idx="243">
                  <c:v>22.06</c:v>
                </c:pt>
                <c:pt idx="244">
                  <c:v>8.1</c:v>
                </c:pt>
                <c:pt idx="245">
                  <c:v>13.72</c:v>
                </c:pt>
                <c:pt idx="246">
                  <c:v>13.44</c:v>
                </c:pt>
                <c:pt idx="247">
                  <c:v>9.7899999999999991</c:v>
                </c:pt>
                <c:pt idx="248">
                  <c:v>12.66</c:v>
                </c:pt>
                <c:pt idx="249">
                  <c:v>8.73</c:v>
                </c:pt>
                <c:pt idx="250">
                  <c:v>7.39</c:v>
                </c:pt>
                <c:pt idx="251">
                  <c:v>13.12</c:v>
                </c:pt>
                <c:pt idx="252">
                  <c:v>8</c:v>
                </c:pt>
                <c:pt idx="253">
                  <c:v>9.92</c:v>
                </c:pt>
                <c:pt idx="254">
                  <c:v>7.42</c:v>
                </c:pt>
                <c:pt idx="255">
                  <c:v>6.33</c:v>
                </c:pt>
                <c:pt idx="256">
                  <c:v>10.08</c:v>
                </c:pt>
                <c:pt idx="257">
                  <c:v>9.9</c:v>
                </c:pt>
                <c:pt idx="258">
                  <c:v>7.27</c:v>
                </c:pt>
                <c:pt idx="259">
                  <c:v>9.26</c:v>
                </c:pt>
                <c:pt idx="260">
                  <c:v>7.58</c:v>
                </c:pt>
                <c:pt idx="261">
                  <c:v>9.69</c:v>
                </c:pt>
                <c:pt idx="262">
                  <c:v>6.54</c:v>
                </c:pt>
                <c:pt idx="263">
                  <c:v>8.76</c:v>
                </c:pt>
                <c:pt idx="264">
                  <c:v>11.64</c:v>
                </c:pt>
                <c:pt idx="265">
                  <c:v>16.91</c:v>
                </c:pt>
                <c:pt idx="266" formatCode="0.00">
                  <c:v>6.94</c:v>
                </c:pt>
                <c:pt idx="267">
                  <c:v>10.15</c:v>
                </c:pt>
                <c:pt idx="268">
                  <c:v>6.71</c:v>
                </c:pt>
                <c:pt idx="269">
                  <c:v>13.59</c:v>
                </c:pt>
                <c:pt idx="270">
                  <c:v>12.27</c:v>
                </c:pt>
                <c:pt idx="271">
                  <c:v>13.01</c:v>
                </c:pt>
                <c:pt idx="272">
                  <c:v>6.55</c:v>
                </c:pt>
                <c:pt idx="273">
                  <c:v>10.95</c:v>
                </c:pt>
                <c:pt idx="274">
                  <c:v>6.88</c:v>
                </c:pt>
                <c:pt idx="275">
                  <c:v>6.52</c:v>
                </c:pt>
                <c:pt idx="276">
                  <c:v>11.61</c:v>
                </c:pt>
                <c:pt idx="277">
                  <c:v>7.06</c:v>
                </c:pt>
                <c:pt idx="278">
                  <c:v>4.9400000000000004</c:v>
                </c:pt>
                <c:pt idx="279">
                  <c:v>8.67</c:v>
                </c:pt>
                <c:pt idx="280">
                  <c:v>6.17</c:v>
                </c:pt>
                <c:pt idx="281">
                  <c:v>9</c:v>
                </c:pt>
                <c:pt idx="282">
                  <c:v>8.59</c:v>
                </c:pt>
                <c:pt idx="312" formatCode="0.00">
                  <c:v>9.1</c:v>
                </c:pt>
                <c:pt idx="313" formatCode="0.00">
                  <c:v>10.68</c:v>
                </c:pt>
                <c:pt idx="314">
                  <c:v>6.44</c:v>
                </c:pt>
                <c:pt idx="315">
                  <c:v>6.77</c:v>
                </c:pt>
                <c:pt idx="316">
                  <c:v>23.1</c:v>
                </c:pt>
                <c:pt idx="317">
                  <c:v>35.840000000000003</c:v>
                </c:pt>
                <c:pt idx="318">
                  <c:v>11.38</c:v>
                </c:pt>
                <c:pt idx="319">
                  <c:v>13.08</c:v>
                </c:pt>
                <c:pt idx="320">
                  <c:v>10.4</c:v>
                </c:pt>
                <c:pt idx="321">
                  <c:v>19.39</c:v>
                </c:pt>
                <c:pt idx="327">
                  <c:v>26.93</c:v>
                </c:pt>
                <c:pt idx="328">
                  <c:v>32.270000000000003</c:v>
                </c:pt>
                <c:pt idx="329">
                  <c:v>46.81</c:v>
                </c:pt>
                <c:pt idx="330">
                  <c:v>21.83</c:v>
                </c:pt>
                <c:pt idx="331">
                  <c:v>21.18</c:v>
                </c:pt>
                <c:pt idx="332">
                  <c:v>20.97</c:v>
                </c:pt>
                <c:pt idx="333">
                  <c:v>17.27</c:v>
                </c:pt>
                <c:pt idx="334">
                  <c:v>42.16</c:v>
                </c:pt>
                <c:pt idx="335">
                  <c:v>51.19</c:v>
                </c:pt>
                <c:pt idx="336">
                  <c:v>29.43</c:v>
                </c:pt>
                <c:pt idx="337">
                  <c:v>17.38</c:v>
                </c:pt>
                <c:pt idx="338">
                  <c:v>22.37</c:v>
                </c:pt>
                <c:pt idx="339">
                  <c:v>22.99</c:v>
                </c:pt>
                <c:pt idx="340">
                  <c:v>23.55</c:v>
                </c:pt>
                <c:pt idx="341">
                  <c:v>22.94</c:v>
                </c:pt>
                <c:pt idx="342">
                  <c:v>22.25</c:v>
                </c:pt>
                <c:pt idx="343">
                  <c:v>22.23</c:v>
                </c:pt>
                <c:pt idx="344">
                  <c:v>23.67</c:v>
                </c:pt>
                <c:pt idx="345">
                  <c:v>47.66</c:v>
                </c:pt>
                <c:pt idx="346">
                  <c:v>110.99</c:v>
                </c:pt>
                <c:pt idx="347">
                  <c:v>16.48</c:v>
                </c:pt>
                <c:pt idx="348">
                  <c:v>31.38</c:v>
                </c:pt>
                <c:pt idx="349">
                  <c:v>25.92</c:v>
                </c:pt>
                <c:pt idx="350">
                  <c:v>22.54</c:v>
                </c:pt>
                <c:pt idx="351">
                  <c:v>35.729999999999997</c:v>
                </c:pt>
                <c:pt idx="352">
                  <c:v>25.5</c:v>
                </c:pt>
                <c:pt idx="353">
                  <c:v>79.48</c:v>
                </c:pt>
                <c:pt idx="354">
                  <c:v>49.36</c:v>
                </c:pt>
                <c:pt idx="355">
                  <c:v>25.65</c:v>
                </c:pt>
                <c:pt idx="356">
                  <c:v>20.53</c:v>
                </c:pt>
                <c:pt idx="357">
                  <c:v>27.17</c:v>
                </c:pt>
                <c:pt idx="358">
                  <c:v>53.17</c:v>
                </c:pt>
                <c:pt idx="359">
                  <c:v>18.04</c:v>
                </c:pt>
                <c:pt idx="360">
                  <c:v>20.14</c:v>
                </c:pt>
                <c:pt idx="361">
                  <c:v>18.899999999999999</c:v>
                </c:pt>
                <c:pt idx="362">
                  <c:v>31.4</c:v>
                </c:pt>
                <c:pt idx="363">
                  <c:v>31.41</c:v>
                </c:pt>
                <c:pt idx="364">
                  <c:v>13.21</c:v>
                </c:pt>
                <c:pt idx="365">
                  <c:v>23.15</c:v>
                </c:pt>
                <c:pt idx="366">
                  <c:v>26.17</c:v>
                </c:pt>
                <c:pt idx="367">
                  <c:v>16.53</c:v>
                </c:pt>
                <c:pt idx="368">
                  <c:v>15.28</c:v>
                </c:pt>
                <c:pt idx="369">
                  <c:v>50.97</c:v>
                </c:pt>
                <c:pt idx="370">
                  <c:v>31.11</c:v>
                </c:pt>
                <c:pt idx="371">
                  <c:v>13.2</c:v>
                </c:pt>
                <c:pt idx="372">
                  <c:v>84.9</c:v>
                </c:pt>
                <c:pt idx="373">
                  <c:v>22.22</c:v>
                </c:pt>
                <c:pt idx="374">
                  <c:v>29.94</c:v>
                </c:pt>
                <c:pt idx="375">
                  <c:v>23.36</c:v>
                </c:pt>
                <c:pt idx="376">
                  <c:v>32.380000000000003</c:v>
                </c:pt>
                <c:pt idx="377">
                  <c:v>28.67</c:v>
                </c:pt>
                <c:pt idx="378">
                  <c:v>38.94</c:v>
                </c:pt>
                <c:pt idx="379">
                  <c:v>26.2</c:v>
                </c:pt>
                <c:pt idx="380">
                  <c:v>11.12</c:v>
                </c:pt>
                <c:pt idx="381">
                  <c:v>35.31</c:v>
                </c:pt>
                <c:pt idx="382">
                  <c:v>26.16</c:v>
                </c:pt>
                <c:pt idx="383">
                  <c:v>41.75</c:v>
                </c:pt>
                <c:pt idx="384">
                  <c:v>27.98</c:v>
                </c:pt>
                <c:pt idx="385">
                  <c:v>20.53</c:v>
                </c:pt>
                <c:pt idx="386">
                  <c:v>238.43</c:v>
                </c:pt>
                <c:pt idx="387">
                  <c:v>19.059999999999999</c:v>
                </c:pt>
                <c:pt idx="388">
                  <c:v>36.21</c:v>
                </c:pt>
                <c:pt idx="389">
                  <c:v>73.23</c:v>
                </c:pt>
                <c:pt idx="390">
                  <c:v>34.03</c:v>
                </c:pt>
                <c:pt idx="391">
                  <c:v>26.29</c:v>
                </c:pt>
                <c:pt idx="392">
                  <c:v>18.02</c:v>
                </c:pt>
                <c:pt idx="393">
                  <c:v>45.15</c:v>
                </c:pt>
                <c:pt idx="394">
                  <c:v>36.659999999999997</c:v>
                </c:pt>
                <c:pt idx="395">
                  <c:v>90.56</c:v>
                </c:pt>
                <c:pt idx="396">
                  <c:v>21.96</c:v>
                </c:pt>
                <c:pt idx="397">
                  <c:v>56.87</c:v>
                </c:pt>
                <c:pt idx="398">
                  <c:v>24.77</c:v>
                </c:pt>
                <c:pt idx="399">
                  <c:v>27.89</c:v>
                </c:pt>
                <c:pt idx="400">
                  <c:v>24.09</c:v>
                </c:pt>
                <c:pt idx="401">
                  <c:v>29.7</c:v>
                </c:pt>
                <c:pt idx="402">
                  <c:v>27.27</c:v>
                </c:pt>
                <c:pt idx="403">
                  <c:v>17.23</c:v>
                </c:pt>
                <c:pt idx="404">
                  <c:v>27.65</c:v>
                </c:pt>
                <c:pt idx="405">
                  <c:v>20.21</c:v>
                </c:pt>
                <c:pt idx="406">
                  <c:v>26.23</c:v>
                </c:pt>
                <c:pt idx="407">
                  <c:v>19.93</c:v>
                </c:pt>
                <c:pt idx="408">
                  <c:v>24.07</c:v>
                </c:pt>
                <c:pt idx="409">
                  <c:v>37.43</c:v>
                </c:pt>
                <c:pt idx="410">
                  <c:v>19.66</c:v>
                </c:pt>
                <c:pt idx="411">
                  <c:v>27.69</c:v>
                </c:pt>
                <c:pt idx="412">
                  <c:v>36.450000000000003</c:v>
                </c:pt>
                <c:pt idx="413">
                  <c:v>26.4</c:v>
                </c:pt>
                <c:pt idx="414">
                  <c:v>32.06</c:v>
                </c:pt>
                <c:pt idx="415">
                  <c:v>64.52</c:v>
                </c:pt>
                <c:pt idx="416">
                  <c:v>32.56</c:v>
                </c:pt>
                <c:pt idx="419">
                  <c:v>30.65</c:v>
                </c:pt>
                <c:pt idx="420">
                  <c:v>32.4</c:v>
                </c:pt>
                <c:pt idx="421">
                  <c:v>45.69</c:v>
                </c:pt>
                <c:pt idx="422">
                  <c:v>40.97</c:v>
                </c:pt>
                <c:pt idx="424">
                  <c:v>33.08</c:v>
                </c:pt>
                <c:pt idx="425">
                  <c:v>27.72</c:v>
                </c:pt>
                <c:pt idx="426">
                  <c:v>18.809999999999999</c:v>
                </c:pt>
                <c:pt idx="428">
                  <c:v>25.77</c:v>
                </c:pt>
                <c:pt idx="429">
                  <c:v>29.42</c:v>
                </c:pt>
                <c:pt idx="430">
                  <c:v>68.19</c:v>
                </c:pt>
                <c:pt idx="431">
                  <c:v>82.37</c:v>
                </c:pt>
                <c:pt idx="432">
                  <c:v>43.33</c:v>
                </c:pt>
                <c:pt idx="433">
                  <c:v>54.22</c:v>
                </c:pt>
                <c:pt idx="434">
                  <c:v>44.5</c:v>
                </c:pt>
                <c:pt idx="435">
                  <c:v>33.590000000000003</c:v>
                </c:pt>
                <c:pt idx="436">
                  <c:v>48.38</c:v>
                </c:pt>
                <c:pt idx="437">
                  <c:v>64.709999999999994</c:v>
                </c:pt>
                <c:pt idx="438">
                  <c:v>32.880000000000003</c:v>
                </c:pt>
                <c:pt idx="439">
                  <c:v>81.239999999999995</c:v>
                </c:pt>
                <c:pt idx="440">
                  <c:v>46.18</c:v>
                </c:pt>
                <c:pt idx="441">
                  <c:v>46.83</c:v>
                </c:pt>
                <c:pt idx="442">
                  <c:v>60.79</c:v>
                </c:pt>
                <c:pt idx="444">
                  <c:v>30.87</c:v>
                </c:pt>
                <c:pt idx="445">
                  <c:v>69.39</c:v>
                </c:pt>
                <c:pt idx="446">
                  <c:v>43.56</c:v>
                </c:pt>
                <c:pt idx="447">
                  <c:v>62.04</c:v>
                </c:pt>
                <c:pt idx="448">
                  <c:v>179</c:v>
                </c:pt>
                <c:pt idx="449">
                  <c:v>41.31</c:v>
                </c:pt>
                <c:pt idx="450">
                  <c:v>50.7</c:v>
                </c:pt>
                <c:pt idx="451">
                  <c:v>66.06</c:v>
                </c:pt>
                <c:pt idx="452">
                  <c:v>325</c:v>
                </c:pt>
                <c:pt idx="453">
                  <c:v>124.7</c:v>
                </c:pt>
                <c:pt idx="454">
                  <c:v>103</c:v>
                </c:pt>
                <c:pt idx="455">
                  <c:v>41.39</c:v>
                </c:pt>
                <c:pt idx="456">
                  <c:v>47.09</c:v>
                </c:pt>
                <c:pt idx="457">
                  <c:v>37.53</c:v>
                </c:pt>
                <c:pt idx="458">
                  <c:v>39.56</c:v>
                </c:pt>
                <c:pt idx="459">
                  <c:v>74.760000000000005</c:v>
                </c:pt>
                <c:pt idx="460">
                  <c:v>36.979999999999997</c:v>
                </c:pt>
                <c:pt idx="461">
                  <c:v>28.08</c:v>
                </c:pt>
                <c:pt idx="462">
                  <c:v>168.91</c:v>
                </c:pt>
                <c:pt idx="463">
                  <c:v>78.97</c:v>
                </c:pt>
                <c:pt idx="464">
                  <c:v>54.64</c:v>
                </c:pt>
                <c:pt idx="465">
                  <c:v>38.729999999999997</c:v>
                </c:pt>
                <c:pt idx="466">
                  <c:v>31.57</c:v>
                </c:pt>
                <c:pt idx="467">
                  <c:v>138.37</c:v>
                </c:pt>
                <c:pt idx="468">
                  <c:v>173</c:v>
                </c:pt>
                <c:pt idx="469">
                  <c:v>48.16</c:v>
                </c:pt>
                <c:pt idx="470">
                  <c:v>181.46</c:v>
                </c:pt>
                <c:pt idx="471">
                  <c:v>43.95</c:v>
                </c:pt>
                <c:pt idx="472">
                  <c:v>35.24</c:v>
                </c:pt>
                <c:pt idx="473">
                  <c:v>84.91</c:v>
                </c:pt>
                <c:pt idx="474" formatCode="0.00">
                  <c:v>88.32</c:v>
                </c:pt>
                <c:pt idx="475">
                  <c:v>88.72</c:v>
                </c:pt>
                <c:pt idx="476">
                  <c:v>30.78</c:v>
                </c:pt>
                <c:pt idx="477">
                  <c:v>42.17</c:v>
                </c:pt>
                <c:pt idx="478">
                  <c:v>40.950000000000003</c:v>
                </c:pt>
                <c:pt idx="479">
                  <c:v>52.08</c:v>
                </c:pt>
                <c:pt idx="480">
                  <c:v>46.4</c:v>
                </c:pt>
                <c:pt idx="481">
                  <c:v>56.12</c:v>
                </c:pt>
                <c:pt idx="482">
                  <c:v>95.13</c:v>
                </c:pt>
                <c:pt idx="483">
                  <c:v>154.6</c:v>
                </c:pt>
                <c:pt idx="484">
                  <c:v>92.59</c:v>
                </c:pt>
                <c:pt idx="485">
                  <c:v>59.78</c:v>
                </c:pt>
                <c:pt idx="486">
                  <c:v>45.49</c:v>
                </c:pt>
                <c:pt idx="487">
                  <c:v>53.14</c:v>
                </c:pt>
                <c:pt idx="488">
                  <c:v>129.65</c:v>
                </c:pt>
                <c:pt idx="489">
                  <c:v>227.03</c:v>
                </c:pt>
                <c:pt idx="490">
                  <c:v>48.51</c:v>
                </c:pt>
                <c:pt idx="491">
                  <c:v>273.88</c:v>
                </c:pt>
                <c:pt idx="492">
                  <c:v>53.36</c:v>
                </c:pt>
                <c:pt idx="493">
                  <c:v>418</c:v>
                </c:pt>
                <c:pt idx="494">
                  <c:v>182.01</c:v>
                </c:pt>
                <c:pt idx="495">
                  <c:v>85.42</c:v>
                </c:pt>
                <c:pt idx="496">
                  <c:v>35.869999999999997</c:v>
                </c:pt>
                <c:pt idx="497">
                  <c:v>41.39</c:v>
                </c:pt>
                <c:pt idx="498">
                  <c:v>102.67</c:v>
                </c:pt>
                <c:pt idx="499">
                  <c:v>40.54</c:v>
                </c:pt>
                <c:pt idx="500">
                  <c:v>94.29</c:v>
                </c:pt>
                <c:pt idx="501">
                  <c:v>328</c:v>
                </c:pt>
                <c:pt idx="503">
                  <c:v>84</c:v>
                </c:pt>
                <c:pt idx="504">
                  <c:v>110</c:v>
                </c:pt>
                <c:pt idx="505">
                  <c:v>73.64</c:v>
                </c:pt>
                <c:pt idx="506">
                  <c:v>83.5</c:v>
                </c:pt>
                <c:pt idx="507">
                  <c:v>168.54</c:v>
                </c:pt>
                <c:pt idx="508">
                  <c:v>47.93</c:v>
                </c:pt>
                <c:pt idx="509">
                  <c:v>62.06</c:v>
                </c:pt>
                <c:pt idx="510">
                  <c:v>52.06</c:v>
                </c:pt>
                <c:pt idx="511">
                  <c:v>71.989999999999995</c:v>
                </c:pt>
                <c:pt idx="512">
                  <c:v>159.97999999999999</c:v>
                </c:pt>
                <c:pt idx="513">
                  <c:v>36.33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9E-2741-9528-0936729FF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808992"/>
        <c:axId val="675763504"/>
      </c:scatterChart>
      <c:valAx>
        <c:axId val="67980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63504"/>
        <c:crosses val="autoZero"/>
        <c:crossBetween val="midCat"/>
      </c:valAx>
      <c:valAx>
        <c:axId val="67576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0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'Paper Physiology data'!$O$2:$O$78</c:f>
              <c:numCache>
                <c:formatCode>0.00</c:formatCode>
                <c:ptCount val="77"/>
                <c:pt idx="0">
                  <c:v>1.5</c:v>
                </c:pt>
                <c:pt idx="1">
                  <c:v>1.5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 formatCode="General">
                  <c:v>1</c:v>
                </c:pt>
                <c:pt idx="8" formatCode="General">
                  <c:v>1</c:v>
                </c:pt>
                <c:pt idx="9" formatCode="General">
                  <c:v>1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</c:v>
                </c:pt>
                <c:pt idx="14">
                  <c:v>1</c:v>
                </c:pt>
                <c:pt idx="15">
                  <c:v>1.5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 formatCode="General">
                  <c:v>1.5</c:v>
                </c:pt>
                <c:pt idx="23" formatCode="General">
                  <c:v>1.5</c:v>
                </c:pt>
                <c:pt idx="24" formatCode="General">
                  <c:v>1</c:v>
                </c:pt>
                <c:pt idx="25" formatCode="General">
                  <c:v>1</c:v>
                </c:pt>
                <c:pt idx="26" formatCode="General">
                  <c:v>1.5</c:v>
                </c:pt>
                <c:pt idx="27" formatCode="General">
                  <c:v>1.5</c:v>
                </c:pt>
                <c:pt idx="28" formatCode="General">
                  <c:v>1</c:v>
                </c:pt>
                <c:pt idx="29" formatCode="General">
                  <c:v>1</c:v>
                </c:pt>
                <c:pt idx="30" formatCode="General">
                  <c:v>1</c:v>
                </c:pt>
                <c:pt idx="31" formatCode="General">
                  <c:v>1</c:v>
                </c:pt>
                <c:pt idx="32" formatCode="General">
                  <c:v>1.5</c:v>
                </c:pt>
                <c:pt idx="33" formatCode="General">
                  <c:v>1</c:v>
                </c:pt>
                <c:pt idx="34" formatCode="General">
                  <c:v>1</c:v>
                </c:pt>
                <c:pt idx="35" formatCode="General">
                  <c:v>1</c:v>
                </c:pt>
                <c:pt idx="36" formatCode="General">
                  <c:v>1</c:v>
                </c:pt>
                <c:pt idx="37" formatCode="General">
                  <c:v>1</c:v>
                </c:pt>
                <c:pt idx="38" formatCode="General">
                  <c:v>1</c:v>
                </c:pt>
                <c:pt idx="39" formatCode="General">
                  <c:v>1.5</c:v>
                </c:pt>
                <c:pt idx="40">
                  <c:v>1.5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1.5</c:v>
                </c:pt>
                <c:pt idx="51">
                  <c:v>1.5</c:v>
                </c:pt>
                <c:pt idx="52">
                  <c:v>1</c:v>
                </c:pt>
                <c:pt idx="53">
                  <c:v>1</c:v>
                </c:pt>
                <c:pt idx="54">
                  <c:v>1.5</c:v>
                </c:pt>
                <c:pt idx="55">
                  <c:v>1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</c:v>
                </c:pt>
                <c:pt idx="60">
                  <c:v>1</c:v>
                </c:pt>
                <c:pt idx="61">
                  <c:v>1.5</c:v>
                </c:pt>
                <c:pt idx="62">
                  <c:v>1</c:v>
                </c:pt>
                <c:pt idx="63">
                  <c:v>1.5</c:v>
                </c:pt>
                <c:pt idx="64">
                  <c:v>1.5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1.5</c:v>
                </c:pt>
                <c:pt idx="70">
                  <c:v>1</c:v>
                </c:pt>
                <c:pt idx="71">
                  <c:v>1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</c:numCache>
            </c:numRef>
          </c:xVal>
          <c:yVal>
            <c:numRef>
              <c:f>'Paper Physiology data'!$P$2:$P$78</c:f>
              <c:numCache>
                <c:formatCode>General</c:formatCode>
                <c:ptCount val="77"/>
                <c:pt idx="0">
                  <c:v>10.31</c:v>
                </c:pt>
                <c:pt idx="1">
                  <c:v>12.97</c:v>
                </c:pt>
                <c:pt idx="2">
                  <c:v>13.45</c:v>
                </c:pt>
                <c:pt idx="3">
                  <c:v>12.29</c:v>
                </c:pt>
                <c:pt idx="4">
                  <c:v>11.1</c:v>
                </c:pt>
                <c:pt idx="5">
                  <c:v>11.13</c:v>
                </c:pt>
                <c:pt idx="6">
                  <c:v>9.82</c:v>
                </c:pt>
                <c:pt idx="7">
                  <c:v>18.28</c:v>
                </c:pt>
                <c:pt idx="8">
                  <c:v>6.1</c:v>
                </c:pt>
                <c:pt idx="9">
                  <c:v>8.75</c:v>
                </c:pt>
                <c:pt idx="10">
                  <c:v>8.4</c:v>
                </c:pt>
                <c:pt idx="11">
                  <c:v>18.649999999999999</c:v>
                </c:pt>
                <c:pt idx="12">
                  <c:v>12.18</c:v>
                </c:pt>
                <c:pt idx="13">
                  <c:v>12.21</c:v>
                </c:pt>
                <c:pt idx="14">
                  <c:v>7.95</c:v>
                </c:pt>
                <c:pt idx="15">
                  <c:v>9.9600000000000009</c:v>
                </c:pt>
                <c:pt idx="16">
                  <c:v>8.19</c:v>
                </c:pt>
                <c:pt idx="17">
                  <c:v>10.62</c:v>
                </c:pt>
                <c:pt idx="18">
                  <c:v>10.29</c:v>
                </c:pt>
                <c:pt idx="19">
                  <c:v>10.77</c:v>
                </c:pt>
                <c:pt idx="20">
                  <c:v>16.68</c:v>
                </c:pt>
                <c:pt idx="21">
                  <c:v>13.18</c:v>
                </c:pt>
                <c:pt idx="22">
                  <c:v>10.08</c:v>
                </c:pt>
                <c:pt idx="23">
                  <c:v>9.58</c:v>
                </c:pt>
                <c:pt idx="24">
                  <c:v>8.9499999999999993</c:v>
                </c:pt>
                <c:pt idx="25">
                  <c:v>9.89</c:v>
                </c:pt>
                <c:pt idx="26">
                  <c:v>10.95</c:v>
                </c:pt>
                <c:pt idx="27">
                  <c:v>6.37</c:v>
                </c:pt>
                <c:pt idx="28">
                  <c:v>7.55</c:v>
                </c:pt>
                <c:pt idx="29">
                  <c:v>8.9700000000000006</c:v>
                </c:pt>
                <c:pt idx="30">
                  <c:v>9.9600000000000009</c:v>
                </c:pt>
                <c:pt idx="31">
                  <c:v>7.12</c:v>
                </c:pt>
                <c:pt idx="32">
                  <c:v>8.6999999999999993</c:v>
                </c:pt>
                <c:pt idx="33">
                  <c:v>9.92</c:v>
                </c:pt>
                <c:pt idx="34">
                  <c:v>11.16</c:v>
                </c:pt>
                <c:pt idx="35">
                  <c:v>9.94</c:v>
                </c:pt>
                <c:pt idx="36">
                  <c:v>12.01</c:v>
                </c:pt>
                <c:pt idx="37">
                  <c:v>11.49</c:v>
                </c:pt>
                <c:pt idx="38">
                  <c:v>9.94</c:v>
                </c:pt>
                <c:pt idx="39">
                  <c:v>14.4</c:v>
                </c:pt>
                <c:pt idx="40">
                  <c:v>8.6</c:v>
                </c:pt>
                <c:pt idx="41">
                  <c:v>6.88</c:v>
                </c:pt>
                <c:pt idx="42">
                  <c:v>11.75</c:v>
                </c:pt>
                <c:pt idx="43">
                  <c:v>8.6199999999999992</c:v>
                </c:pt>
                <c:pt idx="44">
                  <c:v>8.0399999999999991</c:v>
                </c:pt>
                <c:pt idx="45">
                  <c:v>9.91</c:v>
                </c:pt>
                <c:pt idx="46">
                  <c:v>6.7</c:v>
                </c:pt>
                <c:pt idx="47">
                  <c:v>8.76</c:v>
                </c:pt>
                <c:pt idx="48">
                  <c:v>9.67</c:v>
                </c:pt>
                <c:pt idx="49">
                  <c:v>7.73</c:v>
                </c:pt>
                <c:pt idx="50">
                  <c:v>11.78</c:v>
                </c:pt>
                <c:pt idx="51">
                  <c:v>19.100000000000001</c:v>
                </c:pt>
                <c:pt idx="52">
                  <c:v>9.75</c:v>
                </c:pt>
                <c:pt idx="53">
                  <c:v>5.91</c:v>
                </c:pt>
                <c:pt idx="54">
                  <c:v>7.24</c:v>
                </c:pt>
                <c:pt idx="55">
                  <c:v>9.07</c:v>
                </c:pt>
                <c:pt idx="56">
                  <c:v>10.15</c:v>
                </c:pt>
                <c:pt idx="57">
                  <c:v>12.23</c:v>
                </c:pt>
                <c:pt idx="58">
                  <c:v>10.51</c:v>
                </c:pt>
                <c:pt idx="59">
                  <c:v>9.4499999999999993</c:v>
                </c:pt>
                <c:pt idx="60">
                  <c:v>8.77</c:v>
                </c:pt>
                <c:pt idx="61">
                  <c:v>12.74</c:v>
                </c:pt>
                <c:pt idx="62">
                  <c:v>5.55</c:v>
                </c:pt>
                <c:pt idx="63">
                  <c:v>11.85</c:v>
                </c:pt>
                <c:pt idx="64">
                  <c:v>10.73</c:v>
                </c:pt>
                <c:pt idx="65">
                  <c:v>8.41</c:v>
                </c:pt>
                <c:pt idx="66">
                  <c:v>11.02</c:v>
                </c:pt>
                <c:pt idx="67">
                  <c:v>7.3</c:v>
                </c:pt>
                <c:pt idx="68">
                  <c:v>7.66</c:v>
                </c:pt>
                <c:pt idx="69">
                  <c:v>11.32</c:v>
                </c:pt>
                <c:pt idx="70">
                  <c:v>7.25</c:v>
                </c:pt>
                <c:pt idx="71">
                  <c:v>8.76</c:v>
                </c:pt>
                <c:pt idx="72">
                  <c:v>9.59</c:v>
                </c:pt>
                <c:pt idx="73">
                  <c:v>10.87</c:v>
                </c:pt>
                <c:pt idx="74">
                  <c:v>7.25</c:v>
                </c:pt>
                <c:pt idx="75">
                  <c:v>8.41</c:v>
                </c:pt>
                <c:pt idx="76">
                  <c:v>7.38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06-954F-AC3A-5C094D742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393088"/>
        <c:axId val="683394784"/>
      </c:scatterChart>
      <c:valAx>
        <c:axId val="68339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394784"/>
        <c:crosses val="autoZero"/>
        <c:crossBetween val="midCat"/>
      </c:valAx>
      <c:valAx>
        <c:axId val="68339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39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298192483024643E-2"/>
          <c:y val="3.9800995024875621E-2"/>
          <c:w val="0.92307029232681947"/>
          <c:h val="0.9149296822971755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'Paper Physiology data'!$J$2:$J$318</c:f>
              <c:numCache>
                <c:formatCode>0.00</c:formatCode>
                <c:ptCount val="317"/>
                <c:pt idx="10">
                  <c:v>0.9375</c:v>
                </c:pt>
                <c:pt idx="11">
                  <c:v>0.9375</c:v>
                </c:pt>
                <c:pt idx="12">
                  <c:v>0.9375</c:v>
                </c:pt>
                <c:pt idx="13">
                  <c:v>0.375</c:v>
                </c:pt>
                <c:pt idx="14">
                  <c:v>0.6875</c:v>
                </c:pt>
                <c:pt idx="40">
                  <c:v>0.36363636363636365</c:v>
                </c:pt>
                <c:pt idx="41">
                  <c:v>0.55000000000000004</c:v>
                </c:pt>
                <c:pt idx="42">
                  <c:v>0.72727272727272729</c:v>
                </c:pt>
                <c:pt idx="43">
                  <c:v>0.4</c:v>
                </c:pt>
                <c:pt idx="44">
                  <c:v>0.8</c:v>
                </c:pt>
                <c:pt idx="45">
                  <c:v>0.33</c:v>
                </c:pt>
                <c:pt idx="46">
                  <c:v>0.83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0.4</c:v>
                </c:pt>
                <c:pt idx="51">
                  <c:v>0.7</c:v>
                </c:pt>
                <c:pt idx="52">
                  <c:v>0.9</c:v>
                </c:pt>
                <c:pt idx="53">
                  <c:v>0.83</c:v>
                </c:pt>
                <c:pt idx="54">
                  <c:v>0.67</c:v>
                </c:pt>
                <c:pt idx="55">
                  <c:v>0.67</c:v>
                </c:pt>
                <c:pt idx="56">
                  <c:v>0.67</c:v>
                </c:pt>
                <c:pt idx="57">
                  <c:v>0.67</c:v>
                </c:pt>
                <c:pt idx="58">
                  <c:v>0.67</c:v>
                </c:pt>
                <c:pt idx="59">
                  <c:v>0.67</c:v>
                </c:pt>
                <c:pt idx="60">
                  <c:v>0.65</c:v>
                </c:pt>
                <c:pt idx="61">
                  <c:v>0.65</c:v>
                </c:pt>
                <c:pt idx="62">
                  <c:v>0.65</c:v>
                </c:pt>
                <c:pt idx="63">
                  <c:v>0.42</c:v>
                </c:pt>
                <c:pt idx="64">
                  <c:v>0.63</c:v>
                </c:pt>
                <c:pt idx="65">
                  <c:v>0.65</c:v>
                </c:pt>
                <c:pt idx="66">
                  <c:v>0.65</c:v>
                </c:pt>
                <c:pt idx="67">
                  <c:v>0.95</c:v>
                </c:pt>
                <c:pt idx="68">
                  <c:v>0.95</c:v>
                </c:pt>
                <c:pt idx="69">
                  <c:v>0.95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0.47</c:v>
                </c:pt>
                <c:pt idx="74">
                  <c:v>0.47</c:v>
                </c:pt>
                <c:pt idx="75">
                  <c:v>0.47</c:v>
                </c:pt>
                <c:pt idx="76">
                  <c:v>0.27</c:v>
                </c:pt>
                <c:pt idx="77">
                  <c:v>0.27</c:v>
                </c:pt>
                <c:pt idx="80">
                  <c:v>6.6666666666666666E-2</c:v>
                </c:pt>
                <c:pt idx="81">
                  <c:v>0.8</c:v>
                </c:pt>
                <c:pt idx="82">
                  <c:v>0.8</c:v>
                </c:pt>
                <c:pt idx="83">
                  <c:v>0.9</c:v>
                </c:pt>
                <c:pt idx="84">
                  <c:v>0.81818181818181823</c:v>
                </c:pt>
                <c:pt idx="85">
                  <c:v>0.81818181818181823</c:v>
                </c:pt>
                <c:pt idx="86">
                  <c:v>0.63636363636363635</c:v>
                </c:pt>
                <c:pt idx="87">
                  <c:v>0.63636363636363635</c:v>
                </c:pt>
                <c:pt idx="88">
                  <c:v>0.6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3">
                  <c:v>0.45454545454545453</c:v>
                </c:pt>
                <c:pt idx="94">
                  <c:v>0.45454545454545453</c:v>
                </c:pt>
                <c:pt idx="95">
                  <c:v>0.45454545454545453</c:v>
                </c:pt>
                <c:pt idx="96">
                  <c:v>0.45454545454545453</c:v>
                </c:pt>
                <c:pt idx="97">
                  <c:v>0.41666666666666669</c:v>
                </c:pt>
                <c:pt idx="98">
                  <c:v>0.77777777777777779</c:v>
                </c:pt>
                <c:pt idx="99">
                  <c:v>0.77777777777777779</c:v>
                </c:pt>
                <c:pt idx="100">
                  <c:v>0.88888888888888884</c:v>
                </c:pt>
                <c:pt idx="101">
                  <c:v>0.88888888888888884</c:v>
                </c:pt>
                <c:pt idx="102">
                  <c:v>0.44444444444444442</c:v>
                </c:pt>
                <c:pt idx="103">
                  <c:v>0.66666666666666663</c:v>
                </c:pt>
                <c:pt idx="104">
                  <c:v>0</c:v>
                </c:pt>
                <c:pt idx="105">
                  <c:v>0</c:v>
                </c:pt>
                <c:pt idx="106">
                  <c:v>0.69230769230769229</c:v>
                </c:pt>
                <c:pt idx="107">
                  <c:v>0.69230769230769229</c:v>
                </c:pt>
                <c:pt idx="108">
                  <c:v>0.69230769230769229</c:v>
                </c:pt>
                <c:pt idx="109">
                  <c:v>0.69230769230769229</c:v>
                </c:pt>
                <c:pt idx="110">
                  <c:v>0.69230769230769229</c:v>
                </c:pt>
                <c:pt idx="111">
                  <c:v>0.69230769230769229</c:v>
                </c:pt>
                <c:pt idx="117">
                  <c:v>0.55555555555555558</c:v>
                </c:pt>
                <c:pt idx="133">
                  <c:v>0.06</c:v>
                </c:pt>
                <c:pt idx="134">
                  <c:v>0.06</c:v>
                </c:pt>
                <c:pt idx="135">
                  <c:v>0.72</c:v>
                </c:pt>
                <c:pt idx="136">
                  <c:v>0.72</c:v>
                </c:pt>
                <c:pt idx="137">
                  <c:v>0.3</c:v>
                </c:pt>
                <c:pt idx="138">
                  <c:v>0.3</c:v>
                </c:pt>
                <c:pt idx="139">
                  <c:v>0.35</c:v>
                </c:pt>
                <c:pt idx="140">
                  <c:v>0.23</c:v>
                </c:pt>
                <c:pt idx="141">
                  <c:v>0.23</c:v>
                </c:pt>
                <c:pt idx="142">
                  <c:v>0.23</c:v>
                </c:pt>
                <c:pt idx="143">
                  <c:v>0.64</c:v>
                </c:pt>
                <c:pt idx="144">
                  <c:v>0.62</c:v>
                </c:pt>
                <c:pt idx="145">
                  <c:v>0.62</c:v>
                </c:pt>
                <c:pt idx="146">
                  <c:v>1</c:v>
                </c:pt>
                <c:pt idx="147">
                  <c:v>0.67</c:v>
                </c:pt>
                <c:pt idx="148">
                  <c:v>0.67</c:v>
                </c:pt>
                <c:pt idx="149">
                  <c:v>0.67</c:v>
                </c:pt>
                <c:pt idx="150">
                  <c:v>0.93</c:v>
                </c:pt>
                <c:pt idx="151">
                  <c:v>0.33</c:v>
                </c:pt>
                <c:pt idx="152">
                  <c:v>0.33</c:v>
                </c:pt>
                <c:pt idx="153">
                  <c:v>0.36</c:v>
                </c:pt>
                <c:pt idx="154">
                  <c:v>0.56000000000000005</c:v>
                </c:pt>
                <c:pt idx="155">
                  <c:v>0.56000000000000005</c:v>
                </c:pt>
                <c:pt idx="156">
                  <c:v>0.56000000000000005</c:v>
                </c:pt>
                <c:pt idx="157">
                  <c:v>0.56000000000000005</c:v>
                </c:pt>
                <c:pt idx="158">
                  <c:v>0.78</c:v>
                </c:pt>
                <c:pt idx="159">
                  <c:v>0.78</c:v>
                </c:pt>
                <c:pt idx="160">
                  <c:v>0.94</c:v>
                </c:pt>
                <c:pt idx="161">
                  <c:v>0.94</c:v>
                </c:pt>
                <c:pt idx="162">
                  <c:v>0.94</c:v>
                </c:pt>
                <c:pt idx="163">
                  <c:v>0.94</c:v>
                </c:pt>
                <c:pt idx="164">
                  <c:v>1</c:v>
                </c:pt>
                <c:pt idx="165">
                  <c:v>0.66666666666666663</c:v>
                </c:pt>
                <c:pt idx="166">
                  <c:v>0.66666666666666663</c:v>
                </c:pt>
                <c:pt idx="167">
                  <c:v>0.66666666666666663</c:v>
                </c:pt>
                <c:pt idx="168">
                  <c:v>0.33333333333333331</c:v>
                </c:pt>
                <c:pt idx="170">
                  <c:v>0.5</c:v>
                </c:pt>
                <c:pt idx="171">
                  <c:v>0.875</c:v>
                </c:pt>
                <c:pt idx="172">
                  <c:v>0.75</c:v>
                </c:pt>
                <c:pt idx="173">
                  <c:v>0.6</c:v>
                </c:pt>
                <c:pt idx="174">
                  <c:v>0.45</c:v>
                </c:pt>
                <c:pt idx="175">
                  <c:v>0.38095238095238093</c:v>
                </c:pt>
                <c:pt idx="176">
                  <c:v>3.0303030303030304E-2</c:v>
                </c:pt>
                <c:pt idx="177">
                  <c:v>0.27272727272727271</c:v>
                </c:pt>
                <c:pt idx="178">
                  <c:v>0.27272727272727271</c:v>
                </c:pt>
                <c:pt idx="179">
                  <c:v>0.27272727272727271</c:v>
                </c:pt>
                <c:pt idx="180">
                  <c:v>0.46153846153846156</c:v>
                </c:pt>
                <c:pt idx="181">
                  <c:v>0.53846153846153844</c:v>
                </c:pt>
                <c:pt idx="189">
                  <c:v>245</c:v>
                </c:pt>
                <c:pt idx="211">
                  <c:v>0</c:v>
                </c:pt>
                <c:pt idx="212">
                  <c:v>0.41</c:v>
                </c:pt>
                <c:pt idx="213">
                  <c:v>0.41</c:v>
                </c:pt>
                <c:pt idx="214">
                  <c:v>0.41</c:v>
                </c:pt>
              </c:numCache>
            </c:numRef>
          </c:xVal>
          <c:yVal>
            <c:numRef>
              <c:f>'Paper Physiology data'!$K$2:$K$318</c:f>
              <c:numCache>
                <c:formatCode>0.00</c:formatCode>
                <c:ptCount val="317"/>
                <c:pt idx="40" formatCode="General">
                  <c:v>126</c:v>
                </c:pt>
                <c:pt idx="41" formatCode="General">
                  <c:v>271</c:v>
                </c:pt>
                <c:pt idx="43" formatCode="General">
                  <c:v>137</c:v>
                </c:pt>
                <c:pt idx="44" formatCode="General">
                  <c:v>128</c:v>
                </c:pt>
                <c:pt idx="45" formatCode="General">
                  <c:v>127</c:v>
                </c:pt>
                <c:pt idx="46" formatCode="General">
                  <c:v>203</c:v>
                </c:pt>
                <c:pt idx="48" formatCode="General">
                  <c:v>172</c:v>
                </c:pt>
                <c:pt idx="49" formatCode="General">
                  <c:v>96</c:v>
                </c:pt>
                <c:pt idx="50" formatCode="General">
                  <c:v>13</c:v>
                </c:pt>
                <c:pt idx="51" formatCode="General">
                  <c:v>129</c:v>
                </c:pt>
                <c:pt idx="52" formatCode="General">
                  <c:v>247</c:v>
                </c:pt>
                <c:pt idx="54" formatCode="General">
                  <c:v>417</c:v>
                </c:pt>
                <c:pt idx="55" formatCode="General">
                  <c:v>277</c:v>
                </c:pt>
                <c:pt idx="56" formatCode="General">
                  <c:v>310</c:v>
                </c:pt>
                <c:pt idx="57" formatCode="General">
                  <c:v>125</c:v>
                </c:pt>
                <c:pt idx="58" formatCode="General">
                  <c:v>173</c:v>
                </c:pt>
                <c:pt idx="59" formatCode="General">
                  <c:v>217</c:v>
                </c:pt>
                <c:pt idx="60" formatCode="General">
                  <c:v>374</c:v>
                </c:pt>
                <c:pt idx="61" formatCode="General">
                  <c:v>314</c:v>
                </c:pt>
                <c:pt idx="63" formatCode="General">
                  <c:v>117</c:v>
                </c:pt>
                <c:pt idx="64" formatCode="General">
                  <c:v>177</c:v>
                </c:pt>
                <c:pt idx="65" formatCode="General">
                  <c:v>222</c:v>
                </c:pt>
                <c:pt idx="66" formatCode="General">
                  <c:v>321</c:v>
                </c:pt>
                <c:pt idx="67" formatCode="General">
                  <c:v>110</c:v>
                </c:pt>
                <c:pt idx="68" formatCode="General">
                  <c:v>256</c:v>
                </c:pt>
                <c:pt idx="69" formatCode="General">
                  <c:v>159</c:v>
                </c:pt>
                <c:pt idx="70" formatCode="General">
                  <c:v>210</c:v>
                </c:pt>
                <c:pt idx="71" formatCode="General">
                  <c:v>192</c:v>
                </c:pt>
                <c:pt idx="72" formatCode="General">
                  <c:v>5</c:v>
                </c:pt>
                <c:pt idx="73" formatCode="General">
                  <c:v>52</c:v>
                </c:pt>
                <c:pt idx="74" formatCode="General">
                  <c:v>196</c:v>
                </c:pt>
                <c:pt idx="75" formatCode="General">
                  <c:v>233</c:v>
                </c:pt>
                <c:pt idx="76" formatCode="General">
                  <c:v>44</c:v>
                </c:pt>
                <c:pt idx="77" formatCode="General">
                  <c:v>170</c:v>
                </c:pt>
                <c:pt idx="80" formatCode="General">
                  <c:v>22</c:v>
                </c:pt>
                <c:pt idx="81">
                  <c:v>411</c:v>
                </c:pt>
                <c:pt idx="82">
                  <c:v>311</c:v>
                </c:pt>
                <c:pt idx="83">
                  <c:v>184</c:v>
                </c:pt>
                <c:pt idx="84" formatCode="General">
                  <c:v>32</c:v>
                </c:pt>
                <c:pt idx="85">
                  <c:v>32</c:v>
                </c:pt>
                <c:pt idx="86" formatCode="General">
                  <c:v>28</c:v>
                </c:pt>
                <c:pt idx="87" formatCode="General">
                  <c:v>110</c:v>
                </c:pt>
                <c:pt idx="88" formatCode="General">
                  <c:v>28</c:v>
                </c:pt>
                <c:pt idx="89" formatCode="General">
                  <c:v>469</c:v>
                </c:pt>
                <c:pt idx="90" formatCode="General">
                  <c:v>35</c:v>
                </c:pt>
                <c:pt idx="91" formatCode="General">
                  <c:v>213</c:v>
                </c:pt>
                <c:pt idx="92" formatCode="General">
                  <c:v>62</c:v>
                </c:pt>
                <c:pt idx="93" formatCode="General">
                  <c:v>390</c:v>
                </c:pt>
                <c:pt idx="94" formatCode="General">
                  <c:v>300</c:v>
                </c:pt>
                <c:pt idx="95" formatCode="General">
                  <c:v>192</c:v>
                </c:pt>
                <c:pt idx="96" formatCode="General">
                  <c:v>94</c:v>
                </c:pt>
                <c:pt idx="97">
                  <c:v>398</c:v>
                </c:pt>
                <c:pt idx="98" formatCode="General">
                  <c:v>97</c:v>
                </c:pt>
                <c:pt idx="99">
                  <c:v>155</c:v>
                </c:pt>
                <c:pt idx="100" formatCode="General">
                  <c:v>279</c:v>
                </c:pt>
                <c:pt idx="101" formatCode="General">
                  <c:v>367</c:v>
                </c:pt>
                <c:pt idx="103" formatCode="General">
                  <c:v>256</c:v>
                </c:pt>
                <c:pt idx="104" formatCode="General">
                  <c:v>205</c:v>
                </c:pt>
                <c:pt idx="105" formatCode="General">
                  <c:v>166</c:v>
                </c:pt>
                <c:pt idx="106" formatCode="General">
                  <c:v>632</c:v>
                </c:pt>
                <c:pt idx="107" formatCode="General">
                  <c:v>595</c:v>
                </c:pt>
                <c:pt idx="108" formatCode="General">
                  <c:v>483</c:v>
                </c:pt>
                <c:pt idx="109" formatCode="General">
                  <c:v>150</c:v>
                </c:pt>
                <c:pt idx="110" formatCode="General">
                  <c:v>451</c:v>
                </c:pt>
                <c:pt idx="111" formatCode="General">
                  <c:v>438</c:v>
                </c:pt>
                <c:pt idx="133" formatCode="General">
                  <c:v>120</c:v>
                </c:pt>
                <c:pt idx="134" formatCode="General">
                  <c:v>241</c:v>
                </c:pt>
                <c:pt idx="135" formatCode="General">
                  <c:v>276</c:v>
                </c:pt>
                <c:pt idx="136" formatCode="General">
                  <c:v>86</c:v>
                </c:pt>
                <c:pt idx="137" formatCode="General">
                  <c:v>156</c:v>
                </c:pt>
                <c:pt idx="138" formatCode="General">
                  <c:v>18</c:v>
                </c:pt>
                <c:pt idx="139" formatCode="General">
                  <c:v>268</c:v>
                </c:pt>
                <c:pt idx="140" formatCode="General">
                  <c:v>280</c:v>
                </c:pt>
                <c:pt idx="142" formatCode="General">
                  <c:v>187</c:v>
                </c:pt>
                <c:pt idx="143" formatCode="General">
                  <c:v>237</c:v>
                </c:pt>
                <c:pt idx="145">
                  <c:v>87</c:v>
                </c:pt>
                <c:pt idx="146" formatCode="General">
                  <c:v>336</c:v>
                </c:pt>
                <c:pt idx="147" formatCode="General">
                  <c:v>492</c:v>
                </c:pt>
                <c:pt idx="148" formatCode="General">
                  <c:v>211</c:v>
                </c:pt>
                <c:pt idx="149" formatCode="General">
                  <c:v>121</c:v>
                </c:pt>
                <c:pt idx="150" formatCode="General">
                  <c:v>218</c:v>
                </c:pt>
                <c:pt idx="151" formatCode="General">
                  <c:v>81</c:v>
                </c:pt>
                <c:pt idx="153" formatCode="General">
                  <c:v>136</c:v>
                </c:pt>
                <c:pt idx="154" formatCode="General">
                  <c:v>239</c:v>
                </c:pt>
                <c:pt idx="155" formatCode="General">
                  <c:v>71</c:v>
                </c:pt>
                <c:pt idx="156" formatCode="General">
                  <c:v>157</c:v>
                </c:pt>
                <c:pt idx="157" formatCode="General">
                  <c:v>55</c:v>
                </c:pt>
                <c:pt idx="158">
                  <c:v>177</c:v>
                </c:pt>
                <c:pt idx="159">
                  <c:v>191</c:v>
                </c:pt>
                <c:pt idx="160" formatCode="General">
                  <c:v>265</c:v>
                </c:pt>
                <c:pt idx="161" formatCode="General">
                  <c:v>348</c:v>
                </c:pt>
                <c:pt idx="162" formatCode="General">
                  <c:v>158</c:v>
                </c:pt>
                <c:pt idx="163" formatCode="General">
                  <c:v>74</c:v>
                </c:pt>
                <c:pt idx="164" formatCode="General">
                  <c:v>233</c:v>
                </c:pt>
                <c:pt idx="165" formatCode="General">
                  <c:v>114</c:v>
                </c:pt>
                <c:pt idx="166" formatCode="General">
                  <c:v>598</c:v>
                </c:pt>
                <c:pt idx="167" formatCode="General">
                  <c:v>420</c:v>
                </c:pt>
                <c:pt idx="168" formatCode="General">
                  <c:v>151</c:v>
                </c:pt>
                <c:pt idx="169">
                  <c:v>132</c:v>
                </c:pt>
                <c:pt idx="172">
                  <c:v>528</c:v>
                </c:pt>
                <c:pt idx="174">
                  <c:v>308</c:v>
                </c:pt>
                <c:pt idx="175">
                  <c:v>220</c:v>
                </c:pt>
                <c:pt idx="176">
                  <c:v>123</c:v>
                </c:pt>
                <c:pt idx="177">
                  <c:v>124</c:v>
                </c:pt>
                <c:pt idx="178">
                  <c:v>105</c:v>
                </c:pt>
                <c:pt idx="190">
                  <c:v>63</c:v>
                </c:pt>
                <c:pt idx="191">
                  <c:v>59.1</c:v>
                </c:pt>
                <c:pt idx="192">
                  <c:v>72.2</c:v>
                </c:pt>
                <c:pt idx="193">
                  <c:v>95.7</c:v>
                </c:pt>
                <c:pt idx="194">
                  <c:v>158</c:v>
                </c:pt>
                <c:pt idx="195">
                  <c:v>187</c:v>
                </c:pt>
                <c:pt idx="196">
                  <c:v>344.5</c:v>
                </c:pt>
                <c:pt idx="212" formatCode="General">
                  <c:v>169</c:v>
                </c:pt>
                <c:pt idx="213" formatCode="General">
                  <c:v>141</c:v>
                </c:pt>
                <c:pt idx="214" formatCode="General">
                  <c:v>94</c:v>
                </c:pt>
                <c:pt idx="223">
                  <c:v>91</c:v>
                </c:pt>
                <c:pt idx="224">
                  <c:v>182</c:v>
                </c:pt>
                <c:pt idx="237">
                  <c:v>295</c:v>
                </c:pt>
                <c:pt idx="312">
                  <c:v>293.7</c:v>
                </c:pt>
                <c:pt idx="313">
                  <c:v>166</c:v>
                </c:pt>
                <c:pt idx="314">
                  <c:v>299</c:v>
                </c:pt>
                <c:pt idx="315">
                  <c:v>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2F-5A42-AAE0-C09F3FBAA17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'Paper Physiology data'!$J$319:$J$427</c:f>
              <c:numCache>
                <c:formatCode>0.00</c:formatCode>
                <c:ptCount val="109"/>
                <c:pt idx="6">
                  <c:v>0.3</c:v>
                </c:pt>
                <c:pt idx="11">
                  <c:v>0.375</c:v>
                </c:pt>
                <c:pt idx="14">
                  <c:v>0.54545454545454541</c:v>
                </c:pt>
                <c:pt idx="15">
                  <c:v>0.4</c:v>
                </c:pt>
                <c:pt idx="16">
                  <c:v>0.83</c:v>
                </c:pt>
                <c:pt idx="17">
                  <c:v>0.75</c:v>
                </c:pt>
                <c:pt idx="18">
                  <c:v>0.15</c:v>
                </c:pt>
                <c:pt idx="19">
                  <c:v>0.7</c:v>
                </c:pt>
                <c:pt idx="20">
                  <c:v>0.9</c:v>
                </c:pt>
                <c:pt idx="21">
                  <c:v>0.17</c:v>
                </c:pt>
                <c:pt idx="22">
                  <c:v>0.83</c:v>
                </c:pt>
                <c:pt idx="23">
                  <c:v>0.65</c:v>
                </c:pt>
                <c:pt idx="24">
                  <c:v>0.42</c:v>
                </c:pt>
                <c:pt idx="25">
                  <c:v>0.63</c:v>
                </c:pt>
                <c:pt idx="26">
                  <c:v>0.75</c:v>
                </c:pt>
                <c:pt idx="28">
                  <c:v>9.0909090909090912E-2</c:v>
                </c:pt>
                <c:pt idx="29">
                  <c:v>9.0909090909090912E-2</c:v>
                </c:pt>
                <c:pt idx="30">
                  <c:v>0.6</c:v>
                </c:pt>
                <c:pt idx="31">
                  <c:v>0.75</c:v>
                </c:pt>
                <c:pt idx="32">
                  <c:v>0.41666666666666669</c:v>
                </c:pt>
                <c:pt idx="33">
                  <c:v>0.41666666666666669</c:v>
                </c:pt>
                <c:pt idx="34">
                  <c:v>0.77777777777777779</c:v>
                </c:pt>
                <c:pt idx="35">
                  <c:v>0.22222222222222221</c:v>
                </c:pt>
                <c:pt idx="39">
                  <c:v>0.33333333333333331</c:v>
                </c:pt>
                <c:pt idx="43">
                  <c:v>0.64</c:v>
                </c:pt>
                <c:pt idx="44">
                  <c:v>0.64</c:v>
                </c:pt>
                <c:pt idx="45">
                  <c:v>0.59</c:v>
                </c:pt>
                <c:pt idx="46">
                  <c:v>0.62</c:v>
                </c:pt>
                <c:pt idx="47">
                  <c:v>0.93</c:v>
                </c:pt>
                <c:pt idx="48">
                  <c:v>0.78</c:v>
                </c:pt>
                <c:pt idx="49">
                  <c:v>0.56000000000000005</c:v>
                </c:pt>
                <c:pt idx="50">
                  <c:v>0.78</c:v>
                </c:pt>
                <c:pt idx="52">
                  <c:v>0.75</c:v>
                </c:pt>
                <c:pt idx="53">
                  <c:v>0.5714285714285714</c:v>
                </c:pt>
                <c:pt idx="54">
                  <c:v>0.27272727272727271</c:v>
                </c:pt>
                <c:pt idx="55">
                  <c:v>0.27272727272727271</c:v>
                </c:pt>
                <c:pt idx="63">
                  <c:v>0.41</c:v>
                </c:pt>
                <c:pt idx="64">
                  <c:v>0.41</c:v>
                </c:pt>
              </c:numCache>
            </c:numRef>
          </c:xVal>
          <c:yVal>
            <c:numRef>
              <c:f>'Paper Physiology data'!$K$319:$K$427</c:f>
              <c:numCache>
                <c:formatCode>0.00</c:formatCode>
                <c:ptCount val="109"/>
                <c:pt idx="6" formatCode="General">
                  <c:v>73</c:v>
                </c:pt>
                <c:pt idx="7">
                  <c:v>75</c:v>
                </c:pt>
                <c:pt idx="8">
                  <c:v>335</c:v>
                </c:pt>
                <c:pt idx="14" formatCode="General">
                  <c:v>87</c:v>
                </c:pt>
                <c:pt idx="15" formatCode="General">
                  <c:v>72</c:v>
                </c:pt>
                <c:pt idx="16" formatCode="General">
                  <c:v>69</c:v>
                </c:pt>
                <c:pt idx="17" formatCode="General">
                  <c:v>509</c:v>
                </c:pt>
                <c:pt idx="18" formatCode="General">
                  <c:v>18</c:v>
                </c:pt>
                <c:pt idx="19" formatCode="General">
                  <c:v>348</c:v>
                </c:pt>
                <c:pt idx="20" formatCode="General">
                  <c:v>86</c:v>
                </c:pt>
                <c:pt idx="21">
                  <c:v>62</c:v>
                </c:pt>
                <c:pt idx="23">
                  <c:v>210</c:v>
                </c:pt>
                <c:pt idx="24" formatCode="General">
                  <c:v>21</c:v>
                </c:pt>
                <c:pt idx="25" formatCode="General">
                  <c:v>38</c:v>
                </c:pt>
                <c:pt idx="26" formatCode="General">
                  <c:v>14</c:v>
                </c:pt>
                <c:pt idx="28" formatCode="General">
                  <c:v>270</c:v>
                </c:pt>
                <c:pt idx="29" formatCode="General">
                  <c:v>256</c:v>
                </c:pt>
                <c:pt idx="30" formatCode="General">
                  <c:v>359</c:v>
                </c:pt>
                <c:pt idx="31" formatCode="General">
                  <c:v>13</c:v>
                </c:pt>
                <c:pt idx="32">
                  <c:v>25</c:v>
                </c:pt>
                <c:pt idx="33">
                  <c:v>86</c:v>
                </c:pt>
                <c:pt idx="34" formatCode="General">
                  <c:v>562</c:v>
                </c:pt>
                <c:pt idx="35" formatCode="General">
                  <c:v>365</c:v>
                </c:pt>
                <c:pt idx="44" formatCode="General">
                  <c:v>152</c:v>
                </c:pt>
                <c:pt idx="45" formatCode="General">
                  <c:v>27</c:v>
                </c:pt>
                <c:pt idx="46" formatCode="General">
                  <c:v>56</c:v>
                </c:pt>
                <c:pt idx="47" formatCode="General">
                  <c:v>42</c:v>
                </c:pt>
                <c:pt idx="48" formatCode="General">
                  <c:v>582</c:v>
                </c:pt>
                <c:pt idx="50">
                  <c:v>22</c:v>
                </c:pt>
                <c:pt idx="52">
                  <c:v>344</c:v>
                </c:pt>
                <c:pt idx="54">
                  <c:v>75</c:v>
                </c:pt>
                <c:pt idx="55">
                  <c:v>8</c:v>
                </c:pt>
                <c:pt idx="58">
                  <c:v>31</c:v>
                </c:pt>
                <c:pt idx="59">
                  <c:v>44.7</c:v>
                </c:pt>
                <c:pt idx="63" formatCode="General">
                  <c:v>47</c:v>
                </c:pt>
                <c:pt idx="64" formatCode="General">
                  <c:v>39</c:v>
                </c:pt>
                <c:pt idx="76">
                  <c:v>2</c:v>
                </c:pt>
                <c:pt idx="98">
                  <c:v>32</c:v>
                </c:pt>
                <c:pt idx="103">
                  <c:v>103</c:v>
                </c:pt>
                <c:pt idx="104">
                  <c:v>755</c:v>
                </c:pt>
                <c:pt idx="106">
                  <c:v>74</c:v>
                </c:pt>
                <c:pt idx="107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2F-5A42-AAE0-C09F3FBAA17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'Paper Physiology data'!$J$428:$J$515</c:f>
              <c:numCache>
                <c:formatCode>0.00</c:formatCode>
                <c:ptCount val="88"/>
                <c:pt idx="11">
                  <c:v>0.9375</c:v>
                </c:pt>
                <c:pt idx="17">
                  <c:v>0.55000000000000004</c:v>
                </c:pt>
                <c:pt idx="18">
                  <c:v>0.7</c:v>
                </c:pt>
                <c:pt idx="19">
                  <c:v>0.9</c:v>
                </c:pt>
                <c:pt idx="20">
                  <c:v>0.42</c:v>
                </c:pt>
                <c:pt idx="21">
                  <c:v>0.65</c:v>
                </c:pt>
                <c:pt idx="22">
                  <c:v>0.75</c:v>
                </c:pt>
                <c:pt idx="23">
                  <c:v>0.75</c:v>
                </c:pt>
                <c:pt idx="25">
                  <c:v>0.5</c:v>
                </c:pt>
                <c:pt idx="26">
                  <c:v>0.5</c:v>
                </c:pt>
                <c:pt idx="27">
                  <c:v>0.75</c:v>
                </c:pt>
                <c:pt idx="28">
                  <c:v>0.25</c:v>
                </c:pt>
                <c:pt idx="29">
                  <c:v>0.44444444444444442</c:v>
                </c:pt>
                <c:pt idx="30">
                  <c:v>0.66666666666666663</c:v>
                </c:pt>
                <c:pt idx="31">
                  <c:v>0.22222222222222221</c:v>
                </c:pt>
                <c:pt idx="32">
                  <c:v>0.69230769230769229</c:v>
                </c:pt>
                <c:pt idx="33">
                  <c:v>0.66666666666666663</c:v>
                </c:pt>
                <c:pt idx="34">
                  <c:v>0.67</c:v>
                </c:pt>
                <c:pt idx="35">
                  <c:v>0.88888888888888884</c:v>
                </c:pt>
                <c:pt idx="40">
                  <c:v>0.06</c:v>
                </c:pt>
                <c:pt idx="41">
                  <c:v>0.25</c:v>
                </c:pt>
                <c:pt idx="42">
                  <c:v>0.1</c:v>
                </c:pt>
                <c:pt idx="44">
                  <c:v>0.78</c:v>
                </c:pt>
                <c:pt idx="45">
                  <c:v>0.33</c:v>
                </c:pt>
                <c:pt idx="46">
                  <c:v>0.66666666666666663</c:v>
                </c:pt>
                <c:pt idx="47">
                  <c:v>6.6666666666666666E-2</c:v>
                </c:pt>
                <c:pt idx="48">
                  <c:v>0.6</c:v>
                </c:pt>
                <c:pt idx="51">
                  <c:v>0.38461538461538464</c:v>
                </c:pt>
                <c:pt idx="52">
                  <c:v>0.53846153846153844</c:v>
                </c:pt>
                <c:pt idx="76">
                  <c:v>0.42</c:v>
                </c:pt>
              </c:numCache>
            </c:numRef>
          </c:xVal>
          <c:yVal>
            <c:numRef>
              <c:f>'Paper Physiology data'!$K$428:$K$515</c:f>
              <c:numCache>
                <c:formatCode>0.00</c:formatCode>
                <c:ptCount val="88"/>
                <c:pt idx="17" formatCode="General">
                  <c:v>327</c:v>
                </c:pt>
                <c:pt idx="18" formatCode="General">
                  <c:v>37</c:v>
                </c:pt>
                <c:pt idx="19">
                  <c:v>549</c:v>
                </c:pt>
                <c:pt idx="20" formatCode="General">
                  <c:v>61</c:v>
                </c:pt>
                <c:pt idx="21" formatCode="General">
                  <c:v>10</c:v>
                </c:pt>
                <c:pt idx="22" formatCode="General">
                  <c:v>324</c:v>
                </c:pt>
                <c:pt idx="23" formatCode="General">
                  <c:v>9</c:v>
                </c:pt>
                <c:pt idx="25">
                  <c:v>43</c:v>
                </c:pt>
                <c:pt idx="26" formatCode="General">
                  <c:v>335</c:v>
                </c:pt>
                <c:pt idx="27" formatCode="General">
                  <c:v>570</c:v>
                </c:pt>
                <c:pt idx="28" formatCode="General">
                  <c:v>228</c:v>
                </c:pt>
                <c:pt idx="30" formatCode="General">
                  <c:v>363</c:v>
                </c:pt>
                <c:pt idx="31">
                  <c:v>31</c:v>
                </c:pt>
                <c:pt idx="32">
                  <c:v>76</c:v>
                </c:pt>
                <c:pt idx="40" formatCode="General">
                  <c:v>24</c:v>
                </c:pt>
                <c:pt idx="42" formatCode="General">
                  <c:v>311</c:v>
                </c:pt>
                <c:pt idx="43" formatCode="General">
                  <c:v>4</c:v>
                </c:pt>
                <c:pt idx="44" formatCode="General">
                  <c:v>398</c:v>
                </c:pt>
                <c:pt idx="45" formatCode="General">
                  <c:v>275</c:v>
                </c:pt>
                <c:pt idx="46" formatCode="General">
                  <c:v>99</c:v>
                </c:pt>
                <c:pt idx="47" formatCode="General">
                  <c:v>142</c:v>
                </c:pt>
                <c:pt idx="48" formatCode="General">
                  <c:v>3</c:v>
                </c:pt>
                <c:pt idx="54">
                  <c:v>323</c:v>
                </c:pt>
                <c:pt idx="56">
                  <c:v>12.7</c:v>
                </c:pt>
                <c:pt idx="63">
                  <c:v>33.700000000000003</c:v>
                </c:pt>
                <c:pt idx="72">
                  <c:v>300</c:v>
                </c:pt>
                <c:pt idx="76" formatCode="General">
                  <c:v>224</c:v>
                </c:pt>
                <c:pt idx="78">
                  <c:v>36</c:v>
                </c:pt>
                <c:pt idx="82">
                  <c:v>9</c:v>
                </c:pt>
                <c:pt idx="83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2F-5A42-AAE0-C09F3FBAA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197664"/>
        <c:axId val="731302384"/>
      </c:scatterChart>
      <c:valAx>
        <c:axId val="732197664"/>
        <c:scaling>
          <c:orientation val="minMax"/>
          <c:max val="1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02384"/>
        <c:crosses val="autoZero"/>
        <c:crossBetween val="midCat"/>
      </c:valAx>
      <c:valAx>
        <c:axId val="7313023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19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018133319654261E-2"/>
          <c:y val="1.8731299212598425E-2"/>
          <c:w val="0.93683490547184145"/>
          <c:h val="0.934860442444694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'Paper Physiology data'!$J$2:$J$318</c:f>
              <c:numCache>
                <c:formatCode>0.00</c:formatCode>
                <c:ptCount val="317"/>
                <c:pt idx="10">
                  <c:v>0.9375</c:v>
                </c:pt>
                <c:pt idx="11">
                  <c:v>0.9375</c:v>
                </c:pt>
                <c:pt idx="12">
                  <c:v>0.9375</c:v>
                </c:pt>
                <c:pt idx="13">
                  <c:v>0.375</c:v>
                </c:pt>
                <c:pt idx="14">
                  <c:v>0.6875</c:v>
                </c:pt>
                <c:pt idx="40">
                  <c:v>0.36363636363636365</c:v>
                </c:pt>
                <c:pt idx="41">
                  <c:v>0.55000000000000004</c:v>
                </c:pt>
                <c:pt idx="42">
                  <c:v>0.72727272727272729</c:v>
                </c:pt>
                <c:pt idx="43">
                  <c:v>0.4</c:v>
                </c:pt>
                <c:pt idx="44">
                  <c:v>0.8</c:v>
                </c:pt>
                <c:pt idx="45">
                  <c:v>0.33</c:v>
                </c:pt>
                <c:pt idx="46">
                  <c:v>0.83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0.4</c:v>
                </c:pt>
                <c:pt idx="51">
                  <c:v>0.7</c:v>
                </c:pt>
                <c:pt idx="52">
                  <c:v>0.9</c:v>
                </c:pt>
                <c:pt idx="53">
                  <c:v>0.83</c:v>
                </c:pt>
                <c:pt idx="54">
                  <c:v>0.67</c:v>
                </c:pt>
                <c:pt idx="55">
                  <c:v>0.67</c:v>
                </c:pt>
                <c:pt idx="56">
                  <c:v>0.67</c:v>
                </c:pt>
                <c:pt idx="57">
                  <c:v>0.67</c:v>
                </c:pt>
                <c:pt idx="58">
                  <c:v>0.67</c:v>
                </c:pt>
                <c:pt idx="59">
                  <c:v>0.67</c:v>
                </c:pt>
                <c:pt idx="60">
                  <c:v>0.65</c:v>
                </c:pt>
                <c:pt idx="61">
                  <c:v>0.65</c:v>
                </c:pt>
                <c:pt idx="62">
                  <c:v>0.65</c:v>
                </c:pt>
                <c:pt idx="63">
                  <c:v>0.42</c:v>
                </c:pt>
                <c:pt idx="64">
                  <c:v>0.63</c:v>
                </c:pt>
                <c:pt idx="65">
                  <c:v>0.65</c:v>
                </c:pt>
                <c:pt idx="66">
                  <c:v>0.65</c:v>
                </c:pt>
                <c:pt idx="67">
                  <c:v>0.95</c:v>
                </c:pt>
                <c:pt idx="68">
                  <c:v>0.95</c:v>
                </c:pt>
                <c:pt idx="69">
                  <c:v>0.95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0.47</c:v>
                </c:pt>
                <c:pt idx="74">
                  <c:v>0.47</c:v>
                </c:pt>
                <c:pt idx="75">
                  <c:v>0.47</c:v>
                </c:pt>
                <c:pt idx="76">
                  <c:v>0.27</c:v>
                </c:pt>
                <c:pt idx="77">
                  <c:v>0.27</c:v>
                </c:pt>
                <c:pt idx="80">
                  <c:v>6.6666666666666666E-2</c:v>
                </c:pt>
                <c:pt idx="81">
                  <c:v>0.8</c:v>
                </c:pt>
                <c:pt idx="82">
                  <c:v>0.8</c:v>
                </c:pt>
                <c:pt idx="83">
                  <c:v>0.9</c:v>
                </c:pt>
                <c:pt idx="84">
                  <c:v>0.81818181818181823</c:v>
                </c:pt>
                <c:pt idx="85">
                  <c:v>0.81818181818181823</c:v>
                </c:pt>
                <c:pt idx="86">
                  <c:v>0.63636363636363635</c:v>
                </c:pt>
                <c:pt idx="87">
                  <c:v>0.63636363636363635</c:v>
                </c:pt>
                <c:pt idx="88">
                  <c:v>0.6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3">
                  <c:v>0.45454545454545453</c:v>
                </c:pt>
                <c:pt idx="94">
                  <c:v>0.45454545454545453</c:v>
                </c:pt>
                <c:pt idx="95">
                  <c:v>0.45454545454545453</c:v>
                </c:pt>
                <c:pt idx="96">
                  <c:v>0.45454545454545453</c:v>
                </c:pt>
                <c:pt idx="97">
                  <c:v>0.41666666666666669</c:v>
                </c:pt>
                <c:pt idx="98">
                  <c:v>0.77777777777777779</c:v>
                </c:pt>
                <c:pt idx="99">
                  <c:v>0.77777777777777779</c:v>
                </c:pt>
                <c:pt idx="100">
                  <c:v>0.88888888888888884</c:v>
                </c:pt>
                <c:pt idx="101">
                  <c:v>0.88888888888888884</c:v>
                </c:pt>
                <c:pt idx="102">
                  <c:v>0.44444444444444442</c:v>
                </c:pt>
                <c:pt idx="103">
                  <c:v>0.66666666666666663</c:v>
                </c:pt>
                <c:pt idx="104">
                  <c:v>0</c:v>
                </c:pt>
                <c:pt idx="105">
                  <c:v>0</c:v>
                </c:pt>
                <c:pt idx="106">
                  <c:v>0.69230769230769229</c:v>
                </c:pt>
                <c:pt idx="107">
                  <c:v>0.69230769230769229</c:v>
                </c:pt>
                <c:pt idx="108">
                  <c:v>0.69230769230769229</c:v>
                </c:pt>
                <c:pt idx="109">
                  <c:v>0.69230769230769229</c:v>
                </c:pt>
                <c:pt idx="110">
                  <c:v>0.69230769230769229</c:v>
                </c:pt>
                <c:pt idx="111">
                  <c:v>0.69230769230769229</c:v>
                </c:pt>
                <c:pt idx="117">
                  <c:v>0.55555555555555558</c:v>
                </c:pt>
                <c:pt idx="133">
                  <c:v>0.06</c:v>
                </c:pt>
                <c:pt idx="134">
                  <c:v>0.06</c:v>
                </c:pt>
                <c:pt idx="135">
                  <c:v>0.72</c:v>
                </c:pt>
                <c:pt idx="136">
                  <c:v>0.72</c:v>
                </c:pt>
                <c:pt idx="137">
                  <c:v>0.3</c:v>
                </c:pt>
                <c:pt idx="138">
                  <c:v>0.3</c:v>
                </c:pt>
                <c:pt idx="139">
                  <c:v>0.35</c:v>
                </c:pt>
                <c:pt idx="140">
                  <c:v>0.23</c:v>
                </c:pt>
                <c:pt idx="141">
                  <c:v>0.23</c:v>
                </c:pt>
                <c:pt idx="142">
                  <c:v>0.23</c:v>
                </c:pt>
                <c:pt idx="143">
                  <c:v>0.64</c:v>
                </c:pt>
                <c:pt idx="144">
                  <c:v>0.62</c:v>
                </c:pt>
                <c:pt idx="145">
                  <c:v>0.62</c:v>
                </c:pt>
                <c:pt idx="146">
                  <c:v>1</c:v>
                </c:pt>
                <c:pt idx="147">
                  <c:v>0.67</c:v>
                </c:pt>
                <c:pt idx="148">
                  <c:v>0.67</c:v>
                </c:pt>
                <c:pt idx="149">
                  <c:v>0.67</c:v>
                </c:pt>
                <c:pt idx="150">
                  <c:v>0.93</c:v>
                </c:pt>
                <c:pt idx="151">
                  <c:v>0.33</c:v>
                </c:pt>
                <c:pt idx="152">
                  <c:v>0.33</c:v>
                </c:pt>
                <c:pt idx="153">
                  <c:v>0.36</c:v>
                </c:pt>
                <c:pt idx="154">
                  <c:v>0.56000000000000005</c:v>
                </c:pt>
                <c:pt idx="155">
                  <c:v>0.56000000000000005</c:v>
                </c:pt>
                <c:pt idx="156">
                  <c:v>0.56000000000000005</c:v>
                </c:pt>
                <c:pt idx="157">
                  <c:v>0.56000000000000005</c:v>
                </c:pt>
                <c:pt idx="158">
                  <c:v>0.78</c:v>
                </c:pt>
                <c:pt idx="159">
                  <c:v>0.78</c:v>
                </c:pt>
                <c:pt idx="160">
                  <c:v>0.94</c:v>
                </c:pt>
                <c:pt idx="161">
                  <c:v>0.94</c:v>
                </c:pt>
                <c:pt idx="162">
                  <c:v>0.94</c:v>
                </c:pt>
                <c:pt idx="163">
                  <c:v>0.94</c:v>
                </c:pt>
                <c:pt idx="164">
                  <c:v>1</c:v>
                </c:pt>
                <c:pt idx="165">
                  <c:v>0.66666666666666663</c:v>
                </c:pt>
                <c:pt idx="166">
                  <c:v>0.66666666666666663</c:v>
                </c:pt>
                <c:pt idx="167">
                  <c:v>0.66666666666666663</c:v>
                </c:pt>
                <c:pt idx="168">
                  <c:v>0.33333333333333331</c:v>
                </c:pt>
                <c:pt idx="170">
                  <c:v>0.5</c:v>
                </c:pt>
                <c:pt idx="171">
                  <c:v>0.875</c:v>
                </c:pt>
                <c:pt idx="172">
                  <c:v>0.75</c:v>
                </c:pt>
                <c:pt idx="173">
                  <c:v>0.6</c:v>
                </c:pt>
                <c:pt idx="174">
                  <c:v>0.45</c:v>
                </c:pt>
                <c:pt idx="175">
                  <c:v>0.38095238095238093</c:v>
                </c:pt>
                <c:pt idx="176">
                  <c:v>3.0303030303030304E-2</c:v>
                </c:pt>
                <c:pt idx="177">
                  <c:v>0.27272727272727271</c:v>
                </c:pt>
                <c:pt idx="178">
                  <c:v>0.27272727272727271</c:v>
                </c:pt>
                <c:pt idx="179">
                  <c:v>0.27272727272727271</c:v>
                </c:pt>
                <c:pt idx="180">
                  <c:v>0.46153846153846156</c:v>
                </c:pt>
                <c:pt idx="181">
                  <c:v>0.53846153846153844</c:v>
                </c:pt>
                <c:pt idx="189">
                  <c:v>245</c:v>
                </c:pt>
                <c:pt idx="211">
                  <c:v>0</c:v>
                </c:pt>
                <c:pt idx="212">
                  <c:v>0.41</c:v>
                </c:pt>
                <c:pt idx="213">
                  <c:v>0.41</c:v>
                </c:pt>
                <c:pt idx="214">
                  <c:v>0.41</c:v>
                </c:pt>
              </c:numCache>
            </c:numRef>
          </c:xVal>
          <c:yVal>
            <c:numRef>
              <c:f>'Paper Physiology data'!$M$2:$M$318</c:f>
              <c:numCache>
                <c:formatCode>0.00</c:formatCode>
                <c:ptCount val="317"/>
                <c:pt idx="10">
                  <c:v>0.31213872832369943</c:v>
                </c:pt>
                <c:pt idx="11">
                  <c:v>0.77071290944123316</c:v>
                </c:pt>
                <c:pt idx="12">
                  <c:v>0.19851576994434136</c:v>
                </c:pt>
                <c:pt idx="13">
                  <c:v>0.41528239202657807</c:v>
                </c:pt>
                <c:pt idx="15">
                  <c:v>0.30282776349614393</c:v>
                </c:pt>
                <c:pt idx="40">
                  <c:v>0.47191011235955055</c:v>
                </c:pt>
                <c:pt idx="41">
                  <c:v>0.64218009478672988</c:v>
                </c:pt>
                <c:pt idx="43">
                  <c:v>0.32311320754716982</c:v>
                </c:pt>
                <c:pt idx="44">
                  <c:v>0.29629629629629628</c:v>
                </c:pt>
                <c:pt idx="45">
                  <c:v>0.30676328502415456</c:v>
                </c:pt>
                <c:pt idx="46">
                  <c:v>0.37384898710865561</c:v>
                </c:pt>
                <c:pt idx="47">
                  <c:v>0</c:v>
                </c:pt>
                <c:pt idx="48">
                  <c:v>0.27129337539432175</c:v>
                </c:pt>
                <c:pt idx="49">
                  <c:v>0.15141955835962145</c:v>
                </c:pt>
                <c:pt idx="50">
                  <c:v>2.4482109227871938E-2</c:v>
                </c:pt>
                <c:pt idx="51">
                  <c:v>0.31463414634146342</c:v>
                </c:pt>
                <c:pt idx="52">
                  <c:v>0.34788732394366195</c:v>
                </c:pt>
                <c:pt idx="54">
                  <c:v>0.67475728155339809</c:v>
                </c:pt>
                <c:pt idx="55">
                  <c:v>0.4482200647249191</c:v>
                </c:pt>
                <c:pt idx="56">
                  <c:v>0.50161812297734631</c:v>
                </c:pt>
                <c:pt idx="57">
                  <c:v>0.2022653721682848</c:v>
                </c:pt>
                <c:pt idx="58">
                  <c:v>0.27993527508090615</c:v>
                </c:pt>
                <c:pt idx="59">
                  <c:v>0.35113268608414239</c:v>
                </c:pt>
                <c:pt idx="60">
                  <c:v>0.53658536585365857</c:v>
                </c:pt>
                <c:pt idx="61">
                  <c:v>0.45050215208034433</c:v>
                </c:pt>
                <c:pt idx="62">
                  <c:v>0.54713804713804715</c:v>
                </c:pt>
                <c:pt idx="63">
                  <c:v>0.32142857142857145</c:v>
                </c:pt>
                <c:pt idx="64">
                  <c:v>0.41549295774647887</c:v>
                </c:pt>
                <c:pt idx="65">
                  <c:v>0.43444227005870839</c:v>
                </c:pt>
                <c:pt idx="66">
                  <c:v>0.62818003913894327</c:v>
                </c:pt>
                <c:pt idx="67">
                  <c:v>0.21359223300970873</c:v>
                </c:pt>
                <c:pt idx="68">
                  <c:v>0.49708737864077668</c:v>
                </c:pt>
                <c:pt idx="69">
                  <c:v>0.3087378640776699</c:v>
                </c:pt>
                <c:pt idx="70">
                  <c:v>0.48837209302325579</c:v>
                </c:pt>
                <c:pt idx="71">
                  <c:v>0.44651162790697674</c:v>
                </c:pt>
                <c:pt idx="72">
                  <c:v>1.1627906976744186E-2</c:v>
                </c:pt>
                <c:pt idx="73">
                  <c:v>0.14565826330532214</c:v>
                </c:pt>
                <c:pt idx="74">
                  <c:v>0.5490196078431373</c:v>
                </c:pt>
                <c:pt idx="75">
                  <c:v>0.65266106442577032</c:v>
                </c:pt>
                <c:pt idx="76">
                  <c:v>0.12903225806451613</c:v>
                </c:pt>
                <c:pt idx="77">
                  <c:v>0.49853372434017595</c:v>
                </c:pt>
                <c:pt idx="78">
                  <c:v>0.5</c:v>
                </c:pt>
                <c:pt idx="79">
                  <c:v>0.5</c:v>
                </c:pt>
                <c:pt idx="80">
                  <c:v>0.16</c:v>
                </c:pt>
                <c:pt idx="81">
                  <c:v>0.41223671013039115</c:v>
                </c:pt>
                <c:pt idx="82">
                  <c:v>0.31193580742226679</c:v>
                </c:pt>
                <c:pt idx="83">
                  <c:v>0.2884012539184953</c:v>
                </c:pt>
                <c:pt idx="84">
                  <c:v>4.4817927170868348E-2</c:v>
                </c:pt>
                <c:pt idx="85">
                  <c:v>4.4817927170868348E-2</c:v>
                </c:pt>
                <c:pt idx="86">
                  <c:v>0.08</c:v>
                </c:pt>
                <c:pt idx="87">
                  <c:v>0.31428571428571428</c:v>
                </c:pt>
                <c:pt idx="88">
                  <c:v>7.6086956521739135E-2</c:v>
                </c:pt>
                <c:pt idx="89">
                  <c:v>0.68970588235294117</c:v>
                </c:pt>
                <c:pt idx="90">
                  <c:v>5.1470588235294115E-2</c:v>
                </c:pt>
                <c:pt idx="91">
                  <c:v>0.31323529411764706</c:v>
                </c:pt>
                <c:pt idx="92">
                  <c:v>0.11252268602540835</c:v>
                </c:pt>
                <c:pt idx="93">
                  <c:v>0.84598698481561818</c:v>
                </c:pt>
                <c:pt idx="94">
                  <c:v>0.65075921908893708</c:v>
                </c:pt>
                <c:pt idx="95">
                  <c:v>0.41648590021691972</c:v>
                </c:pt>
                <c:pt idx="96">
                  <c:v>0.20390455531453361</c:v>
                </c:pt>
                <c:pt idx="97">
                  <c:v>0.87472527472527473</c:v>
                </c:pt>
                <c:pt idx="98">
                  <c:v>0.15772357723577235</c:v>
                </c:pt>
                <c:pt idx="99">
                  <c:v>0.25203252032520324</c:v>
                </c:pt>
                <c:pt idx="100">
                  <c:v>0.55577689243027883</c:v>
                </c:pt>
                <c:pt idx="101">
                  <c:v>0.7310756972111554</c:v>
                </c:pt>
                <c:pt idx="102">
                  <c:v>0.51006711409395977</c:v>
                </c:pt>
                <c:pt idx="103">
                  <c:v>0.45149911816578481</c:v>
                </c:pt>
                <c:pt idx="104">
                  <c:v>0.6029411764705882</c:v>
                </c:pt>
                <c:pt idx="105">
                  <c:v>0.48823529411764705</c:v>
                </c:pt>
                <c:pt idx="106">
                  <c:v>0.90804597701149425</c:v>
                </c:pt>
                <c:pt idx="107">
                  <c:v>0.85488505747126442</c:v>
                </c:pt>
                <c:pt idx="108">
                  <c:v>0.69396551724137934</c:v>
                </c:pt>
                <c:pt idx="109">
                  <c:v>0.21551724137931033</c:v>
                </c:pt>
                <c:pt idx="110">
                  <c:v>0.64798850574712641</c:v>
                </c:pt>
                <c:pt idx="111">
                  <c:v>0.62931034482758619</c:v>
                </c:pt>
                <c:pt idx="115">
                  <c:v>0.67741935483870963</c:v>
                </c:pt>
                <c:pt idx="117">
                  <c:v>5.0306748466257663E-2</c:v>
                </c:pt>
                <c:pt idx="118">
                  <c:v>0.48682559598494352</c:v>
                </c:pt>
                <c:pt idx="119">
                  <c:v>0.43478260869565216</c:v>
                </c:pt>
                <c:pt idx="120">
                  <c:v>0.34169278996865204</c:v>
                </c:pt>
                <c:pt idx="133">
                  <c:v>0.35190615835777128</c:v>
                </c:pt>
                <c:pt idx="134">
                  <c:v>0.70674486803519065</c:v>
                </c:pt>
                <c:pt idx="135">
                  <c:v>0.66666666666666663</c:v>
                </c:pt>
                <c:pt idx="136">
                  <c:v>0.2471264367816092</c:v>
                </c:pt>
                <c:pt idx="137">
                  <c:v>0.44827586206896552</c:v>
                </c:pt>
                <c:pt idx="138">
                  <c:v>5.1724137931034482E-2</c:v>
                </c:pt>
                <c:pt idx="139">
                  <c:v>0.74033149171270718</c:v>
                </c:pt>
                <c:pt idx="140">
                  <c:v>0.72727272727272729</c:v>
                </c:pt>
                <c:pt idx="142">
                  <c:v>0.48571428571428571</c:v>
                </c:pt>
                <c:pt idx="143">
                  <c:v>0.36018237082066867</c:v>
                </c:pt>
                <c:pt idx="145">
                  <c:v>0.21428571428571427</c:v>
                </c:pt>
                <c:pt idx="146">
                  <c:v>0.96551724137931039</c:v>
                </c:pt>
                <c:pt idx="147">
                  <c:v>0.81727574750830567</c:v>
                </c:pt>
                <c:pt idx="148">
                  <c:v>0.35049833887043191</c:v>
                </c:pt>
                <c:pt idx="149">
                  <c:v>0.2009966777408638</c:v>
                </c:pt>
                <c:pt idx="150">
                  <c:v>0.50580046403712298</c:v>
                </c:pt>
                <c:pt idx="151">
                  <c:v>0.23823529411764705</c:v>
                </c:pt>
                <c:pt idx="152">
                  <c:v>0.47928994082840237</c:v>
                </c:pt>
                <c:pt idx="153">
                  <c:v>0.36756756756756759</c:v>
                </c:pt>
                <c:pt idx="154">
                  <c:v>0.50635593220338981</c:v>
                </c:pt>
                <c:pt idx="155">
                  <c:v>0.15042372881355931</c:v>
                </c:pt>
                <c:pt idx="156">
                  <c:v>0.45772594752186591</c:v>
                </c:pt>
                <c:pt idx="157">
                  <c:v>0.16034985422740525</c:v>
                </c:pt>
                <c:pt idx="158">
                  <c:v>0.25877192982456143</c:v>
                </c:pt>
                <c:pt idx="159">
                  <c:v>0.27923976608187134</c:v>
                </c:pt>
                <c:pt idx="160">
                  <c:v>0.55789473684210522</c:v>
                </c:pt>
                <c:pt idx="161">
                  <c:v>0.73263157894736841</c:v>
                </c:pt>
                <c:pt idx="162">
                  <c:v>0.33263157894736844</c:v>
                </c:pt>
                <c:pt idx="163">
                  <c:v>0.15578947368421053</c:v>
                </c:pt>
                <c:pt idx="164">
                  <c:v>0.77666666666666662</c:v>
                </c:pt>
                <c:pt idx="165">
                  <c:v>0.17325227963525835</c:v>
                </c:pt>
                <c:pt idx="166">
                  <c:v>0.90881458966565354</c:v>
                </c:pt>
                <c:pt idx="167">
                  <c:v>0.63829787234042556</c:v>
                </c:pt>
                <c:pt idx="168">
                  <c:v>0.37009803921568629</c:v>
                </c:pt>
                <c:pt idx="169">
                  <c:v>0.42443729903536975</c:v>
                </c:pt>
                <c:pt idx="170">
                  <c:v>0.17181705809641531</c:v>
                </c:pt>
                <c:pt idx="171">
                  <c:v>0.6</c:v>
                </c:pt>
                <c:pt idx="172">
                  <c:v>0.76190476190476186</c:v>
                </c:pt>
                <c:pt idx="173">
                  <c:v>0</c:v>
                </c:pt>
                <c:pt idx="174">
                  <c:v>0.5855513307984791</c:v>
                </c:pt>
                <c:pt idx="175">
                  <c:v>0.41825095057034223</c:v>
                </c:pt>
                <c:pt idx="176">
                  <c:v>0.41554054054054052</c:v>
                </c:pt>
                <c:pt idx="177">
                  <c:v>0.33243967828418231</c:v>
                </c:pt>
                <c:pt idx="178">
                  <c:v>0.30434782608695654</c:v>
                </c:pt>
                <c:pt idx="179">
                  <c:v>0.96024464831804279</c:v>
                </c:pt>
                <c:pt idx="180">
                  <c:v>0.29055007052186171</c:v>
                </c:pt>
                <c:pt idx="181">
                  <c:v>0.29156626506024097</c:v>
                </c:pt>
                <c:pt idx="183">
                  <c:v>0.39951573849878935</c:v>
                </c:pt>
                <c:pt idx="184">
                  <c:v>0.12954545454545455</c:v>
                </c:pt>
                <c:pt idx="185">
                  <c:v>0.31302717900656046</c:v>
                </c:pt>
                <c:pt idx="186">
                  <c:v>0.68470588235294116</c:v>
                </c:pt>
                <c:pt idx="187">
                  <c:v>9.1764705882352943E-2</c:v>
                </c:pt>
                <c:pt idx="188">
                  <c:v>0.48525469168900803</c:v>
                </c:pt>
                <c:pt idx="189">
                  <c:v>0.7</c:v>
                </c:pt>
                <c:pt idx="190">
                  <c:v>0.105</c:v>
                </c:pt>
                <c:pt idx="191">
                  <c:v>0.12292013311148087</c:v>
                </c:pt>
                <c:pt idx="192">
                  <c:v>0.15016638935108154</c:v>
                </c:pt>
                <c:pt idx="193">
                  <c:v>0.19904326123128119</c:v>
                </c:pt>
                <c:pt idx="194">
                  <c:v>0.32861896838602328</c:v>
                </c:pt>
                <c:pt idx="195">
                  <c:v>0.38893510815307819</c:v>
                </c:pt>
                <c:pt idx="196">
                  <c:v>0.71651414309484196</c:v>
                </c:pt>
                <c:pt idx="212">
                  <c:v>0.41421568627450983</c:v>
                </c:pt>
                <c:pt idx="213">
                  <c:v>0.34558823529411764</c:v>
                </c:pt>
                <c:pt idx="214">
                  <c:v>0.23039215686274508</c:v>
                </c:pt>
                <c:pt idx="217">
                  <c:v>0.6</c:v>
                </c:pt>
                <c:pt idx="218">
                  <c:v>0.05</c:v>
                </c:pt>
                <c:pt idx="219">
                  <c:v>0.18181818181818182</c:v>
                </c:pt>
                <c:pt idx="223">
                  <c:v>0.43333333333333335</c:v>
                </c:pt>
                <c:pt idx="224">
                  <c:v>0.80176211453744495</c:v>
                </c:pt>
                <c:pt idx="235">
                  <c:v>4.0476190476190478E-2</c:v>
                </c:pt>
                <c:pt idx="236">
                  <c:v>0.9667194928684627</c:v>
                </c:pt>
                <c:pt idx="237">
                  <c:v>0.84285714285714286</c:v>
                </c:pt>
                <c:pt idx="239">
                  <c:v>0.91</c:v>
                </c:pt>
                <c:pt idx="243">
                  <c:v>0.11320754716981132</c:v>
                </c:pt>
                <c:pt idx="244">
                  <c:v>0.93617021276595747</c:v>
                </c:pt>
                <c:pt idx="245">
                  <c:v>0.4</c:v>
                </c:pt>
                <c:pt idx="250">
                  <c:v>0.59</c:v>
                </c:pt>
                <c:pt idx="254">
                  <c:v>0.27448071216617209</c:v>
                </c:pt>
                <c:pt idx="255">
                  <c:v>0.35557768924302791</c:v>
                </c:pt>
                <c:pt idx="256">
                  <c:v>0.7276785714285714</c:v>
                </c:pt>
                <c:pt idx="260">
                  <c:v>0.21919014084507046</c:v>
                </c:pt>
                <c:pt idx="261">
                  <c:v>0.33841218925421007</c:v>
                </c:pt>
                <c:pt idx="262">
                  <c:v>0.46971428571428575</c:v>
                </c:pt>
                <c:pt idx="263">
                  <c:v>0.90476190476190477</c:v>
                </c:pt>
                <c:pt idx="268">
                  <c:v>0.35812672176308541</c:v>
                </c:pt>
                <c:pt idx="269">
                  <c:v>0.78723404255319152</c:v>
                </c:pt>
                <c:pt idx="270">
                  <c:v>9.6875000000000003E-2</c:v>
                </c:pt>
                <c:pt idx="271">
                  <c:v>4.2857142857142858E-2</c:v>
                </c:pt>
                <c:pt idx="274">
                  <c:v>0.88740458015267176</c:v>
                </c:pt>
                <c:pt idx="277">
                  <c:v>0.4832116788321168</c:v>
                </c:pt>
                <c:pt idx="278">
                  <c:v>0.72937293729372932</c:v>
                </c:pt>
                <c:pt idx="281">
                  <c:v>0.34537246049661402</c:v>
                </c:pt>
                <c:pt idx="284">
                  <c:v>0.40330188679245282</c:v>
                </c:pt>
                <c:pt idx="285">
                  <c:v>0.37016574585635359</c:v>
                </c:pt>
                <c:pt idx="286">
                  <c:v>0.53140096618357491</c:v>
                </c:pt>
                <c:pt idx="287">
                  <c:v>0.82370820668693012</c:v>
                </c:pt>
                <c:pt idx="288">
                  <c:v>0.67173252279635254</c:v>
                </c:pt>
                <c:pt idx="289">
                  <c:v>0.59068627450980393</c:v>
                </c:pt>
                <c:pt idx="290">
                  <c:v>0.13370998116760829</c:v>
                </c:pt>
                <c:pt idx="291">
                  <c:v>0.72815533980582525</c:v>
                </c:pt>
                <c:pt idx="292">
                  <c:v>0.70538720538720545</c:v>
                </c:pt>
                <c:pt idx="293">
                  <c:v>0.65405405405405403</c:v>
                </c:pt>
                <c:pt idx="294">
                  <c:v>0.36694677871148457</c:v>
                </c:pt>
                <c:pt idx="295">
                  <c:v>0.19489559164733178</c:v>
                </c:pt>
                <c:pt idx="296">
                  <c:v>0.19060773480662985</c:v>
                </c:pt>
                <c:pt idx="297">
                  <c:v>0.49407114624505927</c:v>
                </c:pt>
                <c:pt idx="298">
                  <c:v>0.1</c:v>
                </c:pt>
                <c:pt idx="299">
                  <c:v>0.1245674740484429</c:v>
                </c:pt>
                <c:pt idx="300">
                  <c:v>0.5</c:v>
                </c:pt>
                <c:pt idx="301">
                  <c:v>0.26525198938992045</c:v>
                </c:pt>
                <c:pt idx="302">
                  <c:v>0.58241758241758246</c:v>
                </c:pt>
                <c:pt idx="303">
                  <c:v>0.35626102292768957</c:v>
                </c:pt>
                <c:pt idx="304">
                  <c:v>0.84832451499118167</c:v>
                </c:pt>
                <c:pt idx="305">
                  <c:v>0.28571428571428575</c:v>
                </c:pt>
                <c:pt idx="306">
                  <c:v>0.14067278287461774</c:v>
                </c:pt>
                <c:pt idx="307">
                  <c:v>0.28000000000000003</c:v>
                </c:pt>
                <c:pt idx="308">
                  <c:v>0.13878080415045396</c:v>
                </c:pt>
                <c:pt idx="309">
                  <c:v>0.4556390977443609</c:v>
                </c:pt>
                <c:pt idx="310">
                  <c:v>0.92947103274559195</c:v>
                </c:pt>
                <c:pt idx="311">
                  <c:v>0.21983914209115282</c:v>
                </c:pt>
                <c:pt idx="312">
                  <c:v>0.80158296943231444</c:v>
                </c:pt>
                <c:pt idx="313">
                  <c:v>0.53896103896103897</c:v>
                </c:pt>
                <c:pt idx="314">
                  <c:v>0.97077922077922074</c:v>
                </c:pt>
                <c:pt idx="315">
                  <c:v>0.62282878411910669</c:v>
                </c:pt>
                <c:pt idx="316">
                  <c:v>0.69421487603305787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B4-D140-9A0D-877AE981040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'Paper Physiology data'!$J$319:$J$427</c:f>
              <c:numCache>
                <c:formatCode>0.00</c:formatCode>
                <c:ptCount val="109"/>
                <c:pt idx="6">
                  <c:v>0.3</c:v>
                </c:pt>
                <c:pt idx="11">
                  <c:v>0.375</c:v>
                </c:pt>
                <c:pt idx="14">
                  <c:v>0.54545454545454541</c:v>
                </c:pt>
                <c:pt idx="15">
                  <c:v>0.4</c:v>
                </c:pt>
                <c:pt idx="16">
                  <c:v>0.83</c:v>
                </c:pt>
                <c:pt idx="17">
                  <c:v>0.75</c:v>
                </c:pt>
                <c:pt idx="18">
                  <c:v>0.15</c:v>
                </c:pt>
                <c:pt idx="19">
                  <c:v>0.7</c:v>
                </c:pt>
                <c:pt idx="20">
                  <c:v>0.9</c:v>
                </c:pt>
                <c:pt idx="21">
                  <c:v>0.17</c:v>
                </c:pt>
                <c:pt idx="22">
                  <c:v>0.83</c:v>
                </c:pt>
                <c:pt idx="23">
                  <c:v>0.65</c:v>
                </c:pt>
                <c:pt idx="24">
                  <c:v>0.42</c:v>
                </c:pt>
                <c:pt idx="25">
                  <c:v>0.63</c:v>
                </c:pt>
                <c:pt idx="26">
                  <c:v>0.75</c:v>
                </c:pt>
                <c:pt idx="28">
                  <c:v>9.0909090909090912E-2</c:v>
                </c:pt>
                <c:pt idx="29">
                  <c:v>9.0909090909090912E-2</c:v>
                </c:pt>
                <c:pt idx="30">
                  <c:v>0.6</c:v>
                </c:pt>
                <c:pt idx="31">
                  <c:v>0.75</c:v>
                </c:pt>
                <c:pt idx="32">
                  <c:v>0.41666666666666669</c:v>
                </c:pt>
                <c:pt idx="33">
                  <c:v>0.41666666666666669</c:v>
                </c:pt>
                <c:pt idx="34">
                  <c:v>0.77777777777777779</c:v>
                </c:pt>
                <c:pt idx="35">
                  <c:v>0.22222222222222221</c:v>
                </c:pt>
                <c:pt idx="39">
                  <c:v>0.33333333333333331</c:v>
                </c:pt>
                <c:pt idx="43">
                  <c:v>0.64</c:v>
                </c:pt>
                <c:pt idx="44">
                  <c:v>0.64</c:v>
                </c:pt>
                <c:pt idx="45">
                  <c:v>0.59</c:v>
                </c:pt>
                <c:pt idx="46">
                  <c:v>0.62</c:v>
                </c:pt>
                <c:pt idx="47">
                  <c:v>0.93</c:v>
                </c:pt>
                <c:pt idx="48">
                  <c:v>0.78</c:v>
                </c:pt>
                <c:pt idx="49">
                  <c:v>0.56000000000000005</c:v>
                </c:pt>
                <c:pt idx="50">
                  <c:v>0.78</c:v>
                </c:pt>
                <c:pt idx="52">
                  <c:v>0.75</c:v>
                </c:pt>
                <c:pt idx="53">
                  <c:v>0.5714285714285714</c:v>
                </c:pt>
                <c:pt idx="54">
                  <c:v>0.27272727272727271</c:v>
                </c:pt>
                <c:pt idx="55">
                  <c:v>0.27272727272727271</c:v>
                </c:pt>
                <c:pt idx="63">
                  <c:v>0.41</c:v>
                </c:pt>
                <c:pt idx="64">
                  <c:v>0.41</c:v>
                </c:pt>
              </c:numCache>
            </c:numRef>
          </c:xVal>
          <c:yVal>
            <c:numRef>
              <c:f>'Paper Physiology data'!$M$319:$M$427</c:f>
              <c:numCache>
                <c:formatCode>0.00</c:formatCode>
                <c:ptCount val="109"/>
                <c:pt idx="5">
                  <c:v>0.9</c:v>
                </c:pt>
                <c:pt idx="6">
                  <c:v>0.20977011494252873</c:v>
                </c:pt>
                <c:pt idx="7">
                  <c:v>0.21929824561403508</c:v>
                </c:pt>
                <c:pt idx="8">
                  <c:v>0.95714285714285718</c:v>
                </c:pt>
                <c:pt idx="9">
                  <c:v>1</c:v>
                </c:pt>
                <c:pt idx="11">
                  <c:v>0.16279069767441862</c:v>
                </c:pt>
                <c:pt idx="14">
                  <c:v>0.20616113744075829</c:v>
                </c:pt>
                <c:pt idx="15">
                  <c:v>0.16981132075471697</c:v>
                </c:pt>
                <c:pt idx="16">
                  <c:v>0.1270718232044199</c:v>
                </c:pt>
                <c:pt idx="17">
                  <c:v>0.80283911671924291</c:v>
                </c:pt>
                <c:pt idx="18">
                  <c:v>5.113636363636364E-2</c:v>
                </c:pt>
                <c:pt idx="19">
                  <c:v>0.84878048780487803</c:v>
                </c:pt>
                <c:pt idx="20">
                  <c:v>0.12112676056338029</c:v>
                </c:pt>
                <c:pt idx="21">
                  <c:v>0.18128654970760233</c:v>
                </c:pt>
                <c:pt idx="23">
                  <c:v>0.30129124820659969</c:v>
                </c:pt>
                <c:pt idx="24">
                  <c:v>5.7692307692307696E-2</c:v>
                </c:pt>
                <c:pt idx="25">
                  <c:v>8.9201877934272297E-2</c:v>
                </c:pt>
                <c:pt idx="26">
                  <c:v>3.255813953488372E-2</c:v>
                </c:pt>
                <c:pt idx="27">
                  <c:v>0.1</c:v>
                </c:pt>
                <c:pt idx="28">
                  <c:v>0.93425605536332179</c:v>
                </c:pt>
                <c:pt idx="29">
                  <c:v>0.88581314878892736</c:v>
                </c:pt>
                <c:pt idx="30">
                  <c:v>0.97554347826086951</c:v>
                </c:pt>
                <c:pt idx="31">
                  <c:v>1.9117647058823531E-2</c:v>
                </c:pt>
                <c:pt idx="32">
                  <c:v>5.4945054945054944E-2</c:v>
                </c:pt>
                <c:pt idx="33">
                  <c:v>0.18901098901098901</c:v>
                </c:pt>
                <c:pt idx="34">
                  <c:v>0.91382113821138211</c:v>
                </c:pt>
                <c:pt idx="35">
                  <c:v>0.77167019027484141</c:v>
                </c:pt>
                <c:pt idx="38">
                  <c:v>0.28012519561815341</c:v>
                </c:pt>
                <c:pt idx="39">
                  <c:v>0.13855421686746988</c:v>
                </c:pt>
                <c:pt idx="40">
                  <c:v>5.0198150594451783E-2</c:v>
                </c:pt>
                <c:pt idx="44">
                  <c:v>0.23100303951367782</c:v>
                </c:pt>
                <c:pt idx="45">
                  <c:v>6.9053708439897693E-2</c:v>
                </c:pt>
                <c:pt idx="46">
                  <c:v>0.13793103448275862</c:v>
                </c:pt>
                <c:pt idx="47">
                  <c:v>9.7447795823665889E-2</c:v>
                </c:pt>
                <c:pt idx="48">
                  <c:v>0.87387387387387383</c:v>
                </c:pt>
                <c:pt idx="50">
                  <c:v>3.2163742690058478E-2</c:v>
                </c:pt>
                <c:pt idx="52">
                  <c:v>0.49639249639249639</c:v>
                </c:pt>
                <c:pt idx="53">
                  <c:v>0</c:v>
                </c:pt>
                <c:pt idx="54">
                  <c:v>0.20107238605898123</c:v>
                </c:pt>
                <c:pt idx="55">
                  <c:v>2.318840579710145E-2</c:v>
                </c:pt>
                <c:pt idx="57">
                  <c:v>0</c:v>
                </c:pt>
                <c:pt idx="58">
                  <c:v>8.7818696883852687E-2</c:v>
                </c:pt>
                <c:pt idx="59">
                  <c:v>9.2970049916805325E-2</c:v>
                </c:pt>
                <c:pt idx="63">
                  <c:v>0.11519607843137254</c:v>
                </c:pt>
                <c:pt idx="64">
                  <c:v>9.5588235294117641E-2</c:v>
                </c:pt>
                <c:pt idx="65">
                  <c:v>7.0938215102974822E-2</c:v>
                </c:pt>
                <c:pt idx="66">
                  <c:v>0.20427553444180521</c:v>
                </c:pt>
                <c:pt idx="68">
                  <c:v>6.2436028659160696E-2</c:v>
                </c:pt>
                <c:pt idx="72">
                  <c:v>0.90955631399317405</c:v>
                </c:pt>
                <c:pt idx="73">
                  <c:v>0.1</c:v>
                </c:pt>
                <c:pt idx="76">
                  <c:v>0</c:v>
                </c:pt>
                <c:pt idx="78">
                  <c:v>0.74096385542168675</c:v>
                </c:pt>
                <c:pt idx="79">
                  <c:v>0.10652920962199312</c:v>
                </c:pt>
                <c:pt idx="80">
                  <c:v>0.25686274509803919</c:v>
                </c:pt>
                <c:pt idx="81">
                  <c:v>8.0086580086580081E-2</c:v>
                </c:pt>
                <c:pt idx="82">
                  <c:v>0.06</c:v>
                </c:pt>
                <c:pt idx="83">
                  <c:v>0.6428571428571429</c:v>
                </c:pt>
                <c:pt idx="84">
                  <c:v>2.6315789473684209E-2</c:v>
                </c:pt>
                <c:pt idx="85">
                  <c:v>0</c:v>
                </c:pt>
                <c:pt idx="86">
                  <c:v>8.2285714285714281E-2</c:v>
                </c:pt>
                <c:pt idx="87">
                  <c:v>2.9755579171094584E-2</c:v>
                </c:pt>
                <c:pt idx="88">
                  <c:v>0.13283740701381508</c:v>
                </c:pt>
                <c:pt idx="90">
                  <c:v>0.12348993288590604</c:v>
                </c:pt>
                <c:pt idx="91">
                  <c:v>9.5155709342560554E-2</c:v>
                </c:pt>
                <c:pt idx="92">
                  <c:v>5.4054054054054057E-2</c:v>
                </c:pt>
                <c:pt idx="93">
                  <c:v>0.10424710424710425</c:v>
                </c:pt>
                <c:pt idx="94">
                  <c:v>8.6474501108647447E-2</c:v>
                </c:pt>
                <c:pt idx="97">
                  <c:v>0</c:v>
                </c:pt>
                <c:pt idx="98">
                  <c:v>0.04</c:v>
                </c:pt>
                <c:pt idx="99">
                  <c:v>0</c:v>
                </c:pt>
                <c:pt idx="100">
                  <c:v>0.70373921380632787</c:v>
                </c:pt>
                <c:pt idx="101">
                  <c:v>8.3411433926897843E-2</c:v>
                </c:pt>
                <c:pt idx="103" formatCode="General">
                  <c:v>0.25621890547263682</c:v>
                </c:pt>
                <c:pt idx="104">
                  <c:v>0.97671410090556277</c:v>
                </c:pt>
                <c:pt idx="106">
                  <c:v>0.11897106109324759</c:v>
                </c:pt>
                <c:pt idx="107">
                  <c:v>0.6097560975609756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B4-D140-9A0D-877AE981040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'Paper Physiology data'!$J$428:$J$515</c:f>
              <c:numCache>
                <c:formatCode>0.00</c:formatCode>
                <c:ptCount val="88"/>
                <c:pt idx="11">
                  <c:v>0.9375</c:v>
                </c:pt>
                <c:pt idx="17">
                  <c:v>0.55000000000000004</c:v>
                </c:pt>
                <c:pt idx="18">
                  <c:v>0.7</c:v>
                </c:pt>
                <c:pt idx="19">
                  <c:v>0.9</c:v>
                </c:pt>
                <c:pt idx="20">
                  <c:v>0.42</c:v>
                </c:pt>
                <c:pt idx="21">
                  <c:v>0.65</c:v>
                </c:pt>
                <c:pt idx="22">
                  <c:v>0.75</c:v>
                </c:pt>
                <c:pt idx="23">
                  <c:v>0.75</c:v>
                </c:pt>
                <c:pt idx="25">
                  <c:v>0.5</c:v>
                </c:pt>
                <c:pt idx="26">
                  <c:v>0.5</c:v>
                </c:pt>
                <c:pt idx="27">
                  <c:v>0.75</c:v>
                </c:pt>
                <c:pt idx="28">
                  <c:v>0.25</c:v>
                </c:pt>
                <c:pt idx="29">
                  <c:v>0.44444444444444442</c:v>
                </c:pt>
                <c:pt idx="30">
                  <c:v>0.66666666666666663</c:v>
                </c:pt>
                <c:pt idx="31">
                  <c:v>0.22222222222222221</c:v>
                </c:pt>
                <c:pt idx="32">
                  <c:v>0.69230769230769229</c:v>
                </c:pt>
                <c:pt idx="33">
                  <c:v>0.66666666666666663</c:v>
                </c:pt>
                <c:pt idx="34">
                  <c:v>0.67</c:v>
                </c:pt>
                <c:pt idx="35">
                  <c:v>0.88888888888888884</c:v>
                </c:pt>
                <c:pt idx="40">
                  <c:v>0.06</c:v>
                </c:pt>
                <c:pt idx="41">
                  <c:v>0.25</c:v>
                </c:pt>
                <c:pt idx="42">
                  <c:v>0.1</c:v>
                </c:pt>
                <c:pt idx="44">
                  <c:v>0.78</c:v>
                </c:pt>
                <c:pt idx="45">
                  <c:v>0.33</c:v>
                </c:pt>
                <c:pt idx="46">
                  <c:v>0.66666666666666663</c:v>
                </c:pt>
                <c:pt idx="47">
                  <c:v>6.6666666666666666E-2</c:v>
                </c:pt>
                <c:pt idx="48">
                  <c:v>0.6</c:v>
                </c:pt>
                <c:pt idx="51">
                  <c:v>0.38461538461538464</c:v>
                </c:pt>
                <c:pt idx="52">
                  <c:v>0.53846153846153844</c:v>
                </c:pt>
                <c:pt idx="76">
                  <c:v>0.42</c:v>
                </c:pt>
              </c:numCache>
            </c:numRef>
          </c:xVal>
          <c:yVal>
            <c:numRef>
              <c:f>'Paper Physiology data'!$M$428:$M$515</c:f>
              <c:numCache>
                <c:formatCode>0.00</c:formatCode>
                <c:ptCount val="88"/>
                <c:pt idx="1">
                  <c:v>0.05</c:v>
                </c:pt>
                <c:pt idx="11">
                  <c:v>0.12</c:v>
                </c:pt>
                <c:pt idx="17">
                  <c:v>0.77488151658767768</c:v>
                </c:pt>
                <c:pt idx="18">
                  <c:v>9.0243902439024387E-2</c:v>
                </c:pt>
                <c:pt idx="19">
                  <c:v>0.77323943661971828</c:v>
                </c:pt>
                <c:pt idx="20">
                  <c:v>0.16758241758241757</c:v>
                </c:pt>
                <c:pt idx="21">
                  <c:v>1.9569471624266144E-2</c:v>
                </c:pt>
                <c:pt idx="22">
                  <c:v>0.75348837209302322</c:v>
                </c:pt>
                <c:pt idx="23">
                  <c:v>2.5210084033613446E-2</c:v>
                </c:pt>
                <c:pt idx="25">
                  <c:v>9.8850574712643677E-2</c:v>
                </c:pt>
                <c:pt idx="26">
                  <c:v>0.77011494252873558</c:v>
                </c:pt>
                <c:pt idx="27">
                  <c:v>0.83823529411764708</c:v>
                </c:pt>
                <c:pt idx="28">
                  <c:v>0.74025974025974028</c:v>
                </c:pt>
                <c:pt idx="29">
                  <c:v>0.74592521572387349</c:v>
                </c:pt>
                <c:pt idx="30">
                  <c:v>0.64021164021164023</c:v>
                </c:pt>
                <c:pt idx="31">
                  <c:v>7.7694235588972427E-2</c:v>
                </c:pt>
                <c:pt idx="32">
                  <c:v>0.10919540229885058</c:v>
                </c:pt>
                <c:pt idx="33">
                  <c:v>0.59482758620689657</c:v>
                </c:pt>
                <c:pt idx="34">
                  <c:v>0.61961206896551724</c:v>
                </c:pt>
                <c:pt idx="35">
                  <c:v>0.41960784313725491</c:v>
                </c:pt>
                <c:pt idx="36">
                  <c:v>0.56112852664576807</c:v>
                </c:pt>
                <c:pt idx="40">
                  <c:v>7.0381231671554259E-2</c:v>
                </c:pt>
                <c:pt idx="41">
                  <c:v>0.65</c:v>
                </c:pt>
                <c:pt idx="42">
                  <c:v>0.89367816091954022</c:v>
                </c:pt>
                <c:pt idx="43">
                  <c:v>1.020408163265306E-2</c:v>
                </c:pt>
                <c:pt idx="44">
                  <c:v>0.59759759759759756</c:v>
                </c:pt>
                <c:pt idx="45">
                  <c:v>0.80882352941176472</c:v>
                </c:pt>
                <c:pt idx="46">
                  <c:v>0.15045592705167174</c:v>
                </c:pt>
                <c:pt idx="47">
                  <c:v>0.65437788018433185</c:v>
                </c:pt>
                <c:pt idx="48">
                  <c:v>6.0000000000000001E-3</c:v>
                </c:pt>
                <c:pt idx="49">
                  <c:v>0.2</c:v>
                </c:pt>
                <c:pt idx="50">
                  <c:v>0.11734028683181226</c:v>
                </c:pt>
                <c:pt idx="51">
                  <c:v>8.0314960629921273E-2</c:v>
                </c:pt>
                <c:pt idx="52">
                  <c:v>2.891566265060241E-2</c:v>
                </c:pt>
                <c:pt idx="53">
                  <c:v>0.99494630448515475</c:v>
                </c:pt>
                <c:pt idx="54">
                  <c:v>0.91501416430594906</c:v>
                </c:pt>
                <c:pt idx="55">
                  <c:v>0.02</c:v>
                </c:pt>
                <c:pt idx="56">
                  <c:v>2.6414309484193009E-2</c:v>
                </c:pt>
                <c:pt idx="60">
                  <c:v>1</c:v>
                </c:pt>
                <c:pt idx="63">
                  <c:v>6.3705103969754262E-2</c:v>
                </c:pt>
                <c:pt idx="66">
                  <c:v>0.8571428571428571</c:v>
                </c:pt>
                <c:pt idx="67">
                  <c:v>0.88064046579330424</c:v>
                </c:pt>
                <c:pt idx="68">
                  <c:v>0.72833723653395788</c:v>
                </c:pt>
                <c:pt idx="69">
                  <c:v>0.8</c:v>
                </c:pt>
                <c:pt idx="70">
                  <c:v>0.12</c:v>
                </c:pt>
                <c:pt idx="72">
                  <c:v>0.95</c:v>
                </c:pt>
                <c:pt idx="75">
                  <c:v>0.8</c:v>
                </c:pt>
                <c:pt idx="76">
                  <c:v>0.61538461538461542</c:v>
                </c:pt>
                <c:pt idx="78">
                  <c:v>5.7877813504823149E-2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2.6086956521739129E-2</c:v>
                </c:pt>
                <c:pt idx="83">
                  <c:v>2.6086956521739129E-2</c:v>
                </c:pt>
                <c:pt idx="8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B4-D140-9A0D-877AE9810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197664"/>
        <c:axId val="731302384"/>
      </c:scatterChart>
      <c:valAx>
        <c:axId val="732197664"/>
        <c:scaling>
          <c:orientation val="minMax"/>
          <c:max val="1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02384"/>
        <c:crosses val="autoZero"/>
        <c:crossBetween val="midCat"/>
      </c:valAx>
      <c:valAx>
        <c:axId val="7313023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19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'Paper Physiology data'!$CJ$2:$CJ$318</c:f>
              <c:numCache>
                <c:formatCode>General</c:formatCode>
                <c:ptCount val="317"/>
                <c:pt idx="10">
                  <c:v>106</c:v>
                </c:pt>
                <c:pt idx="11">
                  <c:v>106</c:v>
                </c:pt>
                <c:pt idx="12">
                  <c:v>107</c:v>
                </c:pt>
                <c:pt idx="13">
                  <c:v>108</c:v>
                </c:pt>
                <c:pt idx="14">
                  <c:v>109</c:v>
                </c:pt>
                <c:pt idx="15">
                  <c:v>151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22</c:v>
                </c:pt>
                <c:pt idx="51">
                  <c:v>24</c:v>
                </c:pt>
                <c:pt idx="52">
                  <c:v>25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37</c:v>
                </c:pt>
                <c:pt idx="64">
                  <c:v>38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41</c:v>
                </c:pt>
                <c:pt idx="74">
                  <c:v>41</c:v>
                </c:pt>
                <c:pt idx="75">
                  <c:v>41</c:v>
                </c:pt>
                <c:pt idx="76">
                  <c:v>42</c:v>
                </c:pt>
                <c:pt idx="77">
                  <c:v>42</c:v>
                </c:pt>
                <c:pt idx="78">
                  <c:v>54</c:v>
                </c:pt>
                <c:pt idx="79">
                  <c:v>55</c:v>
                </c:pt>
                <c:pt idx="80">
                  <c:v>59</c:v>
                </c:pt>
                <c:pt idx="81">
                  <c:v>60</c:v>
                </c:pt>
                <c:pt idx="82">
                  <c:v>60</c:v>
                </c:pt>
                <c:pt idx="83">
                  <c:v>64</c:v>
                </c:pt>
                <c:pt idx="84">
                  <c:v>65</c:v>
                </c:pt>
                <c:pt idx="85">
                  <c:v>65</c:v>
                </c:pt>
                <c:pt idx="86">
                  <c:v>66</c:v>
                </c:pt>
                <c:pt idx="87">
                  <c:v>66</c:v>
                </c:pt>
                <c:pt idx="88">
                  <c:v>67</c:v>
                </c:pt>
                <c:pt idx="89">
                  <c:v>85</c:v>
                </c:pt>
                <c:pt idx="90">
                  <c:v>85</c:v>
                </c:pt>
                <c:pt idx="91">
                  <c:v>85</c:v>
                </c:pt>
                <c:pt idx="92">
                  <c:v>87</c:v>
                </c:pt>
                <c:pt idx="93">
                  <c:v>89</c:v>
                </c:pt>
                <c:pt idx="94">
                  <c:v>89</c:v>
                </c:pt>
                <c:pt idx="95">
                  <c:v>89</c:v>
                </c:pt>
                <c:pt idx="96">
                  <c:v>89</c:v>
                </c:pt>
                <c:pt idx="97">
                  <c:v>90</c:v>
                </c:pt>
                <c:pt idx="98">
                  <c:v>91</c:v>
                </c:pt>
                <c:pt idx="99">
                  <c:v>91</c:v>
                </c:pt>
                <c:pt idx="100">
                  <c:v>91</c:v>
                </c:pt>
                <c:pt idx="101">
                  <c:v>91</c:v>
                </c:pt>
                <c:pt idx="102">
                  <c:v>92</c:v>
                </c:pt>
                <c:pt idx="103">
                  <c:v>93</c:v>
                </c:pt>
                <c:pt idx="104">
                  <c:v>96</c:v>
                </c:pt>
                <c:pt idx="105">
                  <c:v>96</c:v>
                </c:pt>
                <c:pt idx="106">
                  <c:v>97</c:v>
                </c:pt>
                <c:pt idx="107">
                  <c:v>97</c:v>
                </c:pt>
                <c:pt idx="108">
                  <c:v>97</c:v>
                </c:pt>
                <c:pt idx="109">
                  <c:v>97</c:v>
                </c:pt>
                <c:pt idx="110">
                  <c:v>97</c:v>
                </c:pt>
                <c:pt idx="111">
                  <c:v>97</c:v>
                </c:pt>
                <c:pt idx="112">
                  <c:v>110</c:v>
                </c:pt>
                <c:pt idx="113">
                  <c:v>110</c:v>
                </c:pt>
                <c:pt idx="114">
                  <c:v>111</c:v>
                </c:pt>
                <c:pt idx="115">
                  <c:v>118</c:v>
                </c:pt>
                <c:pt idx="116">
                  <c:v>119</c:v>
                </c:pt>
                <c:pt idx="117">
                  <c:v>121</c:v>
                </c:pt>
                <c:pt idx="118">
                  <c:v>166</c:v>
                </c:pt>
                <c:pt idx="119">
                  <c:v>168</c:v>
                </c:pt>
                <c:pt idx="120">
                  <c:v>242</c:v>
                </c:pt>
                <c:pt idx="121">
                  <c:v>243</c:v>
                </c:pt>
                <c:pt idx="122">
                  <c:v>244</c:v>
                </c:pt>
                <c:pt idx="133">
                  <c:v>6</c:v>
                </c:pt>
                <c:pt idx="134">
                  <c:v>6</c:v>
                </c:pt>
                <c:pt idx="135">
                  <c:v>7</c:v>
                </c:pt>
                <c:pt idx="136">
                  <c:v>7</c:v>
                </c:pt>
                <c:pt idx="137">
                  <c:v>8</c:v>
                </c:pt>
                <c:pt idx="138">
                  <c:v>8</c:v>
                </c:pt>
                <c:pt idx="139">
                  <c:v>9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15</c:v>
                </c:pt>
                <c:pt idx="144">
                  <c:v>18</c:v>
                </c:pt>
                <c:pt idx="145">
                  <c:v>18</c:v>
                </c:pt>
                <c:pt idx="146">
                  <c:v>19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32</c:v>
                </c:pt>
                <c:pt idx="151">
                  <c:v>34</c:v>
                </c:pt>
                <c:pt idx="152">
                  <c:v>34</c:v>
                </c:pt>
                <c:pt idx="153">
                  <c:v>35</c:v>
                </c:pt>
                <c:pt idx="154">
                  <c:v>36</c:v>
                </c:pt>
                <c:pt idx="155">
                  <c:v>36</c:v>
                </c:pt>
                <c:pt idx="156">
                  <c:v>43</c:v>
                </c:pt>
                <c:pt idx="157">
                  <c:v>43</c:v>
                </c:pt>
                <c:pt idx="158">
                  <c:v>44</c:v>
                </c:pt>
                <c:pt idx="159">
                  <c:v>44</c:v>
                </c:pt>
                <c:pt idx="160">
                  <c:v>45</c:v>
                </c:pt>
                <c:pt idx="161">
                  <c:v>45</c:v>
                </c:pt>
                <c:pt idx="162">
                  <c:v>45</c:v>
                </c:pt>
                <c:pt idx="163">
                  <c:v>45</c:v>
                </c:pt>
                <c:pt idx="164">
                  <c:v>46</c:v>
                </c:pt>
                <c:pt idx="165">
                  <c:v>48</c:v>
                </c:pt>
                <c:pt idx="166">
                  <c:v>48</c:v>
                </c:pt>
                <c:pt idx="167">
                  <c:v>48</c:v>
                </c:pt>
                <c:pt idx="168">
                  <c:v>50</c:v>
                </c:pt>
                <c:pt idx="169">
                  <c:v>69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75</c:v>
                </c:pt>
                <c:pt idx="174">
                  <c:v>78</c:v>
                </c:pt>
                <c:pt idx="175">
                  <c:v>77</c:v>
                </c:pt>
                <c:pt idx="176">
                  <c:v>80</c:v>
                </c:pt>
                <c:pt idx="177">
                  <c:v>81</c:v>
                </c:pt>
                <c:pt idx="178">
                  <c:v>82</c:v>
                </c:pt>
                <c:pt idx="179">
                  <c:v>83</c:v>
                </c:pt>
                <c:pt idx="180">
                  <c:v>103</c:v>
                </c:pt>
                <c:pt idx="181">
                  <c:v>105</c:v>
                </c:pt>
                <c:pt idx="182">
                  <c:v>125</c:v>
                </c:pt>
                <c:pt idx="183">
                  <c:v>128</c:v>
                </c:pt>
                <c:pt idx="184">
                  <c:v>174</c:v>
                </c:pt>
                <c:pt idx="185">
                  <c:v>175</c:v>
                </c:pt>
                <c:pt idx="186">
                  <c:v>212</c:v>
                </c:pt>
                <c:pt idx="187">
                  <c:v>212</c:v>
                </c:pt>
                <c:pt idx="188">
                  <c:v>213</c:v>
                </c:pt>
                <c:pt idx="189">
                  <c:v>246</c:v>
                </c:pt>
                <c:pt idx="190">
                  <c:v>248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74</c:v>
                </c:pt>
                <c:pt idx="218">
                  <c:v>74</c:v>
                </c:pt>
                <c:pt idx="219">
                  <c:v>131</c:v>
                </c:pt>
                <c:pt idx="220">
                  <c:v>214</c:v>
                </c:pt>
                <c:pt idx="235">
                  <c:v>218</c:v>
                </c:pt>
                <c:pt idx="236">
                  <c:v>221</c:v>
                </c:pt>
                <c:pt idx="239">
                  <c:v>169</c:v>
                </c:pt>
                <c:pt idx="240">
                  <c:v>206</c:v>
                </c:pt>
                <c:pt idx="241">
                  <c:v>206</c:v>
                </c:pt>
                <c:pt idx="242">
                  <c:v>207</c:v>
                </c:pt>
                <c:pt idx="243">
                  <c:v>222</c:v>
                </c:pt>
                <c:pt idx="244">
                  <c:v>224</c:v>
                </c:pt>
                <c:pt idx="253">
                  <c:v>114</c:v>
                </c:pt>
                <c:pt idx="254">
                  <c:v>115</c:v>
                </c:pt>
                <c:pt idx="255">
                  <c:v>116</c:v>
                </c:pt>
                <c:pt idx="256">
                  <c:v>229</c:v>
                </c:pt>
                <c:pt idx="259">
                  <c:v>131</c:v>
                </c:pt>
                <c:pt idx="260">
                  <c:v>136</c:v>
                </c:pt>
                <c:pt idx="261">
                  <c:v>138</c:v>
                </c:pt>
                <c:pt idx="262">
                  <c:v>140</c:v>
                </c:pt>
                <c:pt idx="263">
                  <c:v>144</c:v>
                </c:pt>
                <c:pt idx="264">
                  <c:v>192</c:v>
                </c:pt>
                <c:pt idx="265">
                  <c:v>193</c:v>
                </c:pt>
                <c:pt idx="266">
                  <c:v>198</c:v>
                </c:pt>
                <c:pt idx="267">
                  <c:v>200</c:v>
                </c:pt>
                <c:pt idx="268">
                  <c:v>148</c:v>
                </c:pt>
                <c:pt idx="269">
                  <c:v>149</c:v>
                </c:pt>
                <c:pt idx="270">
                  <c:v>150</c:v>
                </c:pt>
                <c:pt idx="271">
                  <c:v>216</c:v>
                </c:pt>
                <c:pt idx="272">
                  <c:v>155</c:v>
                </c:pt>
                <c:pt idx="273">
                  <c:v>235</c:v>
                </c:pt>
                <c:pt idx="274">
                  <c:v>159</c:v>
                </c:pt>
                <c:pt idx="275">
                  <c:v>164</c:v>
                </c:pt>
                <c:pt idx="276">
                  <c:v>238</c:v>
                </c:pt>
                <c:pt idx="277">
                  <c:v>176</c:v>
                </c:pt>
                <c:pt idx="278">
                  <c:v>171</c:v>
                </c:pt>
                <c:pt idx="279">
                  <c:v>181</c:v>
                </c:pt>
                <c:pt idx="280">
                  <c:v>173</c:v>
                </c:pt>
                <c:pt idx="281">
                  <c:v>188</c:v>
                </c:pt>
                <c:pt idx="282">
                  <c:v>190</c:v>
                </c:pt>
              </c:numCache>
            </c:numRef>
          </c:xVal>
          <c:yVal>
            <c:numRef>
              <c:f>'Paper Physiology data'!$M$2:$M$318</c:f>
              <c:numCache>
                <c:formatCode>0.00</c:formatCode>
                <c:ptCount val="317"/>
                <c:pt idx="10">
                  <c:v>0.31213872832369943</c:v>
                </c:pt>
                <c:pt idx="11">
                  <c:v>0.77071290944123316</c:v>
                </c:pt>
                <c:pt idx="12">
                  <c:v>0.19851576994434136</c:v>
                </c:pt>
                <c:pt idx="13">
                  <c:v>0.41528239202657807</c:v>
                </c:pt>
                <c:pt idx="15">
                  <c:v>0.30282776349614393</c:v>
                </c:pt>
                <c:pt idx="40">
                  <c:v>0.47191011235955055</c:v>
                </c:pt>
                <c:pt idx="41">
                  <c:v>0.64218009478672988</c:v>
                </c:pt>
                <c:pt idx="43">
                  <c:v>0.32311320754716982</c:v>
                </c:pt>
                <c:pt idx="44">
                  <c:v>0.29629629629629628</c:v>
                </c:pt>
                <c:pt idx="45">
                  <c:v>0.30676328502415456</c:v>
                </c:pt>
                <c:pt idx="46">
                  <c:v>0.37384898710865561</c:v>
                </c:pt>
                <c:pt idx="47">
                  <c:v>0</c:v>
                </c:pt>
                <c:pt idx="48">
                  <c:v>0.27129337539432175</c:v>
                </c:pt>
                <c:pt idx="49">
                  <c:v>0.15141955835962145</c:v>
                </c:pt>
                <c:pt idx="50">
                  <c:v>2.4482109227871938E-2</c:v>
                </c:pt>
                <c:pt idx="51">
                  <c:v>0.31463414634146342</c:v>
                </c:pt>
                <c:pt idx="52">
                  <c:v>0.34788732394366195</c:v>
                </c:pt>
                <c:pt idx="54">
                  <c:v>0.67475728155339809</c:v>
                </c:pt>
                <c:pt idx="55">
                  <c:v>0.4482200647249191</c:v>
                </c:pt>
                <c:pt idx="56">
                  <c:v>0.50161812297734631</c:v>
                </c:pt>
                <c:pt idx="57">
                  <c:v>0.2022653721682848</c:v>
                </c:pt>
                <c:pt idx="58">
                  <c:v>0.27993527508090615</c:v>
                </c:pt>
                <c:pt idx="59">
                  <c:v>0.35113268608414239</c:v>
                </c:pt>
                <c:pt idx="60">
                  <c:v>0.53658536585365857</c:v>
                </c:pt>
                <c:pt idx="61">
                  <c:v>0.45050215208034433</c:v>
                </c:pt>
                <c:pt idx="62">
                  <c:v>0.54713804713804715</c:v>
                </c:pt>
                <c:pt idx="63">
                  <c:v>0.32142857142857145</c:v>
                </c:pt>
                <c:pt idx="64">
                  <c:v>0.41549295774647887</c:v>
                </c:pt>
                <c:pt idx="65">
                  <c:v>0.43444227005870839</c:v>
                </c:pt>
                <c:pt idx="66">
                  <c:v>0.62818003913894327</c:v>
                </c:pt>
                <c:pt idx="67">
                  <c:v>0.21359223300970873</c:v>
                </c:pt>
                <c:pt idx="68">
                  <c:v>0.49708737864077668</c:v>
                </c:pt>
                <c:pt idx="69">
                  <c:v>0.3087378640776699</c:v>
                </c:pt>
                <c:pt idx="70">
                  <c:v>0.48837209302325579</c:v>
                </c:pt>
                <c:pt idx="71">
                  <c:v>0.44651162790697674</c:v>
                </c:pt>
                <c:pt idx="72">
                  <c:v>1.1627906976744186E-2</c:v>
                </c:pt>
                <c:pt idx="73">
                  <c:v>0.14565826330532214</c:v>
                </c:pt>
                <c:pt idx="74">
                  <c:v>0.5490196078431373</c:v>
                </c:pt>
                <c:pt idx="75">
                  <c:v>0.65266106442577032</c:v>
                </c:pt>
                <c:pt idx="76">
                  <c:v>0.12903225806451613</c:v>
                </c:pt>
                <c:pt idx="77">
                  <c:v>0.49853372434017595</c:v>
                </c:pt>
                <c:pt idx="78">
                  <c:v>0.5</c:v>
                </c:pt>
                <c:pt idx="79">
                  <c:v>0.5</c:v>
                </c:pt>
                <c:pt idx="80">
                  <c:v>0.16</c:v>
                </c:pt>
                <c:pt idx="81">
                  <c:v>0.41223671013039115</c:v>
                </c:pt>
                <c:pt idx="82">
                  <c:v>0.31193580742226679</c:v>
                </c:pt>
                <c:pt idx="83">
                  <c:v>0.2884012539184953</c:v>
                </c:pt>
                <c:pt idx="84">
                  <c:v>4.4817927170868348E-2</c:v>
                </c:pt>
                <c:pt idx="85">
                  <c:v>4.4817927170868348E-2</c:v>
                </c:pt>
                <c:pt idx="86">
                  <c:v>0.08</c:v>
                </c:pt>
                <c:pt idx="87">
                  <c:v>0.31428571428571428</c:v>
                </c:pt>
                <c:pt idx="88">
                  <c:v>7.6086956521739135E-2</c:v>
                </c:pt>
                <c:pt idx="89">
                  <c:v>0.68970588235294117</c:v>
                </c:pt>
                <c:pt idx="90">
                  <c:v>5.1470588235294115E-2</c:v>
                </c:pt>
                <c:pt idx="91">
                  <c:v>0.31323529411764706</c:v>
                </c:pt>
                <c:pt idx="92">
                  <c:v>0.11252268602540835</c:v>
                </c:pt>
                <c:pt idx="93">
                  <c:v>0.84598698481561818</c:v>
                </c:pt>
                <c:pt idx="94">
                  <c:v>0.65075921908893708</c:v>
                </c:pt>
                <c:pt idx="95">
                  <c:v>0.41648590021691972</c:v>
                </c:pt>
                <c:pt idx="96">
                  <c:v>0.20390455531453361</c:v>
                </c:pt>
                <c:pt idx="97">
                  <c:v>0.87472527472527473</c:v>
                </c:pt>
                <c:pt idx="98">
                  <c:v>0.15772357723577235</c:v>
                </c:pt>
                <c:pt idx="99">
                  <c:v>0.25203252032520324</c:v>
                </c:pt>
                <c:pt idx="100">
                  <c:v>0.55577689243027883</c:v>
                </c:pt>
                <c:pt idx="101">
                  <c:v>0.7310756972111554</c:v>
                </c:pt>
                <c:pt idx="102">
                  <c:v>0.51006711409395977</c:v>
                </c:pt>
                <c:pt idx="103">
                  <c:v>0.45149911816578481</c:v>
                </c:pt>
                <c:pt idx="104">
                  <c:v>0.6029411764705882</c:v>
                </c:pt>
                <c:pt idx="105">
                  <c:v>0.48823529411764705</c:v>
                </c:pt>
                <c:pt idx="106">
                  <c:v>0.90804597701149425</c:v>
                </c:pt>
                <c:pt idx="107">
                  <c:v>0.85488505747126442</c:v>
                </c:pt>
                <c:pt idx="108">
                  <c:v>0.69396551724137934</c:v>
                </c:pt>
                <c:pt idx="109">
                  <c:v>0.21551724137931033</c:v>
                </c:pt>
                <c:pt idx="110">
                  <c:v>0.64798850574712641</c:v>
                </c:pt>
                <c:pt idx="111">
                  <c:v>0.62931034482758619</c:v>
                </c:pt>
                <c:pt idx="115">
                  <c:v>0.67741935483870963</c:v>
                </c:pt>
                <c:pt idx="117">
                  <c:v>5.0306748466257663E-2</c:v>
                </c:pt>
                <c:pt idx="118">
                  <c:v>0.48682559598494352</c:v>
                </c:pt>
                <c:pt idx="119">
                  <c:v>0.43478260869565216</c:v>
                </c:pt>
                <c:pt idx="120">
                  <c:v>0.34169278996865204</c:v>
                </c:pt>
                <c:pt idx="133">
                  <c:v>0.35190615835777128</c:v>
                </c:pt>
                <c:pt idx="134">
                  <c:v>0.70674486803519065</c:v>
                </c:pt>
                <c:pt idx="135">
                  <c:v>0.66666666666666663</c:v>
                </c:pt>
                <c:pt idx="136">
                  <c:v>0.2471264367816092</c:v>
                </c:pt>
                <c:pt idx="137">
                  <c:v>0.44827586206896552</c:v>
                </c:pt>
                <c:pt idx="138">
                  <c:v>5.1724137931034482E-2</c:v>
                </c:pt>
                <c:pt idx="139">
                  <c:v>0.74033149171270718</c:v>
                </c:pt>
                <c:pt idx="140">
                  <c:v>0.72727272727272729</c:v>
                </c:pt>
                <c:pt idx="142">
                  <c:v>0.48571428571428571</c:v>
                </c:pt>
                <c:pt idx="143">
                  <c:v>0.36018237082066867</c:v>
                </c:pt>
                <c:pt idx="145">
                  <c:v>0.21428571428571427</c:v>
                </c:pt>
                <c:pt idx="146">
                  <c:v>0.96551724137931039</c:v>
                </c:pt>
                <c:pt idx="147">
                  <c:v>0.81727574750830567</c:v>
                </c:pt>
                <c:pt idx="148">
                  <c:v>0.35049833887043191</c:v>
                </c:pt>
                <c:pt idx="149">
                  <c:v>0.2009966777408638</c:v>
                </c:pt>
                <c:pt idx="150">
                  <c:v>0.50580046403712298</c:v>
                </c:pt>
                <c:pt idx="151">
                  <c:v>0.23823529411764705</c:v>
                </c:pt>
                <c:pt idx="152">
                  <c:v>0.47928994082840237</c:v>
                </c:pt>
                <c:pt idx="153">
                  <c:v>0.36756756756756759</c:v>
                </c:pt>
                <c:pt idx="154">
                  <c:v>0.50635593220338981</c:v>
                </c:pt>
                <c:pt idx="155">
                  <c:v>0.15042372881355931</c:v>
                </c:pt>
                <c:pt idx="156">
                  <c:v>0.45772594752186591</c:v>
                </c:pt>
                <c:pt idx="157">
                  <c:v>0.16034985422740525</c:v>
                </c:pt>
                <c:pt idx="158">
                  <c:v>0.25877192982456143</c:v>
                </c:pt>
                <c:pt idx="159">
                  <c:v>0.27923976608187134</c:v>
                </c:pt>
                <c:pt idx="160">
                  <c:v>0.55789473684210522</c:v>
                </c:pt>
                <c:pt idx="161">
                  <c:v>0.73263157894736841</c:v>
                </c:pt>
                <c:pt idx="162">
                  <c:v>0.33263157894736844</c:v>
                </c:pt>
                <c:pt idx="163">
                  <c:v>0.15578947368421053</c:v>
                </c:pt>
                <c:pt idx="164">
                  <c:v>0.77666666666666662</c:v>
                </c:pt>
                <c:pt idx="165">
                  <c:v>0.17325227963525835</c:v>
                </c:pt>
                <c:pt idx="166">
                  <c:v>0.90881458966565354</c:v>
                </c:pt>
                <c:pt idx="167">
                  <c:v>0.63829787234042556</c:v>
                </c:pt>
                <c:pt idx="168">
                  <c:v>0.37009803921568629</c:v>
                </c:pt>
                <c:pt idx="169">
                  <c:v>0.42443729903536975</c:v>
                </c:pt>
                <c:pt idx="170">
                  <c:v>0.17181705809641531</c:v>
                </c:pt>
                <c:pt idx="171">
                  <c:v>0.6</c:v>
                </c:pt>
                <c:pt idx="172">
                  <c:v>0.76190476190476186</c:v>
                </c:pt>
                <c:pt idx="173">
                  <c:v>0</c:v>
                </c:pt>
                <c:pt idx="174">
                  <c:v>0.5855513307984791</c:v>
                </c:pt>
                <c:pt idx="175">
                  <c:v>0.41825095057034223</c:v>
                </c:pt>
                <c:pt idx="176">
                  <c:v>0.41554054054054052</c:v>
                </c:pt>
                <c:pt idx="177">
                  <c:v>0.33243967828418231</c:v>
                </c:pt>
                <c:pt idx="178">
                  <c:v>0.30434782608695654</c:v>
                </c:pt>
                <c:pt idx="179">
                  <c:v>0.96024464831804279</c:v>
                </c:pt>
                <c:pt idx="180">
                  <c:v>0.29055007052186171</c:v>
                </c:pt>
                <c:pt idx="181">
                  <c:v>0.29156626506024097</c:v>
                </c:pt>
                <c:pt idx="183">
                  <c:v>0.39951573849878935</c:v>
                </c:pt>
                <c:pt idx="184">
                  <c:v>0.12954545454545455</c:v>
                </c:pt>
                <c:pt idx="185">
                  <c:v>0.31302717900656046</c:v>
                </c:pt>
                <c:pt idx="186">
                  <c:v>0.68470588235294116</c:v>
                </c:pt>
                <c:pt idx="187">
                  <c:v>9.1764705882352943E-2</c:v>
                </c:pt>
                <c:pt idx="188">
                  <c:v>0.48525469168900803</c:v>
                </c:pt>
                <c:pt idx="189">
                  <c:v>0.7</c:v>
                </c:pt>
                <c:pt idx="190">
                  <c:v>0.105</c:v>
                </c:pt>
                <c:pt idx="191">
                  <c:v>0.12292013311148087</c:v>
                </c:pt>
                <c:pt idx="192">
                  <c:v>0.15016638935108154</c:v>
                </c:pt>
                <c:pt idx="193">
                  <c:v>0.19904326123128119</c:v>
                </c:pt>
                <c:pt idx="194">
                  <c:v>0.32861896838602328</c:v>
                </c:pt>
                <c:pt idx="195">
                  <c:v>0.38893510815307819</c:v>
                </c:pt>
                <c:pt idx="196">
                  <c:v>0.71651414309484196</c:v>
                </c:pt>
                <c:pt idx="212">
                  <c:v>0.41421568627450983</c:v>
                </c:pt>
                <c:pt idx="213">
                  <c:v>0.34558823529411764</c:v>
                </c:pt>
                <c:pt idx="214">
                  <c:v>0.23039215686274508</c:v>
                </c:pt>
                <c:pt idx="217">
                  <c:v>0.6</c:v>
                </c:pt>
                <c:pt idx="218">
                  <c:v>0.05</c:v>
                </c:pt>
                <c:pt idx="219">
                  <c:v>0.18181818181818182</c:v>
                </c:pt>
                <c:pt idx="223">
                  <c:v>0.43333333333333335</c:v>
                </c:pt>
                <c:pt idx="224">
                  <c:v>0.80176211453744495</c:v>
                </c:pt>
                <c:pt idx="235">
                  <c:v>4.0476190476190478E-2</c:v>
                </c:pt>
                <c:pt idx="236">
                  <c:v>0.9667194928684627</c:v>
                </c:pt>
                <c:pt idx="237">
                  <c:v>0.84285714285714286</c:v>
                </c:pt>
                <c:pt idx="239">
                  <c:v>0.91</c:v>
                </c:pt>
                <c:pt idx="243">
                  <c:v>0.11320754716981132</c:v>
                </c:pt>
                <c:pt idx="244">
                  <c:v>0.93617021276595747</c:v>
                </c:pt>
                <c:pt idx="245">
                  <c:v>0.4</c:v>
                </c:pt>
                <c:pt idx="250">
                  <c:v>0.59</c:v>
                </c:pt>
                <c:pt idx="254">
                  <c:v>0.27448071216617209</c:v>
                </c:pt>
                <c:pt idx="255">
                  <c:v>0.35557768924302791</c:v>
                </c:pt>
                <c:pt idx="256">
                  <c:v>0.7276785714285714</c:v>
                </c:pt>
                <c:pt idx="260">
                  <c:v>0.21919014084507046</c:v>
                </c:pt>
                <c:pt idx="261">
                  <c:v>0.33841218925421007</c:v>
                </c:pt>
                <c:pt idx="262">
                  <c:v>0.46971428571428575</c:v>
                </c:pt>
                <c:pt idx="263">
                  <c:v>0.90476190476190477</c:v>
                </c:pt>
                <c:pt idx="268">
                  <c:v>0.35812672176308541</c:v>
                </c:pt>
                <c:pt idx="269">
                  <c:v>0.78723404255319152</c:v>
                </c:pt>
                <c:pt idx="270">
                  <c:v>9.6875000000000003E-2</c:v>
                </c:pt>
                <c:pt idx="271">
                  <c:v>4.2857142857142858E-2</c:v>
                </c:pt>
                <c:pt idx="274">
                  <c:v>0.88740458015267176</c:v>
                </c:pt>
                <c:pt idx="277">
                  <c:v>0.4832116788321168</c:v>
                </c:pt>
                <c:pt idx="278">
                  <c:v>0.72937293729372932</c:v>
                </c:pt>
                <c:pt idx="281">
                  <c:v>0.34537246049661402</c:v>
                </c:pt>
                <c:pt idx="284">
                  <c:v>0.40330188679245282</c:v>
                </c:pt>
                <c:pt idx="285">
                  <c:v>0.37016574585635359</c:v>
                </c:pt>
                <c:pt idx="286">
                  <c:v>0.53140096618357491</c:v>
                </c:pt>
                <c:pt idx="287">
                  <c:v>0.82370820668693012</c:v>
                </c:pt>
                <c:pt idx="288">
                  <c:v>0.67173252279635254</c:v>
                </c:pt>
                <c:pt idx="289">
                  <c:v>0.59068627450980393</c:v>
                </c:pt>
                <c:pt idx="290">
                  <c:v>0.13370998116760829</c:v>
                </c:pt>
                <c:pt idx="291">
                  <c:v>0.72815533980582525</c:v>
                </c:pt>
                <c:pt idx="292">
                  <c:v>0.70538720538720545</c:v>
                </c:pt>
                <c:pt idx="293">
                  <c:v>0.65405405405405403</c:v>
                </c:pt>
                <c:pt idx="294">
                  <c:v>0.36694677871148457</c:v>
                </c:pt>
                <c:pt idx="295">
                  <c:v>0.19489559164733178</c:v>
                </c:pt>
                <c:pt idx="296">
                  <c:v>0.19060773480662985</c:v>
                </c:pt>
                <c:pt idx="297">
                  <c:v>0.49407114624505927</c:v>
                </c:pt>
                <c:pt idx="298">
                  <c:v>0.1</c:v>
                </c:pt>
                <c:pt idx="299">
                  <c:v>0.1245674740484429</c:v>
                </c:pt>
                <c:pt idx="300">
                  <c:v>0.5</c:v>
                </c:pt>
                <c:pt idx="301">
                  <c:v>0.26525198938992045</c:v>
                </c:pt>
                <c:pt idx="302">
                  <c:v>0.58241758241758246</c:v>
                </c:pt>
                <c:pt idx="303">
                  <c:v>0.35626102292768957</c:v>
                </c:pt>
                <c:pt idx="304">
                  <c:v>0.84832451499118167</c:v>
                </c:pt>
                <c:pt idx="305">
                  <c:v>0.28571428571428575</c:v>
                </c:pt>
                <c:pt idx="306">
                  <c:v>0.14067278287461774</c:v>
                </c:pt>
                <c:pt idx="307">
                  <c:v>0.28000000000000003</c:v>
                </c:pt>
                <c:pt idx="308">
                  <c:v>0.13878080415045396</c:v>
                </c:pt>
                <c:pt idx="309">
                  <c:v>0.4556390977443609</c:v>
                </c:pt>
                <c:pt idx="310">
                  <c:v>0.92947103274559195</c:v>
                </c:pt>
                <c:pt idx="311">
                  <c:v>0.21983914209115282</c:v>
                </c:pt>
                <c:pt idx="312">
                  <c:v>0.80158296943231444</c:v>
                </c:pt>
                <c:pt idx="313">
                  <c:v>0.53896103896103897</c:v>
                </c:pt>
                <c:pt idx="314">
                  <c:v>0.97077922077922074</c:v>
                </c:pt>
                <c:pt idx="315">
                  <c:v>0.62282878411910669</c:v>
                </c:pt>
                <c:pt idx="316">
                  <c:v>0.69421487603305787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CD-1F49-A0FE-F90B975A16C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'Paper Physiology data'!$CJ$319:$CJ$427</c:f>
              <c:numCache>
                <c:formatCode>General</c:formatCode>
                <c:ptCount val="109"/>
                <c:pt idx="11">
                  <c:v>108</c:v>
                </c:pt>
                <c:pt idx="14">
                  <c:v>2</c:v>
                </c:pt>
                <c:pt idx="15">
                  <c:v>4</c:v>
                </c:pt>
                <c:pt idx="16">
                  <c:v>11</c:v>
                </c:pt>
                <c:pt idx="17">
                  <c:v>12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29</c:v>
                </c:pt>
                <c:pt idx="24">
                  <c:v>37</c:v>
                </c:pt>
                <c:pt idx="25">
                  <c:v>38</c:v>
                </c:pt>
                <c:pt idx="26">
                  <c:v>40</c:v>
                </c:pt>
                <c:pt idx="27">
                  <c:v>54</c:v>
                </c:pt>
                <c:pt idx="28">
                  <c:v>63</c:v>
                </c:pt>
                <c:pt idx="29">
                  <c:v>63</c:v>
                </c:pt>
                <c:pt idx="30">
                  <c:v>67</c:v>
                </c:pt>
                <c:pt idx="31">
                  <c:v>85</c:v>
                </c:pt>
                <c:pt idx="32">
                  <c:v>90</c:v>
                </c:pt>
                <c:pt idx="33">
                  <c:v>90</c:v>
                </c:pt>
                <c:pt idx="34">
                  <c:v>91</c:v>
                </c:pt>
                <c:pt idx="35">
                  <c:v>95</c:v>
                </c:pt>
                <c:pt idx="36">
                  <c:v>110</c:v>
                </c:pt>
                <c:pt idx="37">
                  <c:v>113</c:v>
                </c:pt>
                <c:pt idx="38">
                  <c:v>117</c:v>
                </c:pt>
                <c:pt idx="39">
                  <c:v>123</c:v>
                </c:pt>
                <c:pt idx="40">
                  <c:v>165</c:v>
                </c:pt>
                <c:pt idx="43">
                  <c:v>15</c:v>
                </c:pt>
                <c:pt idx="44">
                  <c:v>15</c:v>
                </c:pt>
                <c:pt idx="45">
                  <c:v>16</c:v>
                </c:pt>
                <c:pt idx="46">
                  <c:v>18</c:v>
                </c:pt>
                <c:pt idx="47">
                  <c:v>32</c:v>
                </c:pt>
                <c:pt idx="48">
                  <c:v>33</c:v>
                </c:pt>
                <c:pt idx="49">
                  <c:v>43</c:v>
                </c:pt>
                <c:pt idx="50">
                  <c:v>44</c:v>
                </c:pt>
                <c:pt idx="51">
                  <c:v>69</c:v>
                </c:pt>
                <c:pt idx="52">
                  <c:v>73</c:v>
                </c:pt>
                <c:pt idx="53">
                  <c:v>76</c:v>
                </c:pt>
                <c:pt idx="54">
                  <c:v>81</c:v>
                </c:pt>
                <c:pt idx="55">
                  <c:v>82</c:v>
                </c:pt>
                <c:pt idx="56">
                  <c:v>98</c:v>
                </c:pt>
                <c:pt idx="57">
                  <c:v>174</c:v>
                </c:pt>
                <c:pt idx="58">
                  <c:v>247</c:v>
                </c:pt>
                <c:pt idx="63">
                  <c:v>17</c:v>
                </c:pt>
                <c:pt idx="64">
                  <c:v>17</c:v>
                </c:pt>
                <c:pt idx="65">
                  <c:v>219</c:v>
                </c:pt>
                <c:pt idx="66">
                  <c:v>220</c:v>
                </c:pt>
                <c:pt idx="68">
                  <c:v>178</c:v>
                </c:pt>
                <c:pt idx="69">
                  <c:v>179</c:v>
                </c:pt>
                <c:pt idx="70">
                  <c:v>180</c:v>
                </c:pt>
                <c:pt idx="71">
                  <c:v>207</c:v>
                </c:pt>
                <c:pt idx="72">
                  <c:v>225</c:v>
                </c:pt>
                <c:pt idx="78">
                  <c:v>226</c:v>
                </c:pt>
                <c:pt idx="79">
                  <c:v>227</c:v>
                </c:pt>
                <c:pt idx="80">
                  <c:v>228</c:v>
                </c:pt>
                <c:pt idx="81">
                  <c:v>230</c:v>
                </c:pt>
                <c:pt idx="83">
                  <c:v>131</c:v>
                </c:pt>
                <c:pt idx="84">
                  <c:v>132</c:v>
                </c:pt>
                <c:pt idx="85">
                  <c:v>133</c:v>
                </c:pt>
                <c:pt idx="86">
                  <c:v>140</c:v>
                </c:pt>
                <c:pt idx="87">
                  <c:v>141</c:v>
                </c:pt>
                <c:pt idx="88">
                  <c:v>141</c:v>
                </c:pt>
                <c:pt idx="89">
                  <c:v>143</c:v>
                </c:pt>
                <c:pt idx="90">
                  <c:v>197</c:v>
                </c:pt>
                <c:pt idx="91">
                  <c:v>195</c:v>
                </c:pt>
                <c:pt idx="92">
                  <c:v>196</c:v>
                </c:pt>
                <c:pt idx="93">
                  <c:v>202</c:v>
                </c:pt>
                <c:pt idx="94">
                  <c:v>146</c:v>
                </c:pt>
                <c:pt idx="95">
                  <c:v>157</c:v>
                </c:pt>
                <c:pt idx="96">
                  <c:v>158</c:v>
                </c:pt>
                <c:pt idx="97">
                  <c:v>176</c:v>
                </c:pt>
                <c:pt idx="98">
                  <c:v>189</c:v>
                </c:pt>
                <c:pt idx="99">
                  <c:v>191</c:v>
                </c:pt>
                <c:pt idx="102">
                  <c:v>129</c:v>
                </c:pt>
              </c:numCache>
            </c:numRef>
          </c:xVal>
          <c:yVal>
            <c:numRef>
              <c:f>'Paper Physiology data'!$M$319:$M$426</c:f>
              <c:numCache>
                <c:formatCode>0.00</c:formatCode>
                <c:ptCount val="108"/>
                <c:pt idx="5">
                  <c:v>0.9</c:v>
                </c:pt>
                <c:pt idx="6">
                  <c:v>0.20977011494252873</c:v>
                </c:pt>
                <c:pt idx="7">
                  <c:v>0.21929824561403508</c:v>
                </c:pt>
                <c:pt idx="8">
                  <c:v>0.95714285714285718</c:v>
                </c:pt>
                <c:pt idx="9">
                  <c:v>1</c:v>
                </c:pt>
                <c:pt idx="11">
                  <c:v>0.16279069767441862</c:v>
                </c:pt>
                <c:pt idx="14">
                  <c:v>0.20616113744075829</c:v>
                </c:pt>
                <c:pt idx="15">
                  <c:v>0.16981132075471697</c:v>
                </c:pt>
                <c:pt idx="16">
                  <c:v>0.1270718232044199</c:v>
                </c:pt>
                <c:pt idx="17">
                  <c:v>0.80283911671924291</c:v>
                </c:pt>
                <c:pt idx="18">
                  <c:v>5.113636363636364E-2</c:v>
                </c:pt>
                <c:pt idx="19">
                  <c:v>0.84878048780487803</c:v>
                </c:pt>
                <c:pt idx="20">
                  <c:v>0.12112676056338029</c:v>
                </c:pt>
                <c:pt idx="21">
                  <c:v>0.18128654970760233</c:v>
                </c:pt>
                <c:pt idx="23">
                  <c:v>0.30129124820659969</c:v>
                </c:pt>
                <c:pt idx="24">
                  <c:v>5.7692307692307696E-2</c:v>
                </c:pt>
                <c:pt idx="25">
                  <c:v>8.9201877934272297E-2</c:v>
                </c:pt>
                <c:pt idx="26">
                  <c:v>3.255813953488372E-2</c:v>
                </c:pt>
                <c:pt idx="27">
                  <c:v>0.1</c:v>
                </c:pt>
                <c:pt idx="28">
                  <c:v>0.93425605536332179</c:v>
                </c:pt>
                <c:pt idx="29">
                  <c:v>0.88581314878892736</c:v>
                </c:pt>
                <c:pt idx="30">
                  <c:v>0.97554347826086951</c:v>
                </c:pt>
                <c:pt idx="31">
                  <c:v>1.9117647058823531E-2</c:v>
                </c:pt>
                <c:pt idx="32">
                  <c:v>5.4945054945054944E-2</c:v>
                </c:pt>
                <c:pt idx="33">
                  <c:v>0.18901098901098901</c:v>
                </c:pt>
                <c:pt idx="34">
                  <c:v>0.91382113821138211</c:v>
                </c:pt>
                <c:pt idx="35">
                  <c:v>0.77167019027484141</c:v>
                </c:pt>
                <c:pt idx="38">
                  <c:v>0.28012519561815341</c:v>
                </c:pt>
                <c:pt idx="39">
                  <c:v>0.13855421686746988</c:v>
                </c:pt>
                <c:pt idx="40">
                  <c:v>5.0198150594451783E-2</c:v>
                </c:pt>
                <c:pt idx="44">
                  <c:v>0.23100303951367782</c:v>
                </c:pt>
                <c:pt idx="45">
                  <c:v>6.9053708439897693E-2</c:v>
                </c:pt>
                <c:pt idx="46">
                  <c:v>0.13793103448275862</c:v>
                </c:pt>
                <c:pt idx="47">
                  <c:v>9.7447795823665889E-2</c:v>
                </c:pt>
                <c:pt idx="48">
                  <c:v>0.87387387387387383</c:v>
                </c:pt>
                <c:pt idx="50">
                  <c:v>3.2163742690058478E-2</c:v>
                </c:pt>
                <c:pt idx="52">
                  <c:v>0.49639249639249639</c:v>
                </c:pt>
                <c:pt idx="53">
                  <c:v>0</c:v>
                </c:pt>
                <c:pt idx="54">
                  <c:v>0.20107238605898123</c:v>
                </c:pt>
                <c:pt idx="55">
                  <c:v>2.318840579710145E-2</c:v>
                </c:pt>
                <c:pt idx="57">
                  <c:v>0</c:v>
                </c:pt>
                <c:pt idx="58">
                  <c:v>8.7818696883852687E-2</c:v>
                </c:pt>
                <c:pt idx="59">
                  <c:v>9.2970049916805325E-2</c:v>
                </c:pt>
                <c:pt idx="63">
                  <c:v>0.11519607843137254</c:v>
                </c:pt>
                <c:pt idx="64">
                  <c:v>9.5588235294117641E-2</c:v>
                </c:pt>
                <c:pt idx="65">
                  <c:v>7.0938215102974822E-2</c:v>
                </c:pt>
                <c:pt idx="66">
                  <c:v>0.20427553444180521</c:v>
                </c:pt>
                <c:pt idx="68">
                  <c:v>6.2436028659160696E-2</c:v>
                </c:pt>
                <c:pt idx="72">
                  <c:v>0.90955631399317405</c:v>
                </c:pt>
                <c:pt idx="73">
                  <c:v>0.1</c:v>
                </c:pt>
                <c:pt idx="76">
                  <c:v>0</c:v>
                </c:pt>
                <c:pt idx="78">
                  <c:v>0.74096385542168675</c:v>
                </c:pt>
                <c:pt idx="79">
                  <c:v>0.10652920962199312</c:v>
                </c:pt>
                <c:pt idx="80">
                  <c:v>0.25686274509803919</c:v>
                </c:pt>
                <c:pt idx="81">
                  <c:v>8.0086580086580081E-2</c:v>
                </c:pt>
                <c:pt idx="82">
                  <c:v>0.06</c:v>
                </c:pt>
                <c:pt idx="83">
                  <c:v>0.6428571428571429</c:v>
                </c:pt>
                <c:pt idx="84">
                  <c:v>2.6315789473684209E-2</c:v>
                </c:pt>
                <c:pt idx="85">
                  <c:v>0</c:v>
                </c:pt>
                <c:pt idx="86">
                  <c:v>8.2285714285714281E-2</c:v>
                </c:pt>
                <c:pt idx="87">
                  <c:v>2.9755579171094584E-2</c:v>
                </c:pt>
                <c:pt idx="88">
                  <c:v>0.13283740701381508</c:v>
                </c:pt>
                <c:pt idx="90">
                  <c:v>0.12348993288590604</c:v>
                </c:pt>
                <c:pt idx="91">
                  <c:v>9.5155709342560554E-2</c:v>
                </c:pt>
                <c:pt idx="92">
                  <c:v>5.4054054054054057E-2</c:v>
                </c:pt>
                <c:pt idx="93">
                  <c:v>0.10424710424710425</c:v>
                </c:pt>
                <c:pt idx="94">
                  <c:v>8.6474501108647447E-2</c:v>
                </c:pt>
                <c:pt idx="97">
                  <c:v>0</c:v>
                </c:pt>
                <c:pt idx="98">
                  <c:v>0.04</c:v>
                </c:pt>
                <c:pt idx="99">
                  <c:v>0</c:v>
                </c:pt>
                <c:pt idx="100">
                  <c:v>0.70373921380632787</c:v>
                </c:pt>
                <c:pt idx="101">
                  <c:v>8.3411433926897843E-2</c:v>
                </c:pt>
                <c:pt idx="103" formatCode="General">
                  <c:v>0.25621890547263682</c:v>
                </c:pt>
                <c:pt idx="104">
                  <c:v>0.97671410090556277</c:v>
                </c:pt>
                <c:pt idx="106">
                  <c:v>0.11897106109324759</c:v>
                </c:pt>
                <c:pt idx="107">
                  <c:v>0.6097560975609756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CD-1F49-A0FE-F90B975A16C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'Paper Physiology data'!$CJ$428:$CJ$515</c:f>
              <c:numCache>
                <c:formatCode>General</c:formatCode>
                <c:ptCount val="88"/>
                <c:pt idx="11">
                  <c:v>106</c:v>
                </c:pt>
                <c:pt idx="12">
                  <c:v>152</c:v>
                </c:pt>
                <c:pt idx="17">
                  <c:v>2</c:v>
                </c:pt>
                <c:pt idx="18">
                  <c:v>24</c:v>
                </c:pt>
                <c:pt idx="19">
                  <c:v>25</c:v>
                </c:pt>
                <c:pt idx="20">
                  <c:v>37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53</c:v>
                </c:pt>
                <c:pt idx="25">
                  <c:v>68</c:v>
                </c:pt>
                <c:pt idx="26">
                  <c:v>68</c:v>
                </c:pt>
                <c:pt idx="27">
                  <c:v>85</c:v>
                </c:pt>
                <c:pt idx="28">
                  <c:v>88</c:v>
                </c:pt>
                <c:pt idx="29">
                  <c:v>92</c:v>
                </c:pt>
                <c:pt idx="30">
                  <c:v>93</c:v>
                </c:pt>
                <c:pt idx="31">
                  <c:v>94</c:v>
                </c:pt>
                <c:pt idx="32">
                  <c:v>97</c:v>
                </c:pt>
                <c:pt idx="33">
                  <c:v>120</c:v>
                </c:pt>
                <c:pt idx="34">
                  <c:v>120</c:v>
                </c:pt>
                <c:pt idx="35">
                  <c:v>124</c:v>
                </c:pt>
                <c:pt idx="36">
                  <c:v>242</c:v>
                </c:pt>
                <c:pt idx="40">
                  <c:v>6</c:v>
                </c:pt>
                <c:pt idx="41">
                  <c:v>13</c:v>
                </c:pt>
                <c:pt idx="42">
                  <c:v>19</c:v>
                </c:pt>
                <c:pt idx="43">
                  <c:v>30</c:v>
                </c:pt>
                <c:pt idx="44">
                  <c:v>33</c:v>
                </c:pt>
                <c:pt idx="45">
                  <c:v>34</c:v>
                </c:pt>
                <c:pt idx="46">
                  <c:v>48</c:v>
                </c:pt>
                <c:pt idx="47">
                  <c:v>49</c:v>
                </c:pt>
                <c:pt idx="48">
                  <c:v>51</c:v>
                </c:pt>
                <c:pt idx="49">
                  <c:v>100</c:v>
                </c:pt>
                <c:pt idx="50">
                  <c:v>101</c:v>
                </c:pt>
                <c:pt idx="51">
                  <c:v>104</c:v>
                </c:pt>
                <c:pt idx="52">
                  <c:v>105</c:v>
                </c:pt>
                <c:pt idx="53">
                  <c:v>245</c:v>
                </c:pt>
                <c:pt idx="54">
                  <c:v>247</c:v>
                </c:pt>
                <c:pt idx="60">
                  <c:v>214</c:v>
                </c:pt>
                <c:pt idx="65">
                  <c:v>206</c:v>
                </c:pt>
                <c:pt idx="66">
                  <c:v>209</c:v>
                </c:pt>
                <c:pt idx="67">
                  <c:v>210</c:v>
                </c:pt>
                <c:pt idx="68">
                  <c:v>223</c:v>
                </c:pt>
                <c:pt idx="72">
                  <c:v>251</c:v>
                </c:pt>
                <c:pt idx="73">
                  <c:v>145</c:v>
                </c:pt>
                <c:pt idx="74">
                  <c:v>145</c:v>
                </c:pt>
                <c:pt idx="75">
                  <c:v>147</c:v>
                </c:pt>
              </c:numCache>
            </c:numRef>
          </c:xVal>
          <c:yVal>
            <c:numRef>
              <c:f>'Paper Physiology data'!$M$428:$M$515</c:f>
              <c:numCache>
                <c:formatCode>0.00</c:formatCode>
                <c:ptCount val="88"/>
                <c:pt idx="1">
                  <c:v>0.05</c:v>
                </c:pt>
                <c:pt idx="11">
                  <c:v>0.12</c:v>
                </c:pt>
                <c:pt idx="17">
                  <c:v>0.77488151658767768</c:v>
                </c:pt>
                <c:pt idx="18">
                  <c:v>9.0243902439024387E-2</c:v>
                </c:pt>
                <c:pt idx="19">
                  <c:v>0.77323943661971828</c:v>
                </c:pt>
                <c:pt idx="20">
                  <c:v>0.16758241758241757</c:v>
                </c:pt>
                <c:pt idx="21">
                  <c:v>1.9569471624266144E-2</c:v>
                </c:pt>
                <c:pt idx="22">
                  <c:v>0.75348837209302322</c:v>
                </c:pt>
                <c:pt idx="23">
                  <c:v>2.5210084033613446E-2</c:v>
                </c:pt>
                <c:pt idx="25">
                  <c:v>9.8850574712643677E-2</c:v>
                </c:pt>
                <c:pt idx="26">
                  <c:v>0.77011494252873558</c:v>
                </c:pt>
                <c:pt idx="27">
                  <c:v>0.83823529411764708</c:v>
                </c:pt>
                <c:pt idx="28">
                  <c:v>0.74025974025974028</c:v>
                </c:pt>
                <c:pt idx="29">
                  <c:v>0.74592521572387349</c:v>
                </c:pt>
                <c:pt idx="30">
                  <c:v>0.64021164021164023</c:v>
                </c:pt>
                <c:pt idx="31">
                  <c:v>7.7694235588972427E-2</c:v>
                </c:pt>
                <c:pt idx="32">
                  <c:v>0.10919540229885058</c:v>
                </c:pt>
                <c:pt idx="33">
                  <c:v>0.59482758620689657</c:v>
                </c:pt>
                <c:pt idx="34">
                  <c:v>0.61961206896551724</c:v>
                </c:pt>
                <c:pt idx="35">
                  <c:v>0.41960784313725491</c:v>
                </c:pt>
                <c:pt idx="36">
                  <c:v>0.56112852664576807</c:v>
                </c:pt>
                <c:pt idx="40">
                  <c:v>7.0381231671554259E-2</c:v>
                </c:pt>
                <c:pt idx="41">
                  <c:v>0.65</c:v>
                </c:pt>
                <c:pt idx="42">
                  <c:v>0.89367816091954022</c:v>
                </c:pt>
                <c:pt idx="43">
                  <c:v>1.020408163265306E-2</c:v>
                </c:pt>
                <c:pt idx="44">
                  <c:v>0.59759759759759756</c:v>
                </c:pt>
                <c:pt idx="45">
                  <c:v>0.80882352941176472</c:v>
                </c:pt>
                <c:pt idx="46">
                  <c:v>0.15045592705167174</c:v>
                </c:pt>
                <c:pt idx="47">
                  <c:v>0.65437788018433185</c:v>
                </c:pt>
                <c:pt idx="48">
                  <c:v>6.0000000000000001E-3</c:v>
                </c:pt>
                <c:pt idx="49">
                  <c:v>0.2</c:v>
                </c:pt>
                <c:pt idx="50">
                  <c:v>0.11734028683181226</c:v>
                </c:pt>
                <c:pt idx="51">
                  <c:v>8.0314960629921273E-2</c:v>
                </c:pt>
                <c:pt idx="52">
                  <c:v>2.891566265060241E-2</c:v>
                </c:pt>
                <c:pt idx="53">
                  <c:v>0.99494630448515475</c:v>
                </c:pt>
                <c:pt idx="54">
                  <c:v>0.91501416430594906</c:v>
                </c:pt>
                <c:pt idx="55">
                  <c:v>0.02</c:v>
                </c:pt>
                <c:pt idx="56">
                  <c:v>2.6414309484193009E-2</c:v>
                </c:pt>
                <c:pt idx="60">
                  <c:v>1</c:v>
                </c:pt>
                <c:pt idx="63">
                  <c:v>6.3705103969754262E-2</c:v>
                </c:pt>
                <c:pt idx="66">
                  <c:v>0.8571428571428571</c:v>
                </c:pt>
                <c:pt idx="67">
                  <c:v>0.88064046579330424</c:v>
                </c:pt>
                <c:pt idx="68">
                  <c:v>0.72833723653395788</c:v>
                </c:pt>
                <c:pt idx="69">
                  <c:v>0.8</c:v>
                </c:pt>
                <c:pt idx="70">
                  <c:v>0.12</c:v>
                </c:pt>
                <c:pt idx="72">
                  <c:v>0.95</c:v>
                </c:pt>
                <c:pt idx="75">
                  <c:v>0.8</c:v>
                </c:pt>
                <c:pt idx="76">
                  <c:v>0.61538461538461542</c:v>
                </c:pt>
                <c:pt idx="78">
                  <c:v>5.7877813504823149E-2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2.6086956521739129E-2</c:v>
                </c:pt>
                <c:pt idx="83">
                  <c:v>2.6086956521739129E-2</c:v>
                </c:pt>
                <c:pt idx="8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CD-1F49-A0FE-F90B975A1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9264"/>
        <c:axId val="720450720"/>
      </c:scatterChart>
      <c:valAx>
        <c:axId val="72058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50720"/>
        <c:crosses val="autoZero"/>
        <c:crossBetween val="midCat"/>
        <c:majorUnit val="1"/>
        <c:minorUnit val="1"/>
      </c:valAx>
      <c:valAx>
        <c:axId val="7204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8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304799</xdr:colOff>
      <xdr:row>281</xdr:row>
      <xdr:rowOff>84666</xdr:rowOff>
    </xdr:from>
    <xdr:to>
      <xdr:col>28</xdr:col>
      <xdr:colOff>372532</xdr:colOff>
      <xdr:row>296</xdr:row>
      <xdr:rowOff>33866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171486-CC0D-1E41-B129-A67903F1B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457200</xdr:colOff>
      <xdr:row>58</xdr:row>
      <xdr:rowOff>135467</xdr:rowOff>
    </xdr:from>
    <xdr:to>
      <xdr:col>29</xdr:col>
      <xdr:colOff>237067</xdr:colOff>
      <xdr:row>70</xdr:row>
      <xdr:rowOff>33867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257203-169A-8745-9433-2A4636B3E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425450</xdr:colOff>
      <xdr:row>300</xdr:row>
      <xdr:rowOff>127000</xdr:rowOff>
    </xdr:from>
    <xdr:to>
      <xdr:col>29</xdr:col>
      <xdr:colOff>292100</xdr:colOff>
      <xdr:row>324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D62537-F0B8-5547-80E7-7E21EFDC7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317500</xdr:colOff>
      <xdr:row>327</xdr:row>
      <xdr:rowOff>88900</xdr:rowOff>
    </xdr:from>
    <xdr:to>
      <xdr:col>33</xdr:col>
      <xdr:colOff>457200</xdr:colOff>
      <xdr:row>345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F106B3-C3AC-864E-9B99-071B79150F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553065</xdr:colOff>
      <xdr:row>16</xdr:row>
      <xdr:rowOff>67734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CCCA0-A699-EF4D-A7ED-D8ECB7EBC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46B1-DEA3-5743-85E7-CEC2091D5C2A}">
  <dimension ref="A1:ZU561"/>
  <sheetViews>
    <sheetView tabSelected="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O4" sqref="O4"/>
    </sheetView>
  </sheetViews>
  <sheetFormatPr baseColWidth="10" defaultColWidth="7.33203125" defaultRowHeight="19" x14ac:dyDescent="0.25"/>
  <cols>
    <col min="1" max="1" width="17.1640625" style="6" customWidth="1"/>
    <col min="2" max="2" width="5.83203125" style="6" customWidth="1"/>
    <col min="3" max="3" width="5.1640625" style="176" customWidth="1"/>
    <col min="4" max="4" width="4.6640625" style="6" customWidth="1"/>
    <col min="5" max="5" width="7.6640625" style="6" bestFit="1" customWidth="1"/>
    <col min="6" max="6" width="10.33203125" style="6" customWidth="1"/>
    <col min="7" max="7" width="19.33203125" style="6" customWidth="1"/>
    <col min="8" max="8" width="19.5" style="6" customWidth="1"/>
    <col min="9" max="9" width="8.33203125" style="6" bestFit="1" customWidth="1"/>
    <col min="10" max="10" width="11.1640625" style="23" customWidth="1"/>
    <col min="11" max="12" width="11.1640625" style="24" customWidth="1"/>
    <col min="13" max="13" width="11.1640625" style="23" customWidth="1"/>
    <col min="14" max="15" width="7.5" style="23" customWidth="1"/>
    <col min="16" max="18" width="8.1640625" style="6" bestFit="1" customWidth="1"/>
    <col min="19" max="19" width="11.33203125" style="6" bestFit="1" customWidth="1"/>
    <col min="20" max="20" width="8.1640625" style="6" bestFit="1" customWidth="1"/>
    <col min="21" max="24" width="7.33203125" style="6"/>
    <col min="25" max="29" width="11.1640625" style="6" bestFit="1" customWidth="1"/>
    <col min="30" max="35" width="7.5" style="6" bestFit="1" customWidth="1"/>
    <col min="36" max="36" width="5.5" style="6" customWidth="1"/>
    <col min="37" max="37" width="7.83203125" style="6" bestFit="1" customWidth="1"/>
    <col min="38" max="38" width="7.33203125" style="6"/>
    <col min="39" max="39" width="7.6640625" style="6" bestFit="1" customWidth="1"/>
    <col min="40" max="41" width="10.5" style="26" customWidth="1"/>
    <col min="42" max="42" width="10.1640625" style="23" bestFit="1" customWidth="1"/>
    <col min="43" max="43" width="10.83203125" style="23" bestFit="1" customWidth="1"/>
    <col min="44" max="44" width="6.33203125" style="6" customWidth="1"/>
    <col min="45" max="45" width="10.83203125" style="23" bestFit="1" customWidth="1"/>
    <col min="46" max="46" width="11" style="23" bestFit="1" customWidth="1"/>
    <col min="47" max="47" width="10.83203125" style="23" bestFit="1" customWidth="1"/>
    <col min="48" max="50" width="10.1640625" style="23" bestFit="1" customWidth="1"/>
    <col min="51" max="52" width="11.1640625" style="23" bestFit="1" customWidth="1"/>
    <col min="53" max="53" width="10.1640625" style="23" bestFit="1" customWidth="1"/>
    <col min="54" max="54" width="7.6640625" style="23" bestFit="1" customWidth="1"/>
    <col min="55" max="55" width="10.83203125" style="23" bestFit="1" customWidth="1"/>
    <col min="56" max="56" width="11.83203125" style="23" bestFit="1" customWidth="1"/>
    <col min="57" max="57" width="11.1640625" style="23" bestFit="1" customWidth="1"/>
    <col min="58" max="60" width="7.6640625" style="23" bestFit="1" customWidth="1"/>
    <col min="61" max="62" width="11.1640625" style="23" bestFit="1" customWidth="1"/>
    <col min="63" max="65" width="7.33203125" style="23"/>
    <col min="66" max="66" width="7.5" style="23" bestFit="1" customWidth="1"/>
    <col min="67" max="67" width="7.33203125" style="23"/>
    <col min="68" max="68" width="7.5" style="23" bestFit="1" customWidth="1"/>
    <col min="69" max="72" width="7.33203125" style="23"/>
    <col min="74" max="76" width="7.33203125" style="23"/>
    <col min="77" max="77" width="7.5" style="28" bestFit="1" customWidth="1"/>
    <col min="78" max="78" width="7.5" style="28" customWidth="1"/>
    <col min="79" max="79" width="7.5" style="6" bestFit="1" customWidth="1"/>
    <col min="80" max="81" width="7.33203125" style="6"/>
    <col min="82" max="84" width="7.33203125" style="23"/>
    <col min="85" max="86" width="7.5" style="23" bestFit="1" customWidth="1"/>
    <col min="87" max="87" width="7.83203125" style="6" bestFit="1" customWidth="1"/>
    <col min="88" max="88" width="7.6640625" style="6" bestFit="1" customWidth="1"/>
    <col min="89" max="90" width="7.5" style="6" bestFit="1" customWidth="1"/>
    <col min="91" max="92" width="7.5" style="6" customWidth="1"/>
    <col min="93" max="93" width="7.33203125" style="175"/>
    <col min="94" max="104" width="7.33203125" style="6"/>
    <col min="105" max="117" width="7.5" style="6" bestFit="1" customWidth="1"/>
    <col min="118" max="16384" width="7.33203125" style="6"/>
  </cols>
  <sheetData>
    <row r="1" spans="1:697" s="1" customFormat="1" ht="59" customHeight="1" x14ac:dyDescent="0.25">
      <c r="A1" s="2" t="s">
        <v>0</v>
      </c>
      <c r="B1" s="2" t="s">
        <v>1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4" t="s">
        <v>21</v>
      </c>
      <c r="K1" s="5" t="s">
        <v>22</v>
      </c>
      <c r="L1" s="5" t="s">
        <v>23</v>
      </c>
      <c r="M1" s="4" t="s">
        <v>24</v>
      </c>
      <c r="N1" s="4" t="s">
        <v>27</v>
      </c>
      <c r="O1" s="4" t="s">
        <v>26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7" t="s">
        <v>51</v>
      </c>
      <c r="AO1" s="8" t="s">
        <v>52</v>
      </c>
      <c r="AP1" s="4" t="s">
        <v>61</v>
      </c>
      <c r="AQ1" s="4" t="s">
        <v>58</v>
      </c>
      <c r="AR1" s="2" t="s">
        <v>55</v>
      </c>
      <c r="AS1" s="4" t="s">
        <v>56</v>
      </c>
      <c r="AT1" s="4" t="s">
        <v>57</v>
      </c>
      <c r="AU1" s="4" t="s">
        <v>58</v>
      </c>
      <c r="AV1" s="4" t="s">
        <v>59</v>
      </c>
      <c r="AW1" s="4" t="s">
        <v>60</v>
      </c>
      <c r="AX1" s="4" t="s">
        <v>61</v>
      </c>
      <c r="AY1" s="4" t="s">
        <v>62</v>
      </c>
      <c r="AZ1" s="4" t="s">
        <v>63</v>
      </c>
      <c r="BA1" s="4" t="s">
        <v>64</v>
      </c>
      <c r="BB1" s="4" t="s">
        <v>65</v>
      </c>
      <c r="BC1" s="4" t="s">
        <v>66</v>
      </c>
      <c r="BD1" s="4" t="s">
        <v>67</v>
      </c>
      <c r="BE1" s="4" t="s">
        <v>68</v>
      </c>
      <c r="BF1" s="4" t="s">
        <v>69</v>
      </c>
      <c r="BG1" s="4" t="s">
        <v>70</v>
      </c>
      <c r="BH1" s="4" t="s">
        <v>71</v>
      </c>
      <c r="BI1" s="4" t="s">
        <v>72</v>
      </c>
      <c r="BJ1" s="4" t="s">
        <v>73</v>
      </c>
      <c r="BK1" s="4" t="s">
        <v>74</v>
      </c>
      <c r="BL1" s="4" t="s">
        <v>75</v>
      </c>
      <c r="BM1" s="4" t="s">
        <v>76</v>
      </c>
      <c r="BN1" s="4" t="s">
        <v>77</v>
      </c>
      <c r="BO1" s="4" t="s">
        <v>78</v>
      </c>
      <c r="BP1" s="4" t="s">
        <v>79</v>
      </c>
      <c r="BQ1" s="4" t="s">
        <v>80</v>
      </c>
      <c r="BR1" s="4" t="s">
        <v>81</v>
      </c>
      <c r="BS1" s="4" t="s">
        <v>82</v>
      </c>
      <c r="BT1" s="4" t="s">
        <v>83</v>
      </c>
      <c r="BU1" s="1" t="s">
        <v>84</v>
      </c>
      <c r="BV1" s="4" t="s">
        <v>85</v>
      </c>
      <c r="BW1" s="4" t="s">
        <v>86</v>
      </c>
      <c r="BX1" s="4" t="s">
        <v>87</v>
      </c>
      <c r="BY1" s="10" t="s">
        <v>88</v>
      </c>
      <c r="BZ1" s="10" t="s">
        <v>89</v>
      </c>
      <c r="CA1" s="10" t="s">
        <v>90</v>
      </c>
      <c r="CB1" s="10" t="s">
        <v>91</v>
      </c>
      <c r="CC1" s="10" t="s">
        <v>92</v>
      </c>
      <c r="CD1" s="4" t="s">
        <v>93</v>
      </c>
      <c r="CE1" s="4" t="s">
        <v>94</v>
      </c>
      <c r="CF1" s="4" t="s">
        <v>95</v>
      </c>
      <c r="CG1" s="4" t="s">
        <v>96</v>
      </c>
      <c r="CH1" s="4" t="s">
        <v>97</v>
      </c>
      <c r="CI1" s="2" t="s">
        <v>98</v>
      </c>
      <c r="CJ1" s="2" t="s">
        <v>99</v>
      </c>
      <c r="CK1" s="11" t="s">
        <v>100</v>
      </c>
      <c r="CL1" s="2" t="s">
        <v>101</v>
      </c>
      <c r="CM1" s="2"/>
      <c r="CN1" s="2"/>
      <c r="CO1" s="12" t="s">
        <v>102</v>
      </c>
      <c r="CP1" s="13" t="s">
        <v>103</v>
      </c>
      <c r="CQ1" s="2" t="s">
        <v>104</v>
      </c>
      <c r="CR1" s="2" t="s">
        <v>105</v>
      </c>
      <c r="CS1" s="13" t="s">
        <v>106</v>
      </c>
      <c r="CT1" s="13" t="s">
        <v>107</v>
      </c>
      <c r="CU1" s="13" t="s">
        <v>108</v>
      </c>
      <c r="CV1" s="13" t="s">
        <v>109</v>
      </c>
      <c r="CW1" s="13" t="s">
        <v>110</v>
      </c>
      <c r="CX1" s="13" t="s">
        <v>111</v>
      </c>
      <c r="CY1" s="13" t="s">
        <v>112</v>
      </c>
      <c r="CZ1" s="13" t="s">
        <v>113</v>
      </c>
      <c r="DA1" s="13" t="s">
        <v>114</v>
      </c>
      <c r="DB1" s="13" t="s">
        <v>115</v>
      </c>
      <c r="DC1" s="13" t="s">
        <v>116</v>
      </c>
      <c r="DD1" s="13" t="s">
        <v>117</v>
      </c>
      <c r="DE1" s="13" t="s">
        <v>118</v>
      </c>
      <c r="DF1" s="13" t="s">
        <v>119</v>
      </c>
      <c r="DG1" s="14" t="s">
        <v>120</v>
      </c>
      <c r="DH1" s="15" t="s">
        <v>121</v>
      </c>
      <c r="DI1" s="13" t="s">
        <v>122</v>
      </c>
      <c r="DJ1" s="13" t="s">
        <v>123</v>
      </c>
      <c r="DK1" s="13" t="s">
        <v>124</v>
      </c>
      <c r="DL1" s="13" t="s">
        <v>125</v>
      </c>
      <c r="DM1" s="14" t="s">
        <v>126</v>
      </c>
    </row>
    <row r="2" spans="1:697" s="36" customFormat="1" x14ac:dyDescent="0.25">
      <c r="A2" s="6" t="s">
        <v>516</v>
      </c>
      <c r="B2" s="6">
        <v>5</v>
      </c>
      <c r="C2" s="22"/>
      <c r="D2" s="6">
        <v>17</v>
      </c>
      <c r="E2" s="6">
        <v>15.5</v>
      </c>
      <c r="F2" s="6"/>
      <c r="G2" s="6"/>
      <c r="H2" s="6"/>
      <c r="I2" s="6"/>
      <c r="J2" s="23"/>
      <c r="K2" s="24"/>
      <c r="L2" s="24"/>
      <c r="M2" s="23"/>
      <c r="N2" s="23">
        <v>1</v>
      </c>
      <c r="O2" s="23">
        <v>1.5</v>
      </c>
      <c r="P2" s="6">
        <v>10.31</v>
      </c>
      <c r="Q2" s="23">
        <v>8.2200000000000006</v>
      </c>
      <c r="R2" s="23">
        <v>2.68</v>
      </c>
      <c r="S2" s="23">
        <v>0.41799999999999998</v>
      </c>
      <c r="T2" s="6"/>
      <c r="U2" s="6"/>
      <c r="V2" s="6"/>
      <c r="W2" s="6"/>
      <c r="X2" s="6"/>
      <c r="Y2" s="6">
        <v>0.69532499999999997</v>
      </c>
      <c r="Z2" s="6">
        <v>0.68979599999999996</v>
      </c>
      <c r="AA2" s="6">
        <v>0.69053500000000001</v>
      </c>
      <c r="AB2" s="6">
        <v>0.70860599999999996</v>
      </c>
      <c r="AC2" s="6">
        <v>0.75083100000000003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26"/>
      <c r="AO2" s="26"/>
      <c r="AP2" s="23">
        <v>51.840899999999998</v>
      </c>
      <c r="AQ2" s="23">
        <v>-34.156199999999998</v>
      </c>
      <c r="AR2" s="6">
        <v>1</v>
      </c>
      <c r="AS2" s="23">
        <v>-48.840899999999998</v>
      </c>
      <c r="AT2" s="23">
        <v>1700</v>
      </c>
      <c r="AU2" s="23">
        <v>-34.156199999999998</v>
      </c>
      <c r="AV2" s="23">
        <v>14.6846</v>
      </c>
      <c r="AW2" s="23">
        <v>37.156199999999998</v>
      </c>
      <c r="AX2" s="23">
        <v>51.840899999999998</v>
      </c>
      <c r="AY2" s="23">
        <v>0.26341799999999999</v>
      </c>
      <c r="AZ2" s="23">
        <v>0.165161</v>
      </c>
      <c r="BA2" s="23">
        <v>221.875</v>
      </c>
      <c r="BB2" s="23">
        <v>-223.43799999999999</v>
      </c>
      <c r="BC2" s="23">
        <v>-54.156199999999998</v>
      </c>
      <c r="BD2" s="23">
        <v>-5.3153699999999997</v>
      </c>
      <c r="BE2" s="23">
        <v>0.849333</v>
      </c>
      <c r="BF2" s="23"/>
      <c r="BG2" s="23"/>
      <c r="BH2" s="23"/>
      <c r="BI2" s="23">
        <v>0.71066700000000005</v>
      </c>
      <c r="BJ2" s="23">
        <v>0.98</v>
      </c>
      <c r="BK2" s="23"/>
      <c r="BL2" s="23"/>
      <c r="BM2" s="23"/>
      <c r="BN2" s="23"/>
      <c r="BO2" s="23"/>
      <c r="BP2" s="23"/>
      <c r="BQ2" s="23"/>
      <c r="BR2" s="23"/>
      <c r="BS2" s="23"/>
      <c r="BT2" s="23"/>
      <c r="BV2" s="23"/>
      <c r="BW2" s="23"/>
      <c r="BX2" s="23"/>
      <c r="BY2" s="28"/>
      <c r="BZ2" s="28"/>
      <c r="CA2" s="6"/>
      <c r="CB2" s="6"/>
      <c r="CC2" s="6"/>
      <c r="CD2" s="23"/>
      <c r="CE2" s="23"/>
      <c r="CF2" s="23"/>
      <c r="CG2" s="23"/>
      <c r="CH2" s="23"/>
      <c r="CI2" s="6"/>
      <c r="CJ2" s="6"/>
      <c r="CK2" s="33"/>
      <c r="CL2" s="26"/>
      <c r="CM2" s="26"/>
      <c r="CN2" s="26"/>
      <c r="CO2" s="37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26"/>
      <c r="DC2" s="26"/>
      <c r="DD2" s="26"/>
      <c r="DE2" s="26"/>
      <c r="DF2" s="26"/>
      <c r="DG2" s="38"/>
      <c r="DH2" s="6"/>
      <c r="DI2" s="6"/>
      <c r="DJ2" s="6"/>
      <c r="DK2" s="6"/>
      <c r="DL2" s="6"/>
      <c r="DM2" s="38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697" s="36" customFormat="1" x14ac:dyDescent="0.25">
      <c r="A3" s="6" t="s">
        <v>517</v>
      </c>
      <c r="B3" s="6">
        <v>6</v>
      </c>
      <c r="C3" s="22"/>
      <c r="D3" s="6">
        <v>17</v>
      </c>
      <c r="E3" s="6">
        <v>15.5</v>
      </c>
      <c r="F3" s="6"/>
      <c r="G3" s="6"/>
      <c r="H3" s="6"/>
      <c r="I3" s="6"/>
      <c r="J3" s="23"/>
      <c r="K3" s="24"/>
      <c r="L3" s="24"/>
      <c r="M3" s="23"/>
      <c r="N3" s="23">
        <v>1</v>
      </c>
      <c r="O3" s="23">
        <v>1.5</v>
      </c>
      <c r="P3" s="6">
        <v>12.97</v>
      </c>
      <c r="Q3" s="23">
        <v>8.82</v>
      </c>
      <c r="R3" s="6">
        <v>4.1102800000000004</v>
      </c>
      <c r="S3" s="23">
        <v>0.64</v>
      </c>
      <c r="T3" s="6"/>
      <c r="U3" s="6"/>
      <c r="V3" s="6"/>
      <c r="W3" s="6"/>
      <c r="X3" s="6"/>
      <c r="Y3" s="6">
        <v>0.61905600000000005</v>
      </c>
      <c r="Z3" s="6">
        <v>0.59983500000000001</v>
      </c>
      <c r="AA3" s="6">
        <v>0.57445100000000004</v>
      </c>
      <c r="AB3" s="6">
        <v>0.58374800000000004</v>
      </c>
      <c r="AC3" s="6">
        <v>0.62001099999999998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26"/>
      <c r="AO3" s="26"/>
      <c r="AP3" s="23">
        <v>46.3626</v>
      </c>
      <c r="AQ3" s="23">
        <v>-24.75</v>
      </c>
      <c r="AR3" s="6">
        <v>1</v>
      </c>
      <c r="AS3" s="23">
        <v>-44.6126</v>
      </c>
      <c r="AT3" s="23">
        <v>2700</v>
      </c>
      <c r="AU3" s="23">
        <v>-24.75</v>
      </c>
      <c r="AV3" s="23">
        <v>19.8626</v>
      </c>
      <c r="AW3" s="23">
        <v>26.5</v>
      </c>
      <c r="AX3" s="23">
        <v>46.3626</v>
      </c>
      <c r="AY3" s="23">
        <v>0.20893700000000001</v>
      </c>
      <c r="AZ3" s="23">
        <v>0.16082399999999999</v>
      </c>
      <c r="BA3" s="23">
        <v>184.375</v>
      </c>
      <c r="BB3" s="23">
        <v>-206.25</v>
      </c>
      <c r="BC3" s="23">
        <v>-43.093800000000002</v>
      </c>
      <c r="BD3" s="23">
        <v>1.5188299999999999</v>
      </c>
      <c r="BE3" s="23">
        <v>0.76800000000000002</v>
      </c>
      <c r="BF3" s="23"/>
      <c r="BG3" s="23"/>
      <c r="BH3" s="23"/>
      <c r="BI3" s="23">
        <v>0.55200000000000005</v>
      </c>
      <c r="BJ3" s="23">
        <v>0.82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V3" s="23"/>
      <c r="BW3" s="23"/>
      <c r="BX3" s="23"/>
      <c r="BY3" s="28"/>
      <c r="BZ3" s="28"/>
      <c r="CA3" s="6"/>
      <c r="CB3" s="6"/>
      <c r="CC3" s="6"/>
      <c r="CD3" s="23"/>
      <c r="CE3" s="23"/>
      <c r="CF3" s="23"/>
      <c r="CG3" s="23"/>
      <c r="CH3" s="23"/>
      <c r="CI3" s="6"/>
      <c r="CJ3" s="6"/>
      <c r="CK3" s="33"/>
      <c r="CL3" s="26"/>
      <c r="CM3" s="6"/>
      <c r="CN3" s="26"/>
      <c r="CO3" s="37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26"/>
      <c r="DC3" s="26"/>
      <c r="DD3" s="26"/>
      <c r="DE3" s="26"/>
      <c r="DF3" s="26"/>
      <c r="DG3" s="38"/>
      <c r="DH3" s="6"/>
      <c r="DI3" s="6"/>
      <c r="DJ3" s="6"/>
      <c r="DK3" s="6"/>
      <c r="DL3" s="6"/>
      <c r="DM3" s="38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</row>
    <row r="4" spans="1:697" s="36" customFormat="1" x14ac:dyDescent="0.25">
      <c r="A4" s="57" t="s">
        <v>518</v>
      </c>
      <c r="B4" s="6">
        <v>7</v>
      </c>
      <c r="C4" s="22"/>
      <c r="D4" s="6">
        <v>17</v>
      </c>
      <c r="E4" s="6">
        <v>15.5</v>
      </c>
      <c r="F4" s="6"/>
      <c r="G4" s="6"/>
      <c r="H4" s="6"/>
      <c r="I4" s="6"/>
      <c r="J4" s="23"/>
      <c r="K4" s="24"/>
      <c r="L4" s="24"/>
      <c r="M4" s="23"/>
      <c r="N4" s="23">
        <v>1</v>
      </c>
      <c r="O4" s="23">
        <v>1</v>
      </c>
      <c r="P4" s="6">
        <v>13.45</v>
      </c>
      <c r="Q4" s="23">
        <v>7.94</v>
      </c>
      <c r="R4" s="6">
        <v>2.3652899999999999</v>
      </c>
      <c r="S4" s="23">
        <v>0.67</v>
      </c>
      <c r="T4" s="6"/>
      <c r="U4" s="6"/>
      <c r="V4" s="6"/>
      <c r="W4" s="6"/>
      <c r="X4" s="6"/>
      <c r="Y4" s="6">
        <v>0.57446799999999998</v>
      </c>
      <c r="Z4" s="6">
        <v>0.55451499999999998</v>
      </c>
      <c r="AA4" s="6">
        <v>0.53610899999999995</v>
      </c>
      <c r="AB4" s="6">
        <v>0.54722800000000005</v>
      </c>
      <c r="AC4" s="6">
        <v>0.57962999999999998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26"/>
      <c r="AO4" s="26"/>
      <c r="AP4" s="23">
        <v>29.290099999999999</v>
      </c>
      <c r="AQ4" s="23">
        <v>-32.0625</v>
      </c>
      <c r="AR4" s="6">
        <v>1</v>
      </c>
      <c r="AS4" s="23">
        <v>-44.790100000000002</v>
      </c>
      <c r="AT4" s="23">
        <v>2100</v>
      </c>
      <c r="AU4" s="23">
        <v>-32.0625</v>
      </c>
      <c r="AV4" s="23">
        <v>12.727600000000001</v>
      </c>
      <c r="AW4" s="23">
        <v>16.5625</v>
      </c>
      <c r="AX4" s="23">
        <v>29.290099999999999</v>
      </c>
      <c r="AY4" s="23">
        <v>0.21401000000000001</v>
      </c>
      <c r="AZ4" s="23">
        <v>0.141653</v>
      </c>
      <c r="BA4" s="23">
        <v>107.03100000000001</v>
      </c>
      <c r="BB4" s="23">
        <v>-132.81200000000001</v>
      </c>
      <c r="BC4" s="23">
        <v>-45.875</v>
      </c>
      <c r="BD4" s="23">
        <v>-1.0849500000000001</v>
      </c>
      <c r="BE4" s="23">
        <v>0.71911099999999994</v>
      </c>
      <c r="BF4" s="23"/>
      <c r="BG4" s="23"/>
      <c r="BH4" s="23"/>
      <c r="BI4" s="23">
        <v>0.66088899999999995</v>
      </c>
      <c r="BJ4" s="23">
        <v>0.88</v>
      </c>
      <c r="BK4" s="23"/>
      <c r="BL4" s="23"/>
      <c r="BM4" s="23"/>
      <c r="BN4" s="23"/>
      <c r="BO4" s="23"/>
      <c r="BP4" s="23"/>
      <c r="BQ4" s="23"/>
      <c r="BR4" s="23"/>
      <c r="BS4" s="23"/>
      <c r="BT4" s="23"/>
      <c r="BV4" s="23"/>
      <c r="BW4" s="23"/>
      <c r="BX4" s="23"/>
      <c r="BY4" s="28"/>
      <c r="BZ4" s="28"/>
      <c r="CA4" s="6"/>
      <c r="CB4" s="6"/>
      <c r="CC4" s="6"/>
      <c r="CD4" s="23"/>
      <c r="CE4" s="23"/>
      <c r="CF4" s="23"/>
      <c r="CG4" s="23"/>
      <c r="CH4" s="23"/>
      <c r="CI4" s="6"/>
      <c r="CJ4" s="6"/>
      <c r="CK4" s="33"/>
      <c r="CL4" s="26"/>
      <c r="CM4" s="6"/>
      <c r="CN4" s="26"/>
      <c r="CO4" s="37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26"/>
      <c r="DC4" s="26"/>
      <c r="DD4" s="26"/>
      <c r="DE4" s="26"/>
      <c r="DF4" s="26"/>
      <c r="DG4" s="38"/>
      <c r="DH4" s="6"/>
      <c r="DI4" s="6"/>
      <c r="DJ4" s="6"/>
      <c r="DK4" s="6"/>
      <c r="DL4" s="6"/>
      <c r="DM4" s="38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</row>
    <row r="5" spans="1:697" s="36" customFormat="1" x14ac:dyDescent="0.25">
      <c r="A5" s="57" t="s">
        <v>519</v>
      </c>
      <c r="B5" s="6">
        <v>8</v>
      </c>
      <c r="C5" s="22"/>
      <c r="D5" s="6">
        <v>17</v>
      </c>
      <c r="E5" s="6">
        <v>13.7</v>
      </c>
      <c r="F5" s="6"/>
      <c r="G5" s="6"/>
      <c r="H5" s="6"/>
      <c r="I5" s="6"/>
      <c r="J5" s="23"/>
      <c r="K5" s="24"/>
      <c r="L5" s="24"/>
      <c r="M5" s="23"/>
      <c r="N5" s="23">
        <v>1</v>
      </c>
      <c r="O5" s="23">
        <v>1</v>
      </c>
      <c r="P5" s="6">
        <v>12.29</v>
      </c>
      <c r="Q5" s="23">
        <v>7.88</v>
      </c>
      <c r="R5" s="6">
        <v>4.6900000000000004</v>
      </c>
      <c r="S5" s="23">
        <v>0.40699999999999997</v>
      </c>
      <c r="T5" s="6"/>
      <c r="U5" s="6"/>
      <c r="V5" s="6"/>
      <c r="W5" s="6"/>
      <c r="X5" s="6"/>
      <c r="Y5" s="6">
        <v>0.61920500000000001</v>
      </c>
      <c r="Z5" s="6">
        <v>0.59785900000000003</v>
      </c>
      <c r="AA5" s="6">
        <v>0.58323000000000003</v>
      </c>
      <c r="AB5" s="6">
        <v>0.56133599999999995</v>
      </c>
      <c r="AC5" s="6">
        <v>0.58876200000000001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26"/>
      <c r="AO5" s="26"/>
      <c r="AP5" s="23">
        <v>26.788499999999999</v>
      </c>
      <c r="AQ5" s="23">
        <v>-31.093800000000002</v>
      </c>
      <c r="AR5" s="6">
        <v>1</v>
      </c>
      <c r="AS5" s="23">
        <v>-41.132300000000001</v>
      </c>
      <c r="AT5" s="23">
        <v>1500</v>
      </c>
      <c r="AU5" s="23">
        <v>-31.093800000000002</v>
      </c>
      <c r="AV5" s="23">
        <v>10.038500000000001</v>
      </c>
      <c r="AW5" s="23">
        <v>16.75</v>
      </c>
      <c r="AX5" s="23">
        <v>26.788499999999999</v>
      </c>
      <c r="AY5" s="23">
        <v>0.23324800000000001</v>
      </c>
      <c r="AZ5" s="23">
        <v>0.13747400000000001</v>
      </c>
      <c r="BA5" s="23">
        <v>114.062</v>
      </c>
      <c r="BB5" s="23">
        <v>-107.812</v>
      </c>
      <c r="BC5" s="23">
        <v>-40.781199999999998</v>
      </c>
      <c r="BD5" s="23">
        <v>0.35102499999999998</v>
      </c>
      <c r="BE5" s="23">
        <v>0.71823999999999999</v>
      </c>
      <c r="BF5" s="23"/>
      <c r="BG5" s="23"/>
      <c r="BH5" s="23"/>
      <c r="BI5" s="23">
        <v>0.46176</v>
      </c>
      <c r="BJ5" s="23">
        <v>0.68</v>
      </c>
      <c r="BK5" s="23"/>
      <c r="BL5" s="23"/>
      <c r="BM5" s="23"/>
      <c r="BN5" s="23"/>
      <c r="BO5" s="23"/>
      <c r="BP5" s="23"/>
      <c r="BQ5" s="23"/>
      <c r="BR5" s="23"/>
      <c r="BS5" s="23"/>
      <c r="BT5" s="23"/>
      <c r="BV5" s="23"/>
      <c r="BW5" s="23"/>
      <c r="BX5" s="23"/>
      <c r="BY5" s="28"/>
      <c r="BZ5" s="28"/>
      <c r="CA5" s="6"/>
      <c r="CB5" s="6"/>
      <c r="CC5" s="6"/>
      <c r="CD5" s="23"/>
      <c r="CE5" s="23"/>
      <c r="CF5" s="23"/>
      <c r="CG5" s="23"/>
      <c r="CH5" s="23"/>
      <c r="CI5" s="6"/>
      <c r="CJ5" s="6"/>
      <c r="CK5" s="33"/>
      <c r="CL5" s="26"/>
      <c r="CM5" s="26"/>
      <c r="CN5" s="26"/>
      <c r="CO5" s="37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26"/>
      <c r="DC5" s="26"/>
      <c r="DD5" s="26"/>
      <c r="DE5" s="26"/>
      <c r="DF5" s="26"/>
      <c r="DG5" s="38"/>
      <c r="DH5" s="6"/>
      <c r="DI5" s="6"/>
      <c r="DJ5" s="6"/>
      <c r="DK5" s="6"/>
      <c r="DL5" s="6"/>
      <c r="DM5" s="38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</row>
    <row r="6" spans="1:697" s="36" customFormat="1" x14ac:dyDescent="0.25">
      <c r="A6" s="57" t="s">
        <v>521</v>
      </c>
      <c r="B6" s="6">
        <v>10</v>
      </c>
      <c r="C6" s="22"/>
      <c r="D6" s="6">
        <v>17</v>
      </c>
      <c r="E6" s="6">
        <v>20.2</v>
      </c>
      <c r="F6" s="6"/>
      <c r="G6" s="6"/>
      <c r="H6" s="6"/>
      <c r="I6" s="6"/>
      <c r="J6" s="23"/>
      <c r="K6" s="24"/>
      <c r="L6" s="24"/>
      <c r="M6" s="23"/>
      <c r="N6" s="23">
        <v>1</v>
      </c>
      <c r="O6" s="23">
        <v>1</v>
      </c>
      <c r="P6" s="6">
        <v>11.1</v>
      </c>
      <c r="Q6" s="23">
        <v>8.7200000000000006</v>
      </c>
      <c r="R6" s="6">
        <v>4</v>
      </c>
      <c r="S6" s="23">
        <v>0.374</v>
      </c>
      <c r="T6" s="6"/>
      <c r="U6" s="6"/>
      <c r="V6" s="6"/>
      <c r="W6" s="6"/>
      <c r="X6" s="6"/>
      <c r="Y6" s="6">
        <v>0.70513899999999996</v>
      </c>
      <c r="Z6" s="6">
        <v>0.68117300000000003</v>
      </c>
      <c r="AA6" s="6">
        <v>0.66775600000000002</v>
      </c>
      <c r="AB6" s="6">
        <v>0.68391500000000005</v>
      </c>
      <c r="AC6" s="6">
        <v>0.75570499999999996</v>
      </c>
      <c r="AD6" s="6"/>
      <c r="AE6" s="6"/>
      <c r="AF6" s="6"/>
      <c r="AG6" s="6"/>
      <c r="AH6" s="6"/>
      <c r="AI6" s="6"/>
      <c r="AJ6" s="6"/>
      <c r="AK6" s="6"/>
      <c r="AL6" s="6"/>
      <c r="AM6" s="6"/>
      <c r="AN6" s="26"/>
      <c r="AO6" s="26"/>
      <c r="AP6" s="23">
        <v>26.6233</v>
      </c>
      <c r="AQ6" s="23">
        <v>-34.156199999999998</v>
      </c>
      <c r="AR6" s="6">
        <v>1</v>
      </c>
      <c r="AS6" s="23">
        <v>-48.8733</v>
      </c>
      <c r="AT6" s="23">
        <v>2200</v>
      </c>
      <c r="AU6" s="23">
        <v>-34.156199999999998</v>
      </c>
      <c r="AV6" s="23">
        <v>14.7171</v>
      </c>
      <c r="AW6" s="23">
        <v>11.9062</v>
      </c>
      <c r="AX6" s="23">
        <v>26.6233</v>
      </c>
      <c r="AY6" s="23">
        <v>0.202374</v>
      </c>
      <c r="AZ6" s="23">
        <v>0.118046</v>
      </c>
      <c r="BA6" s="23">
        <v>90.625</v>
      </c>
      <c r="BB6" s="23">
        <v>-89.843800000000002</v>
      </c>
      <c r="BC6" s="23">
        <v>-44.218800000000002</v>
      </c>
      <c r="BD6" s="23">
        <v>4.6545899999999998</v>
      </c>
      <c r="BE6" s="23">
        <v>0.66647599999999996</v>
      </c>
      <c r="BF6" s="23"/>
      <c r="BG6" s="23"/>
      <c r="BH6" s="23"/>
      <c r="BI6" s="23">
        <v>0.55352400000000002</v>
      </c>
      <c r="BJ6" s="23">
        <v>0.74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V6" s="23"/>
      <c r="BW6" s="23"/>
      <c r="BX6" s="23"/>
      <c r="BY6" s="28"/>
      <c r="BZ6" s="28"/>
      <c r="CA6" s="6"/>
      <c r="CB6" s="6"/>
      <c r="CC6" s="6"/>
      <c r="CD6" s="23"/>
      <c r="CE6" s="23"/>
      <c r="CF6" s="23"/>
      <c r="CG6" s="23"/>
      <c r="CH6" s="23"/>
      <c r="CI6" s="6"/>
      <c r="CJ6" s="6"/>
      <c r="CK6" s="26"/>
      <c r="CL6" s="26"/>
      <c r="CM6" s="26"/>
      <c r="CN6" s="26"/>
      <c r="CO6" s="37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26"/>
      <c r="DC6" s="26"/>
      <c r="DD6" s="26"/>
      <c r="DE6" s="26"/>
      <c r="DF6" s="26"/>
      <c r="DG6" s="38"/>
      <c r="DH6" s="6"/>
      <c r="DI6" s="6"/>
      <c r="DJ6" s="6"/>
      <c r="DK6" s="6"/>
      <c r="DL6" s="6"/>
      <c r="DM6" s="38"/>
    </row>
    <row r="7" spans="1:697" s="36" customFormat="1" x14ac:dyDescent="0.25">
      <c r="A7" s="57" t="s">
        <v>522</v>
      </c>
      <c r="B7" s="6">
        <v>11</v>
      </c>
      <c r="C7" s="22"/>
      <c r="D7" s="6">
        <v>17</v>
      </c>
      <c r="E7" s="6">
        <v>20.2</v>
      </c>
      <c r="F7" s="6"/>
      <c r="G7" s="6"/>
      <c r="H7" s="6"/>
      <c r="I7" s="6"/>
      <c r="J7" s="23"/>
      <c r="K7" s="24"/>
      <c r="L7" s="24"/>
      <c r="M7" s="23"/>
      <c r="N7" s="23">
        <v>1</v>
      </c>
      <c r="O7" s="23">
        <v>1</v>
      </c>
      <c r="P7" s="6">
        <v>11.13</v>
      </c>
      <c r="Q7" s="23">
        <v>9.08</v>
      </c>
      <c r="R7" s="6">
        <v>6.4630999999999998</v>
      </c>
      <c r="S7" s="6">
        <v>0.34699999999999998</v>
      </c>
      <c r="T7" s="6"/>
      <c r="U7" s="6"/>
      <c r="V7" s="6"/>
      <c r="W7" s="6"/>
      <c r="X7" s="6"/>
      <c r="Y7" s="6">
        <v>0.69860800000000001</v>
      </c>
      <c r="Z7" s="6">
        <v>0.67921500000000001</v>
      </c>
      <c r="AA7" s="6">
        <v>0.67055100000000001</v>
      </c>
      <c r="AB7" s="6">
        <v>0.69172699999999998</v>
      </c>
      <c r="AC7" s="6">
        <v>0.75907000000000002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26"/>
      <c r="AO7" s="26"/>
      <c r="AP7" s="23">
        <v>28.177099999999999</v>
      </c>
      <c r="AQ7" s="23">
        <v>-30.6875</v>
      </c>
      <c r="AR7" s="6">
        <v>1</v>
      </c>
      <c r="AS7" s="23">
        <v>-44.583300000000001</v>
      </c>
      <c r="AT7" s="23">
        <v>2100</v>
      </c>
      <c r="AU7" s="23">
        <v>-30.6875</v>
      </c>
      <c r="AV7" s="23">
        <v>13.895799999999999</v>
      </c>
      <c r="AW7" s="23">
        <v>14.2812</v>
      </c>
      <c r="AX7" s="23">
        <v>28.177099999999999</v>
      </c>
      <c r="AY7" s="23">
        <v>0.23316799999999999</v>
      </c>
      <c r="AZ7" s="23">
        <v>0.13370499999999999</v>
      </c>
      <c r="BA7" s="23">
        <v>95.3125</v>
      </c>
      <c r="BB7" s="23">
        <v>-83.593800000000002</v>
      </c>
      <c r="BC7" s="23">
        <v>-38.468800000000002</v>
      </c>
      <c r="BD7" s="23">
        <v>6.1145699999999996</v>
      </c>
      <c r="BE7" s="23">
        <v>0.74475000000000002</v>
      </c>
      <c r="BF7" s="23"/>
      <c r="BG7" s="23"/>
      <c r="BH7" s="23"/>
      <c r="BI7" s="23">
        <v>0.47525000000000001</v>
      </c>
      <c r="BJ7" s="23">
        <v>0.68</v>
      </c>
      <c r="BK7" s="23"/>
      <c r="BL7" s="23"/>
      <c r="BM7" s="23"/>
      <c r="BN7" s="23"/>
      <c r="BO7" s="23"/>
      <c r="BP7" s="23"/>
      <c r="BQ7" s="23"/>
      <c r="BR7" s="23"/>
      <c r="BS7" s="23"/>
      <c r="BT7" s="23"/>
      <c r="BV7" s="23"/>
      <c r="BW7" s="23"/>
      <c r="BX7" s="23"/>
      <c r="BY7" s="28"/>
      <c r="BZ7" s="28"/>
      <c r="CA7" s="6"/>
      <c r="CB7" s="6"/>
      <c r="CC7" s="6"/>
      <c r="CD7" s="23"/>
      <c r="CE7" s="23"/>
      <c r="CF7" s="23"/>
      <c r="CG7" s="23"/>
      <c r="CH7" s="23"/>
      <c r="CI7" s="6"/>
      <c r="CJ7" s="6"/>
      <c r="CK7" s="26"/>
      <c r="CL7" s="26"/>
      <c r="CM7" s="26"/>
      <c r="CN7" s="26"/>
      <c r="CO7" s="37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26"/>
      <c r="DC7" s="26"/>
      <c r="DD7" s="26"/>
      <c r="DE7" s="26"/>
      <c r="DF7" s="26"/>
      <c r="DG7" s="38"/>
      <c r="DH7" s="6"/>
      <c r="DI7" s="6"/>
      <c r="DJ7" s="6"/>
      <c r="DK7" s="6"/>
      <c r="DL7" s="6"/>
      <c r="DM7" s="38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</row>
    <row r="8" spans="1:697" s="36" customFormat="1" x14ac:dyDescent="0.25">
      <c r="A8" s="6" t="s">
        <v>526</v>
      </c>
      <c r="B8" s="6">
        <v>15</v>
      </c>
      <c r="C8" s="22"/>
      <c r="D8" s="6">
        <v>17</v>
      </c>
      <c r="E8" s="6"/>
      <c r="F8" s="6"/>
      <c r="G8" s="6"/>
      <c r="H8" s="6"/>
      <c r="I8" s="6"/>
      <c r="J8" s="23"/>
      <c r="K8" s="24"/>
      <c r="L8" s="24"/>
      <c r="M8" s="23"/>
      <c r="N8" s="23">
        <v>1</v>
      </c>
      <c r="O8" s="23">
        <v>1.5</v>
      </c>
      <c r="P8" s="6">
        <v>9.82</v>
      </c>
      <c r="Q8" s="6">
        <v>7.36</v>
      </c>
      <c r="R8" s="6">
        <v>4.2300000000000004</v>
      </c>
      <c r="S8" s="23">
        <v>0.38400000000000001</v>
      </c>
      <c r="T8" s="6"/>
      <c r="U8" s="6"/>
      <c r="V8" s="6"/>
      <c r="W8" s="6"/>
      <c r="X8" s="6"/>
      <c r="Y8" s="6">
        <v>0.63830500000000001</v>
      </c>
      <c r="Z8" s="6">
        <v>0.62405999999999995</v>
      </c>
      <c r="AA8" s="6">
        <v>0.61567400000000005</v>
      </c>
      <c r="AB8" s="6">
        <v>0.64176999999999995</v>
      </c>
      <c r="AC8" s="6">
        <v>0.71725000000000005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26"/>
      <c r="AO8" s="26"/>
      <c r="AP8" s="23">
        <v>47.675400000000003</v>
      </c>
      <c r="AQ8" s="23">
        <v>-33.0625</v>
      </c>
      <c r="AR8" s="6">
        <v>1</v>
      </c>
      <c r="AS8" s="23">
        <v>-45.956699999999998</v>
      </c>
      <c r="AT8" s="23">
        <v>1900</v>
      </c>
      <c r="AU8" s="23">
        <v>-33.0625</v>
      </c>
      <c r="AV8" s="23">
        <v>12.8942</v>
      </c>
      <c r="AW8" s="23">
        <v>34.781199999999998</v>
      </c>
      <c r="AX8" s="23">
        <v>47.675400000000003</v>
      </c>
      <c r="AY8" s="23">
        <v>0.20813599999999999</v>
      </c>
      <c r="AZ8" s="23">
        <v>0.14157900000000001</v>
      </c>
      <c r="BA8" s="23">
        <v>259.375</v>
      </c>
      <c r="BB8" s="23">
        <v>-227.34399999999999</v>
      </c>
      <c r="BC8" s="23">
        <v>-45.5625</v>
      </c>
      <c r="BD8" s="23">
        <v>0.39419900000000002</v>
      </c>
      <c r="BE8" s="23">
        <v>0.71729100000000001</v>
      </c>
      <c r="BF8" s="23"/>
      <c r="BG8" s="23"/>
      <c r="BH8" s="23"/>
      <c r="BI8" s="23">
        <v>0.60270999999999997</v>
      </c>
      <c r="BJ8" s="23">
        <v>0.84</v>
      </c>
      <c r="BK8" s="23"/>
      <c r="BL8" s="23"/>
      <c r="BM8" s="23"/>
      <c r="BN8" s="23"/>
      <c r="BO8" s="23"/>
      <c r="BP8" s="23"/>
      <c r="BQ8" s="23"/>
      <c r="BR8" s="23"/>
      <c r="BS8" s="23"/>
      <c r="BT8" s="23"/>
      <c r="BV8" s="23"/>
      <c r="BW8" s="23"/>
      <c r="BX8" s="23"/>
      <c r="BY8" s="28"/>
      <c r="BZ8" s="28"/>
      <c r="CA8" s="6"/>
      <c r="CB8" s="6"/>
      <c r="CC8" s="6"/>
      <c r="CD8" s="23"/>
      <c r="CE8" s="23"/>
      <c r="CF8" s="23"/>
      <c r="CG8" s="23"/>
      <c r="CH8" s="23"/>
      <c r="CI8" s="6"/>
      <c r="CJ8" s="6"/>
      <c r="CK8" s="33"/>
      <c r="CL8" s="26"/>
      <c r="CM8" s="26"/>
      <c r="CN8" s="26"/>
      <c r="CO8" s="37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26"/>
      <c r="DC8" s="26"/>
      <c r="DD8" s="26"/>
      <c r="DE8" s="26"/>
      <c r="DF8" s="26"/>
      <c r="DG8" s="38"/>
      <c r="DH8" s="6"/>
      <c r="DI8" s="6"/>
      <c r="DJ8" s="6"/>
      <c r="DK8" s="6"/>
      <c r="DL8" s="6"/>
      <c r="DM8" s="38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</row>
    <row r="9" spans="1:697" s="36" customFormat="1" x14ac:dyDescent="0.25">
      <c r="A9" s="57" t="s">
        <v>550</v>
      </c>
      <c r="B9" s="6">
        <v>48</v>
      </c>
      <c r="C9" s="22"/>
      <c r="D9" s="6">
        <v>17</v>
      </c>
      <c r="E9" s="6">
        <v>12.8</v>
      </c>
      <c r="F9" s="39" t="s">
        <v>531</v>
      </c>
      <c r="G9" s="6"/>
      <c r="H9" s="6"/>
      <c r="I9" s="6"/>
      <c r="J9" s="23"/>
      <c r="K9" s="24"/>
      <c r="L9" s="24"/>
      <c r="M9" s="23"/>
      <c r="N9" s="6">
        <v>1</v>
      </c>
      <c r="O9" s="6">
        <v>1</v>
      </c>
      <c r="P9" s="39">
        <v>18.28</v>
      </c>
      <c r="Q9" s="39">
        <v>11.68</v>
      </c>
      <c r="R9" s="6"/>
      <c r="S9" s="39">
        <v>0.51200000000000001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26"/>
      <c r="AO9" s="26"/>
      <c r="AP9" s="23">
        <v>34.006399999999999</v>
      </c>
      <c r="AQ9" s="23">
        <v>-32.031199999999998</v>
      </c>
      <c r="AR9" s="6">
        <v>1</v>
      </c>
      <c r="AS9" s="23">
        <v>-45.568899999999999</v>
      </c>
      <c r="AT9" s="23">
        <v>1100</v>
      </c>
      <c r="AU9" s="23">
        <v>-32.031199999999998</v>
      </c>
      <c r="AV9" s="23">
        <v>13.537699999999999</v>
      </c>
      <c r="AW9" s="23">
        <v>20.468800000000002</v>
      </c>
      <c r="AX9" s="23">
        <v>34.006399999999999</v>
      </c>
      <c r="AY9" s="23">
        <v>0.28242299999999998</v>
      </c>
      <c r="AZ9" s="23">
        <v>0.15162999999999999</v>
      </c>
      <c r="BA9" s="23">
        <v>121.875</v>
      </c>
      <c r="BB9" s="23">
        <v>-97.656199999999998</v>
      </c>
      <c r="BC9" s="23">
        <v>-40.906199999999998</v>
      </c>
      <c r="BD9" s="23">
        <v>4.6626500000000002</v>
      </c>
      <c r="BE9" s="23">
        <v>0.92800000000000005</v>
      </c>
      <c r="BF9" s="23"/>
      <c r="BG9" s="23"/>
      <c r="BH9" s="23"/>
      <c r="BI9" s="23">
        <v>0.71199999999999997</v>
      </c>
      <c r="BJ9" s="23">
        <v>0.96</v>
      </c>
      <c r="BK9" s="23"/>
      <c r="BL9" s="23"/>
      <c r="BM9" s="23"/>
      <c r="BN9" s="23"/>
      <c r="BO9" s="23"/>
      <c r="BP9" s="23"/>
      <c r="BQ9" s="23"/>
      <c r="BR9" s="23"/>
      <c r="BS9" s="23"/>
      <c r="BT9" s="23"/>
      <c r="BV9" s="23"/>
      <c r="BW9" s="23"/>
      <c r="BX9" s="23"/>
      <c r="BY9" s="28"/>
      <c r="BZ9" s="28"/>
      <c r="CA9" s="6"/>
      <c r="CB9" s="6"/>
      <c r="CC9" s="6"/>
      <c r="CD9" s="23"/>
      <c r="CE9" s="23"/>
      <c r="CF9" s="23"/>
      <c r="CG9" s="23"/>
      <c r="CH9" s="23"/>
      <c r="CI9" s="6"/>
      <c r="CJ9" s="6"/>
      <c r="CK9" s="26"/>
      <c r="CL9" s="26"/>
      <c r="CM9" s="26"/>
      <c r="CN9" s="26"/>
      <c r="CO9" s="37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26"/>
      <c r="DC9" s="26"/>
      <c r="DD9" s="26"/>
      <c r="DE9" s="26"/>
      <c r="DF9" s="26"/>
      <c r="DG9" s="38"/>
      <c r="DH9" s="6"/>
      <c r="DI9" s="6"/>
      <c r="DJ9" s="6"/>
      <c r="DK9" s="6"/>
      <c r="DL9" s="6"/>
      <c r="DM9" s="38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</row>
    <row r="10" spans="1:697" s="36" customFormat="1" x14ac:dyDescent="0.25">
      <c r="A10" s="57" t="s">
        <v>594</v>
      </c>
      <c r="B10" s="6">
        <v>112</v>
      </c>
      <c r="C10" s="22"/>
      <c r="D10" s="6">
        <v>17</v>
      </c>
      <c r="E10" s="6">
        <v>15.5</v>
      </c>
      <c r="F10" s="39" t="s">
        <v>531</v>
      </c>
      <c r="G10" s="6"/>
      <c r="H10" s="6"/>
      <c r="I10" s="6"/>
      <c r="J10" s="23"/>
      <c r="K10" s="24"/>
      <c r="L10" s="24"/>
      <c r="M10" s="23"/>
      <c r="N10" s="6">
        <v>1</v>
      </c>
      <c r="O10" s="6">
        <v>1</v>
      </c>
      <c r="P10" s="28">
        <v>6.1</v>
      </c>
      <c r="Q10" s="28">
        <v>4.5999999999999996</v>
      </c>
      <c r="R10" s="6"/>
      <c r="S10" s="28">
        <v>0.33500000000000002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26"/>
      <c r="AO10" s="26"/>
      <c r="AP10" s="23">
        <v>19.204000000000001</v>
      </c>
      <c r="AQ10" s="23">
        <v>-38.343800000000002</v>
      </c>
      <c r="AR10" s="6">
        <v>1</v>
      </c>
      <c r="AS10" s="23">
        <v>-45.329000000000001</v>
      </c>
      <c r="AT10" s="23">
        <v>1600</v>
      </c>
      <c r="AU10" s="23">
        <v>-38.343800000000002</v>
      </c>
      <c r="AV10" s="23">
        <v>6.9851999999999999</v>
      </c>
      <c r="AW10" s="23">
        <v>12.2188</v>
      </c>
      <c r="AX10" s="23">
        <v>19.204000000000001</v>
      </c>
      <c r="AY10" s="23">
        <v>0.237347</v>
      </c>
      <c r="AZ10" s="23">
        <v>0.12684200000000001</v>
      </c>
      <c r="BA10" s="23">
        <v>89.843800000000002</v>
      </c>
      <c r="BB10" s="23">
        <v>-70.3125</v>
      </c>
      <c r="BC10" s="23">
        <v>-45.125</v>
      </c>
      <c r="BD10" s="23">
        <v>0.203953</v>
      </c>
      <c r="BE10" s="23">
        <v>0.75914199999999998</v>
      </c>
      <c r="BF10" s="23"/>
      <c r="BG10" s="23"/>
      <c r="BH10" s="23"/>
      <c r="BI10" s="23">
        <v>0.48085699999999998</v>
      </c>
      <c r="BJ10" s="23">
        <v>0.68</v>
      </c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/>
      <c r="BV10" s="23"/>
      <c r="BW10" s="23"/>
      <c r="BX10" s="23"/>
      <c r="BY10" s="28"/>
      <c r="BZ10" s="28"/>
      <c r="CA10" s="6"/>
      <c r="CB10" s="6"/>
      <c r="CC10" s="6"/>
      <c r="CD10" s="23"/>
      <c r="CE10" s="23"/>
      <c r="CF10" s="23"/>
      <c r="CG10" s="23"/>
      <c r="CH10" s="23"/>
      <c r="CI10" s="6"/>
      <c r="CJ10" s="6"/>
      <c r="CK10" s="33"/>
      <c r="CL10" s="26"/>
      <c r="CM10" s="6"/>
      <c r="CN10" s="26"/>
      <c r="CO10" s="37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26"/>
      <c r="DC10" s="26"/>
      <c r="DD10" s="26"/>
      <c r="DE10" s="26"/>
      <c r="DF10" s="26"/>
      <c r="DG10" s="38"/>
      <c r="DH10" s="6"/>
      <c r="DI10" s="6"/>
      <c r="DJ10" s="6"/>
      <c r="DK10" s="6"/>
      <c r="DL10" s="6"/>
      <c r="DM10" s="38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</row>
    <row r="11" spans="1:697" s="36" customFormat="1" x14ac:dyDescent="0.25">
      <c r="A11" s="57" t="s">
        <v>598</v>
      </c>
      <c r="B11" s="6">
        <v>116</v>
      </c>
      <c r="C11" s="22"/>
      <c r="D11" s="6">
        <v>17</v>
      </c>
      <c r="E11" s="6">
        <v>14.7</v>
      </c>
      <c r="F11" s="39" t="s">
        <v>531</v>
      </c>
      <c r="G11" s="6"/>
      <c r="H11" s="6"/>
      <c r="I11" s="6"/>
      <c r="J11" s="23"/>
      <c r="K11" s="24"/>
      <c r="L11" s="24"/>
      <c r="M11" s="23"/>
      <c r="N11" s="6">
        <v>1</v>
      </c>
      <c r="O11" s="6">
        <v>1</v>
      </c>
      <c r="P11" s="28">
        <v>8.75</v>
      </c>
      <c r="Q11" s="28">
        <v>6.9</v>
      </c>
      <c r="R11" s="6"/>
      <c r="S11" s="39">
        <v>0.33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26"/>
      <c r="AO11" s="26"/>
      <c r="AP11" s="23">
        <v>28.562799999999999</v>
      </c>
      <c r="AQ11" s="23">
        <v>-32.031199999999998</v>
      </c>
      <c r="AR11" s="6">
        <v>1</v>
      </c>
      <c r="AS11" s="23">
        <v>-46.000300000000003</v>
      </c>
      <c r="AT11" s="23">
        <v>2200</v>
      </c>
      <c r="AU11" s="23">
        <v>-32.031199999999998</v>
      </c>
      <c r="AV11" s="23">
        <v>13.969099999999999</v>
      </c>
      <c r="AW11" s="23">
        <v>14.5938</v>
      </c>
      <c r="AX11" s="23">
        <v>28.562799999999999</v>
      </c>
      <c r="AY11" s="23">
        <v>0.23053000000000001</v>
      </c>
      <c r="AZ11" s="23">
        <v>0.134964</v>
      </c>
      <c r="BA11" s="23">
        <v>100</v>
      </c>
      <c r="BB11" s="23">
        <v>-92.1875</v>
      </c>
      <c r="BC11" s="23">
        <v>-40.5</v>
      </c>
      <c r="BD11" s="23">
        <v>5.5003399999999996</v>
      </c>
      <c r="BE11" s="23">
        <v>0.73233400000000004</v>
      </c>
      <c r="BF11" s="23"/>
      <c r="BG11" s="23"/>
      <c r="BH11" s="23"/>
      <c r="BI11" s="23">
        <v>0.527667</v>
      </c>
      <c r="BJ11" s="23">
        <v>0.72</v>
      </c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/>
      <c r="BV11" s="23"/>
      <c r="BW11" s="23"/>
      <c r="BX11" s="23"/>
      <c r="BY11" s="28"/>
      <c r="BZ11" s="28"/>
      <c r="CA11" s="6"/>
      <c r="CB11" s="6"/>
      <c r="CC11" s="6"/>
      <c r="CD11" s="23"/>
      <c r="CE11" s="23"/>
      <c r="CF11" s="23"/>
      <c r="CG11" s="23"/>
      <c r="CH11" s="23"/>
      <c r="CI11" s="6"/>
      <c r="CJ11" s="6"/>
      <c r="CK11" s="33"/>
      <c r="CL11" s="26"/>
      <c r="CM11" s="26"/>
      <c r="CN11" s="26"/>
      <c r="CO11" s="37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26"/>
      <c r="DC11" s="26"/>
      <c r="DD11" s="26"/>
      <c r="DE11" s="26"/>
      <c r="DF11" s="26"/>
      <c r="DG11" s="38"/>
      <c r="DH11" s="6"/>
      <c r="DI11" s="6"/>
      <c r="DJ11" s="6"/>
      <c r="DK11" s="6"/>
      <c r="DL11" s="6"/>
      <c r="DM11" s="38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</row>
    <row r="12" spans="1:697" s="36" customFormat="1" x14ac:dyDescent="0.25">
      <c r="A12" s="48" t="s">
        <v>887</v>
      </c>
      <c r="B12" s="6">
        <v>386</v>
      </c>
      <c r="C12" s="22" t="s">
        <v>793</v>
      </c>
      <c r="D12" s="13">
        <v>17</v>
      </c>
      <c r="E12" s="13">
        <v>15.4</v>
      </c>
      <c r="F12" s="13" t="s">
        <v>531</v>
      </c>
      <c r="G12" s="6"/>
      <c r="H12" s="6">
        <v>0</v>
      </c>
      <c r="I12" s="13"/>
      <c r="J12" s="23">
        <v>0.9375</v>
      </c>
      <c r="K12" s="53"/>
      <c r="L12" s="53"/>
      <c r="M12" s="23">
        <v>0.31213872832369943</v>
      </c>
      <c r="N12" s="25">
        <v>1</v>
      </c>
      <c r="O12" s="25">
        <v>1</v>
      </c>
      <c r="P12" s="6">
        <v>8.4</v>
      </c>
      <c r="Q12" s="6">
        <v>5.03</v>
      </c>
      <c r="R12" s="6">
        <v>2.19</v>
      </c>
      <c r="S12" s="6">
        <v>0.33800000000000002</v>
      </c>
      <c r="T12" s="6">
        <v>0.33500000000000002</v>
      </c>
      <c r="U12" s="6"/>
      <c r="V12" s="6"/>
      <c r="W12" s="6"/>
      <c r="X12" s="6"/>
      <c r="Y12" s="6">
        <v>0.51467099999999999</v>
      </c>
      <c r="Z12" s="6">
        <v>0.51090800000000003</v>
      </c>
      <c r="AA12" s="6">
        <v>0.49421599999999999</v>
      </c>
      <c r="AB12" s="6">
        <v>0.48452400000000001</v>
      </c>
      <c r="AC12" s="6">
        <v>0.546983</v>
      </c>
      <c r="AD12" s="6"/>
      <c r="AE12" s="6"/>
      <c r="AF12" s="6"/>
      <c r="AG12" s="6"/>
      <c r="AH12" s="6"/>
      <c r="AI12" s="6"/>
      <c r="AJ12" s="6"/>
      <c r="AK12" s="6"/>
      <c r="AL12" s="6"/>
      <c r="AM12" s="6">
        <v>235</v>
      </c>
      <c r="AN12" s="26"/>
      <c r="AO12" s="26"/>
      <c r="AP12" s="23">
        <v>25.9817</v>
      </c>
      <c r="AQ12" s="23">
        <v>-38.158900000000003</v>
      </c>
      <c r="AR12" s="23">
        <v>21</v>
      </c>
      <c r="AS12" s="23">
        <v>-48.1648</v>
      </c>
      <c r="AT12" s="23">
        <v>1720</v>
      </c>
      <c r="AU12" s="23">
        <v>-38.158900000000003</v>
      </c>
      <c r="AV12" s="23">
        <v>10.0059</v>
      </c>
      <c r="AW12" s="23">
        <v>15.975899999999999</v>
      </c>
      <c r="AX12" s="23">
        <v>25.9817</v>
      </c>
      <c r="AY12" s="23">
        <v>0.20680599999999999</v>
      </c>
      <c r="AZ12" s="23">
        <v>0.116963</v>
      </c>
      <c r="BA12" s="23">
        <v>129.315</v>
      </c>
      <c r="BB12" s="23"/>
      <c r="BC12" s="23">
        <v>-50.208300000000001</v>
      </c>
      <c r="BD12" s="23">
        <v>-2.04358</v>
      </c>
      <c r="BE12" s="23">
        <v>0.67031099999999999</v>
      </c>
      <c r="BF12" s="43"/>
      <c r="BG12" s="43"/>
      <c r="BH12" s="43"/>
      <c r="BI12" s="23">
        <v>0.58111800000000002</v>
      </c>
      <c r="BJ12" s="23">
        <v>0.76809499999999997</v>
      </c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/>
      <c r="BV12" s="23"/>
      <c r="BW12" s="23"/>
      <c r="BX12" s="23"/>
      <c r="BY12" s="28"/>
      <c r="BZ12" s="28"/>
      <c r="CA12" s="6"/>
      <c r="CB12" s="6"/>
      <c r="CC12" s="6"/>
      <c r="CD12" s="23"/>
      <c r="CE12" s="23"/>
      <c r="CF12" s="23"/>
      <c r="CG12" s="23"/>
      <c r="CH12" s="23"/>
      <c r="CI12" s="13"/>
      <c r="CJ12" s="13">
        <v>106</v>
      </c>
      <c r="CK12" s="26"/>
      <c r="CL12" s="26"/>
      <c r="CM12" s="26"/>
      <c r="CN12" s="26"/>
      <c r="CO12" s="37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26"/>
      <c r="DC12" s="26"/>
      <c r="DD12" s="26"/>
      <c r="DE12" s="26"/>
      <c r="DF12" s="26"/>
      <c r="DG12" s="38"/>
      <c r="DH12" s="26"/>
      <c r="DI12" s="6"/>
      <c r="DJ12" s="6"/>
      <c r="DK12" s="6"/>
      <c r="DL12" s="6"/>
      <c r="DM12" s="38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</row>
    <row r="13" spans="1:697" s="36" customFormat="1" x14ac:dyDescent="0.25">
      <c r="A13" s="13" t="s">
        <v>888</v>
      </c>
      <c r="B13" s="6">
        <v>387</v>
      </c>
      <c r="C13" s="22" t="s">
        <v>793</v>
      </c>
      <c r="D13" s="13">
        <v>17</v>
      </c>
      <c r="E13" s="13">
        <v>15.4</v>
      </c>
      <c r="F13" s="13" t="s">
        <v>531</v>
      </c>
      <c r="G13" s="6"/>
      <c r="H13" s="6">
        <v>0</v>
      </c>
      <c r="I13" s="13"/>
      <c r="J13" s="23">
        <v>0.9375</v>
      </c>
      <c r="K13" s="53"/>
      <c r="L13" s="53"/>
      <c r="M13" s="23">
        <v>0.77071290944123316</v>
      </c>
      <c r="N13" s="25">
        <v>1</v>
      </c>
      <c r="O13" s="25">
        <v>1.5</v>
      </c>
      <c r="P13" s="6">
        <v>18.649999999999999</v>
      </c>
      <c r="Q13" s="6">
        <v>11.2</v>
      </c>
      <c r="R13" s="6">
        <v>5.38</v>
      </c>
      <c r="S13" s="6">
        <v>0.40300000000000002</v>
      </c>
      <c r="T13" s="6">
        <v>0.45700000000000002</v>
      </c>
      <c r="U13" s="6"/>
      <c r="V13" s="6"/>
      <c r="W13" s="6"/>
      <c r="X13" s="6"/>
      <c r="Y13" s="6">
        <v>0.47659299999999999</v>
      </c>
      <c r="Z13" s="6">
        <v>0.48269200000000001</v>
      </c>
      <c r="AA13" s="6">
        <v>0.49574000000000001</v>
      </c>
      <c r="AB13" s="6">
        <v>0.53838299999999994</v>
      </c>
      <c r="AC13" s="6">
        <v>0.63060099999999997</v>
      </c>
      <c r="AD13" s="6"/>
      <c r="AE13" s="6"/>
      <c r="AF13" s="6"/>
      <c r="AG13" s="6"/>
      <c r="AH13" s="6"/>
      <c r="AI13" s="6"/>
      <c r="AJ13" s="6"/>
      <c r="AK13" s="6"/>
      <c r="AL13" s="6"/>
      <c r="AM13" s="6">
        <v>178</v>
      </c>
      <c r="AN13" s="26"/>
      <c r="AO13" s="26"/>
      <c r="AP13" s="23">
        <v>55.381</v>
      </c>
      <c r="AQ13" s="23">
        <v>-36.516800000000003</v>
      </c>
      <c r="AR13" s="23">
        <v>27</v>
      </c>
      <c r="AS13" s="23">
        <v>-49.320799999999998</v>
      </c>
      <c r="AT13" s="23">
        <v>1080</v>
      </c>
      <c r="AU13" s="23">
        <v>-36.516800000000003</v>
      </c>
      <c r="AV13" s="23">
        <v>12.804</v>
      </c>
      <c r="AW13" s="23">
        <v>42.576999999999998</v>
      </c>
      <c r="AX13" s="23">
        <v>55.381</v>
      </c>
      <c r="AY13" s="23">
        <v>0.228274</v>
      </c>
      <c r="AZ13" s="23">
        <v>0.14474699999999999</v>
      </c>
      <c r="BA13" s="23">
        <v>297.27999999999997</v>
      </c>
      <c r="BB13" s="23"/>
      <c r="BC13" s="23">
        <v>-51.743099999999998</v>
      </c>
      <c r="BD13" s="23">
        <v>-2.4222700000000001</v>
      </c>
      <c r="BE13" s="23">
        <v>0.73265199999999997</v>
      </c>
      <c r="BF13" s="43"/>
      <c r="BG13" s="43"/>
      <c r="BH13" s="43"/>
      <c r="BI13" s="23">
        <v>0.68438500000000002</v>
      </c>
      <c r="BJ13" s="23">
        <v>0.92370399999999997</v>
      </c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/>
      <c r="BV13" s="23"/>
      <c r="BW13" s="23"/>
      <c r="BX13" s="23"/>
      <c r="BY13" s="28"/>
      <c r="BZ13" s="28"/>
      <c r="CA13" s="6"/>
      <c r="CB13" s="6"/>
      <c r="CC13" s="6"/>
      <c r="CD13" s="23"/>
      <c r="CE13" s="23"/>
      <c r="CF13" s="23"/>
      <c r="CG13" s="23"/>
      <c r="CH13" s="23"/>
      <c r="CI13" s="13"/>
      <c r="CJ13" s="13">
        <v>106</v>
      </c>
      <c r="CK13" s="33"/>
      <c r="CL13" s="26"/>
      <c r="CM13" s="26"/>
      <c r="CN13" s="26"/>
      <c r="CO13" s="37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26"/>
      <c r="DC13" s="26"/>
      <c r="DD13" s="26"/>
      <c r="DE13" s="26"/>
      <c r="DF13" s="26"/>
      <c r="DG13" s="38"/>
      <c r="DH13" s="26"/>
      <c r="DI13" s="6"/>
      <c r="DJ13" s="6"/>
      <c r="DK13" s="6"/>
      <c r="DL13" s="6"/>
      <c r="DM13" s="38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</row>
    <row r="14" spans="1:697" s="36" customFormat="1" x14ac:dyDescent="0.25">
      <c r="A14" s="13" t="s">
        <v>890</v>
      </c>
      <c r="B14" s="6">
        <v>389</v>
      </c>
      <c r="C14" s="22" t="s">
        <v>796</v>
      </c>
      <c r="D14" s="13">
        <v>17</v>
      </c>
      <c r="E14" s="13">
        <v>15.4</v>
      </c>
      <c r="F14" s="13" t="s">
        <v>531</v>
      </c>
      <c r="G14" s="6"/>
      <c r="H14" s="6">
        <v>0</v>
      </c>
      <c r="I14" s="13"/>
      <c r="J14" s="23">
        <v>0.9375</v>
      </c>
      <c r="K14" s="53"/>
      <c r="L14" s="53"/>
      <c r="M14" s="23">
        <v>0.19851576994434136</v>
      </c>
      <c r="N14" s="25">
        <v>1</v>
      </c>
      <c r="O14" s="25">
        <v>1.5</v>
      </c>
      <c r="P14" s="6">
        <v>12.18</v>
      </c>
      <c r="Q14" s="6">
        <v>7.45</v>
      </c>
      <c r="R14" s="6">
        <v>4.9000000000000004</v>
      </c>
      <c r="S14" s="6">
        <v>0.32</v>
      </c>
      <c r="T14" s="6">
        <v>0.35299999999999998</v>
      </c>
      <c r="U14" s="6"/>
      <c r="V14" s="6"/>
      <c r="W14" s="6"/>
      <c r="X14" s="6"/>
      <c r="Y14" s="6">
        <v>0.55294500000000002</v>
      </c>
      <c r="Z14" s="6">
        <v>0.55552599999999996</v>
      </c>
      <c r="AA14" s="6">
        <v>0.56150100000000003</v>
      </c>
      <c r="AB14" s="6">
        <v>0.57577400000000001</v>
      </c>
      <c r="AC14" s="6">
        <v>0.61882700000000002</v>
      </c>
      <c r="AD14" s="6"/>
      <c r="AE14" s="6"/>
      <c r="AF14" s="6"/>
      <c r="AG14" s="6"/>
      <c r="AH14" s="6"/>
      <c r="AI14" s="6"/>
      <c r="AJ14" s="6"/>
      <c r="AK14" s="6"/>
      <c r="AL14" s="6"/>
      <c r="AM14" s="6">
        <v>207</v>
      </c>
      <c r="AN14" s="26"/>
      <c r="AO14" s="26"/>
      <c r="AP14" s="23">
        <v>61.660499999999999</v>
      </c>
      <c r="AQ14" s="23">
        <v>-36.409500000000001</v>
      </c>
      <c r="AR14" s="23">
        <v>24</v>
      </c>
      <c r="AS14" s="23">
        <v>-48.4223</v>
      </c>
      <c r="AT14" s="23">
        <v>1280</v>
      </c>
      <c r="AU14" s="23">
        <v>-36.409500000000001</v>
      </c>
      <c r="AV14" s="23">
        <v>12.012700000000001</v>
      </c>
      <c r="AW14" s="23">
        <v>49.647799999999997</v>
      </c>
      <c r="AX14" s="23">
        <v>61.660499999999999</v>
      </c>
      <c r="AY14" s="23">
        <v>0.218691</v>
      </c>
      <c r="AZ14" s="23">
        <v>0.13441400000000001</v>
      </c>
      <c r="BA14" s="23">
        <v>397.786</v>
      </c>
      <c r="BB14" s="23"/>
      <c r="BC14" s="23">
        <v>-50.463500000000003</v>
      </c>
      <c r="BD14" s="23">
        <v>-2.04129</v>
      </c>
      <c r="BE14" s="23">
        <v>0.71003799999999995</v>
      </c>
      <c r="BF14" s="43"/>
      <c r="BG14" s="43"/>
      <c r="BH14" s="43"/>
      <c r="BI14" s="23">
        <v>0.64579500000000001</v>
      </c>
      <c r="BJ14" s="23">
        <v>0.87791699999999995</v>
      </c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/>
      <c r="BV14" s="23"/>
      <c r="BW14" s="23"/>
      <c r="BX14" s="23"/>
      <c r="BY14" s="28"/>
      <c r="BZ14" s="28"/>
      <c r="CA14" s="6"/>
      <c r="CB14" s="6"/>
      <c r="CC14" s="6"/>
      <c r="CD14" s="23"/>
      <c r="CE14" s="23"/>
      <c r="CF14" s="23"/>
      <c r="CG14" s="23"/>
      <c r="CH14" s="23"/>
      <c r="CI14" s="13"/>
      <c r="CJ14" s="13">
        <v>107</v>
      </c>
      <c r="CK14" s="33"/>
      <c r="CL14" s="26"/>
      <c r="CM14" s="26"/>
      <c r="CN14" s="26"/>
      <c r="CO14" s="37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26"/>
      <c r="DC14" s="26"/>
      <c r="DD14" s="26"/>
      <c r="DE14" s="26"/>
      <c r="DF14" s="26"/>
      <c r="DG14" s="38"/>
      <c r="DH14" s="26"/>
      <c r="DI14" s="6"/>
      <c r="DJ14" s="6"/>
      <c r="DK14" s="6"/>
      <c r="DL14" s="6"/>
      <c r="DM14" s="38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</row>
    <row r="15" spans="1:697" s="36" customFormat="1" x14ac:dyDescent="0.25">
      <c r="A15" s="48" t="s">
        <v>892</v>
      </c>
      <c r="B15" s="6">
        <v>392</v>
      </c>
      <c r="C15" s="22" t="s">
        <v>783</v>
      </c>
      <c r="D15" s="13">
        <v>17</v>
      </c>
      <c r="E15" s="13">
        <v>15.4</v>
      </c>
      <c r="F15" s="13" t="s">
        <v>531</v>
      </c>
      <c r="G15" s="6"/>
      <c r="H15" s="6">
        <v>0</v>
      </c>
      <c r="I15" s="13"/>
      <c r="J15" s="23">
        <v>0.375</v>
      </c>
      <c r="K15" s="53"/>
      <c r="L15" s="53"/>
      <c r="M15" s="23">
        <v>0.41528239202657807</v>
      </c>
      <c r="N15" s="25">
        <v>1</v>
      </c>
      <c r="O15" s="25">
        <v>1</v>
      </c>
      <c r="P15" s="6">
        <v>12.21</v>
      </c>
      <c r="Q15" s="6">
        <v>7.36</v>
      </c>
      <c r="R15" s="6">
        <v>2.59</v>
      </c>
      <c r="S15" s="6">
        <v>0.35799999999999998</v>
      </c>
      <c r="T15" s="6">
        <v>0.30199999999999999</v>
      </c>
      <c r="U15" s="6"/>
      <c r="V15" s="6"/>
      <c r="W15" s="6"/>
      <c r="X15" s="6"/>
      <c r="Y15" s="6">
        <v>0.54483199999999998</v>
      </c>
      <c r="Z15" s="6">
        <v>0.542404</v>
      </c>
      <c r="AA15" s="6">
        <v>0.53680700000000003</v>
      </c>
      <c r="AB15" s="6">
        <v>0.54633699999999996</v>
      </c>
      <c r="AC15" s="6">
        <v>0.63777099999999998</v>
      </c>
      <c r="AD15" s="6"/>
      <c r="AE15" s="6"/>
      <c r="AF15" s="6"/>
      <c r="AG15" s="6"/>
      <c r="AH15" s="6"/>
      <c r="AI15" s="6"/>
      <c r="AJ15" s="6"/>
      <c r="AK15" s="6"/>
      <c r="AL15" s="6"/>
      <c r="AM15" s="6">
        <v>304.7</v>
      </c>
      <c r="AN15" s="26"/>
      <c r="AO15" s="26"/>
      <c r="AP15" s="6">
        <v>33.013100000000001</v>
      </c>
      <c r="AQ15" s="6">
        <v>-38.538699999999999</v>
      </c>
      <c r="AR15" s="6">
        <v>28</v>
      </c>
      <c r="AS15" s="6">
        <v>-50.789900000000003</v>
      </c>
      <c r="AT15" s="6">
        <v>1850</v>
      </c>
      <c r="AU15" s="6">
        <v>-38.538699999999999</v>
      </c>
      <c r="AV15" s="6">
        <v>12.251200000000001</v>
      </c>
      <c r="AW15" s="6">
        <v>20.761900000000001</v>
      </c>
      <c r="AX15" s="6">
        <v>33.013100000000001</v>
      </c>
      <c r="AY15" s="6">
        <v>0.19792399999999999</v>
      </c>
      <c r="AZ15" s="6">
        <v>0.122614</v>
      </c>
      <c r="BA15" s="6">
        <v>158.482</v>
      </c>
      <c r="BB15" s="6"/>
      <c r="BC15" s="6">
        <v>-53.106000000000002</v>
      </c>
      <c r="BD15" s="6">
        <v>-2.3161399999999999</v>
      </c>
      <c r="BE15" s="6">
        <v>0.62361</v>
      </c>
      <c r="BF15" s="43"/>
      <c r="BG15" s="43"/>
      <c r="BH15" s="43"/>
      <c r="BI15" s="6">
        <v>0.54353300000000004</v>
      </c>
      <c r="BJ15" s="6">
        <v>0.73821400000000004</v>
      </c>
      <c r="BK15" s="6"/>
      <c r="BL15" s="6"/>
      <c r="BM15" s="6"/>
      <c r="BN15" s="6"/>
      <c r="BO15" s="6"/>
      <c r="BP15" s="6"/>
      <c r="BQ15" s="6"/>
      <c r="BR15" s="6"/>
      <c r="BS15" s="6"/>
      <c r="BT15" s="6"/>
      <c r="BU15"/>
      <c r="BV15" s="6"/>
      <c r="BW15" s="6"/>
      <c r="BX15" s="6"/>
      <c r="BY15" s="28"/>
      <c r="BZ15" s="28"/>
      <c r="CA15" s="6"/>
      <c r="CB15" s="6"/>
      <c r="CC15" s="6"/>
      <c r="CD15" s="23"/>
      <c r="CE15" s="23"/>
      <c r="CF15" s="23"/>
      <c r="CG15" s="23"/>
      <c r="CH15" s="23"/>
      <c r="CI15" s="13"/>
      <c r="CJ15" s="13">
        <v>108</v>
      </c>
      <c r="CK15" s="33"/>
      <c r="CL15" s="26"/>
      <c r="CM15" s="26"/>
      <c r="CN15" s="26"/>
      <c r="CO15" s="37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26"/>
      <c r="DC15" s="26"/>
      <c r="DD15" s="26"/>
      <c r="DE15" s="26"/>
      <c r="DF15" s="26"/>
      <c r="DG15" s="38"/>
      <c r="DH15" s="26"/>
      <c r="DI15" s="6"/>
      <c r="DJ15" s="6"/>
      <c r="DK15" s="6"/>
      <c r="DL15" s="6"/>
      <c r="DM15" s="38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</row>
    <row r="16" spans="1:697" s="36" customFormat="1" x14ac:dyDescent="0.25">
      <c r="A16" s="48" t="s">
        <v>893</v>
      </c>
      <c r="B16" s="6">
        <v>393</v>
      </c>
      <c r="C16" s="22" t="s">
        <v>802</v>
      </c>
      <c r="D16" s="13">
        <v>17</v>
      </c>
      <c r="E16" s="13">
        <v>15.4</v>
      </c>
      <c r="F16" s="13" t="s">
        <v>531</v>
      </c>
      <c r="G16" s="6"/>
      <c r="H16" s="6">
        <v>0</v>
      </c>
      <c r="I16" s="13"/>
      <c r="J16" s="23">
        <v>0.6875</v>
      </c>
      <c r="K16" s="53"/>
      <c r="L16" s="53"/>
      <c r="M16" s="23"/>
      <c r="N16" s="25">
        <v>1</v>
      </c>
      <c r="O16" s="25">
        <v>1</v>
      </c>
      <c r="P16" s="6">
        <v>7.95</v>
      </c>
      <c r="Q16" s="6">
        <v>6.36</v>
      </c>
      <c r="R16" s="6">
        <v>3.02</v>
      </c>
      <c r="S16" s="6">
        <v>0.29499999999999998</v>
      </c>
      <c r="T16" s="6">
        <v>0.24299999999999999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>
        <v>276</v>
      </c>
      <c r="AN16" s="26"/>
      <c r="AO16" s="26"/>
      <c r="AP16" s="6">
        <v>28.026499999999999</v>
      </c>
      <c r="AQ16" s="6">
        <v>-34.648600000000002</v>
      </c>
      <c r="AR16" s="6">
        <v>27</v>
      </c>
      <c r="AS16" s="6">
        <v>-47.079700000000003</v>
      </c>
      <c r="AT16" s="6">
        <v>2110</v>
      </c>
      <c r="AU16" s="6">
        <v>-34.648600000000002</v>
      </c>
      <c r="AV16" s="6">
        <v>12.431100000000001</v>
      </c>
      <c r="AW16" s="6">
        <v>15.5954</v>
      </c>
      <c r="AX16" s="6">
        <v>28.026499999999999</v>
      </c>
      <c r="AY16" s="6">
        <v>0.19559199999999999</v>
      </c>
      <c r="AZ16" s="6">
        <v>0.123485</v>
      </c>
      <c r="BA16" s="6">
        <v>117.998</v>
      </c>
      <c r="BB16" s="6"/>
      <c r="BC16" s="6">
        <v>-49.479199999999999</v>
      </c>
      <c r="BD16" s="6">
        <v>-2.3994499999999999</v>
      </c>
      <c r="BE16" s="6"/>
      <c r="BF16" s="43"/>
      <c r="BG16" s="43"/>
      <c r="BH16" s="43"/>
      <c r="BI16" s="6">
        <v>0.50229699999999999</v>
      </c>
      <c r="BJ16" s="6">
        <v>0.69370399999999999</v>
      </c>
      <c r="BK16" s="6"/>
      <c r="BL16" s="6"/>
      <c r="BM16" s="6"/>
      <c r="BN16" s="6"/>
      <c r="BO16" s="6"/>
      <c r="BP16" s="6"/>
      <c r="BQ16" s="6"/>
      <c r="BR16" s="6"/>
      <c r="BS16" s="6"/>
      <c r="BT16" s="6"/>
      <c r="BU16"/>
      <c r="BV16" s="6"/>
      <c r="BW16" s="6"/>
      <c r="BX16" s="6"/>
      <c r="BY16" s="28"/>
      <c r="BZ16" s="28"/>
      <c r="CA16" s="6"/>
      <c r="CB16" s="6"/>
      <c r="CC16" s="6"/>
      <c r="CD16" s="23"/>
      <c r="CE16" s="23"/>
      <c r="CF16" s="23"/>
      <c r="CG16" s="23"/>
      <c r="CH16" s="23"/>
      <c r="CI16" s="13"/>
      <c r="CJ16" s="13">
        <v>109</v>
      </c>
      <c r="CK16" s="33"/>
      <c r="CL16" s="26"/>
      <c r="CM16" s="26"/>
      <c r="CN16" s="26"/>
      <c r="CO16" s="37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26"/>
      <c r="DC16" s="26"/>
      <c r="DD16" s="26"/>
      <c r="DE16" s="26"/>
      <c r="DF16" s="26"/>
      <c r="DG16" s="38"/>
      <c r="DH16" s="26"/>
      <c r="DI16" s="6"/>
      <c r="DJ16" s="6"/>
      <c r="DK16" s="6"/>
      <c r="DL16" s="6"/>
      <c r="DM16" s="38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</row>
    <row r="17" spans="1:697" s="36" customFormat="1" x14ac:dyDescent="0.25">
      <c r="A17" s="13" t="s">
        <v>938</v>
      </c>
      <c r="B17" s="6">
        <v>448</v>
      </c>
      <c r="C17" s="22" t="s">
        <v>845</v>
      </c>
      <c r="D17" s="13">
        <v>17</v>
      </c>
      <c r="E17" s="13">
        <v>14.3</v>
      </c>
      <c r="F17" s="13" t="s">
        <v>531</v>
      </c>
      <c r="G17" s="6"/>
      <c r="H17" s="6">
        <v>1</v>
      </c>
      <c r="I17" s="13"/>
      <c r="J17" s="4"/>
      <c r="K17" s="50"/>
      <c r="L17" s="53"/>
      <c r="M17" s="23">
        <v>0.30282776349614393</v>
      </c>
      <c r="N17" s="25">
        <v>1</v>
      </c>
      <c r="O17" s="25">
        <v>1.5</v>
      </c>
      <c r="P17" s="6">
        <v>9.9600000000000009</v>
      </c>
      <c r="Q17" s="6">
        <v>6.98</v>
      </c>
      <c r="R17" s="6">
        <v>2.44</v>
      </c>
      <c r="S17" s="6">
        <v>0.30299999999999999</v>
      </c>
      <c r="T17" s="6">
        <v>0.313</v>
      </c>
      <c r="U17" s="6"/>
      <c r="V17" s="6"/>
      <c r="W17" s="6"/>
      <c r="X17" s="6"/>
      <c r="Y17" s="6">
        <v>0.633683</v>
      </c>
      <c r="Z17" s="6">
        <v>0.61884799999999995</v>
      </c>
      <c r="AA17" s="6">
        <v>0.59166099999999999</v>
      </c>
      <c r="AB17" s="6">
        <v>0.60129999999999995</v>
      </c>
      <c r="AC17" s="6">
        <v>0.69218800000000003</v>
      </c>
      <c r="AD17" s="6"/>
      <c r="AE17" s="6"/>
      <c r="AF17" s="6"/>
      <c r="AG17" s="6"/>
      <c r="AH17" s="6"/>
      <c r="AI17" s="6"/>
      <c r="AJ17" s="6"/>
      <c r="AK17" s="6"/>
      <c r="AL17" s="6"/>
      <c r="AM17" s="6">
        <v>341</v>
      </c>
      <c r="AN17" s="26"/>
      <c r="AO17" s="26"/>
      <c r="AP17" s="6">
        <v>35.481299999999997</v>
      </c>
      <c r="AQ17" s="6">
        <v>-43.213700000000003</v>
      </c>
      <c r="AR17" s="6">
        <v>41</v>
      </c>
      <c r="AS17" s="6">
        <v>-51.130699999999997</v>
      </c>
      <c r="AT17" s="6">
        <v>1350</v>
      </c>
      <c r="AU17" s="6">
        <v>-43.213700000000003</v>
      </c>
      <c r="AV17" s="6">
        <v>7.9169799999999997</v>
      </c>
      <c r="AW17" s="6">
        <v>27.564399999999999</v>
      </c>
      <c r="AX17" s="6">
        <v>35.481299999999997</v>
      </c>
      <c r="AY17" s="6">
        <v>0.23338900000000001</v>
      </c>
      <c r="AZ17" s="6">
        <v>0.14069599999999999</v>
      </c>
      <c r="BA17" s="6">
        <v>184.375</v>
      </c>
      <c r="BB17" s="6">
        <v>-190.66300000000001</v>
      </c>
      <c r="BC17" s="6">
        <v>-54.298000000000002</v>
      </c>
      <c r="BD17" s="6">
        <v>-3.1672899999999999</v>
      </c>
      <c r="BE17" s="6">
        <v>0.71863299999999997</v>
      </c>
      <c r="BF17" s="43"/>
      <c r="BG17" s="43"/>
      <c r="BH17" s="43"/>
      <c r="BI17" s="6">
        <v>0.552342</v>
      </c>
      <c r="BJ17" s="6">
        <v>0.77853700000000003</v>
      </c>
      <c r="BK17" s="6"/>
      <c r="BL17" s="6"/>
      <c r="BM17" s="6"/>
      <c r="BN17" s="6"/>
      <c r="BO17" s="6"/>
      <c r="BP17" s="6">
        <v>1</v>
      </c>
      <c r="BQ17" s="6"/>
      <c r="BR17" s="6"/>
      <c r="BS17" s="6"/>
      <c r="BT17" s="6"/>
      <c r="BU17"/>
      <c r="BV17" s="6"/>
      <c r="BW17" s="6"/>
      <c r="BX17" s="6"/>
      <c r="BY17" s="28"/>
      <c r="BZ17" s="28"/>
      <c r="CA17" s="6"/>
      <c r="CB17" s="6"/>
      <c r="CC17" s="6"/>
      <c r="CD17" s="23"/>
      <c r="CE17" s="23"/>
      <c r="CF17" s="23"/>
      <c r="CG17" s="23"/>
      <c r="CH17" s="23"/>
      <c r="CI17" s="13"/>
      <c r="CJ17" s="13">
        <v>151</v>
      </c>
      <c r="CK17" s="33">
        <v>0</v>
      </c>
      <c r="CL17" s="15">
        <v>0</v>
      </c>
      <c r="CM17" s="15"/>
      <c r="CN17" s="15"/>
      <c r="CO17" s="37"/>
      <c r="CP17" s="15">
        <v>1</v>
      </c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>
        <v>3</v>
      </c>
      <c r="DB17" s="26">
        <v>0</v>
      </c>
      <c r="DC17" s="26">
        <v>0</v>
      </c>
      <c r="DD17" s="26">
        <v>0</v>
      </c>
      <c r="DE17" s="26">
        <v>0</v>
      </c>
      <c r="DF17" s="26">
        <v>0</v>
      </c>
      <c r="DG17" s="38">
        <v>0</v>
      </c>
      <c r="DH17" s="26">
        <v>0</v>
      </c>
      <c r="DI17" s="26">
        <v>1</v>
      </c>
      <c r="DJ17" s="26">
        <v>1</v>
      </c>
      <c r="DK17" s="26">
        <v>0</v>
      </c>
      <c r="DL17" s="26">
        <v>1</v>
      </c>
      <c r="DM17" s="38">
        <v>0</v>
      </c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</row>
    <row r="18" spans="1:697" s="36" customFormat="1" x14ac:dyDescent="0.25">
      <c r="A18" s="57" t="s">
        <v>523</v>
      </c>
      <c r="B18" s="6">
        <v>12</v>
      </c>
      <c r="C18" s="22"/>
      <c r="D18" s="6">
        <v>18</v>
      </c>
      <c r="E18" s="6">
        <v>22.7</v>
      </c>
      <c r="F18" s="6"/>
      <c r="G18" s="6"/>
      <c r="H18" s="6"/>
      <c r="I18" s="6"/>
      <c r="J18" s="23"/>
      <c r="K18" s="24"/>
      <c r="L18" s="24"/>
      <c r="M18" s="23"/>
      <c r="N18" s="23">
        <v>1</v>
      </c>
      <c r="O18" s="23">
        <v>1</v>
      </c>
      <c r="P18" s="6">
        <v>8.19</v>
      </c>
      <c r="Q18" s="23">
        <v>6.25</v>
      </c>
      <c r="R18" s="23">
        <v>3.06</v>
      </c>
      <c r="S18" s="23">
        <v>0.27200000000000002</v>
      </c>
      <c r="T18" s="6"/>
      <c r="U18" s="6"/>
      <c r="V18" s="6"/>
      <c r="W18" s="6"/>
      <c r="X18" s="6"/>
      <c r="Y18" s="6">
        <v>0.68523299999999998</v>
      </c>
      <c r="Z18" s="6">
        <v>0.66404600000000003</v>
      </c>
      <c r="AA18" s="6">
        <v>0.65722000000000003</v>
      </c>
      <c r="AB18" s="6">
        <v>0.68452400000000002</v>
      </c>
      <c r="AC18" s="6">
        <v>0.78582099999999999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6"/>
      <c r="AO18" s="26"/>
      <c r="AP18" s="23">
        <v>22.589700000000001</v>
      </c>
      <c r="AQ18" s="23">
        <v>-38</v>
      </c>
      <c r="AR18" s="6">
        <v>1</v>
      </c>
      <c r="AS18" s="23">
        <v>-51.120899999999999</v>
      </c>
      <c r="AT18" s="23">
        <v>2550</v>
      </c>
      <c r="AU18" s="23">
        <v>-38</v>
      </c>
      <c r="AV18" s="23">
        <v>13.120900000000001</v>
      </c>
      <c r="AW18" s="23">
        <v>9.46875</v>
      </c>
      <c r="AX18" s="23">
        <v>22.589700000000001</v>
      </c>
      <c r="AY18" s="23">
        <v>0.18096200000000001</v>
      </c>
      <c r="AZ18" s="23">
        <v>0.108774</v>
      </c>
      <c r="BA18" s="23">
        <v>78.906199999999998</v>
      </c>
      <c r="BB18" s="23">
        <v>-81.25</v>
      </c>
      <c r="BC18" s="23">
        <v>-46.593800000000002</v>
      </c>
      <c r="BD18" s="23">
        <v>4.5271600000000003</v>
      </c>
      <c r="BE18" s="23">
        <v>0.61409599999999998</v>
      </c>
      <c r="BF18" s="23"/>
      <c r="BG18" s="23"/>
      <c r="BH18" s="23"/>
      <c r="BI18" s="23">
        <v>0.54590499999999997</v>
      </c>
      <c r="BJ18" s="23">
        <v>0.7</v>
      </c>
      <c r="BK18" s="23"/>
      <c r="BL18" s="23"/>
      <c r="BM18" s="23"/>
      <c r="BN18" s="23"/>
      <c r="BO18" s="23"/>
      <c r="BP18" s="23"/>
      <c r="BQ18" s="23">
        <v>0.44873669565217389</v>
      </c>
      <c r="BR18" s="23">
        <v>0.18558056521739133</v>
      </c>
      <c r="BS18" s="23"/>
      <c r="BT18" s="23"/>
      <c r="BV18" s="23"/>
      <c r="BW18" s="23"/>
      <c r="BX18" s="23"/>
      <c r="BY18" s="28"/>
      <c r="BZ18" s="28"/>
      <c r="CA18" s="6"/>
      <c r="CB18" s="6"/>
      <c r="CC18" s="6"/>
      <c r="CD18" s="23"/>
      <c r="CE18" s="23"/>
      <c r="CF18" s="23"/>
      <c r="CG18" s="23"/>
      <c r="CH18" s="23"/>
      <c r="CI18" s="6"/>
      <c r="CJ18" s="6"/>
      <c r="CK18" s="33"/>
      <c r="CL18" s="26"/>
      <c r="CM18" s="26"/>
      <c r="CN18" s="26"/>
      <c r="CO18" s="37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26"/>
      <c r="DC18" s="26"/>
      <c r="DD18" s="26"/>
      <c r="DE18" s="26"/>
      <c r="DF18" s="26"/>
      <c r="DG18" s="38"/>
      <c r="DH18" s="6"/>
      <c r="DI18" s="6"/>
      <c r="DJ18" s="6"/>
      <c r="DK18" s="6"/>
      <c r="DL18" s="6"/>
      <c r="DM18" s="38"/>
    </row>
    <row r="19" spans="1:697" s="36" customFormat="1" x14ac:dyDescent="0.25">
      <c r="A19" s="57" t="s">
        <v>524</v>
      </c>
      <c r="B19" s="6">
        <v>13</v>
      </c>
      <c r="C19" s="22"/>
      <c r="D19" s="6">
        <v>18</v>
      </c>
      <c r="E19" s="6">
        <v>22.7</v>
      </c>
      <c r="F19" s="6"/>
      <c r="G19" s="6"/>
      <c r="H19" s="6"/>
      <c r="I19" s="6"/>
      <c r="J19" s="23"/>
      <c r="K19" s="24"/>
      <c r="L19" s="24"/>
      <c r="M19" s="23"/>
      <c r="N19" s="23">
        <v>1</v>
      </c>
      <c r="O19" s="23">
        <v>1</v>
      </c>
      <c r="P19" s="6">
        <v>10.62</v>
      </c>
      <c r="Q19" s="23">
        <v>8.01</v>
      </c>
      <c r="R19" s="6">
        <v>4.92</v>
      </c>
      <c r="S19" s="23">
        <v>0.35</v>
      </c>
      <c r="T19" s="6"/>
      <c r="U19" s="6"/>
      <c r="V19" s="6"/>
      <c r="W19" s="6"/>
      <c r="X19" s="6"/>
      <c r="Y19" s="6">
        <v>0.658586</v>
      </c>
      <c r="Z19" s="6">
        <v>0.64578899999999995</v>
      </c>
      <c r="AA19" s="6">
        <v>0.63939599999999996</v>
      </c>
      <c r="AB19" s="6">
        <v>0.659412</v>
      </c>
      <c r="AC19" s="6">
        <v>0.71798700000000004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6"/>
      <c r="AO19" s="26"/>
      <c r="AP19" s="23">
        <v>33.375300000000003</v>
      </c>
      <c r="AQ19" s="23">
        <v>-19.968800000000002</v>
      </c>
      <c r="AR19" s="6">
        <v>1</v>
      </c>
      <c r="AS19" s="23">
        <v>-46.344099999999997</v>
      </c>
      <c r="AT19" s="23">
        <v>3200</v>
      </c>
      <c r="AU19" s="23">
        <v>-19.968800000000002</v>
      </c>
      <c r="AV19" s="23">
        <v>26.375299999999999</v>
      </c>
      <c r="AW19" s="23">
        <v>7</v>
      </c>
      <c r="AX19" s="23">
        <v>33.375300000000003</v>
      </c>
      <c r="AY19" s="23">
        <v>0.16886899999999999</v>
      </c>
      <c r="AZ19" s="23">
        <v>9.6460299999999999E-2</v>
      </c>
      <c r="BA19" s="23">
        <v>64.843800000000002</v>
      </c>
      <c r="BB19" s="23">
        <v>-78.125</v>
      </c>
      <c r="BC19" s="23">
        <v>-31.9375</v>
      </c>
      <c r="BD19" s="23">
        <v>14.406599999999999</v>
      </c>
      <c r="BE19" s="23">
        <v>0.64971400000000001</v>
      </c>
      <c r="BF19" s="23"/>
      <c r="BG19" s="23"/>
      <c r="BH19" s="23"/>
      <c r="BI19" s="23">
        <v>0.59028599999999998</v>
      </c>
      <c r="BJ19" s="23">
        <v>0.74</v>
      </c>
      <c r="BK19" s="23"/>
      <c r="BL19" s="23"/>
      <c r="BM19" s="23"/>
      <c r="BN19" s="23"/>
      <c r="BO19" s="23"/>
      <c r="BP19" s="23"/>
      <c r="BQ19" s="23">
        <v>0.61400500000000002</v>
      </c>
      <c r="BR19" s="23">
        <v>0.27992381818181816</v>
      </c>
      <c r="BS19" s="23"/>
      <c r="BT19" s="23"/>
      <c r="BV19" s="23"/>
      <c r="BW19" s="23"/>
      <c r="BX19" s="23"/>
      <c r="BY19" s="28"/>
      <c r="BZ19" s="28"/>
      <c r="CA19" s="6"/>
      <c r="CB19" s="6"/>
      <c r="CC19" s="6"/>
      <c r="CD19" s="23"/>
      <c r="CE19" s="23"/>
      <c r="CF19" s="23"/>
      <c r="CG19" s="23"/>
      <c r="CH19" s="23"/>
      <c r="CI19" s="6"/>
      <c r="CJ19" s="6"/>
      <c r="CK19" s="33"/>
      <c r="CL19" s="26"/>
      <c r="CM19" s="26"/>
      <c r="CN19" s="26"/>
      <c r="CO19" s="37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26"/>
      <c r="DC19" s="26"/>
      <c r="DD19" s="26"/>
      <c r="DE19" s="26"/>
      <c r="DF19" s="26"/>
      <c r="DG19" s="38"/>
      <c r="DH19" s="6"/>
      <c r="DI19" s="6"/>
      <c r="DJ19" s="6"/>
      <c r="DK19" s="6"/>
      <c r="DL19" s="6"/>
      <c r="DM19" s="38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</row>
    <row r="20" spans="1:697" s="36" customFormat="1" x14ac:dyDescent="0.25">
      <c r="A20" s="57" t="s">
        <v>525</v>
      </c>
      <c r="B20" s="6">
        <v>14</v>
      </c>
      <c r="C20" s="22"/>
      <c r="D20" s="6">
        <v>18</v>
      </c>
      <c r="E20" s="6">
        <v>15.3</v>
      </c>
      <c r="F20" s="6"/>
      <c r="G20" s="6"/>
      <c r="H20" s="6"/>
      <c r="I20" s="6"/>
      <c r="J20" s="23"/>
      <c r="K20" s="24"/>
      <c r="L20" s="24"/>
      <c r="M20" s="23"/>
      <c r="N20" s="23">
        <v>1</v>
      </c>
      <c r="O20" s="23">
        <v>1</v>
      </c>
      <c r="P20" s="6">
        <v>10.29</v>
      </c>
      <c r="Q20" s="23">
        <v>7.41</v>
      </c>
      <c r="R20" s="23">
        <v>2.16</v>
      </c>
      <c r="S20" s="23">
        <v>0.39700000000000002</v>
      </c>
      <c r="T20" s="6"/>
      <c r="U20" s="6"/>
      <c r="V20" s="6"/>
      <c r="W20" s="6"/>
      <c r="X20" s="6"/>
      <c r="Y20" s="6">
        <v>0.68687699999999996</v>
      </c>
      <c r="Z20" s="6">
        <v>0.635656</v>
      </c>
      <c r="AA20" s="6">
        <v>0.61739100000000002</v>
      </c>
      <c r="AB20" s="6">
        <v>0.61343999999999999</v>
      </c>
      <c r="AC20" s="6">
        <v>0.66486400000000001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26"/>
      <c r="AO20" s="26"/>
      <c r="AP20" s="23">
        <v>27.934999999999999</v>
      </c>
      <c r="AQ20" s="23">
        <v>-36.9375</v>
      </c>
      <c r="AR20" s="6">
        <v>1</v>
      </c>
      <c r="AS20" s="23">
        <v>-47.653799999999997</v>
      </c>
      <c r="AT20" s="23">
        <v>2200</v>
      </c>
      <c r="AU20" s="23">
        <v>-36.9375</v>
      </c>
      <c r="AV20" s="23">
        <v>10.7163</v>
      </c>
      <c r="AW20" s="23">
        <v>17.218800000000002</v>
      </c>
      <c r="AX20" s="23">
        <v>27.934999999999999</v>
      </c>
      <c r="AY20" s="23">
        <v>0.19394500000000001</v>
      </c>
      <c r="AZ20" s="23">
        <v>0.12360599999999999</v>
      </c>
      <c r="BA20" s="23">
        <v>129.68799999999999</v>
      </c>
      <c r="BB20" s="23">
        <v>-135.15600000000001</v>
      </c>
      <c r="BC20" s="23">
        <v>-48.125</v>
      </c>
      <c r="BD20" s="23">
        <v>-0.47124899999999997</v>
      </c>
      <c r="BE20" s="23">
        <v>0.63586600000000004</v>
      </c>
      <c r="BF20" s="23"/>
      <c r="BG20" s="23"/>
      <c r="BH20" s="23"/>
      <c r="BI20" s="23">
        <v>0.46413300000000002</v>
      </c>
      <c r="BJ20" s="23">
        <v>0.66</v>
      </c>
      <c r="BK20" s="23"/>
      <c r="BL20" s="23"/>
      <c r="BM20" s="23"/>
      <c r="BN20" s="23"/>
      <c r="BO20" s="23"/>
      <c r="BP20" s="23"/>
      <c r="BQ20" s="23">
        <v>0.52580380000000004</v>
      </c>
      <c r="BR20" s="23">
        <v>0.20958735000000001</v>
      </c>
      <c r="BS20" s="23"/>
      <c r="BT20" s="23"/>
      <c r="BV20" s="23"/>
      <c r="BW20" s="23"/>
      <c r="BX20" s="23"/>
      <c r="BY20" s="28"/>
      <c r="BZ20" s="28"/>
      <c r="CA20" s="6"/>
      <c r="CB20" s="6"/>
      <c r="CC20" s="6"/>
      <c r="CD20" s="23"/>
      <c r="CE20" s="23"/>
      <c r="CF20" s="23"/>
      <c r="CG20" s="23"/>
      <c r="CH20" s="23"/>
      <c r="CI20" s="6"/>
      <c r="CJ20" s="6"/>
      <c r="CK20" s="33"/>
      <c r="CL20" s="33"/>
      <c r="CM20" s="26"/>
      <c r="CN20" s="33"/>
      <c r="CO20" s="37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26"/>
      <c r="DC20" s="26"/>
      <c r="DD20" s="26"/>
      <c r="DE20" s="26"/>
      <c r="DF20" s="26"/>
      <c r="DG20" s="38"/>
      <c r="DH20" s="6"/>
      <c r="DI20" s="6"/>
      <c r="DJ20" s="6"/>
      <c r="DK20" s="6"/>
      <c r="DL20" s="6"/>
      <c r="DM20" s="38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</row>
    <row r="21" spans="1:697" s="36" customFormat="1" x14ac:dyDescent="0.25">
      <c r="A21" s="57" t="s">
        <v>527</v>
      </c>
      <c r="B21" s="6">
        <v>16</v>
      </c>
      <c r="C21" s="22"/>
      <c r="D21" s="6">
        <v>18</v>
      </c>
      <c r="E21" s="6"/>
      <c r="F21" s="6"/>
      <c r="G21" s="6"/>
      <c r="H21" s="6"/>
      <c r="I21" s="6"/>
      <c r="J21" s="23"/>
      <c r="K21" s="24"/>
      <c r="L21" s="24"/>
      <c r="M21" s="23"/>
      <c r="N21" s="23">
        <v>1</v>
      </c>
      <c r="O21" s="23">
        <v>1</v>
      </c>
      <c r="P21" s="6">
        <v>10.77</v>
      </c>
      <c r="Q21" s="23">
        <v>6.72</v>
      </c>
      <c r="R21" s="6">
        <v>4.7056699999999996</v>
      </c>
      <c r="S21" s="23">
        <v>0.38800000000000001</v>
      </c>
      <c r="T21" s="6"/>
      <c r="U21" s="6"/>
      <c r="V21" s="6"/>
      <c r="W21" s="6"/>
      <c r="X21" s="6"/>
      <c r="Y21" s="6">
        <v>0.55411600000000005</v>
      </c>
      <c r="Z21" s="6">
        <v>0.53603999999999996</v>
      </c>
      <c r="AA21" s="6">
        <v>0.53299700000000005</v>
      </c>
      <c r="AB21" s="6">
        <v>0.55843100000000001</v>
      </c>
      <c r="AC21" s="6">
        <v>0.66075300000000003</v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6"/>
      <c r="AO21" s="26"/>
      <c r="AP21" s="23">
        <v>30.7622</v>
      </c>
      <c r="AQ21" s="23">
        <v>-20.5625</v>
      </c>
      <c r="AR21" s="6">
        <v>1</v>
      </c>
      <c r="AS21" s="23">
        <v>-48.2622</v>
      </c>
      <c r="AT21" s="23">
        <v>4400</v>
      </c>
      <c r="AU21" s="23">
        <v>-20.5625</v>
      </c>
      <c r="AV21" s="23">
        <v>27.6997</v>
      </c>
      <c r="AW21" s="23">
        <v>3.0625</v>
      </c>
      <c r="AX21" s="23">
        <v>30.7622</v>
      </c>
      <c r="AY21" s="23">
        <v>0.122129</v>
      </c>
      <c r="AZ21" s="23">
        <v>6.5168400000000001E-2</v>
      </c>
      <c r="BA21" s="23">
        <v>50.781199999999998</v>
      </c>
      <c r="BB21" s="23">
        <v>-69.531199999999998</v>
      </c>
      <c r="BC21" s="23">
        <v>-34.875</v>
      </c>
      <c r="BD21" s="23">
        <v>13.3872</v>
      </c>
      <c r="BE21" s="23">
        <v>0.58499900000000005</v>
      </c>
      <c r="BF21" s="23"/>
      <c r="BG21" s="23"/>
      <c r="BH21" s="23"/>
      <c r="BI21" s="23">
        <v>0.495</v>
      </c>
      <c r="BJ21" s="23">
        <v>0.6</v>
      </c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V21" s="23"/>
      <c r="BW21" s="23"/>
      <c r="BX21" s="23"/>
      <c r="BY21" s="28"/>
      <c r="BZ21" s="28"/>
      <c r="CA21" s="6"/>
      <c r="CB21" s="6"/>
      <c r="CC21" s="6"/>
      <c r="CD21" s="23"/>
      <c r="CE21" s="23"/>
      <c r="CF21" s="23"/>
      <c r="CG21" s="23"/>
      <c r="CH21" s="23"/>
      <c r="CI21" s="6"/>
      <c r="CJ21" s="6"/>
      <c r="CK21" s="33"/>
      <c r="CL21" s="26"/>
      <c r="CM21" s="26"/>
      <c r="CN21" s="26"/>
      <c r="CO21" s="37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26"/>
      <c r="DC21" s="26"/>
      <c r="DD21" s="26"/>
      <c r="DE21" s="26"/>
      <c r="DF21" s="26"/>
      <c r="DG21" s="38"/>
      <c r="DH21" s="6"/>
      <c r="DI21" s="6"/>
      <c r="DJ21" s="6"/>
      <c r="DK21" s="6"/>
      <c r="DL21" s="6"/>
      <c r="DM21" s="38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</row>
    <row r="22" spans="1:697" s="36" customFormat="1" x14ac:dyDescent="0.25">
      <c r="A22" s="6" t="s">
        <v>528</v>
      </c>
      <c r="B22" s="6">
        <v>17</v>
      </c>
      <c r="C22" s="22"/>
      <c r="D22" s="6">
        <v>18</v>
      </c>
      <c r="E22" s="6"/>
      <c r="F22" s="6"/>
      <c r="G22" s="6"/>
      <c r="H22" s="6"/>
      <c r="I22" s="6"/>
      <c r="J22" s="23"/>
      <c r="K22" s="24"/>
      <c r="L22" s="24"/>
      <c r="M22" s="23"/>
      <c r="N22" s="23">
        <v>1</v>
      </c>
      <c r="O22" s="23">
        <v>1.5</v>
      </c>
      <c r="P22" s="6">
        <v>16.68</v>
      </c>
      <c r="Q22" s="23">
        <v>10.74</v>
      </c>
      <c r="R22" s="23">
        <v>4.18</v>
      </c>
      <c r="S22" s="23">
        <v>0.46</v>
      </c>
      <c r="T22" s="6"/>
      <c r="U22" s="6"/>
      <c r="V22" s="6"/>
      <c r="W22" s="6"/>
      <c r="X22" s="6"/>
      <c r="Y22" s="6">
        <v>0.57846900000000001</v>
      </c>
      <c r="Z22" s="6">
        <v>0.55248200000000003</v>
      </c>
      <c r="AA22" s="6">
        <v>0.54731099999999999</v>
      </c>
      <c r="AB22" s="6">
        <v>0.56839899999999999</v>
      </c>
      <c r="AC22" s="6">
        <v>0.623942</v>
      </c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6"/>
      <c r="AO22" s="26"/>
      <c r="AP22" s="23">
        <v>46.811500000000002</v>
      </c>
      <c r="AQ22" s="23">
        <v>-36.5625</v>
      </c>
      <c r="AR22" s="6">
        <v>1</v>
      </c>
      <c r="AS22" s="23">
        <v>-46.561500000000002</v>
      </c>
      <c r="AT22" s="23">
        <v>1200</v>
      </c>
      <c r="AU22" s="23">
        <v>-36.5625</v>
      </c>
      <c r="AV22" s="23">
        <v>9.9990299999999994</v>
      </c>
      <c r="AW22" s="23">
        <v>36.8125</v>
      </c>
      <c r="AX22" s="23">
        <v>46.811500000000002</v>
      </c>
      <c r="AY22" s="23">
        <v>0.23957600000000001</v>
      </c>
      <c r="AZ22" s="23">
        <v>0.14475299999999999</v>
      </c>
      <c r="BA22" s="23">
        <v>257.81200000000001</v>
      </c>
      <c r="BB22" s="23">
        <v>-202.34399999999999</v>
      </c>
      <c r="BC22" s="23">
        <v>-48.531199999999998</v>
      </c>
      <c r="BD22" s="23">
        <v>-1.9697199999999999</v>
      </c>
      <c r="BE22" s="23">
        <v>0.79664599999999997</v>
      </c>
      <c r="BF22" s="23"/>
      <c r="BG22" s="23"/>
      <c r="BH22" s="23"/>
      <c r="BI22" s="23">
        <v>0.64335500000000001</v>
      </c>
      <c r="BJ22" s="23">
        <v>0.88</v>
      </c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V22" s="23"/>
      <c r="BW22" s="23"/>
      <c r="BX22" s="23"/>
      <c r="BY22" s="28"/>
      <c r="BZ22" s="28"/>
      <c r="CA22" s="6"/>
      <c r="CB22" s="6"/>
      <c r="CC22" s="6"/>
      <c r="CD22" s="23"/>
      <c r="CE22" s="23"/>
      <c r="CF22" s="23"/>
      <c r="CG22" s="23"/>
      <c r="CH22" s="23"/>
      <c r="CI22" s="6"/>
      <c r="CJ22" s="6"/>
      <c r="CK22" s="33"/>
      <c r="CL22" s="26"/>
      <c r="CM22" s="26"/>
      <c r="CN22" s="26"/>
      <c r="CO22" s="37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26"/>
      <c r="DC22" s="26"/>
      <c r="DD22" s="26"/>
      <c r="DE22" s="26"/>
      <c r="DF22" s="26"/>
      <c r="DG22" s="38"/>
      <c r="DH22" s="6"/>
      <c r="DI22" s="6"/>
      <c r="DJ22" s="6"/>
      <c r="DK22" s="6"/>
      <c r="DL22" s="6"/>
      <c r="DM22" s="38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</row>
    <row r="23" spans="1:697" s="36" customFormat="1" x14ac:dyDescent="0.25">
      <c r="A23" s="6" t="s">
        <v>529</v>
      </c>
      <c r="B23" s="6">
        <v>18</v>
      </c>
      <c r="C23" s="22"/>
      <c r="D23" s="6">
        <v>18</v>
      </c>
      <c r="E23" s="6"/>
      <c r="F23" s="6"/>
      <c r="G23" s="6"/>
      <c r="H23" s="6"/>
      <c r="I23" s="6"/>
      <c r="J23" s="23"/>
      <c r="K23" s="24"/>
      <c r="L23" s="24"/>
      <c r="M23" s="23"/>
      <c r="N23" s="23">
        <v>1</v>
      </c>
      <c r="O23" s="23">
        <v>1.5</v>
      </c>
      <c r="P23" s="6">
        <v>13.18</v>
      </c>
      <c r="Q23" s="23">
        <v>7.27</v>
      </c>
      <c r="R23" s="23">
        <v>6.34</v>
      </c>
      <c r="S23" s="23">
        <v>0.48799999999999999</v>
      </c>
      <c r="T23" s="6"/>
      <c r="U23" s="6"/>
      <c r="V23" s="6"/>
      <c r="W23" s="6"/>
      <c r="X23" s="6"/>
      <c r="Y23" s="6">
        <v>0.55350500000000002</v>
      </c>
      <c r="Z23" s="6">
        <v>0.55959700000000001</v>
      </c>
      <c r="AA23" s="6">
        <v>0.56614399999999998</v>
      </c>
      <c r="AB23" s="6">
        <v>0.59133400000000003</v>
      </c>
      <c r="AC23" s="6">
        <v>0.65200000000000002</v>
      </c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6"/>
      <c r="AO23" s="26"/>
      <c r="AP23" s="23">
        <v>51.735900000000001</v>
      </c>
      <c r="AQ23" s="23">
        <v>-33.6875</v>
      </c>
      <c r="AR23" s="6">
        <v>1</v>
      </c>
      <c r="AS23" s="23">
        <v>-46.673400000000001</v>
      </c>
      <c r="AT23" s="23">
        <v>1500</v>
      </c>
      <c r="AU23" s="23">
        <v>-33.6875</v>
      </c>
      <c r="AV23" s="23">
        <v>12.985900000000001</v>
      </c>
      <c r="AW23" s="23">
        <v>38.75</v>
      </c>
      <c r="AX23" s="23">
        <v>51.735900000000001</v>
      </c>
      <c r="AY23" s="23">
        <v>0.229822</v>
      </c>
      <c r="AZ23" s="23">
        <v>0.130936</v>
      </c>
      <c r="BA23" s="23">
        <v>296.875</v>
      </c>
      <c r="BB23" s="23">
        <v>-214.84399999999999</v>
      </c>
      <c r="BC23" s="23">
        <v>-46.406199999999998</v>
      </c>
      <c r="BD23" s="23">
        <v>0.26713900000000002</v>
      </c>
      <c r="BE23" s="23">
        <v>0.75793500000000003</v>
      </c>
      <c r="BF23" s="23"/>
      <c r="BG23" s="23"/>
      <c r="BH23" s="23"/>
      <c r="BI23" s="23">
        <v>0.62206499999999998</v>
      </c>
      <c r="BJ23" s="23">
        <v>0.84</v>
      </c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V23" s="23"/>
      <c r="BW23" s="23"/>
      <c r="BX23" s="23"/>
      <c r="BY23" s="28"/>
      <c r="BZ23" s="28"/>
      <c r="CA23" s="6"/>
      <c r="CB23" s="6"/>
      <c r="CC23" s="6"/>
      <c r="CD23" s="23"/>
      <c r="CE23" s="23"/>
      <c r="CF23" s="23"/>
      <c r="CG23" s="23"/>
      <c r="CH23" s="23"/>
      <c r="CI23" s="6"/>
      <c r="CJ23" s="6"/>
      <c r="CK23" s="33"/>
      <c r="CL23" s="26"/>
      <c r="CM23" s="26"/>
      <c r="CN23" s="26"/>
      <c r="CO23" s="37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26"/>
      <c r="DC23" s="26"/>
      <c r="DD23" s="26"/>
      <c r="DE23" s="26"/>
      <c r="DF23" s="26"/>
      <c r="DG23" s="38"/>
      <c r="DH23" s="6"/>
      <c r="DI23" s="6"/>
      <c r="DJ23" s="6"/>
      <c r="DK23" s="6"/>
      <c r="DL23" s="6"/>
      <c r="DM23" s="38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</row>
    <row r="24" spans="1:697" s="36" customFormat="1" x14ac:dyDescent="0.25">
      <c r="A24" s="6" t="s">
        <v>538</v>
      </c>
      <c r="B24" s="6">
        <v>30</v>
      </c>
      <c r="C24" s="22"/>
      <c r="D24" s="6">
        <v>18</v>
      </c>
      <c r="E24" s="6">
        <v>16</v>
      </c>
      <c r="F24" s="39" t="s">
        <v>531</v>
      </c>
      <c r="G24" s="6"/>
      <c r="H24" s="6"/>
      <c r="I24" s="6"/>
      <c r="J24" s="23"/>
      <c r="K24" s="24"/>
      <c r="L24" s="24"/>
      <c r="M24" s="23"/>
      <c r="N24" s="6">
        <v>1</v>
      </c>
      <c r="O24" s="6">
        <v>1.5</v>
      </c>
      <c r="P24" s="39">
        <v>10.08</v>
      </c>
      <c r="Q24" s="39">
        <v>11.32</v>
      </c>
      <c r="R24" s="6"/>
      <c r="S24" s="39">
        <v>0.46600000000000003</v>
      </c>
      <c r="T24" s="6"/>
      <c r="U24" s="6"/>
      <c r="V24" s="6"/>
      <c r="W24" s="6"/>
      <c r="X24" s="6"/>
      <c r="Y24" s="6">
        <v>0.59820399999999996</v>
      </c>
      <c r="Z24" s="6">
        <v>0.58565999999999996</v>
      </c>
      <c r="AA24" s="6">
        <v>0.59123599999999998</v>
      </c>
      <c r="AB24" s="6">
        <v>0.62468199999999996</v>
      </c>
      <c r="AC24" s="6">
        <v>0.69597600000000004</v>
      </c>
      <c r="AD24" s="6"/>
      <c r="AE24" s="6"/>
      <c r="AF24" s="6"/>
      <c r="AG24" s="6"/>
      <c r="AH24" s="6"/>
      <c r="AI24" s="6"/>
      <c r="AJ24" s="6">
        <v>-89.085700000000003</v>
      </c>
      <c r="AK24" s="6">
        <v>-3000</v>
      </c>
      <c r="AL24" s="6">
        <v>100</v>
      </c>
      <c r="AM24" s="6"/>
      <c r="AN24" s="26"/>
      <c r="AO24" s="26"/>
      <c r="AP24" s="23">
        <v>52.971200000000003</v>
      </c>
      <c r="AQ24" s="23">
        <v>-36.781199999999998</v>
      </c>
      <c r="AR24" s="6">
        <v>1</v>
      </c>
      <c r="AS24" s="23">
        <v>-48.377499999999998</v>
      </c>
      <c r="AT24" s="23">
        <v>1300</v>
      </c>
      <c r="AU24" s="23">
        <v>-36.781199999999998</v>
      </c>
      <c r="AV24" s="23">
        <v>11.5962</v>
      </c>
      <c r="AW24" s="23">
        <v>41.375</v>
      </c>
      <c r="AX24" s="23">
        <v>52.971200000000003</v>
      </c>
      <c r="AY24" s="23">
        <v>0.20410900000000001</v>
      </c>
      <c r="AZ24" s="23">
        <v>0.123154</v>
      </c>
      <c r="BA24" s="23">
        <v>343.75</v>
      </c>
      <c r="BB24" s="23">
        <v>-269.53100000000001</v>
      </c>
      <c r="BC24" s="23">
        <v>-49.125</v>
      </c>
      <c r="BD24" s="23">
        <v>-0.74753199999999997</v>
      </c>
      <c r="BE24" s="23">
        <v>0.69684800000000002</v>
      </c>
      <c r="BF24" s="23"/>
      <c r="BG24" s="23"/>
      <c r="BH24" s="23"/>
      <c r="BI24" s="23">
        <v>0.54315100000000005</v>
      </c>
      <c r="BJ24" s="23">
        <v>0.76</v>
      </c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V24" s="23"/>
      <c r="BW24" s="23"/>
      <c r="BX24" s="23"/>
      <c r="BY24" s="28"/>
      <c r="BZ24" s="28"/>
      <c r="CA24" s="6"/>
      <c r="CB24" s="6"/>
      <c r="CC24" s="6"/>
      <c r="CD24" s="23"/>
      <c r="CE24" s="23"/>
      <c r="CF24" s="23"/>
      <c r="CG24" s="23"/>
      <c r="CH24" s="23"/>
      <c r="CI24" s="6"/>
      <c r="CJ24" s="6"/>
      <c r="CK24" s="33"/>
      <c r="CL24" s="26"/>
      <c r="CM24" s="26"/>
      <c r="CN24" s="26"/>
      <c r="CO24" s="37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26"/>
      <c r="DC24" s="26"/>
      <c r="DD24" s="26"/>
      <c r="DE24" s="26"/>
      <c r="DF24" s="26"/>
      <c r="DG24" s="38"/>
      <c r="DH24" s="6"/>
      <c r="DI24" s="6"/>
      <c r="DJ24" s="6"/>
      <c r="DK24" s="6"/>
      <c r="DL24" s="6"/>
      <c r="DM24" s="38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</row>
    <row r="25" spans="1:697" s="36" customFormat="1" x14ac:dyDescent="0.25">
      <c r="A25" s="6" t="s">
        <v>539</v>
      </c>
      <c r="B25" s="6">
        <v>31</v>
      </c>
      <c r="C25" s="22"/>
      <c r="D25" s="6">
        <v>18</v>
      </c>
      <c r="E25" s="6">
        <v>16</v>
      </c>
      <c r="F25" s="39" t="s">
        <v>531</v>
      </c>
      <c r="G25" s="6"/>
      <c r="H25" s="6"/>
      <c r="I25" s="6"/>
      <c r="J25" s="23"/>
      <c r="K25" s="24"/>
      <c r="L25" s="24"/>
      <c r="M25" s="23"/>
      <c r="N25" s="6">
        <v>1</v>
      </c>
      <c r="O25" s="6">
        <v>1.5</v>
      </c>
      <c r="P25" s="39">
        <v>9.58</v>
      </c>
      <c r="Q25" s="39">
        <v>7.61</v>
      </c>
      <c r="R25" s="6"/>
      <c r="S25" s="39">
        <v>0.29799999999999999</v>
      </c>
      <c r="T25" s="6"/>
      <c r="U25" s="6"/>
      <c r="V25" s="6"/>
      <c r="W25" s="6"/>
      <c r="X25" s="6"/>
      <c r="Y25" s="6"/>
      <c r="Z25" s="6">
        <v>0.70516400000000001</v>
      </c>
      <c r="AA25" s="6">
        <v>0.69779800000000003</v>
      </c>
      <c r="AB25" s="6">
        <v>0.69872100000000004</v>
      </c>
      <c r="AC25" s="6">
        <v>0.75983800000000001</v>
      </c>
      <c r="AD25" s="6"/>
      <c r="AE25" s="6"/>
      <c r="AF25" s="6"/>
      <c r="AG25" s="6"/>
      <c r="AH25" s="6"/>
      <c r="AI25" s="6"/>
      <c r="AJ25" s="6">
        <v>0</v>
      </c>
      <c r="AK25" s="6">
        <v>0</v>
      </c>
      <c r="AL25" s="6">
        <v>100</v>
      </c>
      <c r="AM25" s="6"/>
      <c r="AN25" s="26"/>
      <c r="AO25" s="26"/>
      <c r="AP25" s="23">
        <v>47.077500000000001</v>
      </c>
      <c r="AQ25" s="23">
        <v>-33.5625</v>
      </c>
      <c r="AR25" s="6">
        <v>1</v>
      </c>
      <c r="AS25" s="23">
        <v>-45.452500000000001</v>
      </c>
      <c r="AT25" s="23">
        <v>1600</v>
      </c>
      <c r="AU25" s="23">
        <v>-33.5625</v>
      </c>
      <c r="AV25" s="23">
        <v>11.89</v>
      </c>
      <c r="AW25" s="23">
        <v>35.1875</v>
      </c>
      <c r="AX25" s="23">
        <v>47.077500000000001</v>
      </c>
      <c r="AY25" s="23">
        <v>0.211119</v>
      </c>
      <c r="AZ25" s="23">
        <v>0.135487</v>
      </c>
      <c r="BA25" s="23">
        <v>274.21899999999999</v>
      </c>
      <c r="BB25" s="23">
        <v>-230.46899999999999</v>
      </c>
      <c r="BC25" s="23">
        <v>-45.156199999999998</v>
      </c>
      <c r="BD25" s="23">
        <v>0.29629899999999998</v>
      </c>
      <c r="BE25" s="23">
        <v>0.70084299999999999</v>
      </c>
      <c r="BF25" s="23"/>
      <c r="BG25" s="23"/>
      <c r="BH25" s="23"/>
      <c r="BI25" s="23">
        <v>0.51915800000000001</v>
      </c>
      <c r="BJ25" s="23">
        <v>0.74</v>
      </c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V25" s="23"/>
      <c r="BW25" s="23"/>
      <c r="BX25" s="23"/>
      <c r="BY25" s="28"/>
      <c r="BZ25" s="28"/>
      <c r="CA25" s="6"/>
      <c r="CB25" s="6"/>
      <c r="CC25" s="6"/>
      <c r="CD25" s="23"/>
      <c r="CE25" s="23"/>
      <c r="CF25" s="23"/>
      <c r="CG25" s="23"/>
      <c r="CH25" s="23"/>
      <c r="CI25" s="6"/>
      <c r="CJ25" s="6"/>
      <c r="CK25" s="33"/>
      <c r="CL25" s="26"/>
      <c r="CM25" s="26"/>
      <c r="CN25" s="26"/>
      <c r="CO25" s="37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26"/>
      <c r="DC25" s="26"/>
      <c r="DD25" s="26"/>
      <c r="DE25" s="26"/>
      <c r="DF25" s="26"/>
      <c r="DG25" s="38"/>
      <c r="DH25" s="6"/>
      <c r="DI25" s="6"/>
      <c r="DJ25" s="6"/>
      <c r="DK25" s="6"/>
      <c r="DL25" s="6"/>
      <c r="DM25" s="38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</row>
    <row r="26" spans="1:697" s="36" customFormat="1" x14ac:dyDescent="0.25">
      <c r="A26" s="57" t="s">
        <v>552</v>
      </c>
      <c r="B26" s="6">
        <v>51</v>
      </c>
      <c r="C26" s="22"/>
      <c r="D26" s="6">
        <v>18</v>
      </c>
      <c r="E26" s="6">
        <v>12.9</v>
      </c>
      <c r="F26" s="39" t="s">
        <v>531</v>
      </c>
      <c r="G26" s="6"/>
      <c r="H26" s="6"/>
      <c r="I26" s="6"/>
      <c r="J26" s="23"/>
      <c r="K26" s="24"/>
      <c r="L26" s="24"/>
      <c r="M26" s="23"/>
      <c r="N26" s="6">
        <v>1</v>
      </c>
      <c r="O26" s="6">
        <v>1</v>
      </c>
      <c r="P26" s="39">
        <v>8.9499999999999993</v>
      </c>
      <c r="Q26" s="39">
        <v>5.88</v>
      </c>
      <c r="R26" s="6"/>
      <c r="S26" s="39">
        <v>0.437</v>
      </c>
      <c r="T26" s="6"/>
      <c r="U26" s="6"/>
      <c r="V26" s="6"/>
      <c r="W26" s="6"/>
      <c r="X26" s="6"/>
      <c r="Y26" s="6"/>
      <c r="Z26" s="6">
        <v>0.55037000000000003</v>
      </c>
      <c r="AA26" s="6">
        <v>0.54508000000000001</v>
      </c>
      <c r="AB26" s="6">
        <v>0.55317099999999997</v>
      </c>
      <c r="AC26" s="6">
        <v>0.58479400000000004</v>
      </c>
      <c r="AD26" s="6"/>
      <c r="AE26" s="6"/>
      <c r="AF26" s="6"/>
      <c r="AG26" s="6"/>
      <c r="AH26" s="6"/>
      <c r="AI26" s="6"/>
      <c r="AJ26" s="6">
        <v>-66.124399999999994</v>
      </c>
      <c r="AK26" s="6">
        <v>-3500</v>
      </c>
      <c r="AL26" s="6">
        <v>100</v>
      </c>
      <c r="AM26" s="6"/>
      <c r="AN26" s="26"/>
      <c r="AO26" s="26"/>
      <c r="AP26" s="23">
        <v>25.677700000000002</v>
      </c>
      <c r="AQ26" s="23">
        <v>-33.531199999999998</v>
      </c>
      <c r="AR26" s="6">
        <v>1</v>
      </c>
      <c r="AS26" s="23">
        <v>-43.6464</v>
      </c>
      <c r="AT26" s="23">
        <v>1800</v>
      </c>
      <c r="AU26" s="23">
        <v>-33.531199999999998</v>
      </c>
      <c r="AV26" s="23">
        <v>10.1152</v>
      </c>
      <c r="AW26" s="23">
        <v>15.5625</v>
      </c>
      <c r="AX26" s="23">
        <v>25.677700000000002</v>
      </c>
      <c r="AY26" s="23">
        <v>0.20555300000000001</v>
      </c>
      <c r="AZ26" s="23">
        <v>0.125971</v>
      </c>
      <c r="BA26" s="23">
        <v>113.28100000000001</v>
      </c>
      <c r="BB26" s="23">
        <v>-120.312</v>
      </c>
      <c r="BC26" s="23">
        <v>-43.625</v>
      </c>
      <c r="BD26" s="23">
        <v>2.1446199999999999E-2</v>
      </c>
      <c r="BE26" s="23">
        <v>0.66813800000000001</v>
      </c>
      <c r="BF26" s="23"/>
      <c r="BG26" s="23"/>
      <c r="BH26" s="23"/>
      <c r="BI26" s="23">
        <v>0.53186199999999995</v>
      </c>
      <c r="BJ26" s="23">
        <v>0.74</v>
      </c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V26" s="23"/>
      <c r="BW26" s="23"/>
      <c r="BX26" s="23"/>
      <c r="BY26" s="28"/>
      <c r="BZ26" s="28"/>
      <c r="CA26" s="6"/>
      <c r="CB26" s="6"/>
      <c r="CC26" s="6"/>
      <c r="CD26" s="23"/>
      <c r="CE26" s="23"/>
      <c r="CF26" s="23"/>
      <c r="CG26" s="23"/>
      <c r="CH26" s="23"/>
      <c r="CI26" s="6"/>
      <c r="CJ26" s="6"/>
      <c r="CK26" s="33"/>
      <c r="CL26" s="26"/>
      <c r="CM26" s="26"/>
      <c r="CN26" s="26"/>
      <c r="CO26" s="37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26"/>
      <c r="DC26" s="26"/>
      <c r="DD26" s="26"/>
      <c r="DE26" s="26"/>
      <c r="DF26" s="26"/>
      <c r="DG26" s="38"/>
      <c r="DH26" s="6"/>
      <c r="DI26" s="6"/>
      <c r="DJ26" s="6"/>
      <c r="DK26" s="6"/>
      <c r="DL26" s="6"/>
      <c r="DM26" s="38"/>
    </row>
    <row r="27" spans="1:697" s="36" customFormat="1" x14ac:dyDescent="0.25">
      <c r="A27" s="57" t="s">
        <v>553</v>
      </c>
      <c r="B27" s="6">
        <v>52</v>
      </c>
      <c r="C27" s="22"/>
      <c r="D27" s="6">
        <v>18</v>
      </c>
      <c r="E27" s="6">
        <v>12.9</v>
      </c>
      <c r="F27" s="39" t="s">
        <v>531</v>
      </c>
      <c r="G27" s="6"/>
      <c r="H27" s="6"/>
      <c r="I27" s="6"/>
      <c r="J27" s="23"/>
      <c r="K27" s="24"/>
      <c r="L27" s="24"/>
      <c r="M27" s="23"/>
      <c r="N27" s="6">
        <v>1</v>
      </c>
      <c r="O27" s="6">
        <v>1</v>
      </c>
      <c r="P27" s="39">
        <v>9.89</v>
      </c>
      <c r="Q27" s="39">
        <v>5.93</v>
      </c>
      <c r="R27" s="6"/>
      <c r="S27" s="39">
        <v>0.43</v>
      </c>
      <c r="T27" s="6"/>
      <c r="U27" s="6"/>
      <c r="V27" s="6"/>
      <c r="W27" s="6"/>
      <c r="X27" s="6"/>
      <c r="Y27" s="6">
        <v>0.469862</v>
      </c>
      <c r="Z27" s="6">
        <v>0.486122</v>
      </c>
      <c r="AA27" s="6">
        <v>0.48730000000000001</v>
      </c>
      <c r="AB27" s="6">
        <v>0.52285899999999996</v>
      </c>
      <c r="AC27" s="6">
        <v>0.59833099999999995</v>
      </c>
      <c r="AD27" s="6"/>
      <c r="AE27" s="6"/>
      <c r="AF27" s="6"/>
      <c r="AG27" s="6"/>
      <c r="AH27" s="6"/>
      <c r="AI27" s="6"/>
      <c r="AJ27" s="6">
        <v>0</v>
      </c>
      <c r="AK27" s="6">
        <v>0</v>
      </c>
      <c r="AL27" s="6">
        <v>100</v>
      </c>
      <c r="AM27" s="6"/>
      <c r="AN27" s="26"/>
      <c r="AO27" s="26"/>
      <c r="AP27" s="23">
        <v>22.192699999999999</v>
      </c>
      <c r="AQ27" s="23">
        <v>-33.5</v>
      </c>
      <c r="AR27" s="6">
        <v>1</v>
      </c>
      <c r="AS27" s="23">
        <v>-45.536499999999997</v>
      </c>
      <c r="AT27" s="23">
        <v>1800</v>
      </c>
      <c r="AU27" s="23">
        <v>-33.5</v>
      </c>
      <c r="AV27" s="23">
        <v>12.0365</v>
      </c>
      <c r="AW27" s="23">
        <v>10.1562</v>
      </c>
      <c r="AX27" s="23">
        <v>22.192699999999999</v>
      </c>
      <c r="AY27" s="23">
        <v>0.18418100000000001</v>
      </c>
      <c r="AZ27" s="23">
        <v>0.11122899999999999</v>
      </c>
      <c r="BA27" s="23">
        <v>79.6875</v>
      </c>
      <c r="BB27" s="23">
        <v>-90.625</v>
      </c>
      <c r="BC27" s="23">
        <v>-44.031199999999998</v>
      </c>
      <c r="BD27" s="23">
        <v>1.50525</v>
      </c>
      <c r="BE27" s="23">
        <v>0.68171400000000004</v>
      </c>
      <c r="BF27" s="23"/>
      <c r="BG27" s="23"/>
      <c r="BH27" s="23"/>
      <c r="BI27" s="23">
        <v>0.618286</v>
      </c>
      <c r="BJ27" s="23">
        <v>0.78</v>
      </c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V27" s="23"/>
      <c r="BW27" s="23"/>
      <c r="BX27" s="23"/>
      <c r="BY27" s="28"/>
      <c r="BZ27" s="28"/>
      <c r="CA27" s="6"/>
      <c r="CB27" s="6"/>
      <c r="CC27" s="6"/>
      <c r="CD27" s="23"/>
      <c r="CE27" s="23"/>
      <c r="CF27" s="23"/>
      <c r="CG27" s="23"/>
      <c r="CH27" s="23"/>
      <c r="CI27" s="6"/>
      <c r="CJ27" s="6"/>
      <c r="CK27" s="33"/>
      <c r="CL27" s="26"/>
      <c r="CM27" s="26"/>
      <c r="CN27" s="26"/>
      <c r="CO27" s="37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26"/>
      <c r="DC27" s="26"/>
      <c r="DD27" s="26"/>
      <c r="DE27" s="26"/>
      <c r="DF27" s="26"/>
      <c r="DG27" s="38"/>
      <c r="DH27" s="6"/>
      <c r="DI27" s="6"/>
      <c r="DJ27" s="6"/>
      <c r="DK27" s="6"/>
      <c r="DL27" s="6"/>
      <c r="DM27" s="38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</row>
    <row r="28" spans="1:697" s="36" customFormat="1" x14ac:dyDescent="0.25">
      <c r="A28" s="6" t="s">
        <v>570</v>
      </c>
      <c r="B28" s="6">
        <v>76</v>
      </c>
      <c r="C28" s="22"/>
      <c r="D28" s="6">
        <v>18</v>
      </c>
      <c r="E28" s="6">
        <v>23.5</v>
      </c>
      <c r="F28" s="39" t="s">
        <v>531</v>
      </c>
      <c r="G28" s="6"/>
      <c r="H28" s="6"/>
      <c r="I28" s="6"/>
      <c r="J28" s="23"/>
      <c r="K28" s="24"/>
      <c r="L28" s="24"/>
      <c r="M28" s="23"/>
      <c r="N28" s="6">
        <v>1</v>
      </c>
      <c r="O28" s="6">
        <v>1.5</v>
      </c>
      <c r="P28" s="39">
        <v>10.95</v>
      </c>
      <c r="Q28" s="39">
        <v>7.12</v>
      </c>
      <c r="R28" s="6"/>
      <c r="S28" s="39">
        <v>0.39200000000000002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6"/>
      <c r="AO28" s="26"/>
      <c r="AP28" s="23">
        <v>50.278599999999997</v>
      </c>
      <c r="AQ28" s="23">
        <v>-34.375</v>
      </c>
      <c r="AR28" s="6">
        <v>1</v>
      </c>
      <c r="AS28" s="23">
        <v>-45.028599999999997</v>
      </c>
      <c r="AT28" s="23">
        <v>1100</v>
      </c>
      <c r="AU28" s="23">
        <v>-34.375</v>
      </c>
      <c r="AV28" s="23">
        <v>10.653600000000001</v>
      </c>
      <c r="AW28" s="23">
        <v>39.625</v>
      </c>
      <c r="AX28" s="23">
        <v>50.278599999999997</v>
      </c>
      <c r="AY28" s="23">
        <v>0.27993200000000001</v>
      </c>
      <c r="AZ28" s="23">
        <v>0.159307</v>
      </c>
      <c r="BA28" s="23">
        <v>246.875</v>
      </c>
      <c r="BB28" s="23">
        <v>-166.40600000000001</v>
      </c>
      <c r="BC28" s="23">
        <v>-44.656199999999998</v>
      </c>
      <c r="BD28" s="23">
        <v>0.37237900000000002</v>
      </c>
      <c r="BE28" s="23">
        <v>1.02552</v>
      </c>
      <c r="BF28" s="23"/>
      <c r="BG28" s="23"/>
      <c r="BH28" s="23"/>
      <c r="BI28" s="23">
        <v>0.63447600000000004</v>
      </c>
      <c r="BJ28" s="23">
        <v>0.9</v>
      </c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/>
      <c r="BV28" s="23"/>
      <c r="BW28" s="23"/>
      <c r="BX28" s="23"/>
      <c r="BY28" s="28"/>
      <c r="BZ28" s="28"/>
      <c r="CA28" s="6"/>
      <c r="CB28" s="6"/>
      <c r="CC28" s="6"/>
      <c r="CD28" s="23"/>
      <c r="CE28" s="23"/>
      <c r="CF28" s="23"/>
      <c r="CG28" s="23"/>
      <c r="CH28" s="23"/>
      <c r="CI28" s="6"/>
      <c r="CJ28" s="6"/>
      <c r="CK28" s="33"/>
      <c r="CL28" s="26"/>
      <c r="CM28" s="6"/>
      <c r="CN28" s="26"/>
      <c r="CO28" s="37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26"/>
      <c r="DC28" s="26"/>
      <c r="DD28" s="26"/>
      <c r="DE28" s="26"/>
      <c r="DF28" s="26"/>
      <c r="DG28" s="38"/>
      <c r="DH28" s="6"/>
      <c r="DI28" s="6"/>
      <c r="DJ28" s="6"/>
      <c r="DK28" s="6"/>
      <c r="DL28" s="6"/>
      <c r="DM28" s="38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</row>
    <row r="29" spans="1:697" s="36" customFormat="1" x14ac:dyDescent="0.25">
      <c r="A29" s="6" t="s">
        <v>571</v>
      </c>
      <c r="B29" s="6">
        <v>77</v>
      </c>
      <c r="C29" s="22"/>
      <c r="D29" s="6">
        <v>18</v>
      </c>
      <c r="E29" s="6">
        <v>23.5</v>
      </c>
      <c r="F29" s="39" t="s">
        <v>531</v>
      </c>
      <c r="G29" s="6"/>
      <c r="H29" s="6"/>
      <c r="I29" s="6"/>
      <c r="J29" s="23"/>
      <c r="K29" s="24"/>
      <c r="L29" s="24"/>
      <c r="M29" s="23"/>
      <c r="N29" s="6">
        <v>1</v>
      </c>
      <c r="O29" s="6">
        <v>1.5</v>
      </c>
      <c r="P29" s="39">
        <v>6.37</v>
      </c>
      <c r="Q29" s="39">
        <v>5.72</v>
      </c>
      <c r="R29" s="6"/>
      <c r="S29" s="39">
        <v>0.27900000000000003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6"/>
      <c r="AO29" s="26"/>
      <c r="AP29" s="23"/>
      <c r="AQ29" s="23"/>
      <c r="AR29" s="6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/>
      <c r="BV29" s="23"/>
      <c r="BW29" s="23"/>
      <c r="BX29" s="23"/>
      <c r="BY29" s="28"/>
      <c r="BZ29" s="28"/>
      <c r="CA29" s="6"/>
      <c r="CB29" s="6"/>
      <c r="CC29" s="6"/>
      <c r="CD29" s="23"/>
      <c r="CE29" s="23"/>
      <c r="CF29" s="23"/>
      <c r="CG29" s="23"/>
      <c r="CH29" s="23"/>
      <c r="CI29" s="6"/>
      <c r="CJ29" s="6"/>
      <c r="CK29" s="33"/>
      <c r="CL29" s="26"/>
      <c r="CM29" s="6"/>
      <c r="CN29" s="26"/>
      <c r="CO29" s="37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26"/>
      <c r="DC29" s="26"/>
      <c r="DD29" s="26"/>
      <c r="DE29" s="26"/>
      <c r="DF29" s="26"/>
      <c r="DG29" s="38"/>
      <c r="DH29" s="6"/>
      <c r="DI29" s="6"/>
      <c r="DJ29" s="6"/>
      <c r="DK29" s="6"/>
      <c r="DL29" s="6"/>
      <c r="DM29" s="38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</row>
    <row r="30" spans="1:697" s="36" customFormat="1" x14ac:dyDescent="0.25">
      <c r="A30" s="57" t="s">
        <v>572</v>
      </c>
      <c r="B30" s="6">
        <v>81</v>
      </c>
      <c r="C30" s="22"/>
      <c r="D30" s="6">
        <v>18</v>
      </c>
      <c r="E30" s="6">
        <v>14.3</v>
      </c>
      <c r="F30" s="39" t="s">
        <v>531</v>
      </c>
      <c r="G30" s="6"/>
      <c r="H30" s="6"/>
      <c r="I30" s="6"/>
      <c r="J30" s="23"/>
      <c r="K30" s="24"/>
      <c r="L30" s="24"/>
      <c r="M30" s="23"/>
      <c r="N30" s="6">
        <v>1</v>
      </c>
      <c r="O30" s="6">
        <v>1</v>
      </c>
      <c r="P30" s="39">
        <v>7.55</v>
      </c>
      <c r="Q30" s="39">
        <v>5.86</v>
      </c>
      <c r="R30" s="6"/>
      <c r="S30" s="39">
        <v>0.312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33"/>
      <c r="AO30" s="26"/>
      <c r="AP30" s="23">
        <v>19.681000000000001</v>
      </c>
      <c r="AQ30" s="23">
        <v>-38.281199999999998</v>
      </c>
      <c r="AR30" s="6">
        <v>1</v>
      </c>
      <c r="AS30" s="23">
        <v>-47.149799999999999</v>
      </c>
      <c r="AT30" s="23">
        <v>2500</v>
      </c>
      <c r="AU30" s="23">
        <v>-38.281199999999998</v>
      </c>
      <c r="AV30" s="23">
        <v>8.8685399999999994</v>
      </c>
      <c r="AW30" s="23">
        <v>10.8125</v>
      </c>
      <c r="AX30" s="23">
        <v>19.681000000000001</v>
      </c>
      <c r="AY30" s="23">
        <v>0.183222</v>
      </c>
      <c r="AZ30" s="23">
        <v>0.103603</v>
      </c>
      <c r="BA30" s="23">
        <v>93.75</v>
      </c>
      <c r="BB30" s="23">
        <v>-87.5</v>
      </c>
      <c r="BC30" s="23">
        <v>-47.3125</v>
      </c>
      <c r="BD30" s="23">
        <v>-0.162712</v>
      </c>
      <c r="BE30" s="23">
        <v>0.64417500000000005</v>
      </c>
      <c r="BF30" s="23"/>
      <c r="BG30" s="23"/>
      <c r="BH30" s="23"/>
      <c r="BI30" s="23">
        <v>0.43582599999999999</v>
      </c>
      <c r="BJ30" s="23">
        <v>0.6</v>
      </c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/>
      <c r="BV30" s="23"/>
      <c r="BW30" s="23"/>
      <c r="BX30" s="23"/>
      <c r="BY30" s="28"/>
      <c r="BZ30" s="28"/>
      <c r="CA30" s="6"/>
      <c r="CB30" s="6"/>
      <c r="CC30" s="6"/>
      <c r="CD30" s="23"/>
      <c r="CE30" s="23"/>
      <c r="CF30" s="23"/>
      <c r="CG30" s="23"/>
      <c r="CH30" s="23"/>
      <c r="CI30" s="6"/>
      <c r="CJ30" s="6"/>
      <c r="CK30" s="33"/>
      <c r="CL30" s="26"/>
      <c r="CM30" s="26"/>
      <c r="CN30" s="26"/>
      <c r="CO30" s="37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26"/>
      <c r="DC30" s="26"/>
      <c r="DD30" s="26"/>
      <c r="DE30" s="26"/>
      <c r="DF30" s="26"/>
      <c r="DG30" s="38"/>
      <c r="DH30" s="6"/>
      <c r="DI30" s="6"/>
      <c r="DJ30" s="6"/>
      <c r="DK30" s="6"/>
      <c r="DL30" s="6"/>
      <c r="DM30" s="38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</row>
    <row r="31" spans="1:697" s="36" customFormat="1" x14ac:dyDescent="0.25">
      <c r="A31" s="57" t="s">
        <v>573</v>
      </c>
      <c r="B31" s="6">
        <v>82</v>
      </c>
      <c r="C31" s="22"/>
      <c r="D31" s="6">
        <v>18</v>
      </c>
      <c r="E31" s="6">
        <v>14.3</v>
      </c>
      <c r="F31" s="39" t="s">
        <v>531</v>
      </c>
      <c r="G31" s="6"/>
      <c r="H31" s="6"/>
      <c r="I31" s="6"/>
      <c r="J31" s="23"/>
      <c r="K31" s="24"/>
      <c r="L31" s="24"/>
      <c r="M31" s="23"/>
      <c r="N31" s="6">
        <v>1</v>
      </c>
      <c r="O31" s="6">
        <v>1</v>
      </c>
      <c r="P31" s="39">
        <v>8.9700000000000006</v>
      </c>
      <c r="Q31" s="39">
        <v>6.79</v>
      </c>
      <c r="R31" s="6"/>
      <c r="S31" s="39">
        <v>0.34699999999999998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26"/>
      <c r="AO31" s="26"/>
      <c r="AP31" s="23">
        <v>23.1386</v>
      </c>
      <c r="AQ31" s="23">
        <v>-33.281199999999998</v>
      </c>
      <c r="AR31" s="6">
        <v>1</v>
      </c>
      <c r="AS31" s="23">
        <v>-44.294899999999998</v>
      </c>
      <c r="AT31" s="23">
        <v>1900</v>
      </c>
      <c r="AU31" s="23">
        <v>-33.281199999999998</v>
      </c>
      <c r="AV31" s="23">
        <v>11.0136</v>
      </c>
      <c r="AW31" s="23">
        <v>12.125</v>
      </c>
      <c r="AX31" s="23">
        <v>23.1386</v>
      </c>
      <c r="AY31" s="23">
        <v>0.23199800000000001</v>
      </c>
      <c r="AZ31" s="23">
        <v>0.132023</v>
      </c>
      <c r="BA31" s="23">
        <v>85.156199999999998</v>
      </c>
      <c r="BB31" s="23">
        <v>-69.531199999999998</v>
      </c>
      <c r="BC31" s="23">
        <v>-39.406199999999998</v>
      </c>
      <c r="BD31" s="23">
        <v>4.8886099999999999</v>
      </c>
      <c r="BE31" s="23">
        <v>0.83072800000000002</v>
      </c>
      <c r="BF31" s="23"/>
      <c r="BG31" s="23"/>
      <c r="BH31" s="23"/>
      <c r="BI31" s="23">
        <v>0.52927299999999999</v>
      </c>
      <c r="BJ31" s="23">
        <v>0.72</v>
      </c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/>
      <c r="BV31" s="23"/>
      <c r="BW31" s="23"/>
      <c r="BX31" s="23"/>
      <c r="BY31" s="28"/>
      <c r="BZ31" s="28"/>
      <c r="CA31" s="6"/>
      <c r="CB31" s="6"/>
      <c r="CC31" s="6"/>
      <c r="CD31" s="23"/>
      <c r="CE31" s="23"/>
      <c r="CF31" s="23"/>
      <c r="CG31" s="23"/>
      <c r="CH31" s="23"/>
      <c r="CI31" s="6"/>
      <c r="CJ31" s="6"/>
      <c r="CK31" s="33"/>
      <c r="CL31" s="26"/>
      <c r="CM31" s="26"/>
      <c r="CN31" s="26"/>
      <c r="CO31" s="37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26"/>
      <c r="DC31" s="26"/>
      <c r="DD31" s="26"/>
      <c r="DE31" s="26"/>
      <c r="DF31" s="26"/>
      <c r="DG31" s="38"/>
      <c r="DH31" s="6"/>
      <c r="DI31" s="6"/>
      <c r="DJ31" s="6"/>
      <c r="DK31" s="6"/>
      <c r="DL31" s="6"/>
      <c r="DM31" s="38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</row>
    <row r="32" spans="1:697" s="36" customFormat="1" x14ac:dyDescent="0.25">
      <c r="A32" s="57" t="s">
        <v>575</v>
      </c>
      <c r="B32" s="6">
        <v>85</v>
      </c>
      <c r="C32" s="22"/>
      <c r="D32" s="6">
        <v>18</v>
      </c>
      <c r="E32" s="6">
        <v>19.5</v>
      </c>
      <c r="F32" s="39" t="s">
        <v>531</v>
      </c>
      <c r="G32" s="6"/>
      <c r="H32" s="6"/>
      <c r="I32" s="6"/>
      <c r="J32" s="23"/>
      <c r="K32" s="24"/>
      <c r="L32" s="24"/>
      <c r="M32" s="23"/>
      <c r="N32" s="6">
        <v>1</v>
      </c>
      <c r="O32" s="6">
        <v>1</v>
      </c>
      <c r="P32" s="39">
        <v>9.9600000000000009</v>
      </c>
      <c r="Q32" s="39">
        <v>5.3</v>
      </c>
      <c r="R32" s="6"/>
      <c r="S32" s="39">
        <v>0.45100000000000001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6"/>
      <c r="AO32" s="26"/>
      <c r="AP32" s="23">
        <v>33.239899999999999</v>
      </c>
      <c r="AQ32" s="23">
        <v>-26.1875</v>
      </c>
      <c r="AR32" s="6">
        <v>1</v>
      </c>
      <c r="AS32" s="23">
        <v>-46.708599999999997</v>
      </c>
      <c r="AT32" s="23">
        <v>4800</v>
      </c>
      <c r="AU32" s="23">
        <v>-26.1875</v>
      </c>
      <c r="AV32" s="23">
        <v>20.521100000000001</v>
      </c>
      <c r="AW32" s="23">
        <v>12.7188</v>
      </c>
      <c r="AX32" s="23">
        <v>33.239899999999999</v>
      </c>
      <c r="AY32" s="23">
        <v>0.16745399999999999</v>
      </c>
      <c r="AZ32" s="23">
        <v>0.119156</v>
      </c>
      <c r="BA32" s="23">
        <v>96.875</v>
      </c>
      <c r="BB32" s="23">
        <v>-153.125</v>
      </c>
      <c r="BC32" s="23">
        <v>-44.281199999999998</v>
      </c>
      <c r="BD32" s="23">
        <v>2.4273500000000001</v>
      </c>
      <c r="BE32" s="23">
        <v>0.57239899999999999</v>
      </c>
      <c r="BF32" s="23"/>
      <c r="BG32" s="23"/>
      <c r="BH32" s="23"/>
      <c r="BI32" s="23">
        <v>0.42759999999999998</v>
      </c>
      <c r="BJ32" s="23">
        <v>0.6</v>
      </c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/>
      <c r="BV32" s="23"/>
      <c r="BW32" s="23"/>
      <c r="BX32" s="23"/>
      <c r="BY32" s="28"/>
      <c r="BZ32" s="28"/>
      <c r="CA32" s="6"/>
      <c r="CB32" s="6"/>
      <c r="CC32" s="6"/>
      <c r="CD32" s="23"/>
      <c r="CE32" s="23"/>
      <c r="CF32" s="23"/>
      <c r="CG32" s="23"/>
      <c r="CH32" s="23"/>
      <c r="CI32" s="6"/>
      <c r="CJ32" s="6"/>
      <c r="CK32" s="33"/>
      <c r="CL32" s="26"/>
      <c r="CM32" s="6"/>
      <c r="CN32" s="26"/>
      <c r="CO32" s="37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26"/>
      <c r="DC32" s="26"/>
      <c r="DD32" s="26"/>
      <c r="DE32" s="26"/>
      <c r="DF32" s="26"/>
      <c r="DG32" s="38"/>
      <c r="DH32" s="6"/>
      <c r="DI32" s="6"/>
      <c r="DJ32" s="6"/>
      <c r="DK32" s="6"/>
      <c r="DL32" s="6"/>
      <c r="DM32" s="38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</row>
    <row r="33" spans="1:697" s="36" customFormat="1" x14ac:dyDescent="0.25">
      <c r="A33" s="57" t="s">
        <v>576</v>
      </c>
      <c r="B33" s="6">
        <v>91</v>
      </c>
      <c r="C33" s="22"/>
      <c r="D33" s="6">
        <v>18</v>
      </c>
      <c r="E33" s="6">
        <v>25.4</v>
      </c>
      <c r="F33" s="39" t="s">
        <v>531</v>
      </c>
      <c r="G33" s="6"/>
      <c r="H33" s="6"/>
      <c r="I33" s="6"/>
      <c r="J33" s="23"/>
      <c r="K33" s="24"/>
      <c r="L33" s="24"/>
      <c r="M33" s="23"/>
      <c r="N33" s="6">
        <v>1</v>
      </c>
      <c r="O33" s="6">
        <v>1</v>
      </c>
      <c r="P33" s="39">
        <v>7.12</v>
      </c>
      <c r="Q33" s="39">
        <v>5.0999999999999996</v>
      </c>
      <c r="R33" s="6"/>
      <c r="S33" s="39">
        <v>0.28799999999999998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6"/>
      <c r="AO33" s="26"/>
      <c r="AP33" s="23">
        <v>15.736000000000001</v>
      </c>
      <c r="AQ33" s="23">
        <v>-38.75</v>
      </c>
      <c r="AR33" s="6">
        <v>1</v>
      </c>
      <c r="AS33" s="23">
        <v>-47.673499999999997</v>
      </c>
      <c r="AT33" s="23">
        <v>2200</v>
      </c>
      <c r="AU33" s="23">
        <v>-38.75</v>
      </c>
      <c r="AV33" s="23">
        <v>8.9235199999999999</v>
      </c>
      <c r="AW33" s="23">
        <v>6.8125</v>
      </c>
      <c r="AX33" s="23">
        <v>15.736000000000001</v>
      </c>
      <c r="AY33" s="23">
        <v>0.17368500000000001</v>
      </c>
      <c r="AZ33" s="23">
        <v>0.10063</v>
      </c>
      <c r="BA33" s="23">
        <v>60.9375</v>
      </c>
      <c r="BB33" s="23">
        <v>-61.718800000000002</v>
      </c>
      <c r="BC33" s="23">
        <v>-45.843800000000002</v>
      </c>
      <c r="BD33" s="23">
        <v>1.8297699999999999</v>
      </c>
      <c r="BE33" s="23">
        <v>0.64177700000000004</v>
      </c>
      <c r="BF33" s="23"/>
      <c r="BG33" s="23"/>
      <c r="BH33" s="23"/>
      <c r="BI33" s="23">
        <v>0.51822199999999996</v>
      </c>
      <c r="BJ33" s="23">
        <v>0.68</v>
      </c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/>
      <c r="BV33" s="23"/>
      <c r="BW33" s="23"/>
      <c r="BX33" s="23"/>
      <c r="BY33" s="28"/>
      <c r="BZ33" s="28"/>
      <c r="CA33" s="6"/>
      <c r="CB33" s="6"/>
      <c r="CC33" s="6"/>
      <c r="CD33" s="23"/>
      <c r="CE33" s="23"/>
      <c r="CF33" s="23"/>
      <c r="CG33" s="23"/>
      <c r="CH33" s="23"/>
      <c r="CI33" s="6"/>
      <c r="CJ33" s="6"/>
      <c r="CK33" s="33"/>
      <c r="CL33" s="26"/>
      <c r="CM33" s="26"/>
      <c r="CN33" s="26"/>
      <c r="CO33" s="37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26"/>
      <c r="DC33" s="26"/>
      <c r="DD33" s="26"/>
      <c r="DE33" s="26"/>
      <c r="DF33" s="26"/>
      <c r="DG33" s="38"/>
      <c r="DH33" s="6"/>
      <c r="DI33" s="6"/>
      <c r="DJ33" s="6"/>
      <c r="DK33" s="6"/>
      <c r="DL33" s="6"/>
      <c r="DM33" s="2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</row>
    <row r="34" spans="1:697" s="36" customFormat="1" x14ac:dyDescent="0.25">
      <c r="A34" s="6" t="s">
        <v>579</v>
      </c>
      <c r="B34" s="6">
        <v>95</v>
      </c>
      <c r="C34" s="22"/>
      <c r="D34" s="6">
        <v>18</v>
      </c>
      <c r="E34" s="6">
        <v>25.4</v>
      </c>
      <c r="F34" s="39" t="s">
        <v>531</v>
      </c>
      <c r="G34" s="6"/>
      <c r="H34" s="6"/>
      <c r="I34" s="6"/>
      <c r="J34" s="23"/>
      <c r="K34" s="24"/>
      <c r="L34" s="24"/>
      <c r="M34" s="23"/>
      <c r="N34" s="6">
        <v>1</v>
      </c>
      <c r="O34" s="6">
        <v>1.5</v>
      </c>
      <c r="P34" s="39">
        <v>8.6999999999999993</v>
      </c>
      <c r="Q34" s="39">
        <v>7.57</v>
      </c>
      <c r="R34" s="6"/>
      <c r="S34" s="39">
        <v>0.28999999999999998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6"/>
      <c r="AO34" s="26"/>
      <c r="AP34" s="23"/>
      <c r="AQ34" s="23"/>
      <c r="AR34" s="6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/>
      <c r="BV34" s="23"/>
      <c r="BW34" s="23"/>
      <c r="BX34" s="23"/>
      <c r="BY34" s="28"/>
      <c r="BZ34" s="28"/>
      <c r="CA34" s="6"/>
      <c r="CB34" s="6"/>
      <c r="CC34" s="6"/>
      <c r="CD34" s="23"/>
      <c r="CE34" s="23"/>
      <c r="CF34" s="23"/>
      <c r="CG34" s="23"/>
      <c r="CH34" s="23"/>
      <c r="CI34" s="6"/>
      <c r="CJ34" s="6"/>
      <c r="CK34" s="33"/>
      <c r="CL34" s="26"/>
      <c r="CM34" s="26"/>
      <c r="CN34" s="26"/>
      <c r="CO34" s="37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26"/>
      <c r="DC34" s="26"/>
      <c r="DD34" s="26"/>
      <c r="DE34" s="26"/>
      <c r="DF34" s="26"/>
      <c r="DG34" s="38"/>
      <c r="DH34" s="6"/>
      <c r="DI34" s="6"/>
      <c r="DJ34" s="6"/>
      <c r="DK34" s="6"/>
      <c r="DL34" s="6"/>
      <c r="DM34" s="2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</row>
    <row r="35" spans="1:697" s="36" customFormat="1" x14ac:dyDescent="0.25">
      <c r="A35" s="57" t="s">
        <v>580</v>
      </c>
      <c r="B35" s="6">
        <v>96</v>
      </c>
      <c r="C35" s="22"/>
      <c r="D35" s="6">
        <v>18</v>
      </c>
      <c r="E35" s="6">
        <v>15.3</v>
      </c>
      <c r="F35" s="39" t="s">
        <v>531</v>
      </c>
      <c r="G35" s="6"/>
      <c r="H35" s="6"/>
      <c r="I35" s="6"/>
      <c r="J35" s="23"/>
      <c r="K35" s="24"/>
      <c r="L35" s="24"/>
      <c r="M35" s="23"/>
      <c r="N35" s="6">
        <v>1</v>
      </c>
      <c r="O35" s="6">
        <v>1</v>
      </c>
      <c r="P35" s="28">
        <v>9.92</v>
      </c>
      <c r="Q35" s="28">
        <v>7.08</v>
      </c>
      <c r="R35" s="6"/>
      <c r="S35" s="28">
        <v>0.29399999999999998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6"/>
      <c r="AO35" s="26"/>
      <c r="AP35" s="23">
        <v>23.507100000000001</v>
      </c>
      <c r="AQ35" s="23">
        <v>-34.468800000000002</v>
      </c>
      <c r="AR35" s="6">
        <v>1</v>
      </c>
      <c r="AS35" s="23">
        <v>-46.1633</v>
      </c>
      <c r="AT35" s="23">
        <v>1700</v>
      </c>
      <c r="AU35" s="23">
        <v>-34.468800000000002</v>
      </c>
      <c r="AV35" s="23">
        <v>11.694599999999999</v>
      </c>
      <c r="AW35" s="23">
        <v>11.8125</v>
      </c>
      <c r="AX35" s="23">
        <v>23.507100000000001</v>
      </c>
      <c r="AY35" s="23">
        <v>0.217943</v>
      </c>
      <c r="AZ35" s="23">
        <v>0.124565</v>
      </c>
      <c r="BA35" s="23">
        <v>88.281199999999998</v>
      </c>
      <c r="BB35" s="23">
        <v>-81.25</v>
      </c>
      <c r="BC35" s="23">
        <v>-42.968800000000002</v>
      </c>
      <c r="BD35" s="23">
        <v>3.1945899999999998</v>
      </c>
      <c r="BE35" s="23">
        <v>0.70644399999999996</v>
      </c>
      <c r="BF35" s="23"/>
      <c r="BG35" s="23"/>
      <c r="BH35" s="23"/>
      <c r="BI35" s="23">
        <v>0.55355600000000005</v>
      </c>
      <c r="BJ35" s="23">
        <v>0.74</v>
      </c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/>
      <c r="BV35" s="23"/>
      <c r="BW35" s="23"/>
      <c r="BX35" s="23"/>
      <c r="BY35" s="28"/>
      <c r="BZ35" s="28"/>
      <c r="CA35" s="6"/>
      <c r="CB35" s="6"/>
      <c r="CC35" s="6"/>
      <c r="CD35" s="23"/>
      <c r="CE35" s="23"/>
      <c r="CF35" s="23"/>
      <c r="CG35" s="23"/>
      <c r="CH35" s="23"/>
      <c r="CI35" s="6"/>
      <c r="CJ35" s="6"/>
      <c r="CK35" s="33"/>
      <c r="CL35" s="26"/>
      <c r="CM35" s="26"/>
      <c r="CN35" s="26"/>
      <c r="CO35" s="37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26"/>
      <c r="DC35" s="26"/>
      <c r="DD35" s="26"/>
      <c r="DE35" s="26"/>
      <c r="DF35" s="26"/>
      <c r="DG35" s="38"/>
      <c r="DH35" s="6"/>
      <c r="DI35" s="6"/>
      <c r="DJ35" s="6"/>
      <c r="DK35" s="6"/>
      <c r="DL35" s="6"/>
      <c r="DM35" s="2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</row>
    <row r="36" spans="1:697" s="36" customFormat="1" x14ac:dyDescent="0.25">
      <c r="A36" s="57" t="s">
        <v>581</v>
      </c>
      <c r="B36" s="6">
        <v>97</v>
      </c>
      <c r="C36" s="22"/>
      <c r="D36" s="6">
        <v>18</v>
      </c>
      <c r="E36" s="6">
        <v>15.3</v>
      </c>
      <c r="F36" s="39" t="s">
        <v>531</v>
      </c>
      <c r="G36" s="6"/>
      <c r="H36" s="6"/>
      <c r="I36" s="6"/>
      <c r="J36" s="23"/>
      <c r="K36" s="24"/>
      <c r="L36" s="24"/>
      <c r="M36" s="23"/>
      <c r="N36" s="6">
        <v>1</v>
      </c>
      <c r="O36" s="6">
        <v>1</v>
      </c>
      <c r="P36" s="28">
        <v>11.16</v>
      </c>
      <c r="Q36" s="28">
        <v>8.9499999999999993</v>
      </c>
      <c r="R36" s="6"/>
      <c r="S36" s="28">
        <v>0.33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>
        <f>274-99</f>
        <v>175</v>
      </c>
      <c r="AI36" s="6"/>
      <c r="AJ36" s="6"/>
      <c r="AK36" s="6"/>
      <c r="AL36" s="6"/>
      <c r="AM36" s="6"/>
      <c r="AN36" s="26"/>
      <c r="AO36" s="26"/>
      <c r="AP36" s="23">
        <v>29.456700000000001</v>
      </c>
      <c r="AQ36" s="23">
        <v>-30.281199999999998</v>
      </c>
      <c r="AR36" s="6">
        <v>1</v>
      </c>
      <c r="AS36" s="23">
        <v>-46.487900000000003</v>
      </c>
      <c r="AT36" s="23">
        <v>2000</v>
      </c>
      <c r="AU36" s="23">
        <v>-30.281199999999998</v>
      </c>
      <c r="AV36" s="23">
        <v>16.206700000000001</v>
      </c>
      <c r="AW36" s="23">
        <v>13.25</v>
      </c>
      <c r="AX36" s="23">
        <v>29.456700000000001</v>
      </c>
      <c r="AY36" s="23">
        <v>0.21544099999999999</v>
      </c>
      <c r="AZ36" s="23">
        <v>0.119883</v>
      </c>
      <c r="BA36" s="23">
        <v>100</v>
      </c>
      <c r="BB36" s="23">
        <v>-82.8125</v>
      </c>
      <c r="BC36" s="23">
        <v>-37.0625</v>
      </c>
      <c r="BD36" s="23">
        <v>9.4254200000000008</v>
      </c>
      <c r="BE36" s="23">
        <v>0.70479999999999998</v>
      </c>
      <c r="BF36" s="23"/>
      <c r="BG36" s="23"/>
      <c r="BH36" s="23"/>
      <c r="BI36" s="23">
        <v>0.51519999999999999</v>
      </c>
      <c r="BJ36" s="23">
        <v>0.7</v>
      </c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/>
      <c r="BV36" s="23"/>
      <c r="BW36" s="23"/>
      <c r="BX36" s="23"/>
      <c r="BY36" s="28"/>
      <c r="BZ36" s="28"/>
      <c r="CA36" s="6"/>
      <c r="CB36" s="6"/>
      <c r="CC36" s="6"/>
      <c r="CD36" s="23"/>
      <c r="CE36" s="23"/>
      <c r="CF36" s="23"/>
      <c r="CG36" s="23"/>
      <c r="CH36" s="23"/>
      <c r="CI36" s="6"/>
      <c r="CJ36" s="6"/>
      <c r="CK36" s="33"/>
      <c r="CL36" s="26"/>
      <c r="CM36" s="26"/>
      <c r="CN36" s="26"/>
      <c r="CO36" s="37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26"/>
      <c r="DC36" s="26"/>
      <c r="DD36" s="26"/>
      <c r="DE36" s="26"/>
      <c r="DF36" s="26"/>
      <c r="DG36" s="38"/>
      <c r="DH36" s="6"/>
      <c r="DI36" s="6"/>
      <c r="DJ36" s="6"/>
      <c r="DK36" s="6"/>
      <c r="DL36" s="6"/>
      <c r="DM36" s="2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</row>
    <row r="37" spans="1:697" s="36" customFormat="1" x14ac:dyDescent="0.25">
      <c r="A37" s="57" t="s">
        <v>582</v>
      </c>
      <c r="B37" s="6">
        <v>98</v>
      </c>
      <c r="C37" s="22"/>
      <c r="D37" s="6">
        <v>18</v>
      </c>
      <c r="E37" s="6">
        <v>15.3</v>
      </c>
      <c r="F37" s="39" t="s">
        <v>531</v>
      </c>
      <c r="G37" s="6"/>
      <c r="H37" s="6"/>
      <c r="I37" s="6"/>
      <c r="J37" s="23"/>
      <c r="K37" s="24"/>
      <c r="L37" s="24"/>
      <c r="M37" s="23"/>
      <c r="N37" s="6">
        <v>1</v>
      </c>
      <c r="O37" s="6">
        <v>1</v>
      </c>
      <c r="P37" s="28">
        <v>9.94</v>
      </c>
      <c r="Q37" s="28">
        <v>7.27</v>
      </c>
      <c r="R37" s="6"/>
      <c r="S37" s="28">
        <v>0.33800000000000002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26"/>
      <c r="AO37" s="26"/>
      <c r="AP37" s="23">
        <v>21.280899999999999</v>
      </c>
      <c r="AQ37" s="23">
        <v>-36.781199999999998</v>
      </c>
      <c r="AR37" s="6">
        <v>1</v>
      </c>
      <c r="AS37" s="23">
        <v>-48.843400000000003</v>
      </c>
      <c r="AT37" s="23">
        <v>3250</v>
      </c>
      <c r="AU37" s="23">
        <v>-36.781199999999998</v>
      </c>
      <c r="AV37" s="23">
        <v>12.062099999999999</v>
      </c>
      <c r="AW37" s="23">
        <v>9.21875</v>
      </c>
      <c r="AX37" s="23">
        <v>21.280899999999999</v>
      </c>
      <c r="AY37" s="23">
        <v>0.17633399999999999</v>
      </c>
      <c r="AZ37" s="23">
        <v>0.101295</v>
      </c>
      <c r="BA37" s="23">
        <v>81.25</v>
      </c>
      <c r="BB37" s="23">
        <v>-73.4375</v>
      </c>
      <c r="BC37" s="23">
        <v>-43.156199999999998</v>
      </c>
      <c r="BD37" s="23">
        <v>5.6871299999999998</v>
      </c>
      <c r="BE37" s="23">
        <v>0.56422099999999997</v>
      </c>
      <c r="BF37" s="23"/>
      <c r="BG37" s="23"/>
      <c r="BH37" s="23"/>
      <c r="BI37" s="23">
        <v>0.39577800000000002</v>
      </c>
      <c r="BJ37" s="23">
        <v>0.56000000000000005</v>
      </c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/>
      <c r="BV37" s="23"/>
      <c r="BW37" s="23"/>
      <c r="BX37" s="23"/>
      <c r="BY37" s="28"/>
      <c r="BZ37" s="28"/>
      <c r="CA37" s="6"/>
      <c r="CB37" s="6"/>
      <c r="CC37" s="6"/>
      <c r="CD37" s="23"/>
      <c r="CE37" s="23"/>
      <c r="CF37" s="23"/>
      <c r="CG37" s="23"/>
      <c r="CH37" s="23"/>
      <c r="CI37" s="6"/>
      <c r="CJ37" s="6"/>
      <c r="CK37" s="33"/>
      <c r="CL37" s="33"/>
      <c r="CM37" s="26"/>
      <c r="CN37" s="33"/>
      <c r="CO37" s="37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26"/>
      <c r="DC37" s="26"/>
      <c r="DD37" s="26"/>
      <c r="DE37" s="26"/>
      <c r="DF37" s="26"/>
      <c r="DG37" s="38"/>
      <c r="DH37" s="6"/>
      <c r="DI37" s="6"/>
      <c r="DJ37" s="6"/>
      <c r="DK37" s="6"/>
      <c r="DL37" s="6"/>
      <c r="DM37" s="2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</row>
    <row r="38" spans="1:697" s="36" customFormat="1" x14ac:dyDescent="0.25">
      <c r="A38" s="57" t="s">
        <v>583</v>
      </c>
      <c r="B38" s="6">
        <v>99</v>
      </c>
      <c r="C38" s="22"/>
      <c r="D38" s="6">
        <v>18</v>
      </c>
      <c r="E38" s="6">
        <v>15.3</v>
      </c>
      <c r="F38" s="39" t="s">
        <v>531</v>
      </c>
      <c r="G38" s="6"/>
      <c r="H38" s="6"/>
      <c r="I38" s="6"/>
      <c r="J38" s="23"/>
      <c r="K38" s="24"/>
      <c r="L38" s="24"/>
      <c r="M38" s="23"/>
      <c r="N38" s="6">
        <v>1</v>
      </c>
      <c r="O38" s="6">
        <v>1</v>
      </c>
      <c r="P38" s="28">
        <v>12.01</v>
      </c>
      <c r="Q38" s="28">
        <v>9.98</v>
      </c>
      <c r="R38" s="6"/>
      <c r="S38" s="28">
        <v>0.314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26"/>
      <c r="AO38" s="26"/>
      <c r="AP38" s="23">
        <v>29.162800000000001</v>
      </c>
      <c r="AQ38" s="23">
        <v>-24.0625</v>
      </c>
      <c r="AR38" s="6">
        <v>1</v>
      </c>
      <c r="AS38" s="23">
        <v>-47.162799999999997</v>
      </c>
      <c r="AT38" s="23">
        <v>3000</v>
      </c>
      <c r="AU38" s="23">
        <v>-24.0625</v>
      </c>
      <c r="AV38" s="23">
        <v>23.100300000000001</v>
      </c>
      <c r="AW38" s="23">
        <v>6.0625</v>
      </c>
      <c r="AX38" s="23">
        <v>29.162800000000001</v>
      </c>
      <c r="AY38" s="23">
        <v>0.16918900000000001</v>
      </c>
      <c r="AZ38" s="23">
        <v>9.6677799999999994E-2</v>
      </c>
      <c r="BA38" s="23">
        <v>55.468800000000002</v>
      </c>
      <c r="BB38" s="23">
        <v>-59.375</v>
      </c>
      <c r="BC38" s="23">
        <v>-32.281199999999998</v>
      </c>
      <c r="BD38" s="23">
        <v>14.881600000000001</v>
      </c>
      <c r="BE38" s="23">
        <v>0.63306600000000002</v>
      </c>
      <c r="BF38" s="23"/>
      <c r="BG38" s="23"/>
      <c r="BH38" s="23"/>
      <c r="BI38" s="23">
        <v>0.52693299999999998</v>
      </c>
      <c r="BJ38" s="23">
        <v>0.66</v>
      </c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/>
      <c r="BV38" s="23"/>
      <c r="BW38" s="23"/>
      <c r="BX38" s="23"/>
      <c r="BY38" s="28"/>
      <c r="BZ38" s="28"/>
      <c r="CA38" s="6"/>
      <c r="CB38" s="6"/>
      <c r="CC38" s="6"/>
      <c r="CD38" s="23"/>
      <c r="CE38" s="23"/>
      <c r="CF38" s="23"/>
      <c r="CG38" s="23"/>
      <c r="CH38" s="23"/>
      <c r="CI38" s="6"/>
      <c r="CJ38" s="6"/>
      <c r="CK38" s="33"/>
      <c r="CL38" s="26"/>
      <c r="CM38" s="6"/>
      <c r="CN38" s="26"/>
      <c r="CO38" s="37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26"/>
      <c r="DC38" s="26"/>
      <c r="DD38" s="26"/>
      <c r="DE38" s="26"/>
      <c r="DF38" s="26"/>
      <c r="DG38" s="38"/>
      <c r="DH38" s="6"/>
      <c r="DI38" s="6"/>
      <c r="DJ38" s="6"/>
      <c r="DK38" s="6"/>
      <c r="DL38" s="6"/>
      <c r="DM38" s="2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</row>
    <row r="39" spans="1:697" s="36" customFormat="1" x14ac:dyDescent="0.25">
      <c r="A39" s="57" t="s">
        <v>584</v>
      </c>
      <c r="B39" s="6">
        <v>100</v>
      </c>
      <c r="C39" s="22"/>
      <c r="D39" s="6">
        <v>18</v>
      </c>
      <c r="E39" s="6">
        <v>15.3</v>
      </c>
      <c r="F39" s="39" t="s">
        <v>531</v>
      </c>
      <c r="G39" s="6"/>
      <c r="H39" s="6"/>
      <c r="I39" s="6"/>
      <c r="J39" s="23"/>
      <c r="K39" s="24"/>
      <c r="L39" s="24"/>
      <c r="M39" s="23"/>
      <c r="N39" s="6">
        <v>1</v>
      </c>
      <c r="O39" s="6">
        <v>1</v>
      </c>
      <c r="P39" s="28">
        <v>11.49</v>
      </c>
      <c r="Q39" s="28">
        <v>8.4</v>
      </c>
      <c r="R39" s="6"/>
      <c r="S39" s="28">
        <v>0.373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6"/>
      <c r="AO39" s="26"/>
      <c r="AP39" s="23">
        <v>23.027000000000001</v>
      </c>
      <c r="AQ39" s="23">
        <v>-36.156199999999998</v>
      </c>
      <c r="AR39" s="6">
        <v>1</v>
      </c>
      <c r="AS39" s="23">
        <v>-49.058300000000003</v>
      </c>
      <c r="AT39" s="23">
        <v>2800</v>
      </c>
      <c r="AU39" s="23">
        <v>-36.156199999999998</v>
      </c>
      <c r="AV39" s="23">
        <v>12.901999999999999</v>
      </c>
      <c r="AW39" s="23">
        <v>10.125</v>
      </c>
      <c r="AX39" s="23">
        <v>23.027000000000001</v>
      </c>
      <c r="AY39" s="23">
        <v>0.171013</v>
      </c>
      <c r="AZ39" s="23">
        <v>9.8546999999999996E-2</v>
      </c>
      <c r="BA39" s="23">
        <v>93.75</v>
      </c>
      <c r="BB39" s="23">
        <v>-82.8125</v>
      </c>
      <c r="BC39" s="23">
        <v>-43.343800000000002</v>
      </c>
      <c r="BD39" s="23">
        <v>5.7145299999999999</v>
      </c>
      <c r="BE39" s="23">
        <v>0.54303999999999997</v>
      </c>
      <c r="BF39" s="23"/>
      <c r="BG39" s="23"/>
      <c r="BH39" s="23"/>
      <c r="BI39" s="23">
        <v>0.43696000000000002</v>
      </c>
      <c r="BJ39" s="23">
        <v>0.57999999999999996</v>
      </c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/>
      <c r="BV39" s="23"/>
      <c r="BW39" s="23"/>
      <c r="BX39" s="23"/>
      <c r="BY39" s="28"/>
      <c r="BZ39" s="28"/>
      <c r="CA39" s="6"/>
      <c r="CB39" s="6"/>
      <c r="CC39" s="6"/>
      <c r="CD39" s="23"/>
      <c r="CE39" s="23"/>
      <c r="CF39" s="23"/>
      <c r="CG39" s="23"/>
      <c r="CH39" s="23"/>
      <c r="CI39" s="6"/>
      <c r="CJ39" s="6"/>
      <c r="CK39" s="33"/>
      <c r="CL39" s="26"/>
      <c r="CM39" s="26"/>
      <c r="CN39" s="26"/>
      <c r="CO39" s="37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26"/>
      <c r="DC39" s="26"/>
      <c r="DD39" s="26"/>
      <c r="DE39" s="26"/>
      <c r="DF39" s="26"/>
      <c r="DG39" s="26"/>
      <c r="DH39" s="6"/>
      <c r="DI39" s="6"/>
      <c r="DJ39" s="6"/>
      <c r="DK39" s="6"/>
      <c r="DL39" s="6"/>
      <c r="DM39" s="2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</row>
    <row r="40" spans="1:697" s="36" customFormat="1" x14ac:dyDescent="0.25">
      <c r="A40" s="57" t="s">
        <v>585</v>
      </c>
      <c r="B40" s="6">
        <v>102</v>
      </c>
      <c r="C40" s="22"/>
      <c r="D40" s="6">
        <v>18</v>
      </c>
      <c r="E40" s="6">
        <v>15.6</v>
      </c>
      <c r="F40" s="39" t="s">
        <v>531</v>
      </c>
      <c r="G40" s="6"/>
      <c r="H40" s="6"/>
      <c r="I40" s="6"/>
      <c r="J40" s="23"/>
      <c r="K40" s="24"/>
      <c r="L40" s="24"/>
      <c r="M40" s="23"/>
      <c r="N40" s="6">
        <v>1</v>
      </c>
      <c r="O40" s="6">
        <v>1</v>
      </c>
      <c r="P40" s="28">
        <v>9.94</v>
      </c>
      <c r="Q40" s="28">
        <v>6.17</v>
      </c>
      <c r="R40" s="6"/>
      <c r="S40" s="28">
        <v>0.39100000000000001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6"/>
      <c r="AO40" s="26"/>
      <c r="AP40" s="23">
        <v>40.968000000000004</v>
      </c>
      <c r="AQ40" s="23">
        <v>-25.0625</v>
      </c>
      <c r="AR40" s="6">
        <v>1</v>
      </c>
      <c r="AS40" s="23">
        <v>-46.686799999999998</v>
      </c>
      <c r="AT40" s="23">
        <v>3600</v>
      </c>
      <c r="AU40" s="23">
        <v>-25.0625</v>
      </c>
      <c r="AV40" s="23">
        <v>21.624300000000002</v>
      </c>
      <c r="AW40" s="23">
        <v>19.343800000000002</v>
      </c>
      <c r="AX40" s="23">
        <v>40.968000000000004</v>
      </c>
      <c r="AY40" s="23">
        <v>0.19850300000000001</v>
      </c>
      <c r="AZ40" s="23">
        <v>0.152002</v>
      </c>
      <c r="BA40" s="23">
        <v>129.68799999999999</v>
      </c>
      <c r="BB40" s="23">
        <v>-171.09399999999999</v>
      </c>
      <c r="BC40" s="23">
        <v>-43.25</v>
      </c>
      <c r="BD40" s="23">
        <v>3.43675</v>
      </c>
      <c r="BE40" s="23">
        <v>0.71999899999999994</v>
      </c>
      <c r="BF40" s="23"/>
      <c r="BG40" s="23"/>
      <c r="BH40" s="23"/>
      <c r="BI40" s="23">
        <v>0.54</v>
      </c>
      <c r="BJ40" s="23">
        <v>0.76</v>
      </c>
      <c r="BK40" s="23"/>
      <c r="BL40" s="23"/>
      <c r="BM40" s="23"/>
      <c r="BN40" s="23"/>
      <c r="BO40" s="23"/>
      <c r="BP40" s="23"/>
      <c r="BQ40" s="23">
        <v>2.9463428571428567</v>
      </c>
      <c r="BR40" s="23">
        <v>0.58669085714285707</v>
      </c>
      <c r="BS40" s="23"/>
      <c r="BT40" s="23"/>
      <c r="BU40"/>
      <c r="BV40" s="23"/>
      <c r="BW40" s="23"/>
      <c r="BX40" s="23"/>
      <c r="BY40" s="28"/>
      <c r="BZ40" s="28"/>
      <c r="CA40" s="6"/>
      <c r="CB40" s="6"/>
      <c r="CC40" s="6"/>
      <c r="CD40" s="23"/>
      <c r="CE40" s="23"/>
      <c r="CF40" s="23"/>
      <c r="CG40" s="23"/>
      <c r="CH40" s="23"/>
      <c r="CI40" s="6"/>
      <c r="CJ40" s="6"/>
      <c r="CK40" s="33"/>
      <c r="CL40" s="26"/>
      <c r="CM40" s="26"/>
      <c r="CN40" s="26"/>
      <c r="CO40" s="37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26"/>
      <c r="DC40" s="26"/>
      <c r="DD40" s="26"/>
      <c r="DE40" s="26"/>
      <c r="DF40" s="26"/>
      <c r="DG40" s="26"/>
      <c r="DH40" s="6"/>
      <c r="DI40" s="6"/>
      <c r="DJ40" s="6"/>
      <c r="DK40" s="6"/>
      <c r="DL40" s="6"/>
      <c r="DM40" s="2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</row>
    <row r="41" spans="1:697" s="36" customFormat="1" x14ac:dyDescent="0.25">
      <c r="A41" s="6" t="s">
        <v>587</v>
      </c>
      <c r="B41" s="6">
        <v>104</v>
      </c>
      <c r="C41" s="22"/>
      <c r="D41" s="6">
        <v>18</v>
      </c>
      <c r="E41" s="6">
        <v>15.6</v>
      </c>
      <c r="F41" s="39" t="s">
        <v>531</v>
      </c>
      <c r="G41" s="6"/>
      <c r="H41" s="6"/>
      <c r="I41" s="6"/>
      <c r="J41" s="23"/>
      <c r="K41" s="24"/>
      <c r="L41" s="24"/>
      <c r="M41" s="23"/>
      <c r="N41" s="6">
        <v>1</v>
      </c>
      <c r="O41" s="6">
        <v>1.5</v>
      </c>
      <c r="P41" s="28">
        <v>14.4</v>
      </c>
      <c r="Q41" s="28">
        <v>8.44</v>
      </c>
      <c r="R41" s="6"/>
      <c r="S41" s="39">
        <v>0.56699999999999995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26"/>
      <c r="AO41" s="26"/>
      <c r="AP41" s="23">
        <v>50.614800000000002</v>
      </c>
      <c r="AQ41" s="23">
        <v>-33.0625</v>
      </c>
      <c r="AR41" s="6">
        <v>1</v>
      </c>
      <c r="AS41" s="23">
        <v>-46.114800000000002</v>
      </c>
      <c r="AT41" s="23">
        <v>1550</v>
      </c>
      <c r="AU41" s="23">
        <v>-33.0625</v>
      </c>
      <c r="AV41" s="23">
        <v>13.052300000000001</v>
      </c>
      <c r="AW41" s="23">
        <v>37.5625</v>
      </c>
      <c r="AX41" s="23">
        <v>50.614800000000002</v>
      </c>
      <c r="AY41" s="23">
        <v>0.295902</v>
      </c>
      <c r="AZ41" s="23">
        <v>0.15096300000000001</v>
      </c>
      <c r="BA41" s="23">
        <v>252.34399999999999</v>
      </c>
      <c r="BB41" s="23">
        <v>-146.09399999999999</v>
      </c>
      <c r="BC41" s="23">
        <v>-39.218800000000002</v>
      </c>
      <c r="BD41" s="23">
        <v>6.8960100000000004</v>
      </c>
      <c r="BE41" s="23">
        <v>0.96640000000000004</v>
      </c>
      <c r="BF41" s="23"/>
      <c r="BG41" s="23"/>
      <c r="BH41" s="23"/>
      <c r="BI41" s="23">
        <v>0.55359999999999998</v>
      </c>
      <c r="BJ41" s="23">
        <v>0.82</v>
      </c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/>
      <c r="BV41" s="23"/>
      <c r="BW41" s="23"/>
      <c r="BX41" s="23"/>
      <c r="BY41" s="28"/>
      <c r="BZ41" s="28"/>
      <c r="CA41" s="6"/>
      <c r="CB41" s="6"/>
      <c r="CC41" s="6"/>
      <c r="CD41" s="23"/>
      <c r="CE41" s="23"/>
      <c r="CF41" s="23"/>
      <c r="CG41" s="23"/>
      <c r="CH41" s="23"/>
      <c r="CI41" s="6"/>
      <c r="CJ41" s="6"/>
      <c r="CK41" s="33"/>
      <c r="CL41" s="6"/>
      <c r="CM41" s="6"/>
      <c r="CN41" s="6"/>
      <c r="CO41" s="37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26"/>
      <c r="DC41" s="26"/>
      <c r="DD41" s="26"/>
      <c r="DE41" s="26"/>
      <c r="DF41" s="26"/>
      <c r="DG41" s="26"/>
      <c r="DH41" s="6"/>
      <c r="DI41" s="6"/>
      <c r="DJ41" s="6"/>
      <c r="DK41" s="6"/>
      <c r="DL41" s="6"/>
      <c r="DM41" s="2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</row>
    <row r="42" spans="1:697" s="36" customFormat="1" x14ac:dyDescent="0.25">
      <c r="A42" s="13" t="s">
        <v>606</v>
      </c>
      <c r="B42" s="6">
        <v>124</v>
      </c>
      <c r="C42" s="22">
        <v>2</v>
      </c>
      <c r="D42" s="48">
        <v>18</v>
      </c>
      <c r="E42" s="48">
        <v>19.600000000000001</v>
      </c>
      <c r="F42" s="48" t="s">
        <v>531</v>
      </c>
      <c r="G42" s="48"/>
      <c r="H42" s="48">
        <v>0</v>
      </c>
      <c r="I42" s="48"/>
      <c r="J42" s="49">
        <v>0.36363636363636365</v>
      </c>
      <c r="K42" s="50">
        <v>126</v>
      </c>
      <c r="L42" s="50">
        <v>267</v>
      </c>
      <c r="M42" s="25">
        <v>0.47191011235955055</v>
      </c>
      <c r="N42" s="25">
        <v>1</v>
      </c>
      <c r="O42" s="25">
        <v>1.5</v>
      </c>
      <c r="P42" s="48">
        <v>8.6</v>
      </c>
      <c r="Q42" s="48">
        <v>5.62</v>
      </c>
      <c r="R42" s="48">
        <v>1.25</v>
      </c>
      <c r="S42" s="48">
        <v>0.24</v>
      </c>
      <c r="T42" s="48">
        <v>0.254</v>
      </c>
      <c r="U42" s="48">
        <v>-1.8145800000000001</v>
      </c>
      <c r="V42" s="48">
        <v>-48.035600000000002</v>
      </c>
      <c r="W42" s="48">
        <v>1.20417</v>
      </c>
      <c r="X42" s="48">
        <v>-47.923699999999997</v>
      </c>
      <c r="Y42" s="48"/>
      <c r="Z42" s="48">
        <v>0.58669199999999999</v>
      </c>
      <c r="AA42" s="48">
        <v>0.57636699999999996</v>
      </c>
      <c r="AB42" s="48">
        <v>0.57141699999999995</v>
      </c>
      <c r="AC42" s="48">
        <v>0.59197500000000003</v>
      </c>
      <c r="AD42" s="48"/>
      <c r="AE42" s="48"/>
      <c r="AF42" s="48"/>
      <c r="AG42" s="48"/>
      <c r="AH42" s="48"/>
      <c r="AI42" s="48"/>
      <c r="AJ42" s="48">
        <v>-71.3</v>
      </c>
      <c r="AK42" s="48">
        <v>-3700</v>
      </c>
      <c r="AL42" s="48"/>
      <c r="AM42" s="48"/>
      <c r="AN42" s="51"/>
      <c r="AO42" s="51"/>
      <c r="AP42" s="53">
        <v>41.046199999999999</v>
      </c>
      <c r="AQ42" s="53">
        <v>-39.904200000000003</v>
      </c>
      <c r="AR42" s="50">
        <v>1</v>
      </c>
      <c r="AS42" s="53">
        <v>-47.827399999999997</v>
      </c>
      <c r="AT42" s="53">
        <v>1500</v>
      </c>
      <c r="AU42" s="53">
        <v>-39.904200000000003</v>
      </c>
      <c r="AV42" s="53">
        <v>7.9232800000000001</v>
      </c>
      <c r="AW42" s="53">
        <v>33.122900000000001</v>
      </c>
      <c r="AX42" s="53">
        <v>41.046199999999999</v>
      </c>
      <c r="AY42" s="53">
        <v>0.19615299999999999</v>
      </c>
      <c r="AZ42" s="53">
        <v>0.143738</v>
      </c>
      <c r="BA42" s="53">
        <v>209.375</v>
      </c>
      <c r="BB42" s="53">
        <v>-300</v>
      </c>
      <c r="BC42" s="53">
        <v>-54.781199999999998</v>
      </c>
      <c r="BD42" s="53">
        <v>-6.9538000000000002</v>
      </c>
      <c r="BE42" s="53">
        <v>0.59066700000000005</v>
      </c>
      <c r="BF42" s="53"/>
      <c r="BG42" s="53"/>
      <c r="BH42" s="53"/>
      <c r="BI42" s="53">
        <v>0.49933300000000003</v>
      </c>
      <c r="BJ42" s="53">
        <v>0.73</v>
      </c>
      <c r="BK42" s="54"/>
      <c r="BL42" s="49"/>
      <c r="BM42" s="49"/>
      <c r="BN42" s="49"/>
      <c r="BO42" s="49"/>
      <c r="BP42" s="49"/>
      <c r="BQ42" s="49"/>
      <c r="BR42" s="49"/>
      <c r="BS42" s="49"/>
      <c r="BT42" s="49"/>
      <c r="BU42"/>
      <c r="BV42" s="49"/>
      <c r="BW42" s="49"/>
      <c r="BX42" s="49"/>
      <c r="BY42" s="55">
        <v>0.30486111111111108</v>
      </c>
      <c r="BZ42" s="55"/>
      <c r="CA42" s="55">
        <v>0.31805555555555554</v>
      </c>
      <c r="CB42" s="55"/>
      <c r="CC42" s="55"/>
      <c r="CD42" s="49"/>
      <c r="CE42" s="49"/>
      <c r="CF42" s="49"/>
      <c r="CG42" s="49">
        <v>15</v>
      </c>
      <c r="CH42" s="49"/>
      <c r="CI42" s="13"/>
      <c r="CJ42" s="13">
        <v>1</v>
      </c>
      <c r="CK42" s="191">
        <v>-6.2696041239999989</v>
      </c>
      <c r="CL42" s="51">
        <v>0</v>
      </c>
      <c r="CM42" s="15"/>
      <c r="CN42" s="51"/>
      <c r="CO42" s="192">
        <v>0</v>
      </c>
      <c r="CP42" s="51">
        <v>1</v>
      </c>
      <c r="CQ42" s="51">
        <v>4.5199999999999996</v>
      </c>
      <c r="CR42" s="51">
        <v>2.16</v>
      </c>
      <c r="CS42" s="51">
        <v>3.12</v>
      </c>
      <c r="CT42" s="51"/>
      <c r="CU42" s="51"/>
      <c r="CV42" s="51"/>
      <c r="CW42" s="51"/>
      <c r="CX42" s="51"/>
      <c r="CY42" s="51"/>
      <c r="CZ42" s="51"/>
      <c r="DA42" s="51">
        <v>1</v>
      </c>
      <c r="DB42" s="51">
        <v>1</v>
      </c>
      <c r="DC42" s="56">
        <v>0</v>
      </c>
      <c r="DD42" s="56">
        <v>0</v>
      </c>
      <c r="DE42" s="56">
        <v>0</v>
      </c>
      <c r="DF42" s="56">
        <v>0</v>
      </c>
      <c r="DG42" s="56">
        <v>0</v>
      </c>
      <c r="DH42" s="56"/>
      <c r="DI42" s="51">
        <v>0</v>
      </c>
      <c r="DJ42" s="51">
        <v>1</v>
      </c>
      <c r="DK42" s="56">
        <v>0</v>
      </c>
      <c r="DL42" s="51">
        <v>1</v>
      </c>
      <c r="DM42" s="193">
        <v>0</v>
      </c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</row>
    <row r="43" spans="1:697" s="36" customFormat="1" x14ac:dyDescent="0.25">
      <c r="A43" s="48" t="s">
        <v>608</v>
      </c>
      <c r="B43" s="6">
        <v>126</v>
      </c>
      <c r="C43" s="22">
        <v>3</v>
      </c>
      <c r="D43" s="13">
        <v>18</v>
      </c>
      <c r="E43" s="13">
        <v>19.600000000000001</v>
      </c>
      <c r="F43" s="13" t="s">
        <v>531</v>
      </c>
      <c r="G43" s="13"/>
      <c r="H43" s="13">
        <v>0</v>
      </c>
      <c r="I43" s="13"/>
      <c r="J43" s="25">
        <v>0.55000000000000004</v>
      </c>
      <c r="K43" s="50">
        <v>271</v>
      </c>
      <c r="L43" s="50">
        <v>422</v>
      </c>
      <c r="M43" s="25">
        <v>0.64218009478672988</v>
      </c>
      <c r="N43" s="25">
        <v>1</v>
      </c>
      <c r="O43" s="25">
        <v>1</v>
      </c>
      <c r="P43" s="13">
        <v>6.88</v>
      </c>
      <c r="Q43" s="13">
        <v>4.67</v>
      </c>
      <c r="R43" s="13">
        <v>1.28</v>
      </c>
      <c r="S43" s="13">
        <v>0.25</v>
      </c>
      <c r="T43" s="13">
        <v>0.25</v>
      </c>
      <c r="U43" s="13">
        <v>-1.2208300000000001</v>
      </c>
      <c r="V43" s="13">
        <v>-49.712200000000003</v>
      </c>
      <c r="W43" s="13">
        <v>1.1322700000000001</v>
      </c>
      <c r="X43" s="13">
        <v>-50.0944</v>
      </c>
      <c r="Y43" s="60"/>
      <c r="Z43" s="13">
        <v>0.58147599999999999</v>
      </c>
      <c r="AA43" s="13">
        <v>0.55899600000000005</v>
      </c>
      <c r="AB43" s="13">
        <v>0.53948300000000005</v>
      </c>
      <c r="AC43" s="13">
        <v>0.60151299999999996</v>
      </c>
      <c r="AD43" s="13"/>
      <c r="AE43" s="13"/>
      <c r="AF43" s="13"/>
      <c r="AG43" s="13"/>
      <c r="AH43" s="13"/>
      <c r="AI43" s="13"/>
      <c r="AJ43" s="13">
        <v>0</v>
      </c>
      <c r="AK43" s="13">
        <v>0</v>
      </c>
      <c r="AL43" s="13"/>
      <c r="AM43" s="60"/>
      <c r="AN43" s="15"/>
      <c r="AO43" s="15"/>
      <c r="AP43" s="25">
        <v>31.287199999999999</v>
      </c>
      <c r="AQ43" s="25">
        <v>-39.468200000000003</v>
      </c>
      <c r="AR43" s="13">
        <v>1</v>
      </c>
      <c r="AS43" s="25">
        <v>-49.412199999999999</v>
      </c>
      <c r="AT43" s="25">
        <v>2300</v>
      </c>
      <c r="AU43" s="25">
        <v>-39.468200000000003</v>
      </c>
      <c r="AV43" s="25">
        <v>9.9440000000000008</v>
      </c>
      <c r="AW43" s="25">
        <v>21.3432</v>
      </c>
      <c r="AX43" s="25">
        <v>31.287199999999999</v>
      </c>
      <c r="AY43" s="25">
        <v>0.187921</v>
      </c>
      <c r="AZ43" s="25">
        <v>0.12132900000000001</v>
      </c>
      <c r="BA43" s="25">
        <v>160.93799999999999</v>
      </c>
      <c r="BB43" s="25">
        <v>-223.43799999999999</v>
      </c>
      <c r="BC43" s="25">
        <v>-54.406199999999998</v>
      </c>
      <c r="BD43" s="25">
        <v>-4.9940600000000002</v>
      </c>
      <c r="BE43" s="25">
        <v>0.56581800000000004</v>
      </c>
      <c r="BF43" s="25"/>
      <c r="BG43" s="25"/>
      <c r="BH43" s="25"/>
      <c r="BI43" s="25">
        <v>0.57418199999999997</v>
      </c>
      <c r="BJ43" s="25">
        <v>0.77</v>
      </c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/>
      <c r="BV43" s="25"/>
      <c r="BW43" s="25"/>
      <c r="BX43" s="25"/>
      <c r="BY43" s="61">
        <v>0.30486111111111108</v>
      </c>
      <c r="BZ43" s="61"/>
      <c r="CA43" s="61">
        <v>0.31944444444444448</v>
      </c>
      <c r="CB43" s="61">
        <v>0.43402777777777773</v>
      </c>
      <c r="CC43" s="61">
        <v>0.11458333333333326</v>
      </c>
      <c r="CD43" s="25"/>
      <c r="CE43" s="25"/>
      <c r="CF43" s="25"/>
      <c r="CG43" s="25">
        <v>10</v>
      </c>
      <c r="CH43" s="25"/>
      <c r="CI43" s="13"/>
      <c r="CJ43" s="13">
        <v>2</v>
      </c>
      <c r="CK43" s="62">
        <v>0</v>
      </c>
      <c r="CL43" s="15">
        <v>0</v>
      </c>
      <c r="CM43" s="15"/>
      <c r="CN43" s="15"/>
      <c r="CO43" s="12">
        <v>0</v>
      </c>
      <c r="CP43" s="13">
        <v>1</v>
      </c>
      <c r="CQ43" s="13">
        <v>7.18</v>
      </c>
      <c r="CR43" s="13">
        <v>4.62</v>
      </c>
      <c r="CS43" s="13">
        <v>4.8</v>
      </c>
      <c r="CT43" s="13">
        <v>6.2</v>
      </c>
      <c r="CU43" s="13"/>
      <c r="CV43" s="13"/>
      <c r="CW43" s="13"/>
      <c r="CX43" s="13"/>
      <c r="CY43" s="13"/>
      <c r="CZ43" s="13"/>
      <c r="DA43" s="13">
        <v>4</v>
      </c>
      <c r="DB43" s="15">
        <v>1</v>
      </c>
      <c r="DC43" s="26">
        <v>0</v>
      </c>
      <c r="DD43" s="26">
        <v>0</v>
      </c>
      <c r="DE43" s="26">
        <v>0</v>
      </c>
      <c r="DF43" s="26">
        <v>0</v>
      </c>
      <c r="DG43" s="38">
        <v>0</v>
      </c>
      <c r="DH43" s="26"/>
      <c r="DI43" s="13">
        <v>0</v>
      </c>
      <c r="DJ43" s="13">
        <v>1</v>
      </c>
      <c r="DK43" s="26">
        <v>0</v>
      </c>
      <c r="DL43" s="13">
        <v>1</v>
      </c>
      <c r="DM43" s="14">
        <v>0</v>
      </c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</row>
    <row r="44" spans="1:697" s="36" customFormat="1" x14ac:dyDescent="0.25">
      <c r="A44" s="48" t="s">
        <v>610</v>
      </c>
      <c r="B44" s="6">
        <v>128</v>
      </c>
      <c r="C44" s="22">
        <v>4</v>
      </c>
      <c r="D44" s="13">
        <v>18</v>
      </c>
      <c r="E44" s="13">
        <v>19.600000000000001</v>
      </c>
      <c r="F44" s="13" t="s">
        <v>531</v>
      </c>
      <c r="G44" s="13"/>
      <c r="H44" s="13">
        <v>0</v>
      </c>
      <c r="I44" s="13"/>
      <c r="J44" s="25">
        <v>0.72727272727272729</v>
      </c>
      <c r="K44" s="53"/>
      <c r="L44" s="50"/>
      <c r="M44" s="25"/>
      <c r="N44" s="25">
        <v>1</v>
      </c>
      <c r="O44" s="25">
        <v>1</v>
      </c>
      <c r="P44" s="13">
        <v>11.75</v>
      </c>
      <c r="Q44" s="13">
        <v>9.02</v>
      </c>
      <c r="R44" s="13">
        <v>7.43</v>
      </c>
      <c r="S44" s="13">
        <v>0.23100000000000001</v>
      </c>
      <c r="T44" s="13">
        <v>0.218</v>
      </c>
      <c r="U44" s="13">
        <v>-2.2678600000000002</v>
      </c>
      <c r="V44" s="13">
        <v>-47.932499999999997</v>
      </c>
      <c r="W44" s="13">
        <v>1.98153</v>
      </c>
      <c r="X44" s="13">
        <v>-48.048099999999998</v>
      </c>
      <c r="Y44" s="13">
        <v>0.59497999999999995</v>
      </c>
      <c r="Z44" s="13">
        <v>0.62544200000000005</v>
      </c>
      <c r="AA44" s="13">
        <v>0.64580499999999996</v>
      </c>
      <c r="AB44" s="13">
        <v>0.68534899999999999</v>
      </c>
      <c r="AC44" s="13">
        <v>0.76426300000000003</v>
      </c>
      <c r="AD44" s="13"/>
      <c r="AE44" s="13"/>
      <c r="AF44" s="13"/>
      <c r="AG44" s="13"/>
      <c r="AH44" s="13"/>
      <c r="AI44" s="13"/>
      <c r="AJ44" s="13">
        <v>-75.7</v>
      </c>
      <c r="AK44" s="13">
        <v>-3100</v>
      </c>
      <c r="AL44" s="13"/>
      <c r="AM44" s="60"/>
      <c r="AN44" s="26"/>
      <c r="AO44" s="15"/>
      <c r="AP44" s="25">
        <v>43.102699999999999</v>
      </c>
      <c r="AQ44" s="25">
        <v>-29.592199999999998</v>
      </c>
      <c r="AR44" s="13">
        <v>1</v>
      </c>
      <c r="AS44" s="25">
        <v>-47.915199999999999</v>
      </c>
      <c r="AT44" s="25">
        <v>1600</v>
      </c>
      <c r="AU44" s="25">
        <v>-29.592199999999998</v>
      </c>
      <c r="AV44" s="25">
        <v>18.323</v>
      </c>
      <c r="AW44" s="25">
        <v>24.779699999999998</v>
      </c>
      <c r="AX44" s="25">
        <v>43.102699999999999</v>
      </c>
      <c r="AY44" s="25">
        <v>0.23855299999999999</v>
      </c>
      <c r="AZ44" s="25">
        <v>0.16564100000000001</v>
      </c>
      <c r="BA44" s="25">
        <v>139.06200000000001</v>
      </c>
      <c r="BB44" s="25">
        <v>-190.625</v>
      </c>
      <c r="BC44" s="25">
        <v>-44.281199999999998</v>
      </c>
      <c r="BD44" s="25">
        <v>3.6339000000000001</v>
      </c>
      <c r="BE44" s="25">
        <v>0.70925000000000005</v>
      </c>
      <c r="BF44" s="59"/>
      <c r="BG44" s="59"/>
      <c r="BH44" s="59"/>
      <c r="BI44" s="25">
        <v>0.69074999999999998</v>
      </c>
      <c r="BJ44" s="25">
        <v>0.94</v>
      </c>
      <c r="BK44" s="54"/>
      <c r="BL44" s="25"/>
      <c r="BM44" s="25"/>
      <c r="BN44" s="25"/>
      <c r="BO44" s="25"/>
      <c r="BP44" s="25"/>
      <c r="BQ44" s="25"/>
      <c r="BR44" s="25"/>
      <c r="BS44" s="25"/>
      <c r="BT44" s="25"/>
      <c r="BU44"/>
      <c r="BV44" s="25"/>
      <c r="BW44" s="25"/>
      <c r="BX44" s="25"/>
      <c r="BY44" s="61">
        <v>0.30486111111111108</v>
      </c>
      <c r="BZ44" s="61"/>
      <c r="CA44" s="61">
        <v>0.32083333333333336</v>
      </c>
      <c r="CB44" s="61"/>
      <c r="CC44" s="61"/>
      <c r="CD44" s="25"/>
      <c r="CE44" s="25"/>
      <c r="CF44" s="25"/>
      <c r="CG44" s="25">
        <v>12.5</v>
      </c>
      <c r="CH44" s="25"/>
      <c r="CI44" s="13"/>
      <c r="CJ44" s="13">
        <v>3</v>
      </c>
      <c r="CK44" s="62"/>
      <c r="CL44" s="15"/>
      <c r="CM44" s="15"/>
      <c r="CN44" s="15"/>
      <c r="CO44" s="37">
        <v>0</v>
      </c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5"/>
      <c r="DC44" s="15"/>
      <c r="DD44" s="15"/>
      <c r="DE44" s="15"/>
      <c r="DF44" s="15"/>
      <c r="DG44" s="14"/>
      <c r="DH44" s="15"/>
      <c r="DI44" s="13"/>
      <c r="DJ44" s="13"/>
      <c r="DK44" s="13"/>
      <c r="DL44" s="13"/>
      <c r="DM44" s="14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</row>
    <row r="45" spans="1:697" s="36" customFormat="1" x14ac:dyDescent="0.25">
      <c r="A45" s="48" t="s">
        <v>612</v>
      </c>
      <c r="B45" s="6">
        <v>130</v>
      </c>
      <c r="C45" s="22">
        <v>3</v>
      </c>
      <c r="D45" s="13">
        <v>18</v>
      </c>
      <c r="E45" s="13">
        <v>19.600000000000001</v>
      </c>
      <c r="F45" s="13" t="s">
        <v>531</v>
      </c>
      <c r="G45" s="13"/>
      <c r="H45" s="13">
        <v>0</v>
      </c>
      <c r="I45" s="13"/>
      <c r="J45" s="25">
        <v>0.4</v>
      </c>
      <c r="K45" s="50">
        <v>137</v>
      </c>
      <c r="L45" s="50">
        <v>424</v>
      </c>
      <c r="M45" s="25">
        <v>0.32311320754716982</v>
      </c>
      <c r="N45" s="25">
        <v>1</v>
      </c>
      <c r="O45" s="25">
        <v>1</v>
      </c>
      <c r="P45" s="13">
        <v>8.6199999999999992</v>
      </c>
      <c r="Q45" s="13">
        <v>5.36</v>
      </c>
      <c r="R45" s="13">
        <v>0.84</v>
      </c>
      <c r="S45" s="13">
        <v>0.25600000000000001</v>
      </c>
      <c r="T45" s="13">
        <v>0.24</v>
      </c>
      <c r="U45" s="13">
        <v>-1.9241999999999999</v>
      </c>
      <c r="V45" s="13">
        <v>-49.142499999999998</v>
      </c>
      <c r="W45" s="13">
        <v>0.87234</v>
      </c>
      <c r="X45" s="13">
        <v>-49.326999999999998</v>
      </c>
      <c r="Y45" s="13">
        <v>0.54650399999999999</v>
      </c>
      <c r="Z45" s="13">
        <v>0.53475499999999998</v>
      </c>
      <c r="AA45" s="13">
        <v>0.50186600000000003</v>
      </c>
      <c r="AB45" s="13">
        <v>0.47149400000000002</v>
      </c>
      <c r="AC45" s="13">
        <v>0.51690599999999998</v>
      </c>
      <c r="AD45" s="13"/>
      <c r="AE45" s="13"/>
      <c r="AF45" s="13"/>
      <c r="AG45" s="13"/>
      <c r="AH45" s="13"/>
      <c r="AI45" s="13"/>
      <c r="AJ45" s="13">
        <v>0</v>
      </c>
      <c r="AK45" s="13">
        <v>0</v>
      </c>
      <c r="AL45" s="13"/>
      <c r="AM45" s="60"/>
      <c r="AN45" s="15"/>
      <c r="AO45" s="15"/>
      <c r="AP45" s="25">
        <v>33.303100000000001</v>
      </c>
      <c r="AQ45" s="25">
        <v>-41.015000000000001</v>
      </c>
      <c r="AR45" s="13">
        <v>1</v>
      </c>
      <c r="AS45" s="25">
        <v>-48.896900000000002</v>
      </c>
      <c r="AT45" s="25">
        <v>1700</v>
      </c>
      <c r="AU45" s="25">
        <v>-41.015000000000001</v>
      </c>
      <c r="AV45" s="25">
        <v>7.88185</v>
      </c>
      <c r="AW45" s="25">
        <v>25.421199999999999</v>
      </c>
      <c r="AX45" s="25">
        <v>33.303100000000001</v>
      </c>
      <c r="AY45" s="25">
        <v>0.20167299999999999</v>
      </c>
      <c r="AZ45" s="25">
        <v>0.13249</v>
      </c>
      <c r="BA45" s="25">
        <v>178.125</v>
      </c>
      <c r="BB45" s="25">
        <v>-231.25</v>
      </c>
      <c r="BC45" s="25">
        <v>-55.593800000000002</v>
      </c>
      <c r="BD45" s="25">
        <v>-6.6969000000000003</v>
      </c>
      <c r="BE45" s="25">
        <v>0.59368900000000002</v>
      </c>
      <c r="BF45" s="59"/>
      <c r="BG45" s="59"/>
      <c r="BH45" s="59"/>
      <c r="BI45" s="25">
        <v>0.44631100000000001</v>
      </c>
      <c r="BJ45" s="25">
        <v>0.66</v>
      </c>
      <c r="BK45" s="25">
        <v>1</v>
      </c>
      <c r="BL45" s="25"/>
      <c r="BM45" s="25"/>
      <c r="BN45" s="25"/>
      <c r="BO45" s="25"/>
      <c r="BP45" s="25"/>
      <c r="BQ45" s="25"/>
      <c r="BR45" s="25"/>
      <c r="BS45" s="25"/>
      <c r="BT45" s="25"/>
      <c r="BU45"/>
      <c r="BV45" s="25"/>
      <c r="BW45" s="25"/>
      <c r="BX45" s="25"/>
      <c r="BY45" s="61">
        <v>0.5444444444444444</v>
      </c>
      <c r="BZ45" s="61"/>
      <c r="CA45" s="61">
        <v>0.55833333333333335</v>
      </c>
      <c r="CB45" s="61">
        <v>0.62361111111111112</v>
      </c>
      <c r="CC45" s="61">
        <v>6.5277777777777768E-2</v>
      </c>
      <c r="CD45" s="25"/>
      <c r="CE45" s="25"/>
      <c r="CF45" s="25"/>
      <c r="CG45" s="25">
        <v>13.4</v>
      </c>
      <c r="CH45" s="25"/>
      <c r="CI45" s="13"/>
      <c r="CJ45" s="13">
        <v>4</v>
      </c>
      <c r="CK45" s="62">
        <v>-8.2510934899999988</v>
      </c>
      <c r="CL45" s="15">
        <v>0</v>
      </c>
      <c r="CM45" s="15"/>
      <c r="CN45" s="15"/>
      <c r="CO45" s="37">
        <v>0</v>
      </c>
      <c r="CP45" s="13">
        <v>1</v>
      </c>
      <c r="CQ45" s="13">
        <v>7.32</v>
      </c>
      <c r="CR45" s="13">
        <v>2.3199999999999998</v>
      </c>
      <c r="CS45" s="13">
        <v>3.32</v>
      </c>
      <c r="CT45" s="13">
        <v>3.85</v>
      </c>
      <c r="CU45" s="13"/>
      <c r="CV45" s="13"/>
      <c r="CW45" s="13"/>
      <c r="CX45" s="13"/>
      <c r="CY45" s="13"/>
      <c r="CZ45" s="13"/>
      <c r="DA45" s="13">
        <v>2</v>
      </c>
      <c r="DB45" s="15">
        <v>5</v>
      </c>
      <c r="DC45" s="15">
        <v>0</v>
      </c>
      <c r="DD45" s="15">
        <v>0</v>
      </c>
      <c r="DE45" s="15">
        <v>0</v>
      </c>
      <c r="DF45" s="15">
        <v>0</v>
      </c>
      <c r="DG45" s="14">
        <v>0</v>
      </c>
      <c r="DH45" s="15"/>
      <c r="DI45" s="13">
        <v>0</v>
      </c>
      <c r="DJ45" s="13">
        <v>1</v>
      </c>
      <c r="DK45" s="13">
        <v>0</v>
      </c>
      <c r="DL45" s="13">
        <v>1</v>
      </c>
      <c r="DM45" s="14">
        <v>0</v>
      </c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</row>
    <row r="46" spans="1:697" s="36" customFormat="1" x14ac:dyDescent="0.25">
      <c r="A46" s="48" t="s">
        <v>614</v>
      </c>
      <c r="B46" s="6">
        <v>133</v>
      </c>
      <c r="C46" s="22">
        <v>5</v>
      </c>
      <c r="D46" s="13">
        <v>18</v>
      </c>
      <c r="E46" s="13">
        <v>19.600000000000001</v>
      </c>
      <c r="F46" s="13" t="s">
        <v>531</v>
      </c>
      <c r="G46" s="13"/>
      <c r="H46" s="13">
        <v>2</v>
      </c>
      <c r="I46" s="13"/>
      <c r="J46" s="25">
        <v>0.8</v>
      </c>
      <c r="K46" s="50">
        <v>128</v>
      </c>
      <c r="L46" s="50">
        <v>432</v>
      </c>
      <c r="M46" s="25">
        <v>0.29629629629629628</v>
      </c>
      <c r="N46" s="25">
        <v>1</v>
      </c>
      <c r="O46" s="25">
        <v>1</v>
      </c>
      <c r="P46" s="13">
        <v>8.0399999999999991</v>
      </c>
      <c r="Q46" s="13">
        <v>4.6900000000000004</v>
      </c>
      <c r="R46" s="13">
        <v>1.66</v>
      </c>
      <c r="S46" s="13">
        <v>0.27300000000000002</v>
      </c>
      <c r="T46" s="13">
        <v>0.21</v>
      </c>
      <c r="U46" s="13">
        <v>-1.4215599999999999</v>
      </c>
      <c r="V46" s="13">
        <v>-47.3322</v>
      </c>
      <c r="W46" s="13">
        <v>0.85239399999999999</v>
      </c>
      <c r="X46" s="13">
        <v>-47.375799999999998</v>
      </c>
      <c r="Y46" s="13">
        <v>0.51686399999999999</v>
      </c>
      <c r="Z46" s="13">
        <v>0.51915199999999995</v>
      </c>
      <c r="AA46" s="13">
        <v>0.49717800000000001</v>
      </c>
      <c r="AB46" s="13">
        <v>0.493149</v>
      </c>
      <c r="AC46" s="13">
        <v>0.53233600000000003</v>
      </c>
      <c r="AD46" s="13"/>
      <c r="AE46" s="13"/>
      <c r="AF46" s="13"/>
      <c r="AG46" s="13"/>
      <c r="AH46" s="13"/>
      <c r="AI46" s="13"/>
      <c r="AJ46" s="13">
        <v>0</v>
      </c>
      <c r="AK46" s="13">
        <v>0</v>
      </c>
      <c r="AL46" s="13"/>
      <c r="AM46" s="60"/>
      <c r="AN46" s="15"/>
      <c r="AO46" s="15"/>
      <c r="AP46" s="25">
        <v>26.4651</v>
      </c>
      <c r="AQ46" s="25">
        <v>-36.715600000000002</v>
      </c>
      <c r="AR46" s="13">
        <v>1</v>
      </c>
      <c r="AS46" s="25">
        <v>-47.2151</v>
      </c>
      <c r="AT46" s="25">
        <v>2000</v>
      </c>
      <c r="AU46" s="25">
        <v>-36.715600000000002</v>
      </c>
      <c r="AV46" s="25">
        <v>10.499499999999999</v>
      </c>
      <c r="AW46" s="25">
        <v>15.9656</v>
      </c>
      <c r="AX46" s="25">
        <v>26.4651</v>
      </c>
      <c r="AY46" s="25">
        <v>0.198904</v>
      </c>
      <c r="AZ46" s="25">
        <v>0.12976099999999999</v>
      </c>
      <c r="BA46" s="25">
        <v>107.812</v>
      </c>
      <c r="BB46" s="25">
        <v>-159.375</v>
      </c>
      <c r="BC46" s="25">
        <v>-51.031199999999998</v>
      </c>
      <c r="BD46" s="25">
        <v>-3.8161499999999999</v>
      </c>
      <c r="BE46" s="25">
        <v>0.61799999999999999</v>
      </c>
      <c r="BF46" s="59"/>
      <c r="BG46" s="59"/>
      <c r="BH46" s="59"/>
      <c r="BI46" s="25">
        <v>0.54200000000000004</v>
      </c>
      <c r="BJ46" s="25">
        <v>0.74</v>
      </c>
      <c r="BK46" s="25">
        <v>1</v>
      </c>
      <c r="BL46" s="25"/>
      <c r="BM46" s="25"/>
      <c r="BN46" s="25"/>
      <c r="BO46" s="25"/>
      <c r="BP46" s="25"/>
      <c r="BQ46" s="25"/>
      <c r="BR46" s="25"/>
      <c r="BS46" s="25"/>
      <c r="BT46" s="25"/>
      <c r="BU46"/>
      <c r="BV46" s="25"/>
      <c r="BW46" s="25"/>
      <c r="BX46" s="25"/>
      <c r="BY46" s="61">
        <v>0.5444444444444444</v>
      </c>
      <c r="BZ46" s="61"/>
      <c r="CA46" s="61">
        <v>0.56180555555555556</v>
      </c>
      <c r="CB46" s="61">
        <v>0.67083333333333339</v>
      </c>
      <c r="CC46" s="61">
        <v>0.10902777777777783</v>
      </c>
      <c r="CD46" s="25"/>
      <c r="CE46" s="25"/>
      <c r="CF46" s="25"/>
      <c r="CG46" s="25">
        <v>7</v>
      </c>
      <c r="CH46" s="25"/>
      <c r="CI46" s="13"/>
      <c r="CJ46" s="13">
        <v>5</v>
      </c>
      <c r="CK46" s="62">
        <v>38.281045507235547</v>
      </c>
      <c r="CL46" s="15">
        <v>0</v>
      </c>
      <c r="CM46" s="15"/>
      <c r="CN46" s="15"/>
      <c r="CO46" s="37">
        <v>0</v>
      </c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4">
        <v>0</v>
      </c>
      <c r="DH46" s="15"/>
      <c r="DI46" s="13">
        <v>1</v>
      </c>
      <c r="DJ46" s="13">
        <v>0</v>
      </c>
      <c r="DK46" s="13">
        <v>1</v>
      </c>
      <c r="DL46" s="13">
        <v>0</v>
      </c>
      <c r="DM46" s="14">
        <v>0</v>
      </c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</row>
    <row r="47" spans="1:697" s="36" customFormat="1" x14ac:dyDescent="0.25">
      <c r="A47" s="48" t="s">
        <v>632</v>
      </c>
      <c r="B47" s="6">
        <v>148</v>
      </c>
      <c r="C47" s="22">
        <v>4</v>
      </c>
      <c r="D47" s="13">
        <v>18</v>
      </c>
      <c r="E47" s="13">
        <v>19.2</v>
      </c>
      <c r="F47" s="13" t="s">
        <v>531</v>
      </c>
      <c r="G47" s="13"/>
      <c r="H47" s="13">
        <v>1</v>
      </c>
      <c r="I47" s="13"/>
      <c r="J47" s="25">
        <v>0.33</v>
      </c>
      <c r="K47" s="50">
        <v>127</v>
      </c>
      <c r="L47" s="50">
        <v>414</v>
      </c>
      <c r="M47" s="25">
        <v>0.30676328502415456</v>
      </c>
      <c r="N47" s="25">
        <v>1</v>
      </c>
      <c r="O47" s="25">
        <v>1</v>
      </c>
      <c r="P47" s="13">
        <v>9.91</v>
      </c>
      <c r="Q47" s="13">
        <v>5.84</v>
      </c>
      <c r="R47" s="13">
        <v>2.68</v>
      </c>
      <c r="S47" s="13">
        <v>0.31</v>
      </c>
      <c r="T47" s="13">
        <v>0.24299999999999999</v>
      </c>
      <c r="U47" s="13">
        <v>-1.298</v>
      </c>
      <c r="V47" s="13">
        <v>-46.284999999999997</v>
      </c>
      <c r="W47" s="13">
        <v>0.91801100000000002</v>
      </c>
      <c r="X47" s="13">
        <v>-46.392899999999997</v>
      </c>
      <c r="Y47" s="13">
        <v>0.45454600000000001</v>
      </c>
      <c r="Z47" s="13">
        <v>0.46662199999999998</v>
      </c>
      <c r="AA47" s="13">
        <v>0.47179199999999999</v>
      </c>
      <c r="AB47" s="13">
        <v>0.473665</v>
      </c>
      <c r="AC47" s="13">
        <v>0.52924599999999999</v>
      </c>
      <c r="AD47" s="13"/>
      <c r="AE47" s="13"/>
      <c r="AF47" s="13"/>
      <c r="AG47" s="13"/>
      <c r="AH47" s="13"/>
      <c r="AI47" s="13"/>
      <c r="AJ47" s="13">
        <v>0</v>
      </c>
      <c r="AK47" s="13">
        <v>0</v>
      </c>
      <c r="AL47" s="13"/>
      <c r="AM47" s="60"/>
      <c r="AN47" s="15"/>
      <c r="AO47" s="15"/>
      <c r="AP47" s="25">
        <v>35.272399999999998</v>
      </c>
      <c r="AQ47" s="25">
        <v>-35.003399999999999</v>
      </c>
      <c r="AR47" s="13">
        <v>1</v>
      </c>
      <c r="AS47" s="25">
        <v>-46.116199999999999</v>
      </c>
      <c r="AT47" s="25">
        <v>2000</v>
      </c>
      <c r="AU47" s="25">
        <v>-35.003399999999999</v>
      </c>
      <c r="AV47" s="25">
        <v>11.1128</v>
      </c>
      <c r="AW47" s="25">
        <v>24.159700000000001</v>
      </c>
      <c r="AX47" s="25">
        <v>35.272399999999998</v>
      </c>
      <c r="AY47" s="25">
        <v>0.21403</v>
      </c>
      <c r="AZ47" s="25">
        <v>0.135236</v>
      </c>
      <c r="BA47" s="25">
        <v>167.96899999999999</v>
      </c>
      <c r="BB47" s="25">
        <v>-188.28100000000001</v>
      </c>
      <c r="BC47" s="25">
        <v>-48.906199999999998</v>
      </c>
      <c r="BD47" s="25">
        <v>-2.7900499999999999</v>
      </c>
      <c r="BE47" s="25">
        <v>0.66618200000000005</v>
      </c>
      <c r="BF47" s="59"/>
      <c r="BG47" s="59"/>
      <c r="BH47" s="59"/>
      <c r="BI47" s="25">
        <v>0.43381799999999998</v>
      </c>
      <c r="BJ47" s="25">
        <v>0.66</v>
      </c>
      <c r="BK47" s="25">
        <v>1</v>
      </c>
      <c r="BL47" s="25"/>
      <c r="BM47" s="25"/>
      <c r="BN47" s="25"/>
      <c r="BO47" s="25"/>
      <c r="BP47" s="25"/>
      <c r="BQ47" s="25"/>
      <c r="BR47" s="25"/>
      <c r="BS47" s="25"/>
      <c r="BT47" s="25"/>
      <c r="BU47"/>
      <c r="BV47" s="25"/>
      <c r="BW47" s="25"/>
      <c r="BX47" s="25"/>
      <c r="BY47" s="61">
        <v>0.39444444444444443</v>
      </c>
      <c r="BZ47" s="61"/>
      <c r="CA47" s="61">
        <v>0.40625</v>
      </c>
      <c r="CB47" s="61">
        <v>0.48888888888888887</v>
      </c>
      <c r="CC47" s="61">
        <v>8.2638888888888873E-2</v>
      </c>
      <c r="CD47" s="25"/>
      <c r="CE47" s="25"/>
      <c r="CF47" s="25"/>
      <c r="CG47" s="25">
        <v>8</v>
      </c>
      <c r="CH47" s="25"/>
      <c r="CI47" s="13"/>
      <c r="CJ47" s="13">
        <v>10</v>
      </c>
      <c r="CK47" s="62">
        <v>3.4599380879999995</v>
      </c>
      <c r="CL47" s="15">
        <v>0</v>
      </c>
      <c r="CM47" s="15"/>
      <c r="CN47" s="15"/>
      <c r="CO47" s="12">
        <v>1</v>
      </c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>
        <v>0</v>
      </c>
      <c r="DB47" s="15"/>
      <c r="DC47" s="15"/>
      <c r="DD47" s="15"/>
      <c r="DE47" s="15"/>
      <c r="DF47" s="15"/>
      <c r="DG47" s="14"/>
      <c r="DH47" s="15"/>
      <c r="DI47" s="13">
        <v>0</v>
      </c>
      <c r="DJ47" s="13">
        <v>1</v>
      </c>
      <c r="DK47" s="13">
        <v>0</v>
      </c>
      <c r="DL47" s="13">
        <v>0</v>
      </c>
      <c r="DM47" s="14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</row>
    <row r="48" spans="1:697" s="36" customFormat="1" x14ac:dyDescent="0.25">
      <c r="A48" s="48" t="s">
        <v>634</v>
      </c>
      <c r="B48" s="6">
        <v>151</v>
      </c>
      <c r="C48" s="22">
        <v>6</v>
      </c>
      <c r="D48" s="13">
        <v>18</v>
      </c>
      <c r="E48" s="13">
        <v>19.2</v>
      </c>
      <c r="F48" s="13" t="s">
        <v>531</v>
      </c>
      <c r="G48" s="13"/>
      <c r="H48" s="13">
        <v>0</v>
      </c>
      <c r="I48" s="13"/>
      <c r="J48" s="25">
        <v>0.83</v>
      </c>
      <c r="K48" s="50">
        <v>203</v>
      </c>
      <c r="L48" s="50">
        <v>543</v>
      </c>
      <c r="M48" s="25">
        <v>0.37384898710865561</v>
      </c>
      <c r="N48" s="25">
        <v>1</v>
      </c>
      <c r="O48" s="25">
        <v>1</v>
      </c>
      <c r="P48" s="13">
        <v>6.7</v>
      </c>
      <c r="Q48" s="13">
        <v>4.74</v>
      </c>
      <c r="R48" s="13">
        <v>1.93</v>
      </c>
      <c r="S48" s="13">
        <v>0.255</v>
      </c>
      <c r="T48" s="13">
        <v>0.23699999999999999</v>
      </c>
      <c r="U48" s="13">
        <v>-1.33063</v>
      </c>
      <c r="V48" s="13">
        <v>-46.908200000000001</v>
      </c>
      <c r="W48" s="13">
        <v>1.1167100000000001</v>
      </c>
      <c r="X48" s="13">
        <v>-47.222299999999997</v>
      </c>
      <c r="Y48" s="60">
        <v>0.53570600000000002</v>
      </c>
      <c r="Z48" s="13">
        <v>0.57269000000000003</v>
      </c>
      <c r="AA48" s="13">
        <v>0.58463500000000002</v>
      </c>
      <c r="AB48" s="13">
        <v>0.58977999999999997</v>
      </c>
      <c r="AC48" s="13">
        <v>0.63519899999999996</v>
      </c>
      <c r="AD48" s="13"/>
      <c r="AE48" s="13"/>
      <c r="AF48" s="13"/>
      <c r="AG48" s="13"/>
      <c r="AH48" s="13"/>
      <c r="AI48" s="13"/>
      <c r="AJ48" s="13">
        <v>-64.7</v>
      </c>
      <c r="AK48" s="13">
        <v>-3100</v>
      </c>
      <c r="AL48" s="13"/>
      <c r="AM48" s="60"/>
      <c r="AN48" s="15"/>
      <c r="AO48" s="15"/>
      <c r="AP48" s="25">
        <v>32.118299999999998</v>
      </c>
      <c r="AQ48" s="25">
        <v>-36.704799999999999</v>
      </c>
      <c r="AR48" s="13">
        <v>1</v>
      </c>
      <c r="AS48" s="25">
        <v>-46.555799999999998</v>
      </c>
      <c r="AT48" s="25">
        <v>1900</v>
      </c>
      <c r="AU48" s="25">
        <v>-36.704799999999999</v>
      </c>
      <c r="AV48" s="25">
        <v>9.8510100000000005</v>
      </c>
      <c r="AW48" s="25">
        <v>22.267299999999999</v>
      </c>
      <c r="AX48" s="25">
        <v>32.118299999999998</v>
      </c>
      <c r="AY48" s="25">
        <v>0.226685</v>
      </c>
      <c r="AZ48" s="25">
        <v>0.15108199999999999</v>
      </c>
      <c r="BA48" s="25">
        <v>135.15600000000001</v>
      </c>
      <c r="BB48" s="25">
        <v>-185.15600000000001</v>
      </c>
      <c r="BC48" s="25">
        <v>-50.0625</v>
      </c>
      <c r="BD48" s="25">
        <v>-3.5066799999999998</v>
      </c>
      <c r="BE48" s="25">
        <v>0.68830800000000003</v>
      </c>
      <c r="BF48" s="59"/>
      <c r="BG48" s="59"/>
      <c r="BH48" s="59"/>
      <c r="BI48" s="25">
        <v>0.55169199999999996</v>
      </c>
      <c r="BJ48" s="25">
        <v>0.78</v>
      </c>
      <c r="BK48" s="25">
        <v>1</v>
      </c>
      <c r="BL48" s="25"/>
      <c r="BM48" s="25"/>
      <c r="BN48" s="25"/>
      <c r="BO48" s="25"/>
      <c r="BP48" s="25"/>
      <c r="BQ48" s="25"/>
      <c r="BR48" s="25"/>
      <c r="BS48" s="25"/>
      <c r="BT48" s="25"/>
      <c r="BU48"/>
      <c r="BV48" s="25"/>
      <c r="BW48" s="25"/>
      <c r="BX48" s="25"/>
      <c r="BY48" s="61">
        <v>0.39444444444444443</v>
      </c>
      <c r="BZ48" s="61"/>
      <c r="CA48" s="61">
        <v>0.40902777777777777</v>
      </c>
      <c r="CB48" s="61">
        <v>0.53819444444444442</v>
      </c>
      <c r="CC48" s="61">
        <v>0.12916666666666665</v>
      </c>
      <c r="CD48" s="25"/>
      <c r="CE48" s="25"/>
      <c r="CF48" s="25"/>
      <c r="CG48" s="25">
        <v>8.6999999999999993</v>
      </c>
      <c r="CH48" s="25"/>
      <c r="CI48" s="13"/>
      <c r="CJ48" s="13">
        <v>11</v>
      </c>
      <c r="CK48" s="62">
        <v>12.164995085999998</v>
      </c>
      <c r="CL48" s="15">
        <v>0</v>
      </c>
      <c r="CM48" s="15"/>
      <c r="CN48" s="15"/>
      <c r="CO48" s="12">
        <v>0</v>
      </c>
      <c r="CP48" s="13"/>
      <c r="CQ48" s="13">
        <v>8.7200000000000006</v>
      </c>
      <c r="CR48" s="13">
        <v>3.31</v>
      </c>
      <c r="CS48" s="13">
        <v>3.47</v>
      </c>
      <c r="CT48" s="6"/>
      <c r="CU48" s="13"/>
      <c r="CV48" s="13"/>
      <c r="CW48" s="13"/>
      <c r="CX48" s="13"/>
      <c r="CY48" s="13"/>
      <c r="CZ48" s="13"/>
      <c r="DA48" s="13">
        <v>1</v>
      </c>
      <c r="DB48" s="15"/>
      <c r="DC48" s="15"/>
      <c r="DD48" s="15"/>
      <c r="DE48" s="15"/>
      <c r="DF48" s="15"/>
      <c r="DG48" s="14"/>
      <c r="DH48" s="15"/>
      <c r="DI48" s="13"/>
      <c r="DJ48" s="13"/>
      <c r="DK48" s="13"/>
      <c r="DL48" s="13"/>
      <c r="DM48" s="14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</row>
    <row r="49" spans="1:697" s="36" customFormat="1" x14ac:dyDescent="0.25">
      <c r="A49" s="48" t="s">
        <v>635</v>
      </c>
      <c r="B49" s="6">
        <v>152</v>
      </c>
      <c r="C49" s="22">
        <v>7</v>
      </c>
      <c r="D49" s="13">
        <v>18</v>
      </c>
      <c r="E49" s="13">
        <v>17.399999999999999</v>
      </c>
      <c r="F49" s="13" t="s">
        <v>531</v>
      </c>
      <c r="G49" s="13"/>
      <c r="H49" s="13">
        <v>2</v>
      </c>
      <c r="I49" s="13"/>
      <c r="J49" s="25">
        <v>0.75</v>
      </c>
      <c r="K49" s="50"/>
      <c r="L49" s="50">
        <v>543</v>
      </c>
      <c r="M49" s="25">
        <v>0</v>
      </c>
      <c r="N49" s="25">
        <v>1</v>
      </c>
      <c r="O49" s="25">
        <v>1</v>
      </c>
      <c r="P49" s="13">
        <v>8.76</v>
      </c>
      <c r="Q49" s="13">
        <v>5.0599999999999996</v>
      </c>
      <c r="R49" s="13">
        <v>2.62</v>
      </c>
      <c r="S49" s="13">
        <v>0.32300000000000001</v>
      </c>
      <c r="T49" s="13">
        <v>0.28599999999999998</v>
      </c>
      <c r="U49" s="13">
        <v>-1.1817599999999999</v>
      </c>
      <c r="V49" s="13">
        <v>-50.119300000000003</v>
      </c>
      <c r="W49" s="13">
        <v>1.07897</v>
      </c>
      <c r="X49" s="13">
        <v>-50.234499999999997</v>
      </c>
      <c r="Y49" s="13">
        <v>0.436444</v>
      </c>
      <c r="Z49" s="13">
        <v>0.45213300000000001</v>
      </c>
      <c r="AA49" s="13">
        <v>0.46509200000000001</v>
      </c>
      <c r="AB49" s="13">
        <v>0.490732</v>
      </c>
      <c r="AC49" s="13">
        <v>0.59351699999999996</v>
      </c>
      <c r="AD49" s="13"/>
      <c r="AE49" s="13"/>
      <c r="AF49" s="13"/>
      <c r="AG49" s="13"/>
      <c r="AH49" s="13"/>
      <c r="AI49" s="13"/>
      <c r="AJ49" s="13">
        <v>-63.5</v>
      </c>
      <c r="AK49" s="13">
        <v>-2800</v>
      </c>
      <c r="AL49" s="13"/>
      <c r="AM49" s="60"/>
      <c r="AN49" s="15"/>
      <c r="AO49" s="15"/>
      <c r="AP49" s="25">
        <v>28.414000000000001</v>
      </c>
      <c r="AQ49" s="25">
        <v>-39.453099999999999</v>
      </c>
      <c r="AR49" s="13">
        <v>1</v>
      </c>
      <c r="AS49" s="25">
        <v>-49.6952</v>
      </c>
      <c r="AT49" s="25">
        <v>1700</v>
      </c>
      <c r="AU49" s="25">
        <v>-39.453099999999999</v>
      </c>
      <c r="AV49" s="25">
        <v>10.242100000000001</v>
      </c>
      <c r="AW49" s="25">
        <v>18.171900000000001</v>
      </c>
      <c r="AX49" s="25">
        <v>28.414000000000001</v>
      </c>
      <c r="AY49" s="25">
        <v>0.212474</v>
      </c>
      <c r="AZ49" s="25">
        <v>0.124054</v>
      </c>
      <c r="BA49" s="25">
        <v>135.93799999999999</v>
      </c>
      <c r="BB49" s="25">
        <v>-135.93799999999999</v>
      </c>
      <c r="BC49" s="25">
        <v>-50.531199999999998</v>
      </c>
      <c r="BD49" s="25">
        <v>-0.83600600000000003</v>
      </c>
      <c r="BE49" s="25">
        <v>0.66649999999999998</v>
      </c>
      <c r="BF49" s="59"/>
      <c r="BG49" s="59"/>
      <c r="BH49" s="59"/>
      <c r="BI49" s="25">
        <v>0.53349999999999997</v>
      </c>
      <c r="BJ49" s="25">
        <v>0.74</v>
      </c>
      <c r="BK49" s="25">
        <v>1</v>
      </c>
      <c r="BL49" s="25"/>
      <c r="BM49" s="25"/>
      <c r="BN49" s="25"/>
      <c r="BO49" s="25"/>
      <c r="BP49" s="25"/>
      <c r="BQ49" s="25"/>
      <c r="BR49" s="25"/>
      <c r="BS49" s="25"/>
      <c r="BT49" s="25"/>
      <c r="BU49"/>
      <c r="BV49" s="25"/>
      <c r="BW49" s="25"/>
      <c r="BX49" s="25"/>
      <c r="BY49" s="61">
        <v>0.59236111111111112</v>
      </c>
      <c r="BZ49" s="61"/>
      <c r="CA49" s="61">
        <v>0.61041666666666672</v>
      </c>
      <c r="CB49" s="61">
        <v>0.6479166666666667</v>
      </c>
      <c r="CC49" s="61">
        <v>3.7499999999999978E-2</v>
      </c>
      <c r="CD49" s="25"/>
      <c r="CE49" s="25"/>
      <c r="CF49" s="25"/>
      <c r="CG49" s="25">
        <v>6.4</v>
      </c>
      <c r="CH49" s="25"/>
      <c r="CI49" s="13"/>
      <c r="CJ49" s="13">
        <v>12</v>
      </c>
      <c r="CK49" s="62"/>
      <c r="CL49" s="15"/>
      <c r="CM49" s="15"/>
      <c r="CN49" s="15"/>
      <c r="CO49" s="12">
        <v>1</v>
      </c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>
        <v>0</v>
      </c>
      <c r="DB49" s="15"/>
      <c r="DC49" s="15"/>
      <c r="DD49" s="15"/>
      <c r="DE49" s="15"/>
      <c r="DF49" s="15"/>
      <c r="DG49" s="15"/>
      <c r="DH49" s="15"/>
      <c r="DI49" s="15">
        <v>0</v>
      </c>
      <c r="DJ49" s="15">
        <v>1</v>
      </c>
      <c r="DK49" s="15">
        <v>0</v>
      </c>
      <c r="DL49" s="15">
        <v>0</v>
      </c>
      <c r="DM49" s="14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</row>
    <row r="50" spans="1:697" s="36" customFormat="1" x14ac:dyDescent="0.25">
      <c r="A50" s="48" t="s">
        <v>638</v>
      </c>
      <c r="B50" s="6">
        <v>154</v>
      </c>
      <c r="C50" s="22">
        <v>7</v>
      </c>
      <c r="D50" s="13">
        <v>18</v>
      </c>
      <c r="E50" s="13">
        <v>17.399999999999999</v>
      </c>
      <c r="F50" s="13" t="s">
        <v>531</v>
      </c>
      <c r="G50" s="13"/>
      <c r="H50" s="13">
        <v>0</v>
      </c>
      <c r="I50" s="13"/>
      <c r="J50" s="25">
        <v>0.75</v>
      </c>
      <c r="K50" s="50">
        <v>172</v>
      </c>
      <c r="L50" s="50">
        <v>634</v>
      </c>
      <c r="M50" s="25">
        <v>0.27129337539432175</v>
      </c>
      <c r="N50" s="25">
        <v>1</v>
      </c>
      <c r="O50" s="25">
        <v>1</v>
      </c>
      <c r="P50" s="13">
        <v>9.67</v>
      </c>
      <c r="Q50" s="13">
        <v>7.13</v>
      </c>
      <c r="R50" s="13">
        <v>6.01</v>
      </c>
      <c r="S50" s="13">
        <v>0.23899999999999999</v>
      </c>
      <c r="T50" s="13">
        <v>0.23699999999999999</v>
      </c>
      <c r="U50" s="13">
        <v>-1.1625000000000001</v>
      </c>
      <c r="V50" s="13">
        <v>-48.118600000000001</v>
      </c>
      <c r="W50" s="13">
        <v>1.10781</v>
      </c>
      <c r="X50" s="13">
        <v>-48.357199999999999</v>
      </c>
      <c r="Y50" s="13">
        <v>0.526223</v>
      </c>
      <c r="Z50" s="13">
        <v>0.56752100000000005</v>
      </c>
      <c r="AA50" s="13">
        <v>0.60005399999999998</v>
      </c>
      <c r="AB50" s="13">
        <v>0.67907099999999998</v>
      </c>
      <c r="AC50" s="13">
        <v>0.77779200000000004</v>
      </c>
      <c r="AD50" s="13"/>
      <c r="AE50" s="13"/>
      <c r="AF50" s="13"/>
      <c r="AG50" s="13"/>
      <c r="AH50" s="13"/>
      <c r="AI50" s="13"/>
      <c r="AJ50" s="13">
        <v>0</v>
      </c>
      <c r="AK50" s="13">
        <v>0</v>
      </c>
      <c r="AL50" s="13"/>
      <c r="AM50" s="60"/>
      <c r="AN50" s="26"/>
      <c r="AO50" s="26"/>
      <c r="AP50" s="25">
        <v>30.661000000000001</v>
      </c>
      <c r="AQ50" s="25">
        <v>-29.831700000000001</v>
      </c>
      <c r="AR50" s="13">
        <v>1</v>
      </c>
      <c r="AS50" s="25">
        <v>-47.9422</v>
      </c>
      <c r="AT50" s="25">
        <v>2100</v>
      </c>
      <c r="AU50" s="25">
        <v>-29.831700000000001</v>
      </c>
      <c r="AV50" s="25">
        <v>18.110499999999998</v>
      </c>
      <c r="AW50" s="25">
        <v>12.5505</v>
      </c>
      <c r="AX50" s="25">
        <v>30.661000000000001</v>
      </c>
      <c r="AY50" s="25">
        <v>0.19345200000000001</v>
      </c>
      <c r="AZ50" s="25">
        <v>0.12558800000000001</v>
      </c>
      <c r="BA50" s="25">
        <v>91.406199999999998</v>
      </c>
      <c r="BB50" s="25">
        <v>-114.84399999999999</v>
      </c>
      <c r="BC50" s="25">
        <v>-40.9375</v>
      </c>
      <c r="BD50" s="25">
        <v>7.0047499999999996</v>
      </c>
      <c r="BE50" s="25">
        <v>0.64061500000000005</v>
      </c>
      <c r="BF50" s="59"/>
      <c r="BG50" s="59"/>
      <c r="BH50" s="59"/>
      <c r="BI50" s="25">
        <v>0.59938499999999995</v>
      </c>
      <c r="BJ50" s="25">
        <v>0.78</v>
      </c>
      <c r="BK50" s="25">
        <v>1</v>
      </c>
      <c r="BL50" s="25"/>
      <c r="BM50" s="25"/>
      <c r="BN50" s="25"/>
      <c r="BO50" s="25"/>
      <c r="BP50" s="25"/>
      <c r="BQ50" s="25"/>
      <c r="BR50" s="25"/>
      <c r="BS50" s="25"/>
      <c r="BT50" s="25"/>
      <c r="BU50"/>
      <c r="BV50" s="25"/>
      <c r="BW50" s="25"/>
      <c r="BX50" s="25"/>
      <c r="BY50" s="61">
        <v>0.59236111111111112</v>
      </c>
      <c r="BZ50" s="61"/>
      <c r="CA50" s="61">
        <v>0.61041666666666672</v>
      </c>
      <c r="CB50" s="61">
        <v>0.66805555555555562</v>
      </c>
      <c r="CC50" s="61">
        <v>5.7638888888888906E-2</v>
      </c>
      <c r="CD50" s="25"/>
      <c r="CE50" s="25"/>
      <c r="CF50" s="25"/>
      <c r="CG50" s="25">
        <v>7.3</v>
      </c>
      <c r="CH50" s="25"/>
      <c r="CI50" s="13"/>
      <c r="CJ50" s="13">
        <v>12</v>
      </c>
      <c r="CK50" s="62" t="s">
        <v>639</v>
      </c>
      <c r="CL50" s="15"/>
      <c r="CM50" s="15"/>
      <c r="CN50" s="15"/>
      <c r="CO50" s="12">
        <v>1</v>
      </c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>
        <v>0</v>
      </c>
      <c r="DB50" s="14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/>
      <c r="DI50" s="13">
        <v>1</v>
      </c>
      <c r="DJ50" s="13">
        <v>1</v>
      </c>
      <c r="DK50" s="13">
        <v>0</v>
      </c>
      <c r="DL50" s="13">
        <v>0</v>
      </c>
      <c r="DM50" s="14">
        <v>0</v>
      </c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</row>
    <row r="51" spans="1:697" s="36" customFormat="1" x14ac:dyDescent="0.25">
      <c r="A51" s="48" t="s">
        <v>640</v>
      </c>
      <c r="B51" s="6">
        <v>155</v>
      </c>
      <c r="C51" s="22">
        <v>7</v>
      </c>
      <c r="D51" s="13">
        <v>18</v>
      </c>
      <c r="E51" s="13">
        <v>17.399999999999999</v>
      </c>
      <c r="F51" s="13" t="s">
        <v>531</v>
      </c>
      <c r="G51" s="13"/>
      <c r="H51" s="13">
        <v>0</v>
      </c>
      <c r="I51" s="13"/>
      <c r="J51" s="25">
        <v>0.75</v>
      </c>
      <c r="K51" s="50">
        <v>96</v>
      </c>
      <c r="L51" s="50">
        <v>634</v>
      </c>
      <c r="M51" s="25">
        <v>0.15141955835962145</v>
      </c>
      <c r="N51" s="25">
        <v>1</v>
      </c>
      <c r="O51" s="25">
        <v>1</v>
      </c>
      <c r="P51" s="13">
        <v>7.73</v>
      </c>
      <c r="Q51" s="13">
        <v>4.49</v>
      </c>
      <c r="R51" s="13">
        <v>1.62</v>
      </c>
      <c r="S51" s="13">
        <v>0.24199999999999999</v>
      </c>
      <c r="T51" s="13">
        <v>0.223</v>
      </c>
      <c r="U51" s="13">
        <v>-1.1919200000000001</v>
      </c>
      <c r="V51" s="13">
        <v>-49.284999999999997</v>
      </c>
      <c r="W51" s="13">
        <v>1.0503100000000001</v>
      </c>
      <c r="X51" s="13">
        <v>-49.3598</v>
      </c>
      <c r="Y51" s="13">
        <v>0.44155899999999998</v>
      </c>
      <c r="Z51" s="13">
        <v>0.460229</v>
      </c>
      <c r="AA51" s="13">
        <v>0.46316299999999999</v>
      </c>
      <c r="AB51" s="13">
        <v>0.490089</v>
      </c>
      <c r="AC51" s="13">
        <v>0.59257499999999996</v>
      </c>
      <c r="AD51" s="13"/>
      <c r="AE51" s="13"/>
      <c r="AF51" s="13"/>
      <c r="AG51" s="13"/>
      <c r="AH51" s="13"/>
      <c r="AI51" s="13"/>
      <c r="AJ51" s="13">
        <v>0</v>
      </c>
      <c r="AK51" s="13">
        <v>0</v>
      </c>
      <c r="AL51" s="13"/>
      <c r="AM51" s="60"/>
      <c r="AN51" s="26"/>
      <c r="AO51" s="26"/>
      <c r="AP51" s="25">
        <v>24.252600000000001</v>
      </c>
      <c r="AQ51" s="25">
        <v>-38.561599999999999</v>
      </c>
      <c r="AR51" s="13">
        <v>1</v>
      </c>
      <c r="AS51" s="25">
        <v>-48.940100000000001</v>
      </c>
      <c r="AT51" s="25">
        <v>2300</v>
      </c>
      <c r="AU51" s="25">
        <v>-38.561599999999999</v>
      </c>
      <c r="AV51" s="25">
        <v>10.378500000000001</v>
      </c>
      <c r="AW51" s="25">
        <v>13.8741</v>
      </c>
      <c r="AX51" s="25">
        <v>24.252600000000001</v>
      </c>
      <c r="AY51" s="25">
        <v>0.18038799999999999</v>
      </c>
      <c r="AZ51" s="25">
        <v>0.108612</v>
      </c>
      <c r="BA51" s="25">
        <v>118.75</v>
      </c>
      <c r="BB51" s="25">
        <v>-136.71899999999999</v>
      </c>
      <c r="BC51" s="25">
        <v>-50.843800000000002</v>
      </c>
      <c r="BD51" s="25">
        <v>-1.9036599999999999</v>
      </c>
      <c r="BE51" s="25">
        <v>0.57531399999999999</v>
      </c>
      <c r="BF51" s="59"/>
      <c r="BG51" s="59"/>
      <c r="BH51" s="59"/>
      <c r="BI51" s="25">
        <v>0.544686</v>
      </c>
      <c r="BJ51" s="25">
        <v>0.72</v>
      </c>
      <c r="BK51" s="25">
        <v>1</v>
      </c>
      <c r="BL51" s="25"/>
      <c r="BM51" s="25"/>
      <c r="BN51" s="25"/>
      <c r="BO51" s="25"/>
      <c r="BP51" s="25"/>
      <c r="BQ51" s="25"/>
      <c r="BR51" s="25"/>
      <c r="BS51" s="25"/>
      <c r="BT51" s="25"/>
      <c r="BU51"/>
      <c r="BV51" s="25"/>
      <c r="BW51" s="25"/>
      <c r="BX51" s="25"/>
      <c r="BY51" s="61">
        <v>0.59236111111111112</v>
      </c>
      <c r="BZ51" s="61"/>
      <c r="CA51" s="61">
        <v>0.61041666666666672</v>
      </c>
      <c r="CB51" s="61">
        <v>0.6743055555555556</v>
      </c>
      <c r="CC51" s="61">
        <v>6.3888888888888884E-2</v>
      </c>
      <c r="CD51" s="25"/>
      <c r="CE51" s="25"/>
      <c r="CF51" s="25"/>
      <c r="CG51" s="25">
        <v>6.5</v>
      </c>
      <c r="CH51" s="25"/>
      <c r="CI51" s="13"/>
      <c r="CJ51" s="13">
        <v>12</v>
      </c>
      <c r="CK51" s="62">
        <v>-26.593673069999994</v>
      </c>
      <c r="CL51" s="62">
        <v>-8.7882659999999984</v>
      </c>
      <c r="CM51" s="15"/>
      <c r="CN51" s="62"/>
      <c r="CO51" s="12">
        <v>0</v>
      </c>
      <c r="CP51" s="13"/>
      <c r="CQ51" s="13">
        <v>9.93</v>
      </c>
      <c r="CR51" s="13">
        <v>1.64</v>
      </c>
      <c r="CS51" s="13">
        <v>0.22</v>
      </c>
      <c r="CT51" s="13">
        <v>0.54</v>
      </c>
      <c r="CU51" s="13">
        <v>1.04</v>
      </c>
      <c r="CV51" s="13">
        <v>1.5</v>
      </c>
      <c r="CW51" s="13">
        <v>4.67</v>
      </c>
      <c r="CX51" s="13"/>
      <c r="CY51" s="13"/>
      <c r="CZ51" s="13"/>
      <c r="DA51" s="13">
        <v>5</v>
      </c>
      <c r="DB51" s="14">
        <v>0</v>
      </c>
      <c r="DC51" s="15">
        <v>0</v>
      </c>
      <c r="DD51" s="15">
        <v>0</v>
      </c>
      <c r="DE51" s="15">
        <v>0</v>
      </c>
      <c r="DF51" s="15">
        <v>0</v>
      </c>
      <c r="DG51" s="15">
        <v>0</v>
      </c>
      <c r="DH51" s="15"/>
      <c r="DI51" s="13">
        <v>1</v>
      </c>
      <c r="DJ51" s="13">
        <v>1</v>
      </c>
      <c r="DK51" s="13">
        <v>0</v>
      </c>
      <c r="DL51" s="13">
        <v>1</v>
      </c>
      <c r="DM51" s="14">
        <v>0</v>
      </c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</row>
    <row r="52" spans="1:697" s="36" customFormat="1" x14ac:dyDescent="0.25">
      <c r="A52" s="13" t="s">
        <v>671</v>
      </c>
      <c r="B52" s="6">
        <v>187</v>
      </c>
      <c r="C52" s="22">
        <v>4</v>
      </c>
      <c r="D52" s="13">
        <v>18</v>
      </c>
      <c r="E52" s="13">
        <v>16.2</v>
      </c>
      <c r="F52" s="13" t="s">
        <v>531</v>
      </c>
      <c r="G52" s="13"/>
      <c r="H52" s="13">
        <v>0</v>
      </c>
      <c r="I52" s="13"/>
      <c r="J52" s="25">
        <v>0.4</v>
      </c>
      <c r="K52" s="50">
        <v>13</v>
      </c>
      <c r="L52" s="50">
        <v>531</v>
      </c>
      <c r="M52" s="25">
        <v>2.4482109227871938E-2</v>
      </c>
      <c r="N52" s="25">
        <v>1</v>
      </c>
      <c r="O52" s="25">
        <v>1.5</v>
      </c>
      <c r="P52" s="13">
        <v>11.78</v>
      </c>
      <c r="Q52" s="13">
        <v>9.0500000000000007</v>
      </c>
      <c r="R52" s="13">
        <v>8.1300000000000008</v>
      </c>
      <c r="S52" s="13">
        <v>0.24399999999999999</v>
      </c>
      <c r="T52" s="13">
        <v>0.222</v>
      </c>
      <c r="U52" s="13">
        <v>-1.17266</v>
      </c>
      <c r="V52" s="13">
        <v>-45.481699999999996</v>
      </c>
      <c r="W52" s="13">
        <v>0.98687499999999995</v>
      </c>
      <c r="X52" s="13">
        <v>-45.519799999999996</v>
      </c>
      <c r="Y52" s="13">
        <v>0.65546099999999996</v>
      </c>
      <c r="Z52" s="13">
        <v>0.651308</v>
      </c>
      <c r="AA52" s="13">
        <v>0.652922</v>
      </c>
      <c r="AB52" s="13">
        <v>0.676257</v>
      </c>
      <c r="AC52" s="13">
        <v>0.75133099999999997</v>
      </c>
      <c r="AD52" s="13"/>
      <c r="AE52" s="13"/>
      <c r="AF52" s="13"/>
      <c r="AG52" s="13"/>
      <c r="AH52" s="13"/>
      <c r="AI52" s="13"/>
      <c r="AJ52" s="13">
        <v>0</v>
      </c>
      <c r="AK52" s="13">
        <v>0</v>
      </c>
      <c r="AL52" s="13"/>
      <c r="AM52" s="60"/>
      <c r="AN52" s="62"/>
      <c r="AO52" s="15"/>
      <c r="AP52" s="25">
        <v>54.3</v>
      </c>
      <c r="AQ52" s="25"/>
      <c r="AR52" s="13">
        <v>1</v>
      </c>
      <c r="AS52" s="25">
        <v>-45.46</v>
      </c>
      <c r="AT52" s="25">
        <v>1400</v>
      </c>
      <c r="AU52" s="25"/>
      <c r="AV52" s="25">
        <v>23.8</v>
      </c>
      <c r="AW52" s="25">
        <v>30.5</v>
      </c>
      <c r="AX52" s="25">
        <v>54.3</v>
      </c>
      <c r="AY52" s="25">
        <v>0.2</v>
      </c>
      <c r="AZ52" s="25">
        <v>0.1</v>
      </c>
      <c r="BA52" s="25">
        <v>272.66000000000003</v>
      </c>
      <c r="BB52" s="25"/>
      <c r="BC52" s="25">
        <v>-43.19</v>
      </c>
      <c r="BD52" s="25">
        <v>2.27</v>
      </c>
      <c r="BE52" s="25">
        <v>0.64</v>
      </c>
      <c r="BF52" s="59"/>
      <c r="BG52" s="59"/>
      <c r="BH52" s="59"/>
      <c r="BI52" s="25">
        <v>0.66</v>
      </c>
      <c r="BJ52" s="25">
        <v>0.82</v>
      </c>
      <c r="BK52" s="25">
        <v>1</v>
      </c>
      <c r="BL52" s="25"/>
      <c r="BM52" s="25"/>
      <c r="BN52" s="25"/>
      <c r="BO52" s="25"/>
      <c r="BP52" s="25"/>
      <c r="BQ52" s="25"/>
      <c r="BR52" s="25"/>
      <c r="BS52" s="25"/>
      <c r="BT52" s="25"/>
      <c r="BU52"/>
      <c r="BV52" s="25"/>
      <c r="BW52" s="25"/>
      <c r="BX52" s="25"/>
      <c r="BY52" s="61">
        <v>0.27986111111111112</v>
      </c>
      <c r="BZ52" s="61"/>
      <c r="CA52" s="61">
        <v>0.2951388888888889</v>
      </c>
      <c r="CB52" s="61">
        <v>0.375</v>
      </c>
      <c r="CC52" s="61">
        <v>7.9861111111111105E-2</v>
      </c>
      <c r="CD52" s="25"/>
      <c r="CE52" s="25"/>
      <c r="CF52" s="25"/>
      <c r="CG52" s="25">
        <v>12.7</v>
      </c>
      <c r="CH52" s="25"/>
      <c r="CI52" s="13"/>
      <c r="CJ52" s="13">
        <v>22</v>
      </c>
      <c r="CK52" s="62">
        <v>-30.194707923999996</v>
      </c>
      <c r="CL52" s="62">
        <v>-10.491504999999998</v>
      </c>
      <c r="CM52" s="15"/>
      <c r="CN52" s="62"/>
      <c r="CO52" s="12">
        <v>0</v>
      </c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1</v>
      </c>
      <c r="DG52" s="14">
        <v>0</v>
      </c>
      <c r="DH52" s="15"/>
      <c r="DI52" s="15">
        <v>1</v>
      </c>
      <c r="DJ52" s="15">
        <v>1</v>
      </c>
      <c r="DK52" s="15">
        <v>0</v>
      </c>
      <c r="DL52" s="15">
        <v>1</v>
      </c>
      <c r="DM52" s="14">
        <v>0</v>
      </c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</row>
    <row r="53" spans="1:697" s="36" customFormat="1" x14ac:dyDescent="0.25">
      <c r="A53" s="13" t="s">
        <v>676</v>
      </c>
      <c r="B53" s="6">
        <v>191</v>
      </c>
      <c r="C53" s="22">
        <v>5</v>
      </c>
      <c r="D53" s="13">
        <v>18</v>
      </c>
      <c r="E53" s="13">
        <v>15.5</v>
      </c>
      <c r="F53" s="13" t="s">
        <v>531</v>
      </c>
      <c r="G53" s="13"/>
      <c r="H53" s="13">
        <v>0</v>
      </c>
      <c r="I53" s="13"/>
      <c r="J53" s="25">
        <v>0.7</v>
      </c>
      <c r="K53" s="50">
        <v>129</v>
      </c>
      <c r="L53" s="50">
        <v>410</v>
      </c>
      <c r="M53" s="25">
        <v>0.31463414634146342</v>
      </c>
      <c r="N53" s="25">
        <v>1</v>
      </c>
      <c r="O53" s="25">
        <v>1.5</v>
      </c>
      <c r="P53" s="13">
        <v>19.100000000000001</v>
      </c>
      <c r="Q53" s="13">
        <v>10.39</v>
      </c>
      <c r="R53" s="13">
        <v>6.37</v>
      </c>
      <c r="S53" s="13">
        <v>0.44700000000000001</v>
      </c>
      <c r="T53" s="13">
        <v>0.41099999999999998</v>
      </c>
      <c r="U53" s="13">
        <v>-1.27129</v>
      </c>
      <c r="V53" s="13">
        <v>-44.885399999999997</v>
      </c>
      <c r="W53" s="13">
        <v>0.93271700000000002</v>
      </c>
      <c r="X53" s="13">
        <v>-45.102699999999999</v>
      </c>
      <c r="Y53" s="13">
        <v>0.49041899999999999</v>
      </c>
      <c r="Z53" s="13">
        <v>0.485292</v>
      </c>
      <c r="AA53" s="13">
        <v>0.49082399999999998</v>
      </c>
      <c r="AB53" s="13">
        <v>0.51180300000000001</v>
      </c>
      <c r="AC53" s="13">
        <v>0.55834300000000003</v>
      </c>
      <c r="AD53" s="13"/>
      <c r="AE53" s="13"/>
      <c r="AF53" s="13"/>
      <c r="AG53" s="13"/>
      <c r="AH53" s="13"/>
      <c r="AI53" s="13"/>
      <c r="AJ53" s="13">
        <v>-55</v>
      </c>
      <c r="AK53" s="13">
        <v>-1000</v>
      </c>
      <c r="AL53" s="13"/>
      <c r="AM53" s="60"/>
      <c r="AN53" s="15"/>
      <c r="AO53" s="15"/>
      <c r="AP53" s="25">
        <v>67.795299999999997</v>
      </c>
      <c r="AQ53" s="25">
        <v>-34.3812</v>
      </c>
      <c r="AR53" s="13">
        <v>1</v>
      </c>
      <c r="AS53" s="25">
        <v>-44.420299999999997</v>
      </c>
      <c r="AT53" s="25">
        <v>800</v>
      </c>
      <c r="AU53" s="25">
        <v>-34.3812</v>
      </c>
      <c r="AV53" s="25">
        <v>10.039099999999999</v>
      </c>
      <c r="AW53" s="25">
        <v>57.7562</v>
      </c>
      <c r="AX53" s="25">
        <v>67.795299999999997</v>
      </c>
      <c r="AY53" s="25">
        <v>0.22188099999999999</v>
      </c>
      <c r="AZ53" s="25">
        <v>0.12967000000000001</v>
      </c>
      <c r="BA53" s="25">
        <v>479.68799999999999</v>
      </c>
      <c r="BB53" s="25">
        <v>-311.71899999999999</v>
      </c>
      <c r="BC53" s="25">
        <v>-49.4375</v>
      </c>
      <c r="BD53" s="25">
        <v>-5.0171999999999999</v>
      </c>
      <c r="BE53" s="25">
        <v>0.73099999999999998</v>
      </c>
      <c r="BF53" s="59"/>
      <c r="BG53" s="59"/>
      <c r="BH53" s="59"/>
      <c r="BI53" s="25">
        <v>0.58899999999999997</v>
      </c>
      <c r="BJ53" s="25">
        <v>0.82</v>
      </c>
      <c r="BK53" s="25">
        <v>1</v>
      </c>
      <c r="BL53" s="25"/>
      <c r="BM53" s="25"/>
      <c r="BN53" s="25"/>
      <c r="BO53" s="25"/>
      <c r="BP53" s="25"/>
      <c r="BQ53" s="25"/>
      <c r="BR53" s="25"/>
      <c r="BS53" s="25"/>
      <c r="BT53" s="25"/>
      <c r="BU53"/>
      <c r="BV53" s="25"/>
      <c r="BW53" s="25"/>
      <c r="BX53" s="25"/>
      <c r="BY53" s="61">
        <v>0.44305555555555554</v>
      </c>
      <c r="BZ53" s="61"/>
      <c r="CA53" s="61">
        <v>0.4604166666666667</v>
      </c>
      <c r="CB53" s="61">
        <v>0.53402777777777777</v>
      </c>
      <c r="CC53" s="61">
        <v>7.3611111111111072E-2</v>
      </c>
      <c r="CD53" s="25"/>
      <c r="CE53" s="25"/>
      <c r="CF53" s="25"/>
      <c r="CG53" s="25">
        <v>10</v>
      </c>
      <c r="CH53" s="25"/>
      <c r="CI53" s="13"/>
      <c r="CJ53" s="13">
        <v>24</v>
      </c>
      <c r="CK53" s="62">
        <v>-3.1900138399999998</v>
      </c>
      <c r="CL53" s="15">
        <v>0</v>
      </c>
      <c r="CM53" s="15"/>
      <c r="CN53" s="15"/>
      <c r="CO53" s="12">
        <v>0</v>
      </c>
      <c r="CP53" s="13"/>
      <c r="CQ53" s="13">
        <v>6.88</v>
      </c>
      <c r="CR53" s="13">
        <v>2.19</v>
      </c>
      <c r="CS53" s="13">
        <v>1.97</v>
      </c>
      <c r="CT53" s="13"/>
      <c r="CU53" s="13"/>
      <c r="CV53" s="13"/>
      <c r="CW53" s="13"/>
      <c r="CX53" s="13"/>
      <c r="CY53" s="13"/>
      <c r="CZ53" s="13"/>
      <c r="DA53" s="13">
        <v>1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5"/>
      <c r="DI53" s="13">
        <v>1</v>
      </c>
      <c r="DJ53" s="13">
        <v>1</v>
      </c>
      <c r="DK53" s="13">
        <v>1</v>
      </c>
      <c r="DL53" s="13">
        <v>0</v>
      </c>
      <c r="DM53" s="14">
        <v>0</v>
      </c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  <c r="ZG53" s="6"/>
      <c r="ZH53" s="6"/>
      <c r="ZI53" s="6"/>
      <c r="ZJ53" s="6"/>
      <c r="ZK53" s="6"/>
      <c r="ZL53" s="6"/>
      <c r="ZM53" s="6"/>
      <c r="ZN53" s="6"/>
      <c r="ZO53" s="6"/>
      <c r="ZP53" s="6"/>
      <c r="ZQ53" s="6"/>
      <c r="ZR53" s="6"/>
      <c r="ZS53" s="6"/>
      <c r="ZT53" s="6"/>
      <c r="ZU53" s="6"/>
    </row>
    <row r="54" spans="1:697" s="36" customFormat="1" x14ac:dyDescent="0.25">
      <c r="A54" s="48" t="s">
        <v>681</v>
      </c>
      <c r="B54" s="6">
        <v>194</v>
      </c>
      <c r="C54" s="22">
        <v>6</v>
      </c>
      <c r="D54" s="13">
        <v>18</v>
      </c>
      <c r="E54" s="13">
        <v>15.5</v>
      </c>
      <c r="F54" s="13" t="s">
        <v>531</v>
      </c>
      <c r="G54" s="13"/>
      <c r="H54" s="13">
        <v>0</v>
      </c>
      <c r="I54" s="13"/>
      <c r="J54" s="25">
        <v>0.9</v>
      </c>
      <c r="K54" s="50">
        <v>247</v>
      </c>
      <c r="L54" s="50">
        <v>710</v>
      </c>
      <c r="M54" s="25">
        <v>0.34788732394366195</v>
      </c>
      <c r="N54" s="25">
        <v>1</v>
      </c>
      <c r="O54" s="25">
        <v>1</v>
      </c>
      <c r="P54" s="13">
        <v>9.75</v>
      </c>
      <c r="Q54" s="13">
        <v>5.62</v>
      </c>
      <c r="R54" s="13">
        <v>1.31</v>
      </c>
      <c r="S54" s="13">
        <v>0.318</v>
      </c>
      <c r="T54" s="13">
        <v>0.30199999999999999</v>
      </c>
      <c r="U54" s="13">
        <v>-1.06151</v>
      </c>
      <c r="V54" s="13">
        <v>-47.893900000000002</v>
      </c>
      <c r="W54" s="13">
        <v>0.94967100000000004</v>
      </c>
      <c r="X54" s="13">
        <v>-48.249899999999997</v>
      </c>
      <c r="Y54" s="13">
        <v>0.44674399999999997</v>
      </c>
      <c r="Z54" s="13">
        <v>0.43445299999999998</v>
      </c>
      <c r="AA54" s="13">
        <v>0.43598599999999998</v>
      </c>
      <c r="AB54" s="13">
        <v>0.45244000000000001</v>
      </c>
      <c r="AC54" s="13">
        <v>0.53185099999999996</v>
      </c>
      <c r="AD54" s="13"/>
      <c r="AE54" s="13"/>
      <c r="AF54" s="13"/>
      <c r="AG54" s="13"/>
      <c r="AH54" s="13"/>
      <c r="AI54" s="13"/>
      <c r="AJ54" s="13">
        <v>0</v>
      </c>
      <c r="AK54" s="13">
        <v>0</v>
      </c>
      <c r="AL54" s="13"/>
      <c r="AM54" s="60"/>
      <c r="AN54" s="15"/>
      <c r="AO54" s="15"/>
      <c r="AP54" s="25">
        <v>29.68</v>
      </c>
      <c r="AQ54" s="25">
        <v>-35.81</v>
      </c>
      <c r="AR54" s="13">
        <v>1</v>
      </c>
      <c r="AS54" s="25">
        <v>-47.53</v>
      </c>
      <c r="AT54" s="25">
        <v>1900</v>
      </c>
      <c r="AU54" s="25">
        <v>-35.81</v>
      </c>
      <c r="AV54" s="25">
        <v>11.71</v>
      </c>
      <c r="AW54" s="25">
        <v>17.97</v>
      </c>
      <c r="AX54" s="25">
        <v>29.68</v>
      </c>
      <c r="AY54" s="25">
        <v>0.19</v>
      </c>
      <c r="AZ54" s="25">
        <v>0.11</v>
      </c>
      <c r="BA54" s="25">
        <v>153.13</v>
      </c>
      <c r="BB54" s="25"/>
      <c r="BC54" s="25">
        <v>-51.16</v>
      </c>
      <c r="BD54" s="25">
        <v>-3.63</v>
      </c>
      <c r="BE54" s="25">
        <v>0.6</v>
      </c>
      <c r="BF54" s="59"/>
      <c r="BG54" s="59"/>
      <c r="BH54" s="59"/>
      <c r="BI54" s="25">
        <v>0.56000000000000005</v>
      </c>
      <c r="BJ54" s="25">
        <v>0.72</v>
      </c>
      <c r="BK54" s="25">
        <v>1</v>
      </c>
      <c r="BL54" s="25"/>
      <c r="BM54" s="25"/>
      <c r="BN54" s="25"/>
      <c r="BO54" s="25"/>
      <c r="BP54" s="25"/>
      <c r="BQ54" s="25"/>
      <c r="BR54" s="25"/>
      <c r="BS54" s="25"/>
      <c r="BT54" s="25"/>
      <c r="BU54"/>
      <c r="BV54" s="25"/>
      <c r="BW54" s="25"/>
      <c r="BX54" s="25"/>
      <c r="BY54" s="61">
        <v>0.44305555555555554</v>
      </c>
      <c r="BZ54" s="61"/>
      <c r="CA54" s="61">
        <v>0.46180555555555558</v>
      </c>
      <c r="CB54" s="61">
        <v>0.58680555555555558</v>
      </c>
      <c r="CC54" s="61">
        <v>0.125</v>
      </c>
      <c r="CD54" s="25"/>
      <c r="CE54" s="25"/>
      <c r="CF54" s="25"/>
      <c r="CG54" s="25">
        <v>7</v>
      </c>
      <c r="CH54" s="25"/>
      <c r="CI54" s="13"/>
      <c r="CJ54" s="13">
        <v>25</v>
      </c>
      <c r="CK54" s="62">
        <v>18.422329926</v>
      </c>
      <c r="CL54" s="15">
        <v>2.5119979999999997</v>
      </c>
      <c r="CM54" s="15"/>
      <c r="CN54" s="15"/>
      <c r="CO54" s="12">
        <v>0</v>
      </c>
      <c r="CP54" s="13"/>
      <c r="CQ54" s="13">
        <v>11.19</v>
      </c>
      <c r="CR54" s="13">
        <v>4.25</v>
      </c>
      <c r="CS54" s="13">
        <v>3.98</v>
      </c>
      <c r="CT54" s="13"/>
      <c r="CU54" s="13"/>
      <c r="CV54" s="13"/>
      <c r="CW54" s="13"/>
      <c r="CX54" s="13"/>
      <c r="CY54" s="13"/>
      <c r="CZ54" s="13"/>
      <c r="DA54" s="13">
        <v>1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5"/>
      <c r="DI54" s="13">
        <v>1</v>
      </c>
      <c r="DJ54" s="13">
        <v>0</v>
      </c>
      <c r="DK54" s="13">
        <v>1</v>
      </c>
      <c r="DL54" s="13">
        <v>0</v>
      </c>
      <c r="DM54" s="14">
        <v>0</v>
      </c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</row>
    <row r="55" spans="1:697" s="36" customFormat="1" x14ac:dyDescent="0.25">
      <c r="A55" s="48" t="s">
        <v>686</v>
      </c>
      <c r="B55" s="6">
        <v>199</v>
      </c>
      <c r="C55" s="22">
        <v>6</v>
      </c>
      <c r="D55" s="13">
        <v>18</v>
      </c>
      <c r="E55" s="13">
        <v>13.5</v>
      </c>
      <c r="F55" s="13" t="s">
        <v>531</v>
      </c>
      <c r="G55" s="13"/>
      <c r="H55" s="13">
        <v>0</v>
      </c>
      <c r="I55" s="13"/>
      <c r="J55" s="25">
        <v>0.83</v>
      </c>
      <c r="K55" s="53"/>
      <c r="L55" s="53"/>
      <c r="M55" s="25"/>
      <c r="N55" s="25">
        <v>1</v>
      </c>
      <c r="O55" s="25">
        <v>1</v>
      </c>
      <c r="P55" s="13">
        <v>5.91</v>
      </c>
      <c r="Q55" s="13">
        <v>3.99</v>
      </c>
      <c r="R55" s="13">
        <v>1.28</v>
      </c>
      <c r="S55" s="13">
        <v>0.219</v>
      </c>
      <c r="T55" s="13">
        <v>0.20799999999999999</v>
      </c>
      <c r="U55" s="13">
        <v>-1.1212800000000001</v>
      </c>
      <c r="V55" s="13">
        <v>-46.249200000000002</v>
      </c>
      <c r="W55" s="13">
        <v>0.984375</v>
      </c>
      <c r="X55" s="13">
        <v>-46.400300000000001</v>
      </c>
      <c r="Y55" s="13">
        <v>0.52555700000000005</v>
      </c>
      <c r="Z55" s="13">
        <v>0.57743199999999995</v>
      </c>
      <c r="AA55" s="13">
        <v>0.562975</v>
      </c>
      <c r="AB55" s="13">
        <v>0.53296900000000003</v>
      </c>
      <c r="AC55" s="13">
        <v>0.57421</v>
      </c>
      <c r="AD55" s="13"/>
      <c r="AE55" s="13"/>
      <c r="AF55" s="13"/>
      <c r="AG55" s="13"/>
      <c r="AH55" s="13"/>
      <c r="AI55" s="13"/>
      <c r="AJ55" s="13">
        <v>-50.8</v>
      </c>
      <c r="AK55" s="13">
        <v>-1500</v>
      </c>
      <c r="AL55" s="13">
        <v>100</v>
      </c>
      <c r="AM55" s="60"/>
      <c r="AN55" s="78"/>
      <c r="AO55" s="78"/>
      <c r="AP55" s="25">
        <v>18.4114</v>
      </c>
      <c r="AQ55" s="25">
        <v>-38.951300000000003</v>
      </c>
      <c r="AR55" s="13">
        <v>28</v>
      </c>
      <c r="AS55" s="25">
        <v>-46.970500000000001</v>
      </c>
      <c r="AT55" s="25">
        <v>1050</v>
      </c>
      <c r="AU55" s="25">
        <v>-38.951300000000003</v>
      </c>
      <c r="AV55" s="25">
        <v>8.0192700000000006</v>
      </c>
      <c r="AW55" s="25">
        <v>10.392099999999999</v>
      </c>
      <c r="AX55" s="25">
        <v>18.4114</v>
      </c>
      <c r="AY55" s="25">
        <v>0.226162</v>
      </c>
      <c r="AZ55" s="25">
        <v>0.12545600000000001</v>
      </c>
      <c r="BA55" s="25">
        <v>79.464299999999994</v>
      </c>
      <c r="BB55" s="25"/>
      <c r="BC55" s="25">
        <v>-47.457599999999999</v>
      </c>
      <c r="BD55" s="25">
        <v>-0.48705500000000002</v>
      </c>
      <c r="BE55" s="25">
        <v>0.75033899999999998</v>
      </c>
      <c r="BF55" s="59"/>
      <c r="BG55" s="59"/>
      <c r="BH55" s="59"/>
      <c r="BI55" s="25">
        <v>0.55823199999999995</v>
      </c>
      <c r="BJ55" s="25">
        <v>0.75142900000000001</v>
      </c>
      <c r="BK55" s="25">
        <v>1</v>
      </c>
      <c r="BL55" s="25"/>
      <c r="BM55" s="25"/>
      <c r="BN55" s="25"/>
      <c r="BO55" s="25"/>
      <c r="BP55" s="25"/>
      <c r="BQ55" s="25"/>
      <c r="BR55" s="25"/>
      <c r="BS55" s="25"/>
      <c r="BT55" s="25"/>
      <c r="BU55"/>
      <c r="BV55" s="25"/>
      <c r="BW55" s="25"/>
      <c r="BX55" s="25"/>
      <c r="BY55" s="61">
        <v>0.31527777777777777</v>
      </c>
      <c r="BZ55" s="61"/>
      <c r="CA55" s="61">
        <v>0.33263888888888887</v>
      </c>
      <c r="CB55" s="61">
        <v>0.43541666666666662</v>
      </c>
      <c r="CC55" s="61">
        <v>0.10277777777777775</v>
      </c>
      <c r="CD55" s="25"/>
      <c r="CE55" s="25"/>
      <c r="CF55" s="25"/>
      <c r="CG55" s="25">
        <v>8</v>
      </c>
      <c r="CH55" s="25"/>
      <c r="CI55" s="13"/>
      <c r="CJ55" s="13">
        <v>27</v>
      </c>
      <c r="CK55" s="62"/>
      <c r="CL55" s="15"/>
      <c r="CM55" s="15"/>
      <c r="CN55" s="15"/>
      <c r="CO55" s="12">
        <v>0</v>
      </c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4"/>
      <c r="DC55" s="14"/>
      <c r="DD55" s="14"/>
      <c r="DE55" s="14"/>
      <c r="DF55" s="14"/>
      <c r="DG55" s="14"/>
      <c r="DH55" s="15"/>
      <c r="DI55" s="13"/>
      <c r="DJ55" s="13"/>
      <c r="DK55" s="13"/>
      <c r="DL55" s="13"/>
      <c r="DM55" s="14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</row>
    <row r="56" spans="1:697" s="36" customFormat="1" x14ac:dyDescent="0.25">
      <c r="A56" s="13" t="s">
        <v>689</v>
      </c>
      <c r="B56" s="6">
        <v>204</v>
      </c>
      <c r="C56" s="22">
        <v>5</v>
      </c>
      <c r="D56" s="13">
        <v>18</v>
      </c>
      <c r="E56" s="13">
        <v>13.5</v>
      </c>
      <c r="F56" s="13" t="s">
        <v>531</v>
      </c>
      <c r="G56" s="13" t="s">
        <v>690</v>
      </c>
      <c r="H56" s="13">
        <v>3</v>
      </c>
      <c r="I56" s="13"/>
      <c r="J56" s="25">
        <v>0.67</v>
      </c>
      <c r="K56" s="50">
        <v>417</v>
      </c>
      <c r="L56" s="50">
        <v>618</v>
      </c>
      <c r="M56" s="25">
        <v>0.67475728155339809</v>
      </c>
      <c r="N56" s="25">
        <v>1</v>
      </c>
      <c r="O56" s="25">
        <v>1.5</v>
      </c>
      <c r="P56" s="13">
        <v>7.24</v>
      </c>
      <c r="Q56" s="13">
        <v>4.03</v>
      </c>
      <c r="R56" s="13">
        <v>1.42</v>
      </c>
      <c r="S56" s="13">
        <v>0.38400000000000001</v>
      </c>
      <c r="T56" s="13">
        <v>0.34</v>
      </c>
      <c r="U56" s="13">
        <v>-1.0584800000000001</v>
      </c>
      <c r="V56" s="13">
        <v>-50.0306</v>
      </c>
      <c r="W56" s="13">
        <v>0.97800900000000002</v>
      </c>
      <c r="X56" s="13">
        <v>-50.54</v>
      </c>
      <c r="Y56" s="13">
        <v>0.39515899999999998</v>
      </c>
      <c r="Z56" s="13">
        <v>0.424927</v>
      </c>
      <c r="AA56" s="13">
        <v>0.42018800000000001</v>
      </c>
      <c r="AB56" s="13">
        <v>0.43385600000000002</v>
      </c>
      <c r="AC56" s="13">
        <v>0.48779600000000001</v>
      </c>
      <c r="AD56" s="13"/>
      <c r="AE56" s="13"/>
      <c r="AF56" s="13"/>
      <c r="AG56" s="13"/>
      <c r="AH56" s="13"/>
      <c r="AI56" s="13"/>
      <c r="AJ56" s="13">
        <v>0</v>
      </c>
      <c r="AK56" s="13">
        <v>0</v>
      </c>
      <c r="AL56" s="13"/>
      <c r="AM56" s="60"/>
      <c r="AN56" s="78"/>
      <c r="AO56" s="78"/>
      <c r="AP56" s="59"/>
      <c r="AQ56" s="59"/>
      <c r="AR56" s="60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25">
        <v>1</v>
      </c>
      <c r="BL56" s="25"/>
      <c r="BM56" s="25"/>
      <c r="BN56" s="25"/>
      <c r="BO56" s="25"/>
      <c r="BP56" s="25"/>
      <c r="BQ56" s="25"/>
      <c r="BR56" s="25"/>
      <c r="BS56" s="25"/>
      <c r="BT56" s="25"/>
      <c r="BU56"/>
      <c r="BV56" s="25"/>
      <c r="BW56" s="25"/>
      <c r="BX56" s="25"/>
      <c r="BY56" s="61">
        <v>0.31527777777777777</v>
      </c>
      <c r="BZ56" s="61"/>
      <c r="CA56" s="61">
        <v>0.33124999999999999</v>
      </c>
      <c r="CB56" s="61">
        <v>0.5229166666666667</v>
      </c>
      <c r="CC56" s="61">
        <v>0.19166666666666671</v>
      </c>
      <c r="CD56" s="25"/>
      <c r="CE56" s="25"/>
      <c r="CF56" s="25"/>
      <c r="CG56" s="25">
        <v>6</v>
      </c>
      <c r="CH56" s="25"/>
      <c r="CI56" s="13"/>
      <c r="CJ56" s="13">
        <v>28</v>
      </c>
      <c r="CK56" s="62">
        <v>0</v>
      </c>
      <c r="CL56" s="62">
        <v>0</v>
      </c>
      <c r="CM56" s="15"/>
      <c r="CN56" s="62"/>
      <c r="CO56" s="12">
        <v>1</v>
      </c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>
        <v>0</v>
      </c>
      <c r="DB56" s="14"/>
      <c r="DC56" s="14"/>
      <c r="DD56" s="14"/>
      <c r="DE56" s="14"/>
      <c r="DF56" s="14"/>
      <c r="DG56" s="14"/>
      <c r="DH56" s="15"/>
      <c r="DI56" s="13"/>
      <c r="DJ56" s="13"/>
      <c r="DK56" s="13"/>
      <c r="DL56" s="13"/>
      <c r="DM56" s="14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</row>
    <row r="57" spans="1:697" s="36" customFormat="1" x14ac:dyDescent="0.25">
      <c r="A57" s="48" t="s">
        <v>691</v>
      </c>
      <c r="B57" s="6">
        <v>205</v>
      </c>
      <c r="C57" s="22">
        <v>5</v>
      </c>
      <c r="D57" s="13">
        <v>18</v>
      </c>
      <c r="E57" s="13">
        <v>13.5</v>
      </c>
      <c r="F57" s="13" t="s">
        <v>531</v>
      </c>
      <c r="G57" s="13" t="s">
        <v>692</v>
      </c>
      <c r="H57" s="13">
        <v>0</v>
      </c>
      <c r="I57" s="13"/>
      <c r="J57" s="25">
        <v>0.67</v>
      </c>
      <c r="K57" s="50">
        <v>277</v>
      </c>
      <c r="L57" s="50">
        <v>618</v>
      </c>
      <c r="M57" s="25">
        <v>0.4482200647249191</v>
      </c>
      <c r="N57" s="25">
        <v>1</v>
      </c>
      <c r="O57" s="25">
        <v>1</v>
      </c>
      <c r="P57" s="13">
        <v>9.07</v>
      </c>
      <c r="Q57" s="13">
        <v>6.31</v>
      </c>
      <c r="R57" s="13">
        <v>2.84</v>
      </c>
      <c r="S57" s="13">
        <v>0.26200000000000001</v>
      </c>
      <c r="T57" s="13">
        <v>0.27</v>
      </c>
      <c r="U57" s="13">
        <v>-0.80625000000000002</v>
      </c>
      <c r="V57" s="13">
        <v>-48.363599999999998</v>
      </c>
      <c r="W57" s="13">
        <v>0.90375000000000005</v>
      </c>
      <c r="X57" s="13">
        <v>-48.523400000000002</v>
      </c>
      <c r="Y57" s="13">
        <v>0.59446500000000002</v>
      </c>
      <c r="Z57" s="13">
        <v>0.57736699999999996</v>
      </c>
      <c r="AA57" s="13">
        <v>0.56259899999999996</v>
      </c>
      <c r="AB57" s="13">
        <v>0.57405600000000001</v>
      </c>
      <c r="AC57" s="13">
        <v>0.64076500000000003</v>
      </c>
      <c r="AD57" s="13"/>
      <c r="AE57" s="13"/>
      <c r="AF57" s="13"/>
      <c r="AG57" s="13"/>
      <c r="AH57" s="13"/>
      <c r="AI57" s="13"/>
      <c r="AJ57" s="13">
        <v>0</v>
      </c>
      <c r="AK57" s="13">
        <v>0</v>
      </c>
      <c r="AL57" s="13"/>
      <c r="AM57" s="60"/>
      <c r="AN57" s="15"/>
      <c r="AO57" s="15"/>
      <c r="AP57" s="25">
        <v>24.6999</v>
      </c>
      <c r="AQ57" s="25">
        <v>-30.7468</v>
      </c>
      <c r="AR57" s="13">
        <v>17</v>
      </c>
      <c r="AS57" s="25">
        <v>-48.245899999999999</v>
      </c>
      <c r="AT57" s="25">
        <v>2900</v>
      </c>
      <c r="AU57" s="25">
        <v>-30.7468</v>
      </c>
      <c r="AV57" s="25">
        <v>17.499099999999999</v>
      </c>
      <c r="AW57" s="25">
        <v>7.2008299999999998</v>
      </c>
      <c r="AX57" s="25">
        <v>24.6999</v>
      </c>
      <c r="AY57" s="25">
        <v>0.13474700000000001</v>
      </c>
      <c r="AZ57" s="25">
        <v>8.5003300000000004E-2</v>
      </c>
      <c r="BA57" s="25">
        <v>75.459599999999995</v>
      </c>
      <c r="BB57" s="25"/>
      <c r="BC57" s="25">
        <v>-46.854799999999997</v>
      </c>
      <c r="BD57" s="25">
        <v>1.3911100000000001</v>
      </c>
      <c r="BE57" s="25">
        <v>0.49901099999999998</v>
      </c>
      <c r="BF57" s="59"/>
      <c r="BG57" s="59"/>
      <c r="BH57" s="59"/>
      <c r="BI57" s="25">
        <v>0.54040100000000002</v>
      </c>
      <c r="BJ57" s="25">
        <v>0.66764699999999999</v>
      </c>
      <c r="BK57" s="25">
        <v>1</v>
      </c>
      <c r="BL57" s="25"/>
      <c r="BM57" s="25"/>
      <c r="BN57" s="25"/>
      <c r="BO57" s="25"/>
      <c r="BP57" s="25"/>
      <c r="BQ57" s="25"/>
      <c r="BR57" s="25"/>
      <c r="BS57" s="25"/>
      <c r="BT57" s="25"/>
      <c r="BU57"/>
      <c r="BV57" s="25"/>
      <c r="BW57" s="25"/>
      <c r="BX57" s="25"/>
      <c r="BY57" s="61">
        <v>0.31527777777777777</v>
      </c>
      <c r="BZ57" s="61"/>
      <c r="CA57" s="61">
        <v>0.33124999999999999</v>
      </c>
      <c r="CB57" s="61">
        <v>0.53333333333333333</v>
      </c>
      <c r="CC57" s="61">
        <v>0.20208333333333334</v>
      </c>
      <c r="CD57" s="25"/>
      <c r="CE57" s="25"/>
      <c r="CF57" s="25"/>
      <c r="CG57" s="25">
        <v>11.7</v>
      </c>
      <c r="CH57" s="25"/>
      <c r="CI57" s="13"/>
      <c r="CJ57" s="13">
        <v>28</v>
      </c>
      <c r="CK57" s="62">
        <v>0</v>
      </c>
      <c r="CL57" s="62">
        <v>0</v>
      </c>
      <c r="CM57" s="15"/>
      <c r="CN57" s="62"/>
      <c r="CO57" s="12">
        <v>0</v>
      </c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5"/>
      <c r="DI57" s="13">
        <v>1</v>
      </c>
      <c r="DJ57" s="13">
        <v>1</v>
      </c>
      <c r="DK57" s="13">
        <v>0</v>
      </c>
      <c r="DL57" s="13">
        <v>0</v>
      </c>
      <c r="DM57" s="14">
        <v>0</v>
      </c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</row>
    <row r="58" spans="1:697" s="36" customFormat="1" x14ac:dyDescent="0.25">
      <c r="A58" s="13" t="s">
        <v>693</v>
      </c>
      <c r="B58" s="6">
        <v>206</v>
      </c>
      <c r="C58" s="22">
        <v>5</v>
      </c>
      <c r="D58" s="13">
        <v>18</v>
      </c>
      <c r="E58" s="13">
        <v>13.5</v>
      </c>
      <c r="F58" s="13" t="s">
        <v>531</v>
      </c>
      <c r="G58" s="13" t="s">
        <v>694</v>
      </c>
      <c r="H58" s="13">
        <v>0</v>
      </c>
      <c r="I58" s="13"/>
      <c r="J58" s="25">
        <v>0.67</v>
      </c>
      <c r="K58" s="50">
        <v>310</v>
      </c>
      <c r="L58" s="50">
        <v>618</v>
      </c>
      <c r="M58" s="25">
        <v>0.50161812297734631</v>
      </c>
      <c r="N58" s="25">
        <v>1</v>
      </c>
      <c r="O58" s="25">
        <v>1.5</v>
      </c>
      <c r="P58" s="13">
        <v>10.15</v>
      </c>
      <c r="Q58" s="13">
        <v>6.32</v>
      </c>
      <c r="R58" s="13">
        <v>3.09</v>
      </c>
      <c r="S58" s="13">
        <v>0.34300000000000003</v>
      </c>
      <c r="T58" s="13">
        <v>0.35099999999999998</v>
      </c>
      <c r="U58" s="13">
        <v>-1.2302599999999999</v>
      </c>
      <c r="V58" s="13">
        <v>-45.872900000000001</v>
      </c>
      <c r="W58" s="13">
        <v>1.09812</v>
      </c>
      <c r="X58" s="13">
        <v>-45.875300000000003</v>
      </c>
      <c r="Y58" s="13">
        <v>0.54425000000000001</v>
      </c>
      <c r="Z58" s="13">
        <v>0.540022</v>
      </c>
      <c r="AA58" s="13">
        <v>0.52865399999999996</v>
      </c>
      <c r="AB58" s="13">
        <v>0.52542199999999994</v>
      </c>
      <c r="AC58" s="13">
        <v>0.56586899999999996</v>
      </c>
      <c r="AD58" s="13"/>
      <c r="AE58" s="13"/>
      <c r="AF58" s="13"/>
      <c r="AG58" s="13"/>
      <c r="AH58" s="13"/>
      <c r="AI58" s="13"/>
      <c r="AJ58" s="13">
        <v>-63.9</v>
      </c>
      <c r="AK58" s="13">
        <v>-2700</v>
      </c>
      <c r="AL58" s="13"/>
      <c r="AM58" s="60"/>
      <c r="AN58" s="15"/>
      <c r="AO58" s="15"/>
      <c r="AP58" s="25">
        <v>43.04</v>
      </c>
      <c r="AQ58" s="25">
        <v>-33.42</v>
      </c>
      <c r="AR58" s="13">
        <v>47</v>
      </c>
      <c r="AS58" s="25">
        <v>-46.01</v>
      </c>
      <c r="AT58" s="25">
        <v>1400</v>
      </c>
      <c r="AU58" s="25">
        <v>-33.42</v>
      </c>
      <c r="AV58" s="25">
        <v>12.59</v>
      </c>
      <c r="AW58" s="25">
        <v>30.46</v>
      </c>
      <c r="AX58" s="25">
        <v>43.04</v>
      </c>
      <c r="AY58" s="25">
        <v>0.23</v>
      </c>
      <c r="AZ58" s="25">
        <v>0.14000000000000001</v>
      </c>
      <c r="BA58" s="25">
        <v>199.57</v>
      </c>
      <c r="BB58" s="25"/>
      <c r="BC58" s="25">
        <v>-47.93</v>
      </c>
      <c r="BD58" s="25">
        <v>-1.92</v>
      </c>
      <c r="BE58" s="25">
        <v>0.72</v>
      </c>
      <c r="BF58" s="59"/>
      <c r="BG58" s="59"/>
      <c r="BH58" s="59"/>
      <c r="BI58" s="25">
        <v>0.61</v>
      </c>
      <c r="BJ58" s="25">
        <v>0.82</v>
      </c>
      <c r="BK58" s="25">
        <v>1</v>
      </c>
      <c r="BL58" s="25"/>
      <c r="BM58" s="25"/>
      <c r="BN58" s="25"/>
      <c r="BO58" s="25"/>
      <c r="BP58" s="25"/>
      <c r="BQ58" s="25"/>
      <c r="BR58" s="25"/>
      <c r="BS58" s="25"/>
      <c r="BT58" s="25"/>
      <c r="BU58"/>
      <c r="BV58" s="25"/>
      <c r="BW58" s="25"/>
      <c r="BX58" s="25"/>
      <c r="BY58" s="61">
        <v>0.31527777777777777</v>
      </c>
      <c r="BZ58" s="61"/>
      <c r="CA58" s="61">
        <v>0.33124999999999999</v>
      </c>
      <c r="CB58" s="61">
        <v>0.5444444444444444</v>
      </c>
      <c r="CC58" s="61">
        <v>0.21319444444444441</v>
      </c>
      <c r="CD58" s="25"/>
      <c r="CE58" s="25"/>
      <c r="CF58" s="25"/>
      <c r="CG58" s="25">
        <v>10</v>
      </c>
      <c r="CH58" s="25"/>
      <c r="CI58" s="13"/>
      <c r="CJ58" s="13">
        <v>28</v>
      </c>
      <c r="CK58" s="62">
        <v>-4.5396350799999992</v>
      </c>
      <c r="CL58" s="15">
        <v>0</v>
      </c>
      <c r="CM58" s="15"/>
      <c r="CN58" s="15"/>
      <c r="CO58" s="12">
        <v>0</v>
      </c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>
        <v>0</v>
      </c>
      <c r="DB58" s="14"/>
      <c r="DC58" s="14"/>
      <c r="DD58" s="14"/>
      <c r="DE58" s="14"/>
      <c r="DF58" s="14"/>
      <c r="DG58" s="14"/>
      <c r="DH58" s="15"/>
      <c r="DI58" s="13"/>
      <c r="DJ58" s="13"/>
      <c r="DK58" s="13"/>
      <c r="DL58" s="13"/>
      <c r="DM58" s="14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</row>
    <row r="59" spans="1:697" x14ac:dyDescent="0.25">
      <c r="A59" s="13" t="s">
        <v>695</v>
      </c>
      <c r="B59" s="6">
        <v>207</v>
      </c>
      <c r="C59" s="22">
        <v>5</v>
      </c>
      <c r="D59" s="13">
        <v>18</v>
      </c>
      <c r="E59" s="13">
        <v>13.5</v>
      </c>
      <c r="F59" s="13" t="s">
        <v>531</v>
      </c>
      <c r="G59" s="13"/>
      <c r="H59" s="13">
        <v>0</v>
      </c>
      <c r="I59" s="13"/>
      <c r="J59" s="25">
        <v>0.67</v>
      </c>
      <c r="K59" s="50">
        <v>125</v>
      </c>
      <c r="L59" s="50">
        <v>618</v>
      </c>
      <c r="M59" s="25">
        <v>0.2022653721682848</v>
      </c>
      <c r="N59" s="25">
        <v>1</v>
      </c>
      <c r="O59" s="25">
        <v>1.5</v>
      </c>
      <c r="P59" s="13">
        <v>12.23</v>
      </c>
      <c r="Q59" s="13">
        <v>4.7</v>
      </c>
      <c r="R59" s="13">
        <v>7.05</v>
      </c>
      <c r="S59" s="13">
        <v>0.35899999999999999</v>
      </c>
      <c r="T59" s="13">
        <v>0.39</v>
      </c>
      <c r="U59" s="13">
        <v>-1.5109399999999999</v>
      </c>
      <c r="V59" s="13">
        <v>-42.390500000000003</v>
      </c>
      <c r="W59" s="13">
        <v>1.40594</v>
      </c>
      <c r="X59" s="13">
        <v>-46.4407</v>
      </c>
      <c r="Y59" s="13">
        <v>0.34052399999999999</v>
      </c>
      <c r="Z59" s="13">
        <v>0.35302</v>
      </c>
      <c r="AA59" s="13">
        <v>0.37257299999999999</v>
      </c>
      <c r="AB59" s="13">
        <v>0.40525600000000001</v>
      </c>
      <c r="AC59" s="13">
        <v>0.49933300000000003</v>
      </c>
      <c r="AD59" s="13"/>
      <c r="AE59" s="13"/>
      <c r="AF59" s="13"/>
      <c r="AG59" s="13"/>
      <c r="AH59" s="13"/>
      <c r="AI59" s="13"/>
      <c r="AJ59" s="13">
        <v>-52.2</v>
      </c>
      <c r="AK59" s="13">
        <v>-1800</v>
      </c>
      <c r="AL59" s="13"/>
      <c r="AM59" s="60"/>
      <c r="AN59" s="15"/>
      <c r="AO59" s="15"/>
      <c r="AP59" s="25">
        <v>44.046300000000002</v>
      </c>
      <c r="AQ59" s="25">
        <v>-30.872399999999999</v>
      </c>
      <c r="AR59" s="13">
        <v>31</v>
      </c>
      <c r="AS59" s="25">
        <v>-40.863900000000001</v>
      </c>
      <c r="AT59" s="25">
        <v>810</v>
      </c>
      <c r="AU59" s="25">
        <v>-30.872399999999999</v>
      </c>
      <c r="AV59" s="25">
        <v>9.9914400000000008</v>
      </c>
      <c r="AW59" s="25">
        <v>34.054900000000004</v>
      </c>
      <c r="AX59" s="25">
        <v>44.046300000000002</v>
      </c>
      <c r="AY59" s="25">
        <v>0.31860300000000003</v>
      </c>
      <c r="AZ59" s="25">
        <v>0.17583399999999999</v>
      </c>
      <c r="BA59" s="25">
        <v>185.333</v>
      </c>
      <c r="BB59" s="25"/>
      <c r="BC59" s="25">
        <v>-40.239899999999999</v>
      </c>
      <c r="BD59" s="25">
        <v>0.62396700000000005</v>
      </c>
      <c r="BE59" s="25">
        <v>1.0093300000000001</v>
      </c>
      <c r="BF59" s="59"/>
      <c r="BG59" s="59"/>
      <c r="BH59" s="59"/>
      <c r="BI59" s="25">
        <v>0.64680000000000004</v>
      </c>
      <c r="BJ59" s="25">
        <v>0.93</v>
      </c>
      <c r="BK59" s="25">
        <v>1</v>
      </c>
      <c r="BL59" s="25"/>
      <c r="BM59" s="25"/>
      <c r="BN59" s="25"/>
      <c r="BO59" s="25"/>
      <c r="BP59" s="25"/>
      <c r="BQ59" s="25"/>
      <c r="BR59" s="25"/>
      <c r="BS59" s="25"/>
      <c r="BT59" s="25"/>
      <c r="BV59" s="25"/>
      <c r="BW59" s="25"/>
      <c r="BX59" s="25"/>
      <c r="BY59" s="61">
        <v>0.31527777777777777</v>
      </c>
      <c r="BZ59" s="61"/>
      <c r="CA59" s="61">
        <v>0.33124999999999999</v>
      </c>
      <c r="CB59" s="61">
        <v>0.55138888888888882</v>
      </c>
      <c r="CC59" s="61">
        <v>0.22013888888888883</v>
      </c>
      <c r="CD59" s="25"/>
      <c r="CE59" s="25"/>
      <c r="CF59" s="25"/>
      <c r="CG59" s="25">
        <v>5.0999999999999996</v>
      </c>
      <c r="CH59" s="25"/>
      <c r="CI59" s="13"/>
      <c r="CJ59" s="13">
        <v>28</v>
      </c>
      <c r="CK59" s="62">
        <v>-27.501600085999996</v>
      </c>
      <c r="CL59" s="15">
        <v>-11.110186999999998</v>
      </c>
      <c r="CM59" s="15"/>
      <c r="CN59" s="15"/>
      <c r="CO59" s="12">
        <v>0</v>
      </c>
      <c r="CP59" s="13"/>
      <c r="CQ59" s="13">
        <v>9.91</v>
      </c>
      <c r="CR59" s="13">
        <v>2.2999999999999998</v>
      </c>
      <c r="CS59" s="13">
        <v>2.6</v>
      </c>
      <c r="CT59" s="13">
        <v>3.43</v>
      </c>
      <c r="CU59" s="13"/>
      <c r="CV59" s="13"/>
      <c r="CW59" s="13"/>
      <c r="CX59" s="13"/>
      <c r="CY59" s="13"/>
      <c r="CZ59" s="13"/>
      <c r="DA59" s="13">
        <v>2</v>
      </c>
      <c r="DB59" s="14"/>
      <c r="DC59" s="14"/>
      <c r="DD59" s="14"/>
      <c r="DE59" s="14"/>
      <c r="DF59" s="14"/>
      <c r="DG59" s="14"/>
      <c r="DH59" s="15"/>
      <c r="DI59" s="13">
        <v>0</v>
      </c>
      <c r="DJ59" s="13">
        <v>1</v>
      </c>
      <c r="DK59" s="13">
        <v>0</v>
      </c>
      <c r="DL59" s="13">
        <v>1</v>
      </c>
      <c r="DM59" s="14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</row>
    <row r="60" spans="1:697" x14ac:dyDescent="0.25">
      <c r="A60" s="13" t="s">
        <v>696</v>
      </c>
      <c r="B60" s="6">
        <v>208</v>
      </c>
      <c r="C60" s="22">
        <v>5</v>
      </c>
      <c r="D60" s="13">
        <v>18</v>
      </c>
      <c r="E60" s="13">
        <v>13.5</v>
      </c>
      <c r="F60" s="13" t="s">
        <v>531</v>
      </c>
      <c r="G60" s="13"/>
      <c r="H60" s="13">
        <v>1</v>
      </c>
      <c r="I60" s="13"/>
      <c r="J60" s="25">
        <v>0.67</v>
      </c>
      <c r="K60" s="50">
        <v>173</v>
      </c>
      <c r="L60" s="50">
        <v>618</v>
      </c>
      <c r="M60" s="25">
        <v>0.27993527508090615</v>
      </c>
      <c r="N60" s="25">
        <v>1</v>
      </c>
      <c r="O60" s="25">
        <v>1.5</v>
      </c>
      <c r="P60" s="13">
        <v>10.51</v>
      </c>
      <c r="Q60" s="13">
        <v>4.67</v>
      </c>
      <c r="R60" s="13">
        <v>2.2000000000000002</v>
      </c>
      <c r="S60" s="13">
        <v>0.33900000000000002</v>
      </c>
      <c r="T60" s="13">
        <v>0.35699999999999998</v>
      </c>
      <c r="U60" s="13">
        <v>-1.2539499999999999</v>
      </c>
      <c r="V60" s="13">
        <v>-49.517299999999999</v>
      </c>
      <c r="W60" s="13">
        <v>1.1979200000000001</v>
      </c>
      <c r="X60" s="13">
        <v>-49.918199999999999</v>
      </c>
      <c r="Y60" s="13">
        <v>0.33966600000000002</v>
      </c>
      <c r="Z60" s="13">
        <v>0.34584500000000001</v>
      </c>
      <c r="AA60" s="13">
        <v>0.36172399999999999</v>
      </c>
      <c r="AB60" s="13">
        <v>0.39765299999999998</v>
      </c>
      <c r="AC60" s="13">
        <v>0.49011700000000002</v>
      </c>
      <c r="AD60" s="13"/>
      <c r="AE60" s="13"/>
      <c r="AF60" s="13"/>
      <c r="AG60" s="13"/>
      <c r="AH60" s="13"/>
      <c r="AI60" s="13"/>
      <c r="AJ60" s="13">
        <v>0</v>
      </c>
      <c r="AK60" s="13">
        <v>0</v>
      </c>
      <c r="AL60" s="13"/>
      <c r="AM60" s="60"/>
      <c r="AN60" s="15"/>
      <c r="AO60" s="15"/>
      <c r="AP60" s="25">
        <v>50.882899999999999</v>
      </c>
      <c r="AQ60" s="25">
        <v>-36.140999999999998</v>
      </c>
      <c r="AR60" s="13">
        <v>42</v>
      </c>
      <c r="AS60" s="25">
        <v>-49.116500000000002</v>
      </c>
      <c r="AT60" s="25">
        <v>2090</v>
      </c>
      <c r="AU60" s="25">
        <v>-36.140999999999998</v>
      </c>
      <c r="AV60" s="25">
        <v>12.9755</v>
      </c>
      <c r="AW60" s="25">
        <v>37.907400000000003</v>
      </c>
      <c r="AX60" s="25">
        <v>50.882899999999999</v>
      </c>
      <c r="AY60" s="25">
        <v>0.20649000000000001</v>
      </c>
      <c r="AZ60" s="25">
        <v>0.15180299999999999</v>
      </c>
      <c r="BA60" s="25">
        <v>255.24600000000001</v>
      </c>
      <c r="BB60" s="25"/>
      <c r="BC60" s="25">
        <v>-52.773099999999999</v>
      </c>
      <c r="BD60" s="25">
        <v>-3.6565799999999999</v>
      </c>
      <c r="BE60" s="25">
        <v>0.64578199999999997</v>
      </c>
      <c r="BF60" s="59"/>
      <c r="BG60" s="59"/>
      <c r="BH60" s="59"/>
      <c r="BI60" s="25">
        <v>0.55278899999999997</v>
      </c>
      <c r="BJ60" s="25">
        <v>0.79071400000000003</v>
      </c>
      <c r="BK60" s="25">
        <v>1</v>
      </c>
      <c r="BL60" s="25"/>
      <c r="BM60" s="25"/>
      <c r="BN60" s="25"/>
      <c r="BO60" s="25"/>
      <c r="BP60" s="25"/>
      <c r="BQ60" s="25"/>
      <c r="BR60" s="25"/>
      <c r="BS60" s="25"/>
      <c r="BT60" s="25"/>
      <c r="BV60" s="25"/>
      <c r="BW60" s="25"/>
      <c r="BX60" s="25"/>
      <c r="BY60" s="61">
        <v>0.31527777777777777</v>
      </c>
      <c r="BZ60" s="61"/>
      <c r="CA60" s="61">
        <v>0.33124999999999999</v>
      </c>
      <c r="CB60" s="61">
        <v>0.55555555555555558</v>
      </c>
      <c r="CC60" s="61">
        <v>0.22430555555555559</v>
      </c>
      <c r="CD60" s="25"/>
      <c r="CE60" s="25"/>
      <c r="CF60" s="25"/>
      <c r="CG60" s="25">
        <v>5.5</v>
      </c>
      <c r="CH60" s="25"/>
      <c r="CI60" s="13"/>
      <c r="CJ60" s="13">
        <v>28</v>
      </c>
      <c r="CK60" s="62">
        <v>-23.980315577999999</v>
      </c>
      <c r="CL60" s="15">
        <v>-7.7260709999999992</v>
      </c>
      <c r="CM60" s="15"/>
      <c r="CN60" s="15"/>
      <c r="CO60" s="12">
        <v>0</v>
      </c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>
        <v>0</v>
      </c>
      <c r="DB60" s="14"/>
      <c r="DC60" s="14"/>
      <c r="DD60" s="14"/>
      <c r="DE60" s="14"/>
      <c r="DF60" s="14"/>
      <c r="DG60" s="14"/>
      <c r="DH60" s="15"/>
      <c r="DI60" s="13">
        <v>0</v>
      </c>
      <c r="DJ60" s="13">
        <v>1</v>
      </c>
      <c r="DK60" s="13">
        <v>0</v>
      </c>
      <c r="DL60" s="13">
        <v>1</v>
      </c>
      <c r="DM60" s="14"/>
    </row>
    <row r="61" spans="1:697" x14ac:dyDescent="0.25">
      <c r="A61" s="48" t="s">
        <v>697</v>
      </c>
      <c r="B61" s="6">
        <v>209</v>
      </c>
      <c r="C61" s="22">
        <v>5</v>
      </c>
      <c r="D61" s="13">
        <v>18</v>
      </c>
      <c r="E61" s="13">
        <v>13.5</v>
      </c>
      <c r="F61" s="13" t="s">
        <v>531</v>
      </c>
      <c r="G61" s="13"/>
      <c r="H61" s="13">
        <v>1</v>
      </c>
      <c r="I61" s="13"/>
      <c r="J61" s="25">
        <v>0.67</v>
      </c>
      <c r="K61" s="50">
        <v>217</v>
      </c>
      <c r="L61" s="50">
        <v>618</v>
      </c>
      <c r="M61" s="25">
        <v>0.35113268608414239</v>
      </c>
      <c r="N61" s="25">
        <v>1</v>
      </c>
      <c r="O61" s="25">
        <v>1</v>
      </c>
      <c r="P61" s="13">
        <v>9.4499999999999993</v>
      </c>
      <c r="Q61" s="13">
        <v>5.71</v>
      </c>
      <c r="R61" s="13">
        <v>2.41</v>
      </c>
      <c r="S61" s="13">
        <v>0.26500000000000001</v>
      </c>
      <c r="T61" s="13">
        <v>0.27200000000000002</v>
      </c>
      <c r="U61" s="13">
        <v>-1.3671899999999999</v>
      </c>
      <c r="V61" s="13">
        <v>-46.421399999999998</v>
      </c>
      <c r="W61" s="13">
        <v>1.27969</v>
      </c>
      <c r="X61" s="13">
        <v>-46.360700000000001</v>
      </c>
      <c r="Y61" s="13">
        <v>0.46077400000000002</v>
      </c>
      <c r="Z61" s="13">
        <v>0.494419</v>
      </c>
      <c r="AA61" s="13">
        <v>0.48908800000000002</v>
      </c>
      <c r="AB61" s="13">
        <v>0.50315900000000002</v>
      </c>
      <c r="AC61" s="13">
        <v>0.56055299999999997</v>
      </c>
      <c r="AD61" s="13"/>
      <c r="AE61" s="13"/>
      <c r="AF61" s="13"/>
      <c r="AG61" s="13"/>
      <c r="AH61" s="13"/>
      <c r="AI61" s="13"/>
      <c r="AJ61" s="13">
        <v>0</v>
      </c>
      <c r="AK61" s="13">
        <v>0</v>
      </c>
      <c r="AL61" s="13"/>
      <c r="AM61" s="60"/>
      <c r="AN61" s="15"/>
      <c r="AO61" s="15"/>
      <c r="AP61" s="25">
        <v>30.1113</v>
      </c>
      <c r="AQ61" s="25">
        <v>-35.829300000000003</v>
      </c>
      <c r="AR61" s="13">
        <v>40</v>
      </c>
      <c r="AS61" s="25">
        <v>-46.329300000000003</v>
      </c>
      <c r="AT61" s="25">
        <v>1650</v>
      </c>
      <c r="AU61" s="25">
        <v>-35.829300000000003</v>
      </c>
      <c r="AV61" s="25">
        <v>10.5</v>
      </c>
      <c r="AW61" s="25">
        <v>19.6113</v>
      </c>
      <c r="AX61" s="25">
        <v>30.1113</v>
      </c>
      <c r="AY61" s="25">
        <v>0.197381</v>
      </c>
      <c r="AZ61" s="25">
        <v>0.11504399999999999</v>
      </c>
      <c r="BA61" s="25">
        <v>162.148</v>
      </c>
      <c r="BB61" s="25"/>
      <c r="BC61" s="25">
        <v>-47.3187</v>
      </c>
      <c r="BD61" s="25">
        <v>-0.98943899999999996</v>
      </c>
      <c r="BE61" s="25">
        <v>0.62931300000000001</v>
      </c>
      <c r="BF61" s="59"/>
      <c r="BG61" s="59"/>
      <c r="BH61" s="59"/>
      <c r="BI61" s="25">
        <v>0.53443700000000005</v>
      </c>
      <c r="BJ61" s="25">
        <v>0.72050000000000003</v>
      </c>
      <c r="BK61" s="25">
        <v>1</v>
      </c>
      <c r="BL61" s="25"/>
      <c r="BM61" s="25"/>
      <c r="BN61" s="25"/>
      <c r="BO61" s="25"/>
      <c r="BP61" s="25"/>
      <c r="BQ61" s="25"/>
      <c r="BR61" s="25"/>
      <c r="BS61" s="25"/>
      <c r="BT61" s="25"/>
      <c r="BV61" s="25"/>
      <c r="BW61" s="25"/>
      <c r="BX61" s="25"/>
      <c r="BY61" s="61">
        <v>0.31527777777777777</v>
      </c>
      <c r="BZ61" s="61"/>
      <c r="CA61" s="61">
        <v>0.33124999999999999</v>
      </c>
      <c r="CB61" s="61">
        <v>0.56666666666666665</v>
      </c>
      <c r="CC61" s="61">
        <v>0.23541666666666666</v>
      </c>
      <c r="CD61" s="25"/>
      <c r="CE61" s="25"/>
      <c r="CF61" s="25"/>
      <c r="CG61" s="25">
        <v>9.9</v>
      </c>
      <c r="CH61" s="25"/>
      <c r="CI61" s="13"/>
      <c r="CJ61" s="13">
        <v>28</v>
      </c>
      <c r="CK61" s="62">
        <v>19.863970795999997</v>
      </c>
      <c r="CL61" s="62">
        <v>5.0500850000000002</v>
      </c>
      <c r="CM61" s="15"/>
      <c r="CN61" s="62"/>
      <c r="CO61" s="12">
        <v>0</v>
      </c>
      <c r="CP61" s="13"/>
      <c r="CQ61" s="15">
        <v>9.91</v>
      </c>
      <c r="CR61" s="13">
        <v>3.82</v>
      </c>
      <c r="CS61" s="13">
        <v>8.0399999999999991</v>
      </c>
      <c r="CT61" s="13"/>
      <c r="CU61" s="13"/>
      <c r="CV61" s="13"/>
      <c r="CW61" s="13"/>
      <c r="CX61" s="13"/>
      <c r="CY61" s="13"/>
      <c r="CZ61" s="13"/>
      <c r="DA61" s="13">
        <v>1</v>
      </c>
      <c r="DB61" s="14"/>
      <c r="DC61" s="14"/>
      <c r="DD61" s="14"/>
      <c r="DE61" s="14"/>
      <c r="DF61" s="14"/>
      <c r="DG61" s="14"/>
      <c r="DH61" s="15"/>
      <c r="DI61" s="13">
        <v>0</v>
      </c>
      <c r="DJ61" s="13">
        <v>1</v>
      </c>
      <c r="DK61" s="13">
        <v>0</v>
      </c>
      <c r="DL61" s="13">
        <v>1</v>
      </c>
      <c r="DM61" s="14"/>
    </row>
    <row r="62" spans="1:697" x14ac:dyDescent="0.25">
      <c r="A62" s="48" t="s">
        <v>701</v>
      </c>
      <c r="B62" s="6">
        <v>212</v>
      </c>
      <c r="C62" s="22">
        <v>5</v>
      </c>
      <c r="D62" s="13">
        <v>18</v>
      </c>
      <c r="E62" s="13">
        <v>14.7</v>
      </c>
      <c r="F62" s="13" t="s">
        <v>531</v>
      </c>
      <c r="G62" s="13"/>
      <c r="H62" s="13">
        <v>0</v>
      </c>
      <c r="I62" s="13"/>
      <c r="J62" s="25">
        <v>0.65</v>
      </c>
      <c r="K62" s="50">
        <v>374</v>
      </c>
      <c r="L62" s="50">
        <v>697</v>
      </c>
      <c r="M62" s="25">
        <v>0.53658536585365857</v>
      </c>
      <c r="N62" s="25">
        <v>1</v>
      </c>
      <c r="O62" s="25">
        <v>1</v>
      </c>
      <c r="P62" s="13">
        <v>8.77</v>
      </c>
      <c r="Q62" s="13">
        <v>6.55</v>
      </c>
      <c r="R62" s="13">
        <v>2.38</v>
      </c>
      <c r="S62" s="13">
        <v>0.246</v>
      </c>
      <c r="T62" s="13">
        <v>0.23799999999999999</v>
      </c>
      <c r="U62" s="13">
        <v>-0.97593700000000005</v>
      </c>
      <c r="V62" s="13">
        <v>-49.359000000000002</v>
      </c>
      <c r="W62" s="13">
        <v>1.0206200000000001</v>
      </c>
      <c r="X62" s="13">
        <v>-49.527500000000003</v>
      </c>
      <c r="Y62" s="13">
        <v>0.64463300000000001</v>
      </c>
      <c r="Z62" s="13">
        <v>0.63507999999999998</v>
      </c>
      <c r="AA62" s="13">
        <v>0.619282</v>
      </c>
      <c r="AB62" s="13">
        <v>0.62327200000000005</v>
      </c>
      <c r="AC62" s="13">
        <v>0.67990200000000001</v>
      </c>
      <c r="AD62" s="13"/>
      <c r="AE62" s="13"/>
      <c r="AF62" s="13"/>
      <c r="AG62" s="13"/>
      <c r="AH62" s="13"/>
      <c r="AI62" s="13"/>
      <c r="AJ62" s="13">
        <v>0</v>
      </c>
      <c r="AK62" s="13">
        <v>0</v>
      </c>
      <c r="AL62" s="13"/>
      <c r="AM62" s="60"/>
      <c r="AN62" s="15"/>
      <c r="AO62" s="15"/>
      <c r="AP62" s="25">
        <v>27.935400000000001</v>
      </c>
      <c r="AQ62" s="25">
        <v>-40.547400000000003</v>
      </c>
      <c r="AR62" s="13">
        <v>35</v>
      </c>
      <c r="AS62" s="25">
        <v>-49.691600000000001</v>
      </c>
      <c r="AT62" s="25">
        <v>1573.43</v>
      </c>
      <c r="AU62" s="25">
        <v>-40.547400000000003</v>
      </c>
      <c r="AV62" s="25">
        <v>9.1442099999999993</v>
      </c>
      <c r="AW62" s="25">
        <v>18.7912</v>
      </c>
      <c r="AX62" s="25">
        <v>27.935400000000001</v>
      </c>
      <c r="AY62" s="25">
        <v>0.19733200000000001</v>
      </c>
      <c r="AZ62" s="25">
        <v>0.11853</v>
      </c>
      <c r="BA62" s="25">
        <v>148.036</v>
      </c>
      <c r="BB62" s="25"/>
      <c r="BC62" s="25">
        <v>-51.505400000000002</v>
      </c>
      <c r="BD62" s="25">
        <v>-1.81372</v>
      </c>
      <c r="BE62" s="25">
        <v>0.61984600000000001</v>
      </c>
      <c r="BF62" s="59"/>
      <c r="BG62" s="59"/>
      <c r="BH62" s="59"/>
      <c r="BI62" s="25">
        <v>0.56186899999999995</v>
      </c>
      <c r="BJ62" s="25">
        <v>0.74971399999999999</v>
      </c>
      <c r="BK62" s="25">
        <v>1</v>
      </c>
      <c r="BL62" s="25"/>
      <c r="BM62" s="25"/>
      <c r="BN62" s="25"/>
      <c r="BO62" s="25"/>
      <c r="BP62" s="25"/>
      <c r="BQ62" s="25"/>
      <c r="BR62" s="25"/>
      <c r="BS62" s="25"/>
      <c r="BT62" s="25"/>
      <c r="BV62" s="25"/>
      <c r="BW62" s="25"/>
      <c r="BX62" s="25"/>
      <c r="BY62" s="61">
        <v>0.31527777777777777</v>
      </c>
      <c r="BZ62" s="61"/>
      <c r="CA62" s="61">
        <v>0.3347222222222222</v>
      </c>
      <c r="CB62" s="61">
        <v>0.3972222222222222</v>
      </c>
      <c r="CC62" s="61">
        <v>6.25E-2</v>
      </c>
      <c r="CD62" s="25"/>
      <c r="CE62" s="25"/>
      <c r="CF62" s="25"/>
      <c r="CG62" s="25">
        <v>7.5</v>
      </c>
      <c r="CH62" s="25"/>
      <c r="CI62" s="13"/>
      <c r="CJ62" s="13">
        <v>29</v>
      </c>
      <c r="CK62" s="62">
        <v>0</v>
      </c>
      <c r="CL62" s="15"/>
      <c r="CM62" s="15"/>
      <c r="CN62" s="15"/>
      <c r="CO62" s="12">
        <v>0</v>
      </c>
      <c r="CP62" s="13">
        <v>1</v>
      </c>
      <c r="CQ62" s="13">
        <v>11.88</v>
      </c>
      <c r="CR62" s="13">
        <v>6.46</v>
      </c>
      <c r="CS62" s="13">
        <v>7.7</v>
      </c>
      <c r="CT62" s="13"/>
      <c r="CU62" s="13"/>
      <c r="CV62" s="13"/>
      <c r="CW62" s="13"/>
      <c r="CX62" s="13"/>
      <c r="CY62" s="13"/>
      <c r="CZ62" s="13"/>
      <c r="DA62" s="13">
        <v>1</v>
      </c>
      <c r="DB62" s="14"/>
      <c r="DC62" s="14"/>
      <c r="DD62" s="14"/>
      <c r="DE62" s="14"/>
      <c r="DF62" s="14"/>
      <c r="DG62" s="14"/>
      <c r="DH62" s="15"/>
      <c r="DI62" s="13">
        <v>0</v>
      </c>
      <c r="DJ62" s="13">
        <v>1</v>
      </c>
      <c r="DK62" s="13">
        <v>0</v>
      </c>
      <c r="DL62" s="13">
        <v>1</v>
      </c>
      <c r="DM62" s="14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</row>
    <row r="63" spans="1:697" x14ac:dyDescent="0.25">
      <c r="A63" s="13" t="s">
        <v>702</v>
      </c>
      <c r="B63" s="6">
        <v>213</v>
      </c>
      <c r="C63" s="22">
        <v>5</v>
      </c>
      <c r="D63" s="13">
        <v>18</v>
      </c>
      <c r="E63" s="13">
        <v>14.7</v>
      </c>
      <c r="F63" s="13" t="s">
        <v>531</v>
      </c>
      <c r="G63" s="13"/>
      <c r="H63" s="13">
        <v>0</v>
      </c>
      <c r="I63" s="13"/>
      <c r="J63" s="25">
        <v>0.65</v>
      </c>
      <c r="K63" s="50">
        <v>314</v>
      </c>
      <c r="L63" s="50">
        <v>697</v>
      </c>
      <c r="M63" s="25">
        <v>0.45050215208034433</v>
      </c>
      <c r="N63" s="25">
        <v>1</v>
      </c>
      <c r="O63" s="25">
        <v>1.5</v>
      </c>
      <c r="P63" s="13">
        <v>12.74</v>
      </c>
      <c r="Q63" s="13">
        <v>5.68</v>
      </c>
      <c r="R63" s="13">
        <v>3.71</v>
      </c>
      <c r="S63" s="13">
        <v>0.27800000000000002</v>
      </c>
      <c r="T63" s="13">
        <v>0.32</v>
      </c>
      <c r="U63" s="13">
        <v>-1.1377699999999999</v>
      </c>
      <c r="V63" s="13">
        <v>-47.302399999999999</v>
      </c>
      <c r="W63" s="13">
        <v>1.1012500000000001</v>
      </c>
      <c r="X63" s="13">
        <v>-47.870899999999999</v>
      </c>
      <c r="Y63" s="13">
        <v>0.39906000000000003</v>
      </c>
      <c r="Z63" s="13">
        <v>0.40289900000000001</v>
      </c>
      <c r="AA63" s="13">
        <v>0.40613199999999999</v>
      </c>
      <c r="AB63" s="13">
        <v>0.43112299999999998</v>
      </c>
      <c r="AC63" s="13">
        <v>0.49666300000000002</v>
      </c>
      <c r="AD63" s="13"/>
      <c r="AE63" s="13"/>
      <c r="AF63" s="13"/>
      <c r="AG63" s="13"/>
      <c r="AH63" s="13"/>
      <c r="AI63" s="13"/>
      <c r="AJ63" s="13">
        <v>-57.8</v>
      </c>
      <c r="AK63" s="13">
        <v>-2000</v>
      </c>
      <c r="AL63" s="13"/>
      <c r="AM63" s="60"/>
      <c r="AN63" s="15"/>
      <c r="AO63" s="15"/>
      <c r="AP63" s="25">
        <v>62.29</v>
      </c>
      <c r="AQ63" s="25">
        <v>-37.246600000000001</v>
      </c>
      <c r="AR63" s="13">
        <v>36</v>
      </c>
      <c r="AS63" s="25">
        <v>-48.570399999999999</v>
      </c>
      <c r="AT63" s="25">
        <v>980</v>
      </c>
      <c r="AU63" s="25">
        <v>-37.246600000000001</v>
      </c>
      <c r="AV63" s="25">
        <v>11.323700000000001</v>
      </c>
      <c r="AW63" s="25">
        <v>50.966299999999997</v>
      </c>
      <c r="AX63" s="25">
        <v>62.29</v>
      </c>
      <c r="AY63" s="25">
        <v>0.205653</v>
      </c>
      <c r="AZ63" s="25">
        <v>0.12665100000000001</v>
      </c>
      <c r="BA63" s="25">
        <v>430.55599999999998</v>
      </c>
      <c r="BB63" s="25"/>
      <c r="BC63" s="25">
        <v>-53.456600000000002</v>
      </c>
      <c r="BD63" s="25">
        <v>-4.8862300000000003</v>
      </c>
      <c r="BE63" s="25">
        <v>0.64912000000000003</v>
      </c>
      <c r="BF63" s="59"/>
      <c r="BG63" s="59"/>
      <c r="BH63" s="59"/>
      <c r="BI63" s="25">
        <v>0.61587999999999998</v>
      </c>
      <c r="BJ63" s="25">
        <v>0.83083300000000004</v>
      </c>
      <c r="BK63" s="25">
        <v>1</v>
      </c>
      <c r="BL63" s="25"/>
      <c r="BM63" s="25"/>
      <c r="BN63" s="25"/>
      <c r="BO63" s="25"/>
      <c r="BP63" s="25"/>
      <c r="BQ63" s="25"/>
      <c r="BR63" s="25"/>
      <c r="BS63" s="25"/>
      <c r="BT63" s="25"/>
      <c r="BV63" s="25"/>
      <c r="BW63" s="25"/>
      <c r="BX63" s="25"/>
      <c r="BY63" s="61">
        <v>0.31527777777777777</v>
      </c>
      <c r="BZ63" s="61"/>
      <c r="CA63" s="61">
        <v>0.3347222222222222</v>
      </c>
      <c r="CB63" s="61">
        <v>0.40625</v>
      </c>
      <c r="CC63" s="61">
        <v>7.1527777777777801E-2</v>
      </c>
      <c r="CD63" s="25"/>
      <c r="CE63" s="25"/>
      <c r="CF63" s="25"/>
      <c r="CG63" s="25">
        <v>10</v>
      </c>
      <c r="CH63" s="25"/>
      <c r="CI63" s="13"/>
      <c r="CJ63" s="13">
        <v>29</v>
      </c>
      <c r="CK63" s="62"/>
      <c r="CL63" s="15"/>
      <c r="CM63" s="15"/>
      <c r="CN63" s="15"/>
      <c r="CO63" s="12">
        <v>0</v>
      </c>
      <c r="CP63" s="13">
        <v>1</v>
      </c>
      <c r="CQ63" s="13">
        <v>11.88</v>
      </c>
      <c r="CR63" s="13">
        <v>5.46</v>
      </c>
      <c r="CS63" s="13">
        <v>6.12</v>
      </c>
      <c r="CT63" s="13">
        <v>8.3800000000000008</v>
      </c>
      <c r="CU63" s="13">
        <v>8.65</v>
      </c>
      <c r="CV63" s="13"/>
      <c r="CW63" s="13"/>
      <c r="CX63" s="13"/>
      <c r="CY63" s="13"/>
      <c r="CZ63" s="13"/>
      <c r="DA63" s="13">
        <v>3</v>
      </c>
      <c r="DB63" s="14"/>
      <c r="DC63" s="14"/>
      <c r="DD63" s="14"/>
      <c r="DE63" s="14"/>
      <c r="DF63" s="14"/>
      <c r="DG63" s="14"/>
      <c r="DH63" s="15"/>
      <c r="DI63" s="13">
        <v>0</v>
      </c>
      <c r="DJ63" s="13">
        <v>1</v>
      </c>
      <c r="DK63" s="13">
        <v>0</v>
      </c>
      <c r="DL63" s="13">
        <v>1</v>
      </c>
      <c r="DM63" s="14"/>
    </row>
    <row r="64" spans="1:697" x14ac:dyDescent="0.25">
      <c r="A64" s="48" t="s">
        <v>703</v>
      </c>
      <c r="B64" s="6">
        <v>214</v>
      </c>
      <c r="C64" s="22">
        <v>5</v>
      </c>
      <c r="D64" s="13">
        <v>18</v>
      </c>
      <c r="E64" s="13">
        <v>14.7</v>
      </c>
      <c r="F64" s="13" t="s">
        <v>531</v>
      </c>
      <c r="G64" s="13"/>
      <c r="H64" s="13">
        <v>0</v>
      </c>
      <c r="I64" s="13"/>
      <c r="J64" s="25">
        <v>0.65</v>
      </c>
      <c r="L64" s="53"/>
      <c r="M64" s="25">
        <v>0.54713804713804715</v>
      </c>
      <c r="N64" s="25">
        <v>1</v>
      </c>
      <c r="O64" s="25">
        <v>1</v>
      </c>
      <c r="P64" s="13">
        <v>5.55</v>
      </c>
      <c r="Q64" s="13">
        <v>4.24</v>
      </c>
      <c r="R64" s="13">
        <v>2.66</v>
      </c>
      <c r="S64" s="13">
        <v>0.20699999999999999</v>
      </c>
      <c r="T64" s="13">
        <v>0.20300000000000001</v>
      </c>
      <c r="U64" s="13">
        <v>-0.87058100000000005</v>
      </c>
      <c r="V64" s="13">
        <v>-46.749000000000002</v>
      </c>
      <c r="W64" s="13">
        <v>0.76458300000000001</v>
      </c>
      <c r="X64" s="13">
        <v>-47.313499999999998</v>
      </c>
      <c r="Y64" s="60"/>
      <c r="Z64" s="13">
        <v>0.66022499999999995</v>
      </c>
      <c r="AA64" s="13">
        <v>0.66420599999999996</v>
      </c>
      <c r="AB64" s="13">
        <v>0.66029499999999997</v>
      </c>
      <c r="AC64" s="13">
        <v>0.70685399999999998</v>
      </c>
      <c r="AD64" s="13"/>
      <c r="AE64" s="13"/>
      <c r="AF64" s="13"/>
      <c r="AG64" s="13"/>
      <c r="AH64" s="13"/>
      <c r="AI64" s="13"/>
      <c r="AJ64" s="13">
        <v>-60.6</v>
      </c>
      <c r="AK64" s="13">
        <v>-3300</v>
      </c>
      <c r="AL64" s="13"/>
      <c r="AM64" s="60"/>
      <c r="AN64" s="15"/>
      <c r="AO64" s="15"/>
      <c r="AP64" s="25">
        <v>17.438500000000001</v>
      </c>
      <c r="AQ64" s="25">
        <v>-37.863900000000001</v>
      </c>
      <c r="AR64" s="13">
        <v>30</v>
      </c>
      <c r="AS64" s="25">
        <v>-46.365600000000001</v>
      </c>
      <c r="AT64" s="25">
        <v>1740</v>
      </c>
      <c r="AU64" s="25">
        <v>-37.863900000000001</v>
      </c>
      <c r="AV64" s="25">
        <v>8.50169</v>
      </c>
      <c r="AW64" s="25">
        <v>8.9368099999999995</v>
      </c>
      <c r="AX64" s="25">
        <v>17.438500000000001</v>
      </c>
      <c r="AY64" s="25">
        <v>0.20913300000000001</v>
      </c>
      <c r="AZ64" s="25">
        <v>0.115299</v>
      </c>
      <c r="BA64" s="25">
        <v>74.583299999999994</v>
      </c>
      <c r="BB64" s="25"/>
      <c r="BC64" s="25">
        <v>-45.188499999999998</v>
      </c>
      <c r="BD64" s="25">
        <v>1.1770400000000001</v>
      </c>
      <c r="BE64" s="25">
        <v>0.68662400000000001</v>
      </c>
      <c r="BF64" s="59"/>
      <c r="BG64" s="59"/>
      <c r="BH64" s="59"/>
      <c r="BI64" s="25">
        <v>0.50404300000000002</v>
      </c>
      <c r="BJ64" s="25">
        <v>0.68033299999999997</v>
      </c>
      <c r="BK64" s="25">
        <v>1</v>
      </c>
      <c r="BL64" s="25"/>
      <c r="BM64" s="25"/>
      <c r="BN64" s="25"/>
      <c r="BO64" s="25"/>
      <c r="BP64" s="25"/>
      <c r="BQ64" s="25"/>
      <c r="BR64" s="25"/>
      <c r="BS64" s="25"/>
      <c r="BT64" s="25"/>
      <c r="BV64" s="25"/>
      <c r="BW64" s="25"/>
      <c r="BX64" s="25"/>
      <c r="BY64" s="61">
        <v>0.31527777777777777</v>
      </c>
      <c r="BZ64" s="61"/>
      <c r="CA64" s="61">
        <v>0.3347222222222222</v>
      </c>
      <c r="CB64" s="61">
        <v>0.41666666666666669</v>
      </c>
      <c r="CC64" s="61">
        <v>8.1944444444444486E-2</v>
      </c>
      <c r="CD64" s="25"/>
      <c r="CE64" s="25"/>
      <c r="CF64" s="25"/>
      <c r="CG64" s="25">
        <v>5</v>
      </c>
      <c r="CH64" s="25"/>
      <c r="CI64" s="13"/>
      <c r="CJ64" s="13">
        <v>29</v>
      </c>
      <c r="CK64" s="62">
        <v>0</v>
      </c>
      <c r="CL64" s="15"/>
      <c r="CM64" s="15"/>
      <c r="CN64" s="15"/>
      <c r="CO64" s="12">
        <v>1</v>
      </c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>
        <v>0</v>
      </c>
      <c r="DB64" s="14"/>
      <c r="DC64" s="14"/>
      <c r="DD64" s="14"/>
      <c r="DE64" s="14"/>
      <c r="DF64" s="14"/>
      <c r="DG64" s="14"/>
      <c r="DH64" s="15"/>
      <c r="DI64" s="13"/>
      <c r="DJ64" s="13"/>
      <c r="DK64" s="13"/>
      <c r="DL64" s="13"/>
      <c r="DM64" s="14"/>
    </row>
    <row r="65" spans="1:190" x14ac:dyDescent="0.25">
      <c r="A65" s="13" t="s">
        <v>723</v>
      </c>
      <c r="B65" s="6">
        <v>234</v>
      </c>
      <c r="C65" s="22">
        <v>3</v>
      </c>
      <c r="D65" s="13">
        <v>18</v>
      </c>
      <c r="E65" s="13">
        <v>15.5</v>
      </c>
      <c r="F65" s="13" t="s">
        <v>531</v>
      </c>
      <c r="G65" s="13"/>
      <c r="H65" s="13">
        <v>1</v>
      </c>
      <c r="I65" s="13"/>
      <c r="J65" s="25">
        <v>0.42</v>
      </c>
      <c r="K65" s="50">
        <v>117</v>
      </c>
      <c r="L65" s="50">
        <v>364</v>
      </c>
      <c r="M65" s="25">
        <v>0.32142857142857145</v>
      </c>
      <c r="N65" s="25">
        <v>1</v>
      </c>
      <c r="O65" s="25">
        <v>1.5</v>
      </c>
      <c r="P65" s="13">
        <v>11.85</v>
      </c>
      <c r="Q65" s="13">
        <v>7.38</v>
      </c>
      <c r="R65" s="13">
        <v>2.59</v>
      </c>
      <c r="S65" s="13">
        <v>0.35599999999999998</v>
      </c>
      <c r="T65" s="13">
        <v>0.35099999999999998</v>
      </c>
      <c r="U65" s="13">
        <v>-1.0548599999999999</v>
      </c>
      <c r="V65" s="13">
        <v>-47.149299999999997</v>
      </c>
      <c r="W65" s="13">
        <v>0.87402299999999999</v>
      </c>
      <c r="X65" s="13">
        <v>-46.9666</v>
      </c>
      <c r="Y65" s="13">
        <v>0.53939899999999996</v>
      </c>
      <c r="Z65" s="13">
        <v>0.53495099999999995</v>
      </c>
      <c r="AA65" s="13">
        <v>0.51968599999999998</v>
      </c>
      <c r="AB65" s="13">
        <v>0.51001099999999999</v>
      </c>
      <c r="AC65" s="13">
        <v>0.56485600000000002</v>
      </c>
      <c r="AD65" s="13"/>
      <c r="AE65" s="13"/>
      <c r="AF65" s="13"/>
      <c r="AG65" s="13"/>
      <c r="AH65" s="13"/>
      <c r="AI65" s="13"/>
      <c r="AJ65" s="13">
        <v>0</v>
      </c>
      <c r="AK65" s="13">
        <v>0</v>
      </c>
      <c r="AL65" s="13"/>
      <c r="AM65" s="60"/>
      <c r="AN65" s="15"/>
      <c r="AO65" s="15"/>
      <c r="AP65" s="25">
        <v>43.401299999999999</v>
      </c>
      <c r="AQ65" s="25">
        <v>-35.656799999999997</v>
      </c>
      <c r="AR65" s="13">
        <v>40</v>
      </c>
      <c r="AS65" s="25">
        <v>-47.2044</v>
      </c>
      <c r="AT65" s="25">
        <v>1600</v>
      </c>
      <c r="AU65" s="25">
        <v>-35.656799999999997</v>
      </c>
      <c r="AV65" s="25">
        <v>11.547700000000001</v>
      </c>
      <c r="AW65" s="25">
        <v>31.8536</v>
      </c>
      <c r="AX65" s="25">
        <v>43.401299999999999</v>
      </c>
      <c r="AY65" s="25">
        <v>0.21203</v>
      </c>
      <c r="AZ65" s="25">
        <v>0.14988199999999999</v>
      </c>
      <c r="BA65" s="25">
        <v>202.227</v>
      </c>
      <c r="BB65" s="25"/>
      <c r="BC65" s="25">
        <v>-52.5398</v>
      </c>
      <c r="BD65" s="25">
        <v>-5.3354200000000001</v>
      </c>
      <c r="BE65" s="25">
        <v>0.65624099999999996</v>
      </c>
      <c r="BF65" s="59"/>
      <c r="BG65" s="59"/>
      <c r="BH65" s="59"/>
      <c r="BI65" s="25">
        <v>0.56900899999999999</v>
      </c>
      <c r="BJ65" s="25">
        <v>0.80249999999999999</v>
      </c>
      <c r="BK65" s="25">
        <v>1</v>
      </c>
      <c r="BL65" s="25"/>
      <c r="BM65" s="25"/>
      <c r="BN65" s="25"/>
      <c r="BO65" s="25"/>
      <c r="BP65" s="25"/>
      <c r="BQ65" s="25"/>
      <c r="BR65" s="25"/>
      <c r="BS65" s="25"/>
      <c r="BT65" s="25"/>
      <c r="BV65" s="25"/>
      <c r="BW65" s="25"/>
      <c r="BX65" s="25"/>
      <c r="BY65" s="61">
        <v>0.28333333333333333</v>
      </c>
      <c r="BZ65" s="61"/>
      <c r="CA65" s="61">
        <v>0.29583333333333334</v>
      </c>
      <c r="CB65" s="61">
        <v>0.36458333333333331</v>
      </c>
      <c r="CC65" s="61">
        <v>6.8749999999999978E-2</v>
      </c>
      <c r="CD65" s="25"/>
      <c r="CE65" s="25"/>
      <c r="CF65" s="25"/>
      <c r="CG65" s="25">
        <v>6.8</v>
      </c>
      <c r="CH65" s="25"/>
      <c r="CI65" s="13"/>
      <c r="CJ65" s="13">
        <v>37</v>
      </c>
      <c r="CK65" s="62">
        <v>10.024005027999999</v>
      </c>
      <c r="CL65" s="15">
        <v>0</v>
      </c>
      <c r="CM65" s="15"/>
      <c r="CN65" s="15"/>
      <c r="CO65" s="12">
        <v>0</v>
      </c>
      <c r="CP65" s="13">
        <v>1</v>
      </c>
      <c r="CQ65" s="13">
        <v>6.24</v>
      </c>
      <c r="CR65" s="13">
        <v>3.8</v>
      </c>
      <c r="CS65" s="13">
        <v>5.47</v>
      </c>
      <c r="CT65" s="13"/>
      <c r="CU65" s="13"/>
      <c r="CV65" s="13"/>
      <c r="CW65" s="13"/>
      <c r="CX65" s="13"/>
      <c r="CY65" s="13"/>
      <c r="CZ65" s="13"/>
      <c r="DA65" s="13">
        <v>1</v>
      </c>
      <c r="DB65" s="14">
        <v>2</v>
      </c>
      <c r="DC65" s="14">
        <v>0</v>
      </c>
      <c r="DD65" s="14">
        <v>0</v>
      </c>
      <c r="DE65" s="14">
        <v>1</v>
      </c>
      <c r="DF65" s="38">
        <v>0</v>
      </c>
      <c r="DG65" s="38">
        <v>0</v>
      </c>
      <c r="DH65" s="26"/>
      <c r="DI65" s="13">
        <v>0</v>
      </c>
      <c r="DJ65" s="13">
        <v>2</v>
      </c>
      <c r="DK65" s="13">
        <v>0</v>
      </c>
      <c r="DL65" s="13">
        <v>2</v>
      </c>
      <c r="DM65" s="14">
        <v>0</v>
      </c>
    </row>
    <row r="66" spans="1:190" x14ac:dyDescent="0.25">
      <c r="A66" s="13" t="s">
        <v>725</v>
      </c>
      <c r="B66" s="6">
        <v>236</v>
      </c>
      <c r="C66" s="22">
        <v>4</v>
      </c>
      <c r="D66" s="13">
        <v>18</v>
      </c>
      <c r="E66" s="13">
        <v>15.5</v>
      </c>
      <c r="F66" s="13" t="s">
        <v>531</v>
      </c>
      <c r="G66" s="13"/>
      <c r="H66" s="13">
        <v>0</v>
      </c>
      <c r="I66" s="13"/>
      <c r="J66" s="25">
        <v>0.63</v>
      </c>
      <c r="K66" s="50">
        <v>177</v>
      </c>
      <c r="L66" s="50">
        <v>426</v>
      </c>
      <c r="M66" s="25">
        <v>0.41549295774647887</v>
      </c>
      <c r="N66" s="25">
        <v>1</v>
      </c>
      <c r="O66" s="25">
        <v>1.5</v>
      </c>
      <c r="P66" s="13">
        <v>10.73</v>
      </c>
      <c r="Q66" s="13">
        <v>6.14</v>
      </c>
      <c r="R66" s="13">
        <v>2.35</v>
      </c>
      <c r="S66" s="13">
        <v>0.32600000000000001</v>
      </c>
      <c r="T66" s="13">
        <v>0.29399999999999998</v>
      </c>
      <c r="U66" s="13">
        <v>-1.1026800000000001</v>
      </c>
      <c r="V66" s="13">
        <v>-47.243200000000002</v>
      </c>
      <c r="W66" s="13">
        <v>1.0137100000000001</v>
      </c>
      <c r="X66" s="13">
        <v>-47.554400000000001</v>
      </c>
      <c r="Y66" s="13">
        <v>0.50217999999999996</v>
      </c>
      <c r="Z66" s="13">
        <v>0.47733599999999998</v>
      </c>
      <c r="AA66" s="13">
        <v>0.46437899999999999</v>
      </c>
      <c r="AB66" s="13">
        <v>0.47084500000000001</v>
      </c>
      <c r="AC66" s="13">
        <v>0.52375700000000003</v>
      </c>
      <c r="AD66" s="13"/>
      <c r="AE66" s="13"/>
      <c r="AF66" s="13"/>
      <c r="AG66" s="13"/>
      <c r="AH66" s="13"/>
      <c r="AI66" s="13"/>
      <c r="AJ66" s="13">
        <v>0</v>
      </c>
      <c r="AK66" s="13">
        <v>0</v>
      </c>
      <c r="AL66" s="13"/>
      <c r="AM66" s="60"/>
      <c r="AN66" s="15"/>
      <c r="AO66" s="15"/>
      <c r="AP66" s="25">
        <v>47.326700000000002</v>
      </c>
      <c r="AQ66" s="25">
        <v>-35.5548</v>
      </c>
      <c r="AR66" s="13">
        <v>24</v>
      </c>
      <c r="AS66" s="25">
        <v>-47.157400000000003</v>
      </c>
      <c r="AT66" s="25">
        <v>1650</v>
      </c>
      <c r="AU66" s="25">
        <v>-35.5548</v>
      </c>
      <c r="AV66" s="25">
        <v>11.602600000000001</v>
      </c>
      <c r="AW66" s="25">
        <v>35.7241</v>
      </c>
      <c r="AX66" s="25">
        <v>47.326700000000002</v>
      </c>
      <c r="AY66" s="25">
        <v>0.21329300000000001</v>
      </c>
      <c r="AZ66" s="25">
        <v>0.15060100000000001</v>
      </c>
      <c r="BA66" s="25">
        <v>236.26300000000001</v>
      </c>
      <c r="BB66" s="25"/>
      <c r="BC66" s="25">
        <v>-51.598999999999997</v>
      </c>
      <c r="BD66" s="25">
        <v>-4.4415500000000003</v>
      </c>
      <c r="BE66" s="25">
        <v>0.67127999999999999</v>
      </c>
      <c r="BF66" s="59"/>
      <c r="BG66" s="59"/>
      <c r="BH66" s="59"/>
      <c r="BI66" s="25">
        <v>0.57663600000000004</v>
      </c>
      <c r="BJ66" s="25">
        <v>0.81666700000000003</v>
      </c>
      <c r="BK66" s="25">
        <v>1</v>
      </c>
      <c r="BL66" s="25"/>
      <c r="BM66" s="25"/>
      <c r="BN66" s="25"/>
      <c r="BO66" s="25"/>
      <c r="BP66" s="25"/>
      <c r="BQ66" s="25"/>
      <c r="BR66" s="25"/>
      <c r="BS66" s="25"/>
      <c r="BT66" s="25"/>
      <c r="BV66" s="25"/>
      <c r="BW66" s="25"/>
      <c r="BX66" s="25"/>
      <c r="BY66" s="61">
        <v>0.28333333333333333</v>
      </c>
      <c r="BZ66" s="61"/>
      <c r="CA66" s="61">
        <v>0.29722222222222222</v>
      </c>
      <c r="CB66" s="61">
        <v>0.39374999999999999</v>
      </c>
      <c r="CC66" s="61">
        <v>9.6527777777777768E-2</v>
      </c>
      <c r="CD66" s="25"/>
      <c r="CE66" s="25"/>
      <c r="CF66" s="25"/>
      <c r="CG66" s="25">
        <v>9.1</v>
      </c>
      <c r="CH66" s="25"/>
      <c r="CI66" s="13"/>
      <c r="CJ66" s="13">
        <v>38</v>
      </c>
      <c r="CK66" s="62">
        <v>-6.3922969639999989</v>
      </c>
      <c r="CL66" s="15">
        <v>0</v>
      </c>
      <c r="CM66" s="15"/>
      <c r="CN66" s="15"/>
      <c r="CO66" s="12">
        <v>0</v>
      </c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>
        <v>0</v>
      </c>
      <c r="DB66" s="14"/>
      <c r="DC66" s="14"/>
      <c r="DD66" s="14"/>
      <c r="DE66" s="14"/>
      <c r="DF66" s="14"/>
      <c r="DG66" s="14"/>
      <c r="DH66" s="15"/>
      <c r="DI66" s="13">
        <v>0</v>
      </c>
      <c r="DJ66" s="13">
        <v>1</v>
      </c>
      <c r="DK66" s="13">
        <v>0</v>
      </c>
      <c r="DL66" s="13">
        <v>1</v>
      </c>
      <c r="DM66" s="14"/>
    </row>
    <row r="67" spans="1:190" x14ac:dyDescent="0.25">
      <c r="A67" s="48" t="s">
        <v>728</v>
      </c>
      <c r="B67" s="6">
        <v>240</v>
      </c>
      <c r="C67" s="22">
        <v>5</v>
      </c>
      <c r="D67" s="13">
        <v>18</v>
      </c>
      <c r="E67" s="13">
        <v>15.5</v>
      </c>
      <c r="F67" s="13" t="s">
        <v>531</v>
      </c>
      <c r="G67" s="13" t="s">
        <v>729</v>
      </c>
      <c r="H67" s="13">
        <v>0</v>
      </c>
      <c r="I67" s="13"/>
      <c r="J67" s="25">
        <v>0.65</v>
      </c>
      <c r="K67" s="50">
        <v>222</v>
      </c>
      <c r="L67" s="50">
        <v>511</v>
      </c>
      <c r="M67" s="25">
        <v>0.43444227005870839</v>
      </c>
      <c r="N67" s="25">
        <v>1</v>
      </c>
      <c r="O67" s="25">
        <v>1</v>
      </c>
      <c r="P67" s="13">
        <v>8.41</v>
      </c>
      <c r="Q67" s="13">
        <v>5.98</v>
      </c>
      <c r="R67" s="13">
        <v>2.91</v>
      </c>
      <c r="S67" s="13">
        <v>0.27100000000000002</v>
      </c>
      <c r="T67" s="13">
        <v>0.26800000000000002</v>
      </c>
      <c r="U67" s="13">
        <v>-0.91430400000000001</v>
      </c>
      <c r="V67" s="13">
        <v>-45.547400000000003</v>
      </c>
      <c r="W67" s="13">
        <v>0.96437499999999998</v>
      </c>
      <c r="X67" s="13">
        <v>-45.538699999999999</v>
      </c>
      <c r="Y67" s="13">
        <v>0.63860099999999997</v>
      </c>
      <c r="Z67" s="13">
        <v>0.64640299999999995</v>
      </c>
      <c r="AA67" s="13">
        <v>0.63479799999999997</v>
      </c>
      <c r="AB67" s="13">
        <v>0.615479</v>
      </c>
      <c r="AC67" s="13">
        <v>0.65283599999999997</v>
      </c>
      <c r="AD67" s="13"/>
      <c r="AE67" s="13"/>
      <c r="AF67" s="13"/>
      <c r="AG67" s="13"/>
      <c r="AH67" s="13"/>
      <c r="AI67" s="13"/>
      <c r="AJ67" s="13">
        <v>0</v>
      </c>
      <c r="AK67" s="13">
        <v>0</v>
      </c>
      <c r="AL67" s="13"/>
      <c r="AM67" s="60"/>
      <c r="AN67" s="15"/>
      <c r="AO67" s="15"/>
      <c r="AP67" s="25">
        <v>27.479399999999998</v>
      </c>
      <c r="AQ67" s="25">
        <v>-32.99</v>
      </c>
      <c r="AR67" s="13">
        <v>11</v>
      </c>
      <c r="AS67" s="25">
        <v>-45.561700000000002</v>
      </c>
      <c r="AT67" s="25">
        <v>1970</v>
      </c>
      <c r="AU67" s="25">
        <v>-32.99</v>
      </c>
      <c r="AV67" s="25">
        <v>12.5717</v>
      </c>
      <c r="AW67" s="25">
        <v>14.9076</v>
      </c>
      <c r="AX67" s="25">
        <v>27.479399999999998</v>
      </c>
      <c r="AY67" s="25">
        <v>0.20099</v>
      </c>
      <c r="AZ67" s="25">
        <v>0.126025</v>
      </c>
      <c r="BA67" s="25">
        <v>109.233</v>
      </c>
      <c r="BB67" s="25"/>
      <c r="BC67" s="25">
        <v>-44.968800000000002</v>
      </c>
      <c r="BD67" s="25">
        <v>0.59299900000000005</v>
      </c>
      <c r="BE67" s="25">
        <v>0.668242</v>
      </c>
      <c r="BF67" s="59"/>
      <c r="BG67" s="59"/>
      <c r="BH67" s="59"/>
      <c r="BI67" s="25">
        <v>0.61357600000000001</v>
      </c>
      <c r="BJ67" s="25">
        <v>0.80727300000000002</v>
      </c>
      <c r="BK67" s="25">
        <v>1</v>
      </c>
      <c r="BL67" s="25"/>
      <c r="BM67" s="25"/>
      <c r="BN67" s="25"/>
      <c r="BO67" s="25"/>
      <c r="BP67" s="25"/>
      <c r="BQ67" s="25"/>
      <c r="BR67" s="25"/>
      <c r="BS67" s="25"/>
      <c r="BT67" s="25"/>
      <c r="BV67" s="25"/>
      <c r="BW67" s="25"/>
      <c r="BX67" s="25"/>
      <c r="BY67" s="61">
        <v>0.28333333333333333</v>
      </c>
      <c r="BZ67" s="61"/>
      <c r="CA67" s="61">
        <v>0.29930555555555555</v>
      </c>
      <c r="CB67" s="61">
        <v>0.45694444444444443</v>
      </c>
      <c r="CC67" s="61">
        <v>0.15763888888888888</v>
      </c>
      <c r="CD67" s="25"/>
      <c r="CE67" s="25"/>
      <c r="CF67" s="25"/>
      <c r="CG67" s="25">
        <v>9.3000000000000007</v>
      </c>
      <c r="CH67" s="25"/>
      <c r="CI67" s="13"/>
      <c r="CJ67" s="13">
        <v>39</v>
      </c>
      <c r="CK67" s="62">
        <v>3.0673209999999997</v>
      </c>
      <c r="CL67" s="15"/>
      <c r="CM67" s="15"/>
      <c r="CN67" s="15"/>
      <c r="CO67" s="12">
        <v>0</v>
      </c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5"/>
      <c r="DI67" s="13">
        <v>1</v>
      </c>
      <c r="DJ67" s="13">
        <v>1</v>
      </c>
      <c r="DK67" s="13">
        <v>1</v>
      </c>
      <c r="DL67" s="13">
        <v>0</v>
      </c>
      <c r="DM67" s="14">
        <v>0</v>
      </c>
    </row>
    <row r="68" spans="1:190" x14ac:dyDescent="0.25">
      <c r="A68" s="13" t="s">
        <v>730</v>
      </c>
      <c r="B68" s="6">
        <v>241</v>
      </c>
      <c r="C68" s="22">
        <v>5</v>
      </c>
      <c r="D68" s="13">
        <v>18</v>
      </c>
      <c r="E68" s="13">
        <v>15.5</v>
      </c>
      <c r="F68" s="13" t="s">
        <v>531</v>
      </c>
      <c r="G68" s="13" t="s">
        <v>729</v>
      </c>
      <c r="H68" s="13">
        <v>0</v>
      </c>
      <c r="I68" s="13"/>
      <c r="J68" s="25">
        <v>0.65</v>
      </c>
      <c r="K68" s="50">
        <v>321</v>
      </c>
      <c r="L68" s="50">
        <v>511</v>
      </c>
      <c r="M68" s="25">
        <v>0.62818003913894327</v>
      </c>
      <c r="N68" s="25">
        <v>1</v>
      </c>
      <c r="O68" s="25">
        <v>1.5</v>
      </c>
      <c r="P68" s="13">
        <v>11.02</v>
      </c>
      <c r="Q68" s="13">
        <v>7.31</v>
      </c>
      <c r="R68" s="13">
        <v>2.77</v>
      </c>
      <c r="S68" s="13">
        <v>0.28100000000000003</v>
      </c>
      <c r="T68" s="13">
        <v>0.313</v>
      </c>
      <c r="U68" s="13">
        <v>-1.08602</v>
      </c>
      <c r="V68" s="13">
        <v>-46.636899999999997</v>
      </c>
      <c r="W68" s="13">
        <v>0.89210500000000004</v>
      </c>
      <c r="X68" s="13">
        <v>-46.811700000000002</v>
      </c>
      <c r="Y68" s="13">
        <v>0.53118799999999999</v>
      </c>
      <c r="Z68" s="13">
        <v>0.54286800000000002</v>
      </c>
      <c r="AA68" s="13">
        <v>0.54735199999999995</v>
      </c>
      <c r="AB68" s="13">
        <v>0.56228400000000001</v>
      </c>
      <c r="AC68" s="13">
        <v>0.61812900000000004</v>
      </c>
      <c r="AD68" s="13"/>
      <c r="AE68" s="13"/>
      <c r="AF68" s="13"/>
      <c r="AG68" s="13"/>
      <c r="AH68" s="13"/>
      <c r="AI68" s="13"/>
      <c r="AJ68" s="13">
        <v>-64.2</v>
      </c>
      <c r="AK68" s="13">
        <v>-2400</v>
      </c>
      <c r="AL68" s="13"/>
      <c r="AM68" s="60"/>
      <c r="AN68" s="15"/>
      <c r="AO68" s="15"/>
      <c r="AP68" s="25">
        <v>39.871499999999997</v>
      </c>
      <c r="AQ68" s="25">
        <v>-34.724299999999999</v>
      </c>
      <c r="AR68" s="13">
        <v>39</v>
      </c>
      <c r="AS68" s="25">
        <v>-46.4011</v>
      </c>
      <c r="AT68" s="25">
        <v>1650.77</v>
      </c>
      <c r="AU68" s="25">
        <v>-34.724299999999999</v>
      </c>
      <c r="AV68" s="25">
        <v>11.6768</v>
      </c>
      <c r="AW68" s="25">
        <v>28.194700000000001</v>
      </c>
      <c r="AX68" s="25">
        <v>39.871499999999997</v>
      </c>
      <c r="AY68" s="25">
        <v>0.24810499999999999</v>
      </c>
      <c r="AZ68" s="25">
        <v>0.156419</v>
      </c>
      <c r="BA68" s="25">
        <v>166.827</v>
      </c>
      <c r="BB68" s="25"/>
      <c r="BC68" s="25">
        <v>-48.747599999999998</v>
      </c>
      <c r="BD68" s="25">
        <v>-2.3464900000000002</v>
      </c>
      <c r="BE68" s="25">
        <v>0.76359500000000002</v>
      </c>
      <c r="BF68" s="59"/>
      <c r="BG68" s="59"/>
      <c r="BH68" s="59"/>
      <c r="BI68" s="25">
        <v>0.54768799999999995</v>
      </c>
      <c r="BJ68" s="25">
        <v>0.79564100000000004</v>
      </c>
      <c r="BK68" s="25">
        <v>1</v>
      </c>
      <c r="BL68" s="25"/>
      <c r="BM68" s="25"/>
      <c r="BN68" s="25"/>
      <c r="BO68" s="25"/>
      <c r="BP68" s="25"/>
      <c r="BQ68" s="25"/>
      <c r="BR68" s="25"/>
      <c r="BS68" s="25"/>
      <c r="BT68" s="25"/>
      <c r="BV68" s="25"/>
      <c r="BW68" s="25"/>
      <c r="BX68" s="25"/>
      <c r="BY68" s="61">
        <v>0.28333333333333333</v>
      </c>
      <c r="BZ68" s="61"/>
      <c r="CA68" s="61">
        <v>0.29930555555555555</v>
      </c>
      <c r="CB68" s="61">
        <v>0.46388888888888885</v>
      </c>
      <c r="CC68" s="61">
        <v>0.1645833333333333</v>
      </c>
      <c r="CD68" s="25"/>
      <c r="CE68" s="25"/>
      <c r="CF68" s="25"/>
      <c r="CG68" s="25">
        <v>8.5</v>
      </c>
      <c r="CH68" s="25"/>
      <c r="CI68" s="13"/>
      <c r="CJ68" s="13">
        <v>39</v>
      </c>
      <c r="CK68" s="62">
        <v>21.728901963999999</v>
      </c>
      <c r="CL68" s="15">
        <v>6.9508549999999989</v>
      </c>
      <c r="CM68" s="15"/>
      <c r="CN68" s="15"/>
      <c r="CO68" s="12">
        <v>0</v>
      </c>
      <c r="CP68" s="13">
        <v>1</v>
      </c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>
        <v>0</v>
      </c>
      <c r="DB68" s="14"/>
      <c r="DC68" s="14"/>
      <c r="DD68" s="14"/>
      <c r="DE68" s="14"/>
      <c r="DF68" s="14"/>
      <c r="DG68" s="14"/>
      <c r="DH68" s="15"/>
      <c r="DI68" s="13">
        <v>0</v>
      </c>
      <c r="DJ68" s="13">
        <v>1</v>
      </c>
      <c r="DK68" s="13">
        <v>1</v>
      </c>
      <c r="DL68" s="13"/>
      <c r="DM68" s="14"/>
    </row>
    <row r="69" spans="1:190" x14ac:dyDescent="0.25">
      <c r="A69" s="48" t="s">
        <v>731</v>
      </c>
      <c r="B69" s="6">
        <v>243</v>
      </c>
      <c r="C69" s="22">
        <v>5</v>
      </c>
      <c r="D69" s="13">
        <v>18</v>
      </c>
      <c r="E69" s="13">
        <v>16.100000000000001</v>
      </c>
      <c r="F69" s="13" t="s">
        <v>531</v>
      </c>
      <c r="G69" s="13"/>
      <c r="H69" s="13">
        <v>0</v>
      </c>
      <c r="I69" s="13"/>
      <c r="J69" s="25">
        <v>0.95</v>
      </c>
      <c r="K69" s="50">
        <v>110</v>
      </c>
      <c r="L69" s="50">
        <v>515</v>
      </c>
      <c r="M69" s="25">
        <v>0.21359223300970873</v>
      </c>
      <c r="N69" s="25">
        <v>1</v>
      </c>
      <c r="O69" s="25">
        <v>1</v>
      </c>
      <c r="P69" s="13">
        <v>7.3</v>
      </c>
      <c r="Q69" s="13">
        <v>4.9400000000000004</v>
      </c>
      <c r="R69" s="13">
        <v>2.27</v>
      </c>
      <c r="S69" s="13">
        <v>0.28699999999999998</v>
      </c>
      <c r="T69" s="13">
        <v>0.29899999999999999</v>
      </c>
      <c r="U69" s="13">
        <v>-0.87058100000000005</v>
      </c>
      <c r="V69" s="13">
        <v>-48.1785</v>
      </c>
      <c r="W69" s="13">
        <v>0.793686</v>
      </c>
      <c r="X69" s="13">
        <v>-48.899700000000003</v>
      </c>
      <c r="Y69" s="60"/>
      <c r="Z69" s="13">
        <v>0.552037</v>
      </c>
      <c r="AA69" s="13">
        <v>0.55319499999999999</v>
      </c>
      <c r="AB69" s="13">
        <v>0.55096000000000001</v>
      </c>
      <c r="AC69" s="13">
        <v>0.60771200000000003</v>
      </c>
      <c r="AD69" s="13"/>
      <c r="AE69" s="13"/>
      <c r="AF69" s="13"/>
      <c r="AG69" s="13"/>
      <c r="AH69" s="13"/>
      <c r="AI69" s="13"/>
      <c r="AJ69" s="13">
        <v>-71.7</v>
      </c>
      <c r="AK69" s="13">
        <v>-4300</v>
      </c>
      <c r="AL69" s="13"/>
      <c r="AM69" s="60"/>
      <c r="AN69" s="15"/>
      <c r="AO69" s="15"/>
      <c r="AP69" s="25">
        <v>31.221499999999999</v>
      </c>
      <c r="AQ69" s="25">
        <v>-37.814</v>
      </c>
      <c r="AR69" s="13">
        <v>37</v>
      </c>
      <c r="AS69" s="25">
        <v>-47.696100000000001</v>
      </c>
      <c r="AT69" s="25">
        <v>1820</v>
      </c>
      <c r="AU69" s="25">
        <v>-37.814</v>
      </c>
      <c r="AV69" s="25">
        <v>9.8820700000000006</v>
      </c>
      <c r="AW69" s="25">
        <v>21.339400000000001</v>
      </c>
      <c r="AX69" s="25">
        <v>31.221499999999999</v>
      </c>
      <c r="AY69" s="25">
        <v>0.22758400000000001</v>
      </c>
      <c r="AZ69" s="25">
        <v>0.150197</v>
      </c>
      <c r="BA69" s="25">
        <v>131.08099999999999</v>
      </c>
      <c r="BB69" s="25"/>
      <c r="BC69" s="25">
        <v>-50.021999999999998</v>
      </c>
      <c r="BD69" s="25">
        <v>-2.3258399999999999</v>
      </c>
      <c r="BE69" s="25">
        <v>0.68337499999999995</v>
      </c>
      <c r="BF69" s="59"/>
      <c r="BG69" s="59"/>
      <c r="BH69" s="59"/>
      <c r="BI69" s="25">
        <v>0.52176</v>
      </c>
      <c r="BJ69" s="25">
        <v>0.75162200000000001</v>
      </c>
      <c r="BK69" s="25">
        <v>1</v>
      </c>
      <c r="BL69" s="25"/>
      <c r="BM69" s="25"/>
      <c r="BN69" s="25"/>
      <c r="BO69" s="25"/>
      <c r="BP69" s="25"/>
      <c r="BQ69" s="25"/>
      <c r="BR69" s="25"/>
      <c r="BS69" s="25"/>
      <c r="BT69" s="25"/>
      <c r="BV69" s="25"/>
      <c r="BW69" s="25"/>
      <c r="BX69" s="25"/>
      <c r="BY69" s="61">
        <v>0.51041666666666663</v>
      </c>
      <c r="BZ69" s="61"/>
      <c r="CA69" s="61">
        <v>0.52638888888888891</v>
      </c>
      <c r="CB69" s="61">
        <v>0.58402777777777781</v>
      </c>
      <c r="CC69" s="61">
        <v>5.7638888888888906E-2</v>
      </c>
      <c r="CD69" s="25"/>
      <c r="CE69" s="25"/>
      <c r="CF69" s="25"/>
      <c r="CG69" s="25">
        <v>8</v>
      </c>
      <c r="CH69" s="25"/>
      <c r="CI69" s="13"/>
      <c r="CJ69" s="13">
        <v>39</v>
      </c>
      <c r="CK69" s="62">
        <v>0</v>
      </c>
      <c r="CL69" s="15">
        <v>0</v>
      </c>
      <c r="CM69" s="15"/>
      <c r="CN69" s="15"/>
      <c r="CO69" s="12">
        <v>0</v>
      </c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>
        <v>0</v>
      </c>
      <c r="DB69" s="14"/>
      <c r="DC69" s="14"/>
      <c r="DD69" s="14"/>
      <c r="DE69" s="14"/>
      <c r="DF69" s="14"/>
      <c r="DG69" s="14"/>
      <c r="DH69" s="15"/>
      <c r="DI69" s="13"/>
      <c r="DJ69" s="13"/>
      <c r="DK69" s="13"/>
      <c r="DL69" s="13"/>
      <c r="DM69" s="14"/>
    </row>
    <row r="70" spans="1:190" x14ac:dyDescent="0.25">
      <c r="A70" s="48" t="s">
        <v>732</v>
      </c>
      <c r="B70" s="6">
        <v>244</v>
      </c>
      <c r="C70" s="22">
        <v>5</v>
      </c>
      <c r="D70" s="13">
        <v>18</v>
      </c>
      <c r="E70" s="13">
        <v>16.100000000000001</v>
      </c>
      <c r="F70" s="13" t="s">
        <v>531</v>
      </c>
      <c r="G70" s="13"/>
      <c r="H70" s="13">
        <v>0</v>
      </c>
      <c r="I70" s="13"/>
      <c r="J70" s="25">
        <v>0.95</v>
      </c>
      <c r="K70" s="50">
        <v>256</v>
      </c>
      <c r="L70" s="50">
        <v>515</v>
      </c>
      <c r="M70" s="25">
        <v>0.49708737864077668</v>
      </c>
      <c r="N70" s="25">
        <v>1</v>
      </c>
      <c r="O70" s="25">
        <v>1</v>
      </c>
      <c r="P70" s="13">
        <v>7.66</v>
      </c>
      <c r="Q70" s="13">
        <v>4.95</v>
      </c>
      <c r="R70" s="13">
        <v>1.89</v>
      </c>
      <c r="S70" s="13">
        <v>0.249</v>
      </c>
      <c r="T70" s="13">
        <v>0.26100000000000001</v>
      </c>
      <c r="U70" s="13">
        <v>-1.02115</v>
      </c>
      <c r="V70" s="13">
        <v>-46.478299999999997</v>
      </c>
      <c r="W70" s="13">
        <v>0.89678000000000002</v>
      </c>
      <c r="X70" s="13">
        <v>-46.710900000000002</v>
      </c>
      <c r="Y70" s="13">
        <v>0.54666800000000004</v>
      </c>
      <c r="Z70" s="13">
        <v>0.59242600000000001</v>
      </c>
      <c r="AA70" s="13">
        <v>0.57863799999999999</v>
      </c>
      <c r="AB70" s="13">
        <v>0.55713999999999997</v>
      </c>
      <c r="AC70" s="13">
        <v>0.60095799999999999</v>
      </c>
      <c r="AD70" s="13"/>
      <c r="AE70" s="13"/>
      <c r="AF70" s="13"/>
      <c r="AG70" s="13"/>
      <c r="AH70" s="13"/>
      <c r="AI70" s="13"/>
      <c r="AJ70" s="13">
        <v>-51.8</v>
      </c>
      <c r="AK70" s="13">
        <v>-1600</v>
      </c>
      <c r="AL70" s="13"/>
      <c r="AM70" s="60"/>
      <c r="AP70" s="25">
        <v>32.247100000000003</v>
      </c>
      <c r="AQ70" s="25">
        <v>-37.903799999999997</v>
      </c>
      <c r="AR70" s="13">
        <v>22</v>
      </c>
      <c r="AS70" s="25">
        <v>-46.0809</v>
      </c>
      <c r="AT70" s="25">
        <v>1090</v>
      </c>
      <c r="AU70" s="25">
        <v>-37.903799999999997</v>
      </c>
      <c r="AV70" s="25">
        <v>8.1771399999999996</v>
      </c>
      <c r="AW70" s="25">
        <v>24.07</v>
      </c>
      <c r="AX70" s="25">
        <v>32.247100000000003</v>
      </c>
      <c r="AY70" s="25">
        <v>0.25440499999999999</v>
      </c>
      <c r="AZ70" s="25">
        <v>0.158833</v>
      </c>
      <c r="BA70" s="25">
        <v>140.625</v>
      </c>
      <c r="BB70" s="25"/>
      <c r="BC70" s="25">
        <v>-49.811100000000003</v>
      </c>
      <c r="BD70" s="25">
        <v>-3.7301500000000001</v>
      </c>
      <c r="BE70" s="25">
        <v>0.73080599999999996</v>
      </c>
      <c r="BF70" s="59"/>
      <c r="BG70" s="59"/>
      <c r="BH70" s="59"/>
      <c r="BI70" s="25">
        <v>0.57419399999999998</v>
      </c>
      <c r="BJ70" s="25">
        <v>0.82227300000000003</v>
      </c>
      <c r="BK70" s="25">
        <v>1</v>
      </c>
      <c r="BL70" s="25"/>
      <c r="BM70" s="25"/>
      <c r="BN70" s="25"/>
      <c r="BO70" s="25"/>
      <c r="BP70" s="25"/>
      <c r="BQ70" s="25"/>
      <c r="BR70" s="25"/>
      <c r="BS70" s="25"/>
      <c r="BT70" s="25"/>
      <c r="BV70" s="25"/>
      <c r="BW70" s="25"/>
      <c r="BX70" s="25"/>
      <c r="BY70" s="61">
        <v>0.51041666666666663</v>
      </c>
      <c r="BZ70" s="61"/>
      <c r="CA70" s="61">
        <v>0.52638888888888891</v>
      </c>
      <c r="CB70" s="61">
        <v>0.59027777777777779</v>
      </c>
      <c r="CC70" s="61">
        <v>6.3888888888888884E-2</v>
      </c>
      <c r="CD70" s="25"/>
      <c r="CE70" s="25"/>
      <c r="CF70" s="25"/>
      <c r="CG70" s="25">
        <v>7</v>
      </c>
      <c r="CH70" s="25"/>
      <c r="CI70" s="13"/>
      <c r="CJ70" s="13">
        <v>39</v>
      </c>
      <c r="CK70" s="62">
        <v>0</v>
      </c>
      <c r="CL70" s="15">
        <v>0</v>
      </c>
      <c r="CM70" s="15"/>
      <c r="CN70" s="15"/>
      <c r="CO70" s="12">
        <v>0</v>
      </c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>
        <v>0</v>
      </c>
      <c r="DB70" s="14"/>
      <c r="DC70" s="14"/>
      <c r="DD70" s="14"/>
      <c r="DE70" s="14"/>
      <c r="DF70" s="14"/>
      <c r="DG70" s="14"/>
      <c r="DH70" s="15"/>
      <c r="DI70" s="13"/>
      <c r="DJ70" s="13"/>
      <c r="DK70" s="13"/>
      <c r="DL70" s="13"/>
      <c r="DM70" s="14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</row>
    <row r="71" spans="1:190" x14ac:dyDescent="0.25">
      <c r="A71" s="13" t="s">
        <v>733</v>
      </c>
      <c r="B71" s="6">
        <v>245</v>
      </c>
      <c r="C71" s="22">
        <v>5</v>
      </c>
      <c r="D71" s="13">
        <v>18</v>
      </c>
      <c r="E71" s="13">
        <v>16.100000000000001</v>
      </c>
      <c r="F71" s="13" t="s">
        <v>531</v>
      </c>
      <c r="G71" s="13"/>
      <c r="H71" s="13">
        <v>0</v>
      </c>
      <c r="I71" s="13"/>
      <c r="J71" s="25">
        <v>0.95</v>
      </c>
      <c r="K71" s="50">
        <v>159</v>
      </c>
      <c r="L71" s="50">
        <v>515</v>
      </c>
      <c r="M71" s="25">
        <v>0.3087378640776699</v>
      </c>
      <c r="N71" s="25">
        <v>1</v>
      </c>
      <c r="O71" s="25">
        <v>1.5</v>
      </c>
      <c r="P71" s="13">
        <v>11.32</v>
      </c>
      <c r="Q71" s="13">
        <v>5.52</v>
      </c>
      <c r="R71" s="13">
        <v>3.42</v>
      </c>
      <c r="S71" s="13">
        <v>0.32200000000000001</v>
      </c>
      <c r="T71" s="13">
        <v>0.30599999999999999</v>
      </c>
      <c r="U71" s="13">
        <v>-1.0713299999999999</v>
      </c>
      <c r="V71" s="13">
        <v>-44.431600000000003</v>
      </c>
      <c r="W71" s="13">
        <v>0.90906299999999995</v>
      </c>
      <c r="X71" s="13">
        <v>-44.202599999999997</v>
      </c>
      <c r="Y71" s="13">
        <v>0.367342</v>
      </c>
      <c r="Z71" s="13">
        <v>0.383436</v>
      </c>
      <c r="AA71" s="13">
        <v>0.39962799999999998</v>
      </c>
      <c r="AB71" s="13">
        <v>0.42801299999999998</v>
      </c>
      <c r="AC71" s="13">
        <v>0.49654300000000001</v>
      </c>
      <c r="AD71" s="13"/>
      <c r="AE71" s="13"/>
      <c r="AF71" s="13"/>
      <c r="AG71" s="13"/>
      <c r="AH71" s="13"/>
      <c r="AI71" s="13"/>
      <c r="AJ71" s="13">
        <v>-56.2</v>
      </c>
      <c r="AK71" s="13">
        <v>-2100</v>
      </c>
      <c r="AL71" s="13"/>
      <c r="AM71" s="60"/>
      <c r="AN71" s="15"/>
      <c r="AO71" s="15"/>
      <c r="AP71" s="25">
        <v>60.143500000000003</v>
      </c>
      <c r="AQ71" s="25">
        <v>-35.941400000000002</v>
      </c>
      <c r="AR71" s="13">
        <v>38</v>
      </c>
      <c r="AS71" s="25">
        <v>-44.520099999999999</v>
      </c>
      <c r="AT71" s="25">
        <v>1090</v>
      </c>
      <c r="AU71" s="25">
        <v>-35.941400000000002</v>
      </c>
      <c r="AV71" s="25">
        <v>8.5787600000000008</v>
      </c>
      <c r="AW71" s="25">
        <v>51.564700000000002</v>
      </c>
      <c r="AX71" s="25">
        <v>60.143500000000003</v>
      </c>
      <c r="AY71" s="25">
        <v>0.213694</v>
      </c>
      <c r="AZ71" s="25">
        <v>0.14444699999999999</v>
      </c>
      <c r="BA71" s="25">
        <v>403.166</v>
      </c>
      <c r="BB71" s="25"/>
      <c r="BC71" s="25">
        <v>-49.690800000000003</v>
      </c>
      <c r="BD71" s="25">
        <v>-5.1706700000000003</v>
      </c>
      <c r="BE71" s="25">
        <v>0.70635199999999998</v>
      </c>
      <c r="BF71" s="59"/>
      <c r="BG71" s="59"/>
      <c r="BH71" s="59"/>
      <c r="BI71" s="25">
        <v>0.59128000000000003</v>
      </c>
      <c r="BJ71" s="25">
        <v>0.83263200000000004</v>
      </c>
      <c r="BK71" s="25">
        <v>1</v>
      </c>
      <c r="BL71" s="25"/>
      <c r="BM71" s="25"/>
      <c r="BN71" s="25"/>
      <c r="BO71" s="25"/>
      <c r="BP71" s="25"/>
      <c r="BQ71" s="25"/>
      <c r="BR71" s="25"/>
      <c r="BS71" s="25"/>
      <c r="BT71" s="25"/>
      <c r="BV71" s="25"/>
      <c r="BW71" s="25"/>
      <c r="BX71" s="25"/>
      <c r="BY71" s="61">
        <v>0.51041666666666663</v>
      </c>
      <c r="BZ71" s="61"/>
      <c r="CA71" s="61">
        <v>0.52638888888888891</v>
      </c>
      <c r="CB71" s="61">
        <v>0.59861111111111109</v>
      </c>
      <c r="CC71" s="61">
        <v>7.2222222222222188E-2</v>
      </c>
      <c r="CD71" s="25"/>
      <c r="CE71" s="25"/>
      <c r="CF71" s="25"/>
      <c r="CG71" s="25">
        <v>7.8</v>
      </c>
      <c r="CH71" s="25"/>
      <c r="CI71" s="13"/>
      <c r="CJ71" s="13">
        <v>39</v>
      </c>
      <c r="CK71" s="62">
        <v>0</v>
      </c>
      <c r="CL71" s="15">
        <v>0</v>
      </c>
      <c r="CM71" s="15"/>
      <c r="CN71" s="15"/>
      <c r="CO71" s="12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>
        <v>0</v>
      </c>
      <c r="DB71" s="14"/>
      <c r="DC71" s="14"/>
      <c r="DD71" s="14"/>
      <c r="DE71" s="14"/>
      <c r="DF71" s="14"/>
      <c r="DG71" s="14"/>
      <c r="DH71" s="15"/>
      <c r="DI71" s="13"/>
      <c r="DJ71" s="13"/>
      <c r="DK71" s="13"/>
      <c r="DL71" s="13"/>
      <c r="DM71" s="14"/>
    </row>
    <row r="72" spans="1:190" x14ac:dyDescent="0.25">
      <c r="A72" s="48" t="s">
        <v>736</v>
      </c>
      <c r="B72" s="6">
        <v>248</v>
      </c>
      <c r="C72" s="22">
        <v>4</v>
      </c>
      <c r="D72" s="13">
        <v>18</v>
      </c>
      <c r="E72" s="13">
        <v>16.100000000000001</v>
      </c>
      <c r="F72" s="13" t="s">
        <v>531</v>
      </c>
      <c r="G72" s="13" t="s">
        <v>737</v>
      </c>
      <c r="H72" s="13">
        <v>0</v>
      </c>
      <c r="I72" s="13"/>
      <c r="J72" s="25">
        <v>0.75</v>
      </c>
      <c r="K72" s="50">
        <v>210</v>
      </c>
      <c r="L72" s="50">
        <v>430</v>
      </c>
      <c r="M72" s="25">
        <v>0.48837209302325579</v>
      </c>
      <c r="N72" s="25">
        <v>1</v>
      </c>
      <c r="O72" s="25">
        <v>1</v>
      </c>
      <c r="P72" s="13">
        <v>7.25</v>
      </c>
      <c r="Q72" s="13">
        <v>6.02</v>
      </c>
      <c r="R72" s="13">
        <v>4.3499999999999996</v>
      </c>
      <c r="S72" s="13">
        <v>0.24399999999999999</v>
      </c>
      <c r="T72" s="13">
        <v>0.22500000000000001</v>
      </c>
      <c r="U72" s="13">
        <v>-0.64781200000000005</v>
      </c>
      <c r="V72" s="13">
        <v>-47.025700000000001</v>
      </c>
      <c r="W72" s="13">
        <v>0.54125000000000001</v>
      </c>
      <c r="X72" s="13">
        <v>-46.63</v>
      </c>
      <c r="Y72" s="13">
        <v>0.71084000000000003</v>
      </c>
      <c r="Z72" s="13">
        <v>0.71852300000000002</v>
      </c>
      <c r="AA72" s="13">
        <v>0.71013599999999999</v>
      </c>
      <c r="AB72" s="13">
        <v>0.70801800000000004</v>
      </c>
      <c r="AC72" s="13">
        <v>0.74514999999999998</v>
      </c>
      <c r="AD72" s="13"/>
      <c r="AE72" s="13"/>
      <c r="AF72" s="13"/>
      <c r="AG72" s="13"/>
      <c r="AH72" s="13"/>
      <c r="AI72" s="13"/>
      <c r="AJ72" s="13">
        <v>-72.8</v>
      </c>
      <c r="AK72" s="13">
        <v>-3700</v>
      </c>
      <c r="AL72" s="13"/>
      <c r="AM72" s="60"/>
      <c r="AN72" s="78"/>
      <c r="AO72" s="78"/>
      <c r="AP72" s="25">
        <v>24.2971</v>
      </c>
      <c r="AQ72" s="25">
        <v>-36.737499999999997</v>
      </c>
      <c r="AR72" s="13">
        <v>14</v>
      </c>
      <c r="AS72" s="25">
        <v>-46.94</v>
      </c>
      <c r="AT72" s="25">
        <v>1964.29</v>
      </c>
      <c r="AU72" s="25">
        <v>-36.737499999999997</v>
      </c>
      <c r="AV72" s="25">
        <v>10.202500000000001</v>
      </c>
      <c r="AW72" s="25">
        <v>14.0947</v>
      </c>
      <c r="AX72" s="25">
        <v>24.2971</v>
      </c>
      <c r="AY72" s="25">
        <v>0.19568199999999999</v>
      </c>
      <c r="AZ72" s="25">
        <v>0.115551</v>
      </c>
      <c r="BA72" s="25">
        <v>115.848</v>
      </c>
      <c r="BB72" s="25"/>
      <c r="BC72" s="25">
        <v>-49.658499999999997</v>
      </c>
      <c r="BD72" s="25">
        <v>-2.71848</v>
      </c>
      <c r="BE72" s="25">
        <v>0.62475199999999997</v>
      </c>
      <c r="BF72" s="59"/>
      <c r="BG72" s="59"/>
      <c r="BH72" s="59"/>
      <c r="BI72" s="25">
        <v>0.52239100000000005</v>
      </c>
      <c r="BJ72" s="25">
        <v>0.70571399999999995</v>
      </c>
      <c r="BK72" s="25">
        <v>1</v>
      </c>
      <c r="BL72" s="25"/>
      <c r="BM72" s="25"/>
      <c r="BN72" s="25"/>
      <c r="BO72" s="25"/>
      <c r="BP72" s="25"/>
      <c r="BQ72" s="25"/>
      <c r="BR72" s="25"/>
      <c r="BS72" s="25"/>
      <c r="BT72" s="25"/>
      <c r="BV72" s="25"/>
      <c r="BW72" s="25"/>
      <c r="BX72" s="25"/>
      <c r="BY72" s="61">
        <v>0.51041666666666663</v>
      </c>
      <c r="BZ72" s="61"/>
      <c r="CA72" s="61">
        <v>0.52430555555555558</v>
      </c>
      <c r="CB72" s="61">
        <v>0.63194444444444442</v>
      </c>
      <c r="CC72" s="61">
        <v>0.10763888888888884</v>
      </c>
      <c r="CD72" s="25"/>
      <c r="CE72" s="25"/>
      <c r="CF72" s="25"/>
      <c r="CG72" s="25">
        <v>8.6999999999999993</v>
      </c>
      <c r="CH72" s="25"/>
      <c r="CI72" s="13"/>
      <c r="CJ72" s="13">
        <v>40</v>
      </c>
      <c r="CK72" s="62">
        <v>0</v>
      </c>
      <c r="CL72" s="15">
        <v>0</v>
      </c>
      <c r="CM72" s="15"/>
      <c r="CN72" s="15"/>
      <c r="CO72" s="12">
        <v>1</v>
      </c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>
        <v>0</v>
      </c>
      <c r="DB72" s="14"/>
      <c r="DC72" s="14"/>
      <c r="DD72" s="14"/>
      <c r="DE72" s="14"/>
      <c r="DF72" s="14"/>
      <c r="DG72" s="14"/>
      <c r="DH72" s="15"/>
      <c r="DI72" s="13">
        <v>0</v>
      </c>
      <c r="DJ72" s="13">
        <v>1</v>
      </c>
      <c r="DK72" s="13"/>
      <c r="DL72" s="13"/>
      <c r="DM72" s="14"/>
    </row>
    <row r="73" spans="1:190" x14ac:dyDescent="0.25">
      <c r="A73" s="48" t="s">
        <v>738</v>
      </c>
      <c r="B73" s="6">
        <v>249</v>
      </c>
      <c r="C73" s="22">
        <v>4</v>
      </c>
      <c r="D73" s="13">
        <v>18</v>
      </c>
      <c r="E73" s="13">
        <v>16.100000000000001</v>
      </c>
      <c r="F73" s="13" t="s">
        <v>531</v>
      </c>
      <c r="G73" s="13"/>
      <c r="H73" s="13">
        <v>1</v>
      </c>
      <c r="I73" s="13"/>
      <c r="J73" s="25">
        <v>0.75</v>
      </c>
      <c r="K73" s="50">
        <v>192</v>
      </c>
      <c r="L73" s="50">
        <v>430</v>
      </c>
      <c r="M73" s="25">
        <v>0.44651162790697674</v>
      </c>
      <c r="N73" s="25">
        <v>1</v>
      </c>
      <c r="O73" s="25">
        <v>1</v>
      </c>
      <c r="P73" s="13">
        <v>8.76</v>
      </c>
      <c r="Q73" s="13">
        <v>6.06</v>
      </c>
      <c r="R73" s="13">
        <v>1.57</v>
      </c>
      <c r="S73" s="13">
        <v>0.30399999999999999</v>
      </c>
      <c r="T73" s="13">
        <v>0.251</v>
      </c>
      <c r="U73" s="13">
        <v>-0.95376300000000003</v>
      </c>
      <c r="V73" s="13">
        <v>-49.028700000000001</v>
      </c>
      <c r="W73" s="13">
        <v>0.91792899999999999</v>
      </c>
      <c r="X73" s="13">
        <v>-49.1492</v>
      </c>
      <c r="Y73" s="13">
        <v>0.58800600000000003</v>
      </c>
      <c r="Z73" s="13">
        <v>0.58944799999999997</v>
      </c>
      <c r="AA73" s="13">
        <v>0.57142599999999999</v>
      </c>
      <c r="AB73" s="13">
        <v>0.57450000000000001</v>
      </c>
      <c r="AC73" s="13">
        <v>0.64507499999999995</v>
      </c>
      <c r="AD73" s="13"/>
      <c r="AE73" s="13"/>
      <c r="AF73" s="13"/>
      <c r="AG73" s="13"/>
      <c r="AH73" s="13"/>
      <c r="AI73" s="13"/>
      <c r="AJ73" s="13">
        <v>0</v>
      </c>
      <c r="AK73" s="13">
        <v>0</v>
      </c>
      <c r="AL73" s="13"/>
      <c r="AM73" s="60"/>
      <c r="AN73" s="15"/>
      <c r="AO73" s="15"/>
      <c r="AP73" s="25">
        <v>31.0274</v>
      </c>
      <c r="AQ73" s="25">
        <v>-37.619199999999999</v>
      </c>
      <c r="AR73" s="13">
        <v>38</v>
      </c>
      <c r="AS73" s="25">
        <v>-48.867100000000001</v>
      </c>
      <c r="AT73" s="25">
        <v>2030</v>
      </c>
      <c r="AU73" s="25">
        <v>-37.619199999999999</v>
      </c>
      <c r="AV73" s="25">
        <v>11.2479</v>
      </c>
      <c r="AW73" s="25">
        <v>19.779499999999999</v>
      </c>
      <c r="AX73" s="25">
        <v>31.0274</v>
      </c>
      <c r="AY73" s="25">
        <v>0.190828</v>
      </c>
      <c r="AZ73" s="25">
        <v>0.11636199999999999</v>
      </c>
      <c r="BA73" s="25">
        <v>159.334</v>
      </c>
      <c r="BB73" s="25"/>
      <c r="BC73" s="25">
        <v>-50.75</v>
      </c>
      <c r="BD73" s="25">
        <v>-1.88293</v>
      </c>
      <c r="BE73" s="25">
        <v>0.61115799999999998</v>
      </c>
      <c r="BF73" s="59"/>
      <c r="BG73" s="59"/>
      <c r="BH73" s="59"/>
      <c r="BI73" s="25">
        <v>0.49305300000000002</v>
      </c>
      <c r="BJ73" s="25">
        <v>0.67947400000000002</v>
      </c>
      <c r="BK73" s="25">
        <v>1</v>
      </c>
      <c r="BL73" s="25"/>
      <c r="BM73" s="25"/>
      <c r="BN73" s="25"/>
      <c r="BO73" s="25"/>
      <c r="BP73" s="25"/>
      <c r="BQ73" s="25"/>
      <c r="BR73" s="25"/>
      <c r="BS73" s="25"/>
      <c r="BT73" s="25"/>
      <c r="BV73" s="25"/>
      <c r="BW73" s="25"/>
      <c r="BX73" s="25"/>
      <c r="BY73" s="61">
        <v>0.51041666666666663</v>
      </c>
      <c r="BZ73" s="61"/>
      <c r="CA73" s="61">
        <v>0.52430555555555558</v>
      </c>
      <c r="CB73" s="61">
        <v>0.64166666666666672</v>
      </c>
      <c r="CC73" s="61">
        <v>0.11736111111111114</v>
      </c>
      <c r="CD73" s="25"/>
      <c r="CE73" s="25"/>
      <c r="CF73" s="25"/>
      <c r="CG73" s="25">
        <v>9.3000000000000007</v>
      </c>
      <c r="CH73" s="25"/>
      <c r="CI73" s="13"/>
      <c r="CJ73" s="13">
        <v>40</v>
      </c>
      <c r="CK73" s="62">
        <v>0</v>
      </c>
      <c r="CL73" s="15">
        <v>0</v>
      </c>
      <c r="CM73" s="15"/>
      <c r="CN73" s="15"/>
      <c r="CO73" s="12">
        <v>0</v>
      </c>
      <c r="CP73" s="13"/>
      <c r="CQ73" s="13">
        <v>7.35</v>
      </c>
      <c r="CR73" s="13">
        <v>3.34</v>
      </c>
      <c r="CS73" s="13">
        <v>4.03</v>
      </c>
      <c r="CT73" s="13"/>
      <c r="CU73" s="13"/>
      <c r="CV73" s="13"/>
      <c r="CW73" s="13"/>
      <c r="CX73" s="13"/>
      <c r="CY73" s="13"/>
      <c r="CZ73" s="13"/>
      <c r="DA73" s="13">
        <v>1</v>
      </c>
      <c r="DB73" s="14"/>
      <c r="DC73" s="14"/>
      <c r="DD73" s="14"/>
      <c r="DE73" s="14"/>
      <c r="DF73" s="14"/>
      <c r="DG73" s="14"/>
      <c r="DH73" s="15"/>
      <c r="DI73" s="13">
        <v>0</v>
      </c>
      <c r="DJ73" s="13">
        <v>1</v>
      </c>
      <c r="DK73" s="13"/>
      <c r="DL73" s="13">
        <v>1</v>
      </c>
      <c r="DM73" s="14"/>
    </row>
    <row r="74" spans="1:190" x14ac:dyDescent="0.25">
      <c r="A74" s="13" t="s">
        <v>739</v>
      </c>
      <c r="B74" s="6">
        <v>250</v>
      </c>
      <c r="C74" s="22">
        <v>4</v>
      </c>
      <c r="D74" s="13">
        <v>18</v>
      </c>
      <c r="E74" s="13">
        <v>16.100000000000001</v>
      </c>
      <c r="F74" s="13" t="s">
        <v>531</v>
      </c>
      <c r="G74" s="13" t="s">
        <v>740</v>
      </c>
      <c r="H74" s="13">
        <v>0</v>
      </c>
      <c r="I74" s="13"/>
      <c r="J74" s="25">
        <v>0.75</v>
      </c>
      <c r="K74" s="50">
        <v>5</v>
      </c>
      <c r="L74" s="50">
        <v>430</v>
      </c>
      <c r="M74" s="25">
        <v>1.1627906976744186E-2</v>
      </c>
      <c r="N74" s="25">
        <v>1</v>
      </c>
      <c r="O74" s="25">
        <v>1.5</v>
      </c>
      <c r="P74" s="13">
        <v>9.59</v>
      </c>
      <c r="Q74" s="13">
        <v>4.8</v>
      </c>
      <c r="R74" s="13">
        <v>1.62</v>
      </c>
      <c r="S74" s="13">
        <v>0.29099999999999998</v>
      </c>
      <c r="T74" s="13">
        <v>0.32300000000000001</v>
      </c>
      <c r="U74" s="13">
        <v>-1.0589200000000001</v>
      </c>
      <c r="V74" s="13">
        <v>-48.476199999999999</v>
      </c>
      <c r="W74" s="13">
        <v>0.90625</v>
      </c>
      <c r="X74" s="13">
        <v>-48.856999999999999</v>
      </c>
      <c r="Y74" s="13">
        <v>0.38575799999999999</v>
      </c>
      <c r="Z74" s="13">
        <v>0.38530399999999998</v>
      </c>
      <c r="AA74" s="13">
        <v>0.38570599999999999</v>
      </c>
      <c r="AB74" s="13">
        <v>0.40850900000000001</v>
      </c>
      <c r="AC74" s="13">
        <v>0.50032200000000004</v>
      </c>
      <c r="AD74" s="13"/>
      <c r="AE74" s="13"/>
      <c r="AF74" s="13"/>
      <c r="AG74" s="13"/>
      <c r="AH74" s="13"/>
      <c r="AI74" s="13"/>
      <c r="AJ74" s="13">
        <v>-69</v>
      </c>
      <c r="AK74" s="13">
        <v>4000</v>
      </c>
      <c r="AL74" s="13"/>
      <c r="AM74" s="60"/>
      <c r="AN74" s="15"/>
      <c r="AO74" s="15"/>
      <c r="AP74" s="25">
        <v>50.103299999999997</v>
      </c>
      <c r="AQ74" s="25">
        <v>-38.1736</v>
      </c>
      <c r="AR74" s="13">
        <v>44</v>
      </c>
      <c r="AS74" s="25">
        <v>-48.218400000000003</v>
      </c>
      <c r="AT74" s="25">
        <v>1700</v>
      </c>
      <c r="AU74" s="25">
        <v>-38.1736</v>
      </c>
      <c r="AV74" s="25">
        <v>10.044700000000001</v>
      </c>
      <c r="AW74" s="25">
        <v>40.058599999999998</v>
      </c>
      <c r="AX74" s="25">
        <v>50.103299999999997</v>
      </c>
      <c r="AY74" s="25">
        <v>0.20189799999999999</v>
      </c>
      <c r="AZ74" s="25">
        <v>0.13886699999999999</v>
      </c>
      <c r="BA74" s="25">
        <v>292.685</v>
      </c>
      <c r="BB74" s="25"/>
      <c r="BC74" s="25">
        <v>-55.574599999999997</v>
      </c>
      <c r="BD74" s="25">
        <v>-7.3562000000000003</v>
      </c>
      <c r="BE74" s="25">
        <v>0.63841499999999995</v>
      </c>
      <c r="BF74" s="59"/>
      <c r="BG74" s="59"/>
      <c r="BH74" s="59"/>
      <c r="BI74" s="25">
        <v>0.53522099999999995</v>
      </c>
      <c r="BJ74" s="25">
        <v>0.75954500000000003</v>
      </c>
      <c r="BK74" s="25">
        <v>1</v>
      </c>
      <c r="BL74" s="25"/>
      <c r="BM74" s="25"/>
      <c r="BN74" s="25"/>
      <c r="BO74" s="25"/>
      <c r="BP74" s="25"/>
      <c r="BQ74" s="25"/>
      <c r="BR74" s="25"/>
      <c r="BS74" s="25"/>
      <c r="BT74" s="25"/>
      <c r="BV74" s="25"/>
      <c r="BW74" s="25"/>
      <c r="BX74" s="25"/>
      <c r="BY74" s="61">
        <v>0.51041666666666663</v>
      </c>
      <c r="BZ74" s="61"/>
      <c r="CA74" s="61">
        <v>0.52430555555555558</v>
      </c>
      <c r="CB74" s="61">
        <v>0.64930555555555558</v>
      </c>
      <c r="CC74" s="61">
        <v>0.125</v>
      </c>
      <c r="CD74" s="25"/>
      <c r="CE74" s="25"/>
      <c r="CF74" s="25"/>
      <c r="CG74" s="25">
        <v>7.7</v>
      </c>
      <c r="CH74" s="25"/>
      <c r="CI74" s="13"/>
      <c r="CJ74" s="13">
        <v>40</v>
      </c>
      <c r="CK74" s="62">
        <v>-6.2450655559999992</v>
      </c>
      <c r="CL74" s="15">
        <v>0</v>
      </c>
      <c r="CM74" s="15"/>
      <c r="CN74" s="15"/>
      <c r="CO74" s="12">
        <v>1</v>
      </c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>
        <v>0</v>
      </c>
      <c r="DB74" s="14"/>
      <c r="DC74" s="14"/>
      <c r="DD74" s="14"/>
      <c r="DE74" s="14"/>
      <c r="DF74" s="14"/>
      <c r="DG74" s="14"/>
      <c r="DH74" s="15"/>
      <c r="DI74" s="13"/>
      <c r="DJ74" s="13"/>
      <c r="DK74" s="13"/>
      <c r="DL74" s="13"/>
      <c r="DM74" s="14"/>
    </row>
    <row r="75" spans="1:190" x14ac:dyDescent="0.25">
      <c r="A75" s="13" t="s">
        <v>743</v>
      </c>
      <c r="B75" s="6">
        <v>253</v>
      </c>
      <c r="C75" s="22">
        <v>3</v>
      </c>
      <c r="D75" s="13">
        <v>18</v>
      </c>
      <c r="E75" s="13">
        <v>16.100000000000001</v>
      </c>
      <c r="F75" s="13" t="s">
        <v>531</v>
      </c>
      <c r="G75" s="13"/>
      <c r="H75" s="13">
        <v>0</v>
      </c>
      <c r="I75" s="13"/>
      <c r="J75" s="25">
        <v>0.47</v>
      </c>
      <c r="K75" s="50">
        <v>52</v>
      </c>
      <c r="L75" s="50">
        <v>357</v>
      </c>
      <c r="M75" s="25">
        <v>0.14565826330532214</v>
      </c>
      <c r="N75" s="25">
        <v>1</v>
      </c>
      <c r="O75" s="25">
        <v>1.5</v>
      </c>
      <c r="P75" s="13">
        <v>10.87</v>
      </c>
      <c r="Q75" s="13">
        <v>6.81</v>
      </c>
      <c r="R75" s="13">
        <v>4.97</v>
      </c>
      <c r="S75" s="13">
        <v>0.27300000000000002</v>
      </c>
      <c r="T75" s="13">
        <v>0.27300000000000002</v>
      </c>
      <c r="U75" s="13">
        <v>-0.82968699999999995</v>
      </c>
      <c r="V75" s="13">
        <v>-42.823500000000003</v>
      </c>
      <c r="W75" s="13">
        <v>0.80249999999999999</v>
      </c>
      <c r="X75" s="13">
        <v>-43.1843</v>
      </c>
      <c r="Y75" s="13">
        <v>0.55360299999999996</v>
      </c>
      <c r="Z75" s="13">
        <v>0.56755900000000004</v>
      </c>
      <c r="AA75" s="13">
        <v>0.55990399999999996</v>
      </c>
      <c r="AB75" s="13">
        <v>0.55304200000000003</v>
      </c>
      <c r="AC75" s="13">
        <v>0.58626800000000001</v>
      </c>
      <c r="AD75" s="13"/>
      <c r="AE75" s="13"/>
      <c r="AF75" s="13"/>
      <c r="AG75" s="13"/>
      <c r="AH75" s="13"/>
      <c r="AI75" s="13"/>
      <c r="AJ75" s="13">
        <v>-73.599999999999994</v>
      </c>
      <c r="AK75" s="13">
        <v>-3900</v>
      </c>
      <c r="AL75" s="13"/>
      <c r="AM75" s="60"/>
      <c r="AN75" s="15"/>
      <c r="AO75" s="15"/>
      <c r="AP75" s="25">
        <v>53.974499999999999</v>
      </c>
      <c r="AQ75" s="25">
        <v>-26.618200000000002</v>
      </c>
      <c r="AR75" s="13">
        <v>34</v>
      </c>
      <c r="AS75" s="25">
        <v>-42.634399999999999</v>
      </c>
      <c r="AT75" s="25">
        <v>1610</v>
      </c>
      <c r="AU75" s="25">
        <v>-26.618200000000002</v>
      </c>
      <c r="AV75" s="25">
        <v>16.016300000000001</v>
      </c>
      <c r="AW75" s="25">
        <v>37.958199999999998</v>
      </c>
      <c r="AX75" s="25">
        <v>53.974499999999999</v>
      </c>
      <c r="AY75" s="25">
        <v>0.206344</v>
      </c>
      <c r="AZ75" s="25">
        <v>0.12964100000000001</v>
      </c>
      <c r="BA75" s="25">
        <v>308.27199999999999</v>
      </c>
      <c r="BB75" s="25"/>
      <c r="BC75" s="25">
        <v>-44.371299999999998</v>
      </c>
      <c r="BD75" s="25">
        <v>-1.73692</v>
      </c>
      <c r="BE75" s="25">
        <v>0.65995599999999999</v>
      </c>
      <c r="BF75" s="59"/>
      <c r="BG75" s="59"/>
      <c r="BH75" s="59"/>
      <c r="BI75" s="25">
        <v>0.59239699999999995</v>
      </c>
      <c r="BJ75" s="25">
        <v>0.81352899999999995</v>
      </c>
      <c r="BK75" s="25">
        <v>1</v>
      </c>
      <c r="BL75" s="25"/>
      <c r="BM75" s="25"/>
      <c r="BN75" s="25"/>
      <c r="BO75" s="25"/>
      <c r="BP75" s="25"/>
      <c r="BQ75" s="25"/>
      <c r="BR75" s="25"/>
      <c r="BS75" s="25"/>
      <c r="BT75" s="25"/>
      <c r="BV75" s="25"/>
      <c r="BW75" s="25"/>
      <c r="BX75" s="25"/>
      <c r="BY75" s="61">
        <v>0.51041666666666663</v>
      </c>
      <c r="BZ75" s="61"/>
      <c r="CA75" s="61">
        <v>0.5229166666666667</v>
      </c>
      <c r="CB75" s="61">
        <v>0.6875</v>
      </c>
      <c r="CC75" s="61">
        <v>0.1645833333333333</v>
      </c>
      <c r="CD75" s="25"/>
      <c r="CE75" s="25"/>
      <c r="CF75" s="25"/>
      <c r="CG75" s="25">
        <v>12</v>
      </c>
      <c r="CH75" s="25"/>
      <c r="CI75" s="13"/>
      <c r="CJ75" s="13">
        <v>41</v>
      </c>
      <c r="CK75" s="62">
        <v>-54.671929503999998</v>
      </c>
      <c r="CL75" s="15">
        <v>-26.949937000000006</v>
      </c>
      <c r="CM75" s="15"/>
      <c r="CN75" s="15"/>
      <c r="CO75" s="12">
        <v>0</v>
      </c>
      <c r="CP75" s="13">
        <v>1</v>
      </c>
      <c r="CQ75" s="13">
        <v>6.61</v>
      </c>
      <c r="CR75" s="13">
        <v>1.1399999999999999</v>
      </c>
      <c r="CS75" s="13">
        <v>3.45</v>
      </c>
      <c r="CT75" s="13"/>
      <c r="CU75" s="13"/>
      <c r="CV75" s="13"/>
      <c r="CW75" s="13"/>
      <c r="CX75" s="13"/>
      <c r="CY75" s="13"/>
      <c r="CZ75" s="13"/>
      <c r="DA75" s="13">
        <v>1</v>
      </c>
      <c r="DB75" s="14">
        <v>3</v>
      </c>
      <c r="DC75" s="14">
        <v>0</v>
      </c>
      <c r="DD75" s="14">
        <v>0</v>
      </c>
      <c r="DE75" s="14">
        <v>0</v>
      </c>
      <c r="DF75" s="38">
        <v>0</v>
      </c>
      <c r="DG75" s="38">
        <v>0</v>
      </c>
      <c r="DH75" s="26"/>
      <c r="DI75" s="13">
        <v>0</v>
      </c>
      <c r="DJ75" s="13">
        <v>0</v>
      </c>
      <c r="DK75" s="13">
        <v>0</v>
      </c>
      <c r="DL75" s="13">
        <v>0</v>
      </c>
      <c r="DM75" s="14">
        <v>0</v>
      </c>
    </row>
    <row r="76" spans="1:190" x14ac:dyDescent="0.25">
      <c r="A76" s="13" t="s">
        <v>745</v>
      </c>
      <c r="B76" s="6">
        <v>255</v>
      </c>
      <c r="C76" s="22">
        <v>3</v>
      </c>
      <c r="D76" s="13">
        <v>18</v>
      </c>
      <c r="E76" s="13">
        <v>16.100000000000001</v>
      </c>
      <c r="F76" s="13" t="s">
        <v>531</v>
      </c>
      <c r="G76" s="13"/>
      <c r="H76" s="13">
        <v>0</v>
      </c>
      <c r="I76" s="13"/>
      <c r="J76" s="25">
        <v>0.47</v>
      </c>
      <c r="K76" s="50">
        <v>196</v>
      </c>
      <c r="L76" s="50">
        <v>357</v>
      </c>
      <c r="M76" s="25">
        <v>0.5490196078431373</v>
      </c>
      <c r="N76" s="25">
        <v>1</v>
      </c>
      <c r="O76" s="25">
        <v>1.5</v>
      </c>
      <c r="P76" s="13">
        <v>7.25</v>
      </c>
      <c r="Q76" s="13">
        <v>4.59</v>
      </c>
      <c r="R76" s="13">
        <v>1.61</v>
      </c>
      <c r="S76" s="13">
        <v>0.217</v>
      </c>
      <c r="T76" s="13">
        <v>0.254</v>
      </c>
      <c r="U76" s="13">
        <v>-0.90403999999999995</v>
      </c>
      <c r="V76" s="13">
        <v>-47.704700000000003</v>
      </c>
      <c r="W76" s="13">
        <v>0.84750000000000003</v>
      </c>
      <c r="X76" s="13">
        <v>-47.774500000000003</v>
      </c>
      <c r="Y76" s="13">
        <v>0.53821399999999997</v>
      </c>
      <c r="Z76" s="13">
        <v>0.53281500000000004</v>
      </c>
      <c r="AA76" s="13">
        <v>0.52113100000000001</v>
      </c>
      <c r="AB76" s="13">
        <v>0.51749100000000003</v>
      </c>
      <c r="AC76" s="13">
        <v>0.57699400000000001</v>
      </c>
      <c r="AD76" s="13"/>
      <c r="AE76" s="13"/>
      <c r="AF76" s="13"/>
      <c r="AG76" s="13"/>
      <c r="AH76" s="13"/>
      <c r="AI76" s="13"/>
      <c r="AJ76" s="13">
        <v>0</v>
      </c>
      <c r="AK76" s="13">
        <v>0</v>
      </c>
      <c r="AL76" s="13"/>
      <c r="AM76" s="60"/>
      <c r="AN76" s="15"/>
      <c r="AO76" s="15"/>
      <c r="AP76" s="25">
        <v>39.540100000000002</v>
      </c>
      <c r="AQ76" s="25">
        <v>-37.772500000000001</v>
      </c>
      <c r="AR76" s="13">
        <v>24</v>
      </c>
      <c r="AS76" s="25">
        <v>-47.576599999999999</v>
      </c>
      <c r="AT76" s="25">
        <v>1940</v>
      </c>
      <c r="AU76" s="25">
        <v>-37.772500000000001</v>
      </c>
      <c r="AV76" s="25">
        <v>9.8040500000000002</v>
      </c>
      <c r="AW76" s="25">
        <v>29.7361</v>
      </c>
      <c r="AX76" s="25">
        <v>39.540100000000002</v>
      </c>
      <c r="AY76" s="25">
        <v>0.199349</v>
      </c>
      <c r="AZ76" s="25">
        <v>0.13924800000000001</v>
      </c>
      <c r="BA76" s="25">
        <v>198.24199999999999</v>
      </c>
      <c r="BB76" s="25"/>
      <c r="BC76" s="25">
        <v>-52.480499999999999</v>
      </c>
      <c r="BD76" s="25">
        <v>-4.90388</v>
      </c>
      <c r="BE76" s="25">
        <v>0.59702299999999997</v>
      </c>
      <c r="BF76" s="59"/>
      <c r="BG76" s="59"/>
      <c r="BH76" s="59"/>
      <c r="BI76" s="25">
        <v>0.498394</v>
      </c>
      <c r="BJ76" s="25">
        <v>0.71791700000000003</v>
      </c>
      <c r="BK76" s="25">
        <v>1</v>
      </c>
      <c r="BL76" s="25"/>
      <c r="BM76" s="25"/>
      <c r="BN76" s="25"/>
      <c r="BO76" s="25"/>
      <c r="BP76" s="25"/>
      <c r="BQ76" s="25"/>
      <c r="BR76" s="25"/>
      <c r="BS76" s="25"/>
      <c r="BT76" s="25"/>
      <c r="BV76" s="25"/>
      <c r="BW76" s="25"/>
      <c r="BX76" s="25"/>
      <c r="BY76" s="61">
        <v>0.51041666666666663</v>
      </c>
      <c r="BZ76" s="61"/>
      <c r="CA76" s="61">
        <v>0.5229166666666667</v>
      </c>
      <c r="CB76" s="61">
        <v>0.70208333333333339</v>
      </c>
      <c r="CC76" s="61">
        <v>0.1791666666666667</v>
      </c>
      <c r="CD76" s="25"/>
      <c r="CE76" s="25"/>
      <c r="CF76" s="25"/>
      <c r="CG76" s="25">
        <v>7.2</v>
      </c>
      <c r="CH76" s="25"/>
      <c r="CI76" s="13"/>
      <c r="CJ76" s="13">
        <v>41</v>
      </c>
      <c r="CK76" s="62">
        <v>0</v>
      </c>
      <c r="CL76" s="15">
        <v>0</v>
      </c>
      <c r="CM76" s="15"/>
      <c r="CN76" s="15"/>
      <c r="CO76" s="12">
        <v>0</v>
      </c>
      <c r="CP76" s="13">
        <v>1</v>
      </c>
      <c r="CQ76" s="13">
        <v>6.61</v>
      </c>
      <c r="CR76" s="13">
        <v>3.53</v>
      </c>
      <c r="CS76" s="13">
        <v>4.42</v>
      </c>
      <c r="CT76" s="13"/>
      <c r="CU76" s="13"/>
      <c r="CV76" s="13"/>
      <c r="CW76" s="13"/>
      <c r="CX76" s="13"/>
      <c r="CY76" s="13"/>
      <c r="CZ76" s="13"/>
      <c r="DA76" s="13">
        <v>1</v>
      </c>
      <c r="DB76" s="14">
        <v>1</v>
      </c>
      <c r="DC76" s="14">
        <v>1</v>
      </c>
      <c r="DD76" s="14">
        <v>1</v>
      </c>
      <c r="DE76" s="38">
        <v>0</v>
      </c>
      <c r="DF76" s="38">
        <v>0</v>
      </c>
      <c r="DG76" s="38">
        <v>0</v>
      </c>
      <c r="DH76" s="26"/>
      <c r="DI76" s="13">
        <v>1</v>
      </c>
      <c r="DJ76" s="13">
        <v>1</v>
      </c>
      <c r="DK76" s="13">
        <v>1</v>
      </c>
      <c r="DL76" s="13">
        <v>0</v>
      </c>
      <c r="DM76" s="14">
        <v>0</v>
      </c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</row>
    <row r="77" spans="1:190" x14ac:dyDescent="0.25">
      <c r="A77" s="13" t="s">
        <v>746</v>
      </c>
      <c r="B77" s="6">
        <v>256</v>
      </c>
      <c r="C77" s="22">
        <v>3</v>
      </c>
      <c r="D77" s="13">
        <v>18</v>
      </c>
      <c r="E77" s="13">
        <v>16.100000000000001</v>
      </c>
      <c r="F77" s="13" t="s">
        <v>531</v>
      </c>
      <c r="G77" s="13"/>
      <c r="H77" s="13">
        <v>1</v>
      </c>
      <c r="I77" s="13"/>
      <c r="J77" s="25">
        <v>0.47</v>
      </c>
      <c r="K77" s="50">
        <v>233</v>
      </c>
      <c r="L77" s="50">
        <v>357</v>
      </c>
      <c r="M77" s="25">
        <v>0.65266106442577032</v>
      </c>
      <c r="N77" s="25">
        <v>1</v>
      </c>
      <c r="O77" s="25">
        <v>1.5</v>
      </c>
      <c r="P77" s="13">
        <v>8.41</v>
      </c>
      <c r="Q77" s="13">
        <v>5</v>
      </c>
      <c r="R77" s="13">
        <v>2.31</v>
      </c>
      <c r="S77" s="13">
        <v>0.29799999999999999</v>
      </c>
      <c r="T77" s="13">
        <v>0.254</v>
      </c>
      <c r="U77" s="13">
        <v>-0.90259299999999998</v>
      </c>
      <c r="V77" s="13">
        <v>-45.361600000000003</v>
      </c>
      <c r="W77" s="13">
        <v>0.79850299999999996</v>
      </c>
      <c r="X77" s="13">
        <v>-45.416800000000002</v>
      </c>
      <c r="Y77" s="13">
        <v>0.468889</v>
      </c>
      <c r="Z77" s="13">
        <v>0.50258199999999997</v>
      </c>
      <c r="AA77" s="13">
        <v>0.488506</v>
      </c>
      <c r="AB77" s="13">
        <v>0.48841400000000001</v>
      </c>
      <c r="AC77" s="13">
        <v>0.53446400000000005</v>
      </c>
      <c r="AD77" s="13"/>
      <c r="AE77" s="13"/>
      <c r="AF77" s="13"/>
      <c r="AG77" s="13"/>
      <c r="AH77" s="13"/>
      <c r="AI77" s="13"/>
      <c r="AJ77" s="13">
        <v>-69.099999999999994</v>
      </c>
      <c r="AK77" s="13">
        <v>-4200</v>
      </c>
      <c r="AL77" s="13"/>
      <c r="AM77" s="60"/>
      <c r="AN77" s="15"/>
      <c r="AO77" s="15"/>
      <c r="AP77" s="25">
        <v>44.595999999999997</v>
      </c>
      <c r="AQ77" s="25">
        <v>-34.762599999999999</v>
      </c>
      <c r="AR77" s="13">
        <v>18</v>
      </c>
      <c r="AS77" s="25">
        <v>-45.2575</v>
      </c>
      <c r="AT77" s="25">
        <v>1750</v>
      </c>
      <c r="AU77" s="25">
        <v>-34.762599999999999</v>
      </c>
      <c r="AV77" s="25">
        <v>10.494899999999999</v>
      </c>
      <c r="AW77" s="25">
        <v>34.101100000000002</v>
      </c>
      <c r="AX77" s="25">
        <v>44.595999999999997</v>
      </c>
      <c r="AY77" s="25">
        <v>0.218531</v>
      </c>
      <c r="AZ77" s="25">
        <v>0.153916</v>
      </c>
      <c r="BA77" s="25">
        <v>215.191</v>
      </c>
      <c r="BB77" s="25"/>
      <c r="BC77" s="25">
        <v>-49.484400000000001</v>
      </c>
      <c r="BD77" s="25">
        <v>-4.2269100000000002</v>
      </c>
      <c r="BE77" s="25">
        <v>0.68488099999999996</v>
      </c>
      <c r="BF77" s="59"/>
      <c r="BG77" s="59"/>
      <c r="BH77" s="59"/>
      <c r="BI77" s="25">
        <v>0.61067400000000005</v>
      </c>
      <c r="BJ77" s="25">
        <v>0.85111099999999995</v>
      </c>
      <c r="BK77" s="25">
        <v>1</v>
      </c>
      <c r="BL77" s="25"/>
      <c r="BM77" s="25"/>
      <c r="BN77" s="25"/>
      <c r="BO77" s="25"/>
      <c r="BP77" s="25"/>
      <c r="BQ77" s="25"/>
      <c r="BR77" s="25"/>
      <c r="BS77" s="25"/>
      <c r="BT77" s="25"/>
      <c r="BV77" s="25"/>
      <c r="BW77" s="25"/>
      <c r="BX77" s="25"/>
      <c r="BY77" s="61">
        <v>0.51041666666666663</v>
      </c>
      <c r="BZ77" s="61"/>
      <c r="CA77" s="61">
        <v>0.5229166666666667</v>
      </c>
      <c r="CB77" s="61">
        <v>0.7090277777777777</v>
      </c>
      <c r="CC77" s="61">
        <v>0.18611111111111101</v>
      </c>
      <c r="CD77" s="25"/>
      <c r="CE77" s="25"/>
      <c r="CF77" s="25"/>
      <c r="CG77" s="25">
        <v>7.6</v>
      </c>
      <c r="CH77" s="25"/>
      <c r="CI77" s="13"/>
      <c r="CJ77" s="13">
        <v>41</v>
      </c>
      <c r="CK77" s="62">
        <v>7.8216685499999992</v>
      </c>
      <c r="CL77" s="62">
        <v>0</v>
      </c>
      <c r="CM77" s="15"/>
      <c r="CN77" s="62"/>
      <c r="CO77" s="12">
        <v>0</v>
      </c>
      <c r="CP77" s="13">
        <v>1</v>
      </c>
      <c r="CQ77" s="13">
        <v>6.61</v>
      </c>
      <c r="CR77" s="13">
        <v>4.22</v>
      </c>
      <c r="CS77" s="13">
        <v>6.08</v>
      </c>
      <c r="CT77" s="13">
        <v>6.21</v>
      </c>
      <c r="CU77" s="13"/>
      <c r="CV77" s="13"/>
      <c r="CW77" s="13"/>
      <c r="CX77" s="13"/>
      <c r="CY77" s="13"/>
      <c r="CZ77" s="13"/>
      <c r="DA77" s="13">
        <v>2</v>
      </c>
      <c r="DB77" s="14">
        <v>3</v>
      </c>
      <c r="DC77" s="14">
        <v>0</v>
      </c>
      <c r="DD77" s="14">
        <v>0</v>
      </c>
      <c r="DE77" s="14">
        <v>1</v>
      </c>
      <c r="DF77" s="38">
        <v>0</v>
      </c>
      <c r="DG77" s="38">
        <v>0</v>
      </c>
      <c r="DH77" s="26"/>
      <c r="DI77" s="13">
        <v>0</v>
      </c>
      <c r="DJ77" s="13">
        <v>1</v>
      </c>
      <c r="DK77" s="13">
        <v>1</v>
      </c>
      <c r="DL77" s="13">
        <v>0</v>
      </c>
      <c r="DM77" s="14">
        <v>1</v>
      </c>
    </row>
    <row r="78" spans="1:190" x14ac:dyDescent="0.25">
      <c r="A78" s="13" t="s">
        <v>747</v>
      </c>
      <c r="B78" s="6">
        <v>257</v>
      </c>
      <c r="C78" s="22">
        <v>2</v>
      </c>
      <c r="D78" s="13">
        <v>18</v>
      </c>
      <c r="E78" s="13">
        <v>16.100000000000001</v>
      </c>
      <c r="F78" s="13" t="s">
        <v>531</v>
      </c>
      <c r="G78" s="13"/>
      <c r="H78" s="13">
        <v>1</v>
      </c>
      <c r="I78" s="13"/>
      <c r="J78" s="25">
        <v>0.27</v>
      </c>
      <c r="K78" s="50">
        <v>44</v>
      </c>
      <c r="L78" s="50">
        <v>341</v>
      </c>
      <c r="M78" s="25">
        <v>0.12903225806451613</v>
      </c>
      <c r="N78" s="25">
        <v>1</v>
      </c>
      <c r="O78" s="25">
        <v>1.5</v>
      </c>
      <c r="P78" s="13">
        <v>7.38</v>
      </c>
      <c r="Q78" s="13">
        <v>4.53</v>
      </c>
      <c r="R78" s="13">
        <v>2.16</v>
      </c>
      <c r="S78" s="13">
        <v>0.248</v>
      </c>
      <c r="T78" s="13">
        <v>2.31</v>
      </c>
      <c r="U78" s="13">
        <v>-0.89343799999999995</v>
      </c>
      <c r="V78" s="13">
        <v>-46.164000000000001</v>
      </c>
      <c r="W78" s="13">
        <v>0.792188</v>
      </c>
      <c r="X78" s="13">
        <v>-46.402000000000001</v>
      </c>
      <c r="Y78" s="92"/>
      <c r="Z78" s="13">
        <v>0.492844</v>
      </c>
      <c r="AA78" s="13">
        <v>0.48875400000000002</v>
      </c>
      <c r="AB78" s="13">
        <v>0.49457800000000002</v>
      </c>
      <c r="AC78" s="13">
        <v>0.54111699999999996</v>
      </c>
      <c r="AD78" s="13"/>
      <c r="AE78" s="13"/>
      <c r="AF78" s="13"/>
      <c r="AG78" s="13"/>
      <c r="AH78" s="13"/>
      <c r="AI78" s="13"/>
      <c r="AJ78" s="13">
        <v>0</v>
      </c>
      <c r="AK78" s="13">
        <v>0</v>
      </c>
      <c r="AL78" s="13"/>
      <c r="AM78" s="60"/>
      <c r="AN78" s="15"/>
      <c r="AO78" s="15"/>
      <c r="AP78" s="25">
        <v>45.125900000000001</v>
      </c>
      <c r="AQ78" s="25">
        <v>-34.319800000000001</v>
      </c>
      <c r="AR78" s="13">
        <v>36</v>
      </c>
      <c r="AS78" s="25">
        <v>-46.202300000000001</v>
      </c>
      <c r="AT78" s="25">
        <v>2100</v>
      </c>
      <c r="AU78" s="25">
        <v>-34.319800000000001</v>
      </c>
      <c r="AV78" s="25">
        <v>11.8825</v>
      </c>
      <c r="AW78" s="25">
        <v>33.243400000000001</v>
      </c>
      <c r="AX78" s="25">
        <v>45.125900000000001</v>
      </c>
      <c r="AY78" s="25">
        <v>0.19676399999999999</v>
      </c>
      <c r="AZ78" s="25">
        <v>0.131745</v>
      </c>
      <c r="BA78" s="25">
        <v>245.05199999999999</v>
      </c>
      <c r="BB78" s="25"/>
      <c r="BC78" s="25">
        <v>-52.024299999999997</v>
      </c>
      <c r="BD78" s="25">
        <v>-5.8220499999999999</v>
      </c>
      <c r="BE78" s="25">
        <v>0.61842699999999995</v>
      </c>
      <c r="BF78" s="59"/>
      <c r="BG78" s="59"/>
      <c r="BH78" s="59"/>
      <c r="BI78" s="25">
        <v>0.508239</v>
      </c>
      <c r="BJ78" s="25">
        <v>0.72305600000000003</v>
      </c>
      <c r="BK78" s="25">
        <v>1</v>
      </c>
      <c r="BL78" s="25"/>
      <c r="BM78" s="25"/>
      <c r="BN78" s="25"/>
      <c r="BO78" s="25"/>
      <c r="BP78" s="25"/>
      <c r="BQ78" s="25"/>
      <c r="BR78" s="25"/>
      <c r="BS78" s="25"/>
      <c r="BT78" s="25"/>
      <c r="BV78" s="25"/>
      <c r="BW78" s="25"/>
      <c r="BX78" s="25"/>
      <c r="BY78" s="61">
        <v>0.51041666666666663</v>
      </c>
      <c r="BZ78" s="61"/>
      <c r="CA78" s="61">
        <v>0.52152777777777781</v>
      </c>
      <c r="CB78" s="61">
        <v>0.7284722222222223</v>
      </c>
      <c r="CC78" s="61">
        <v>0.20694444444444449</v>
      </c>
      <c r="CD78" s="25"/>
      <c r="CE78" s="25"/>
      <c r="CF78" s="25"/>
      <c r="CG78" s="25">
        <v>8.1</v>
      </c>
      <c r="CH78" s="25"/>
      <c r="CI78" s="13"/>
      <c r="CJ78" s="13">
        <v>42</v>
      </c>
      <c r="CK78" s="62">
        <v>-3.4722073719999997</v>
      </c>
      <c r="CL78" s="62">
        <v>0</v>
      </c>
      <c r="CM78" s="15"/>
      <c r="CN78" s="62"/>
      <c r="CO78" s="12">
        <v>1</v>
      </c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>
        <v>0</v>
      </c>
      <c r="DB78" s="14"/>
      <c r="DC78" s="14"/>
      <c r="DD78" s="14"/>
      <c r="DE78" s="14"/>
      <c r="DF78" s="14"/>
      <c r="DG78" s="14"/>
      <c r="DH78" s="15"/>
      <c r="DI78" s="13"/>
      <c r="DJ78" s="13"/>
      <c r="DK78" s="13"/>
      <c r="DL78" s="13"/>
      <c r="DM78" s="14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</row>
    <row r="79" spans="1:190" x14ac:dyDescent="0.25">
      <c r="A79" s="48" t="s">
        <v>748</v>
      </c>
      <c r="B79" s="6">
        <v>258</v>
      </c>
      <c r="C79" s="22">
        <v>2</v>
      </c>
      <c r="D79" s="13">
        <v>18</v>
      </c>
      <c r="E79" s="13">
        <v>16.100000000000001</v>
      </c>
      <c r="F79" s="13" t="s">
        <v>531</v>
      </c>
      <c r="G79" s="13"/>
      <c r="H79" s="13">
        <v>1</v>
      </c>
      <c r="I79" s="13"/>
      <c r="J79" s="25">
        <v>0.27</v>
      </c>
      <c r="K79" s="50">
        <v>170</v>
      </c>
      <c r="L79" s="50">
        <v>341</v>
      </c>
      <c r="M79" s="25">
        <v>0.49853372434017595</v>
      </c>
      <c r="N79" s="25">
        <v>1</v>
      </c>
      <c r="O79" s="25">
        <v>1</v>
      </c>
      <c r="P79" s="13">
        <v>11.03</v>
      </c>
      <c r="Q79" s="13">
        <v>5.22</v>
      </c>
      <c r="R79" s="13">
        <v>2.11</v>
      </c>
      <c r="S79" s="13">
        <v>0.32300000000000001</v>
      </c>
      <c r="T79" s="13">
        <v>0.35599999999999998</v>
      </c>
      <c r="U79" s="13">
        <v>-1.0443</v>
      </c>
      <c r="V79" s="13">
        <v>-50.856200000000001</v>
      </c>
      <c r="W79" s="13">
        <v>0.921296</v>
      </c>
      <c r="X79" s="13">
        <v>-51.228299999999997</v>
      </c>
      <c r="Y79" s="13">
        <v>0.39237300000000003</v>
      </c>
      <c r="Z79" s="13">
        <v>0.38286199999999998</v>
      </c>
      <c r="AA79" s="13">
        <v>0.39065899999999998</v>
      </c>
      <c r="AB79" s="13">
        <v>0.410555</v>
      </c>
      <c r="AC79" s="13">
        <v>0.485987</v>
      </c>
      <c r="AD79" s="13"/>
      <c r="AE79" s="13"/>
      <c r="AF79" s="13"/>
      <c r="AG79" s="13"/>
      <c r="AH79" s="13"/>
      <c r="AI79" s="13"/>
      <c r="AJ79" s="13">
        <v>0</v>
      </c>
      <c r="AK79" s="13">
        <v>0</v>
      </c>
      <c r="AL79" s="13"/>
      <c r="AM79" s="60"/>
      <c r="AN79" s="15"/>
      <c r="AO79" s="15"/>
      <c r="AP79" s="25">
        <v>29.935300000000002</v>
      </c>
      <c r="AQ79" s="25">
        <v>-38.926200000000001</v>
      </c>
      <c r="AR79" s="13">
        <v>26</v>
      </c>
      <c r="AS79" s="25">
        <v>-50.2682</v>
      </c>
      <c r="AT79" s="25">
        <v>1850</v>
      </c>
      <c r="AU79" s="25">
        <v>-38.926200000000001</v>
      </c>
      <c r="AV79" s="25">
        <v>11.342000000000001</v>
      </c>
      <c r="AW79" s="25">
        <v>18.593299999999999</v>
      </c>
      <c r="AX79" s="25">
        <v>29.935300000000002</v>
      </c>
      <c r="AY79" s="25">
        <v>0.195518</v>
      </c>
      <c r="AZ79" s="25">
        <v>0.12144000000000001</v>
      </c>
      <c r="BA79" s="25">
        <v>142.90899999999999</v>
      </c>
      <c r="BB79" s="25"/>
      <c r="BC79" s="25">
        <v>-52.9099</v>
      </c>
      <c r="BD79" s="25">
        <v>-2.6415999999999999</v>
      </c>
      <c r="BE79" s="25">
        <v>0.60901899999999998</v>
      </c>
      <c r="BF79" s="59"/>
      <c r="BG79" s="59"/>
      <c r="BH79" s="59"/>
      <c r="BI79" s="25">
        <v>0.54444199999999998</v>
      </c>
      <c r="BJ79" s="25">
        <v>0.73461500000000002</v>
      </c>
      <c r="BK79" s="25">
        <v>1</v>
      </c>
      <c r="BL79" s="25"/>
      <c r="BM79" s="25"/>
      <c r="BN79" s="25"/>
      <c r="BO79" s="25"/>
      <c r="BP79" s="25"/>
      <c r="BQ79" s="25"/>
      <c r="BR79" s="25"/>
      <c r="BS79" s="25"/>
      <c r="BT79" s="25"/>
      <c r="BV79" s="25"/>
      <c r="BW79" s="25"/>
      <c r="BX79" s="25"/>
      <c r="BY79" s="61">
        <v>0.51041666666666663</v>
      </c>
      <c r="BZ79" s="61"/>
      <c r="CA79" s="61">
        <v>0.52152777777777781</v>
      </c>
      <c r="CB79" s="61">
        <v>0.7368055555555556</v>
      </c>
      <c r="CC79" s="61">
        <v>0.21527777777777779</v>
      </c>
      <c r="CD79" s="25"/>
      <c r="CE79" s="25"/>
      <c r="CF79" s="25"/>
      <c r="CG79" s="25">
        <v>9</v>
      </c>
      <c r="CH79" s="25"/>
      <c r="CI79" s="13"/>
      <c r="CJ79" s="13">
        <v>42</v>
      </c>
      <c r="CK79" s="62">
        <v>0</v>
      </c>
      <c r="CL79" s="62">
        <v>0</v>
      </c>
      <c r="CM79" s="15"/>
      <c r="CN79" s="62"/>
      <c r="CO79" s="12">
        <v>0</v>
      </c>
      <c r="CP79" s="13">
        <v>1</v>
      </c>
      <c r="CQ79" s="13">
        <v>5.78</v>
      </c>
      <c r="CR79" s="13">
        <v>2.87</v>
      </c>
      <c r="CS79" s="13">
        <v>3.84</v>
      </c>
      <c r="CT79" s="13"/>
      <c r="CU79" s="13"/>
      <c r="CV79" s="13"/>
      <c r="CW79" s="13"/>
      <c r="CX79" s="13"/>
      <c r="CY79" s="13"/>
      <c r="CZ79" s="13"/>
      <c r="DA79" s="13">
        <v>1</v>
      </c>
      <c r="DB79" s="14">
        <v>1</v>
      </c>
      <c r="DC79" s="14">
        <v>0</v>
      </c>
      <c r="DD79" s="14">
        <v>0</v>
      </c>
      <c r="DE79" s="38">
        <v>0</v>
      </c>
      <c r="DF79" s="38">
        <v>0</v>
      </c>
      <c r="DG79" s="38">
        <v>0</v>
      </c>
      <c r="DH79" s="26"/>
      <c r="DI79" s="13">
        <v>1</v>
      </c>
      <c r="DJ79" s="13">
        <v>1</v>
      </c>
      <c r="DK79" s="13">
        <v>0</v>
      </c>
      <c r="DL79" s="13">
        <v>0</v>
      </c>
      <c r="DM79" s="14">
        <v>1</v>
      </c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</row>
    <row r="80" spans="1:190" x14ac:dyDescent="0.25">
      <c r="A80" s="48" t="s">
        <v>771</v>
      </c>
      <c r="B80" s="6">
        <v>283</v>
      </c>
      <c r="C80" s="22">
        <v>5</v>
      </c>
      <c r="D80" s="13">
        <v>18</v>
      </c>
      <c r="E80" s="13">
        <v>19.2</v>
      </c>
      <c r="F80" s="13" t="s">
        <v>531</v>
      </c>
      <c r="G80" s="13"/>
      <c r="H80" s="75">
        <v>0</v>
      </c>
      <c r="I80" s="13"/>
      <c r="J80" s="59"/>
      <c r="K80" s="53"/>
      <c r="L80" s="53"/>
      <c r="M80" s="25">
        <v>0.5</v>
      </c>
      <c r="N80" s="25">
        <v>1</v>
      </c>
      <c r="O80" s="25">
        <v>1</v>
      </c>
      <c r="P80" s="13">
        <v>8.0299999999999994</v>
      </c>
      <c r="Q80" s="13">
        <v>5.81</v>
      </c>
      <c r="R80" s="13">
        <v>4.21</v>
      </c>
      <c r="S80" s="60"/>
      <c r="T80" s="60"/>
      <c r="U80" s="13"/>
      <c r="V80" s="13"/>
      <c r="W80" s="13"/>
      <c r="X80" s="13"/>
      <c r="Y80" s="13">
        <v>0.58784700000000001</v>
      </c>
      <c r="Z80" s="13">
        <v>0.618946</v>
      </c>
      <c r="AA80" s="13">
        <v>0.62138700000000002</v>
      </c>
      <c r="AB80" s="13">
        <v>0.641513</v>
      </c>
      <c r="AC80" s="13">
        <v>0.72410600000000003</v>
      </c>
      <c r="AD80" s="13"/>
      <c r="AE80" s="13"/>
      <c r="AF80" s="13"/>
      <c r="AG80" s="13"/>
      <c r="AH80" s="13"/>
      <c r="AI80" s="13"/>
      <c r="AJ80" s="13">
        <v>0</v>
      </c>
      <c r="AK80" s="13">
        <v>0</v>
      </c>
      <c r="AL80" s="13"/>
      <c r="AM80" s="60"/>
      <c r="AN80" s="15"/>
      <c r="AO80" s="15"/>
      <c r="AP80" s="13">
        <v>26.0928</v>
      </c>
      <c r="AQ80" s="13"/>
      <c r="AR80" s="13">
        <v>1</v>
      </c>
      <c r="AS80" s="13">
        <v>-50.186599999999999</v>
      </c>
      <c r="AT80" s="13">
        <v>2700</v>
      </c>
      <c r="AU80" s="13"/>
      <c r="AV80" s="13">
        <v>18.624099999999999</v>
      </c>
      <c r="AW80" s="13">
        <v>7.46875</v>
      </c>
      <c r="AX80" s="13">
        <v>26.0928</v>
      </c>
      <c r="AY80" s="13">
        <v>0.17156299999999999</v>
      </c>
      <c r="AZ80" s="13">
        <v>0.11554300000000001</v>
      </c>
      <c r="BA80" s="13">
        <v>56.25</v>
      </c>
      <c r="BB80" s="13"/>
      <c r="BC80" s="13">
        <v>-43.531199999999998</v>
      </c>
      <c r="BD80" s="13">
        <v>6.6553500000000003</v>
      </c>
      <c r="BE80" s="13">
        <v>0.6</v>
      </c>
      <c r="BF80" s="43"/>
      <c r="BG80" s="43"/>
      <c r="BH80" s="59"/>
      <c r="BI80" s="13">
        <v>0.66</v>
      </c>
      <c r="BJ80" s="13">
        <v>0.84</v>
      </c>
      <c r="BK80" s="25">
        <v>1</v>
      </c>
      <c r="BL80" s="13"/>
      <c r="BM80" s="13"/>
      <c r="BN80" s="13"/>
      <c r="BO80" s="13"/>
      <c r="BP80" s="13"/>
      <c r="BQ80" s="13"/>
      <c r="BR80" s="13"/>
      <c r="BS80" s="13"/>
      <c r="BT80" s="13"/>
      <c r="BV80" s="13"/>
      <c r="BW80" s="13"/>
      <c r="BX80" s="13"/>
      <c r="BY80" s="61">
        <v>0.43888888888888888</v>
      </c>
      <c r="BZ80" s="61"/>
      <c r="CA80" s="61">
        <v>0.45416666666666666</v>
      </c>
      <c r="CB80" s="61"/>
      <c r="CC80" s="61"/>
      <c r="CD80" s="25"/>
      <c r="CE80" s="25"/>
      <c r="CF80" s="25"/>
      <c r="CG80" s="25"/>
      <c r="CH80" s="25"/>
      <c r="CI80" s="13"/>
      <c r="CJ80" s="13">
        <v>54</v>
      </c>
      <c r="CK80" s="33"/>
      <c r="CL80" s="26"/>
      <c r="CM80" s="26"/>
      <c r="CN80" s="26"/>
      <c r="CO80" s="37"/>
      <c r="DB80" s="38"/>
      <c r="DC80" s="38"/>
      <c r="DD80" s="38"/>
      <c r="DE80" s="38"/>
      <c r="DF80" s="38"/>
      <c r="DG80" s="38"/>
      <c r="DH80" s="26"/>
      <c r="DM80" s="38"/>
    </row>
    <row r="81" spans="1:190" x14ac:dyDescent="0.25">
      <c r="A81" s="48" t="s">
        <v>773</v>
      </c>
      <c r="B81" s="6">
        <v>285</v>
      </c>
      <c r="C81" s="22">
        <v>3</v>
      </c>
      <c r="D81" s="13">
        <v>18</v>
      </c>
      <c r="E81" s="13">
        <v>19.2</v>
      </c>
      <c r="F81" s="13" t="s">
        <v>531</v>
      </c>
      <c r="G81" s="13"/>
      <c r="H81" s="75">
        <v>0</v>
      </c>
      <c r="I81" s="13"/>
      <c r="J81" s="59"/>
      <c r="K81" s="53"/>
      <c r="L81" s="53"/>
      <c r="M81" s="25">
        <v>0.5</v>
      </c>
      <c r="N81" s="25">
        <v>1</v>
      </c>
      <c r="O81" s="25">
        <v>1</v>
      </c>
      <c r="P81" s="13">
        <v>7.81</v>
      </c>
      <c r="Q81" s="13">
        <v>5.38</v>
      </c>
      <c r="R81" s="25">
        <v>2.66</v>
      </c>
      <c r="S81" s="13">
        <v>0.25800000000000001</v>
      </c>
      <c r="T81" s="13">
        <v>0.253</v>
      </c>
      <c r="U81" s="13">
        <v>-0.89594099999999999</v>
      </c>
      <c r="V81" s="13">
        <v>-47.9527</v>
      </c>
      <c r="W81" s="13">
        <v>1.00969</v>
      </c>
      <c r="X81" s="13">
        <v>-48.051699999999997</v>
      </c>
      <c r="Y81" s="13">
        <v>0.56302200000000002</v>
      </c>
      <c r="Z81" s="13">
        <v>0.60078799999999999</v>
      </c>
      <c r="AA81" s="13">
        <v>0.58378799999999997</v>
      </c>
      <c r="AB81" s="13">
        <v>0.58327799999999996</v>
      </c>
      <c r="AC81" s="13">
        <v>0.63421099999999997</v>
      </c>
      <c r="AD81" s="13"/>
      <c r="AE81" s="13"/>
      <c r="AF81" s="13"/>
      <c r="AG81" s="13"/>
      <c r="AH81" s="13"/>
      <c r="AI81" s="13"/>
      <c r="AJ81" s="13">
        <v>0</v>
      </c>
      <c r="AK81" s="13">
        <v>0</v>
      </c>
      <c r="AL81" s="13"/>
      <c r="AM81" s="60"/>
      <c r="AN81" s="15"/>
      <c r="AO81" s="15"/>
      <c r="AP81" s="25">
        <v>28.985700000000001</v>
      </c>
      <c r="AQ81" s="25">
        <v>-34.200099999999999</v>
      </c>
      <c r="AR81" s="25">
        <v>25</v>
      </c>
      <c r="AS81" s="25">
        <v>-47.943199999999997</v>
      </c>
      <c r="AT81" s="25">
        <v>1960</v>
      </c>
      <c r="AU81" s="25">
        <v>-34.200099999999999</v>
      </c>
      <c r="AV81" s="25">
        <v>13.7431</v>
      </c>
      <c r="AW81" s="25">
        <v>15.242599999999999</v>
      </c>
      <c r="AX81" s="25">
        <v>28.985700000000001</v>
      </c>
      <c r="AY81" s="25">
        <v>0.20000100000000001</v>
      </c>
      <c r="AZ81" s="25">
        <v>0.12256300000000001</v>
      </c>
      <c r="BA81" s="25">
        <v>117</v>
      </c>
      <c r="BB81" s="25"/>
      <c r="BC81" s="25">
        <v>-46.261200000000002</v>
      </c>
      <c r="BD81" s="25">
        <v>1.6819299999999999</v>
      </c>
      <c r="BE81" s="25">
        <v>0.63445799999999997</v>
      </c>
      <c r="BF81" s="59"/>
      <c r="BG81" s="59"/>
      <c r="BH81" s="59"/>
      <c r="BI81" s="25">
        <v>0.62834199999999996</v>
      </c>
      <c r="BJ81" s="25">
        <v>0.81879999999999997</v>
      </c>
      <c r="BK81" s="25">
        <v>1</v>
      </c>
      <c r="BL81" s="25"/>
      <c r="BM81" s="25"/>
      <c r="BN81" s="25"/>
      <c r="BO81" s="25"/>
      <c r="BP81" s="25"/>
      <c r="BQ81" s="25"/>
      <c r="BR81" s="25"/>
      <c r="BS81" s="25"/>
      <c r="BT81" s="25"/>
      <c r="BV81" s="25"/>
      <c r="BW81" s="25"/>
      <c r="BX81" s="25"/>
      <c r="BY81" s="61">
        <v>0.43888888888888888</v>
      </c>
      <c r="BZ81" s="61"/>
      <c r="CA81" s="61">
        <v>0.45069444444444445</v>
      </c>
      <c r="CB81" s="61"/>
      <c r="CC81" s="61"/>
      <c r="CD81" s="25"/>
      <c r="CE81" s="25"/>
      <c r="CF81" s="25"/>
      <c r="CG81" s="25"/>
      <c r="CH81" s="25"/>
      <c r="CI81" s="13"/>
      <c r="CJ81" s="13">
        <v>55</v>
      </c>
      <c r="CK81" s="33"/>
      <c r="CL81" s="26"/>
      <c r="CM81" s="26"/>
      <c r="CN81" s="26"/>
      <c r="CO81" s="12"/>
      <c r="DB81" s="38"/>
      <c r="DC81" s="38"/>
      <c r="DD81" s="38"/>
      <c r="DE81" s="38"/>
      <c r="DF81" s="38"/>
      <c r="DG81" s="38"/>
      <c r="DH81" s="26"/>
      <c r="DM81" s="38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</row>
    <row r="82" spans="1:190" x14ac:dyDescent="0.25">
      <c r="A82" s="48" t="s">
        <v>782</v>
      </c>
      <c r="B82" s="6">
        <v>290</v>
      </c>
      <c r="C82" s="22" t="s">
        <v>783</v>
      </c>
      <c r="D82" s="13">
        <v>18</v>
      </c>
      <c r="E82" s="13">
        <v>18</v>
      </c>
      <c r="F82" s="13" t="s">
        <v>531</v>
      </c>
      <c r="G82" s="13"/>
      <c r="H82" s="75">
        <v>0</v>
      </c>
      <c r="I82" s="13"/>
      <c r="J82" s="23">
        <v>6.6666666666666666E-2</v>
      </c>
      <c r="K82" s="50">
        <v>22</v>
      </c>
      <c r="L82" s="50">
        <v>140</v>
      </c>
      <c r="M82" s="25">
        <v>0.16</v>
      </c>
      <c r="N82" s="25">
        <v>1</v>
      </c>
      <c r="O82" s="25">
        <v>1</v>
      </c>
      <c r="P82" s="13">
        <v>9.0500000000000007</v>
      </c>
      <c r="Q82" s="13">
        <v>6.23</v>
      </c>
      <c r="R82" s="13">
        <v>3.7</v>
      </c>
      <c r="S82" s="13">
        <v>0.26700000000000002</v>
      </c>
      <c r="T82" s="13">
        <v>0.20699999999999999</v>
      </c>
      <c r="U82" s="13">
        <v>-0.93085099999999998</v>
      </c>
      <c r="V82" s="13">
        <v>-48.251300000000001</v>
      </c>
      <c r="W82" s="13">
        <v>1.0031600000000001</v>
      </c>
      <c r="X82" s="13">
        <v>-48.454999999999998</v>
      </c>
      <c r="Y82" s="13">
        <v>0.59992500000000004</v>
      </c>
      <c r="Z82" s="13">
        <v>0.63170400000000004</v>
      </c>
      <c r="AA82" s="13">
        <v>0.60784899999999997</v>
      </c>
      <c r="AB82" s="13">
        <v>0.60043400000000002</v>
      </c>
      <c r="AC82" s="13">
        <v>0.66811900000000002</v>
      </c>
      <c r="AD82" s="13"/>
      <c r="AE82" s="13"/>
      <c r="AF82" s="13"/>
      <c r="AG82" s="13"/>
      <c r="AH82" s="13"/>
      <c r="AI82" s="13"/>
      <c r="AJ82" s="13">
        <v>0</v>
      </c>
      <c r="AK82" s="13">
        <v>0</v>
      </c>
      <c r="AL82" s="13"/>
      <c r="AM82" s="60"/>
      <c r="AN82" s="15"/>
      <c r="AO82" s="15"/>
      <c r="AP82" s="25">
        <v>31.171500000000002</v>
      </c>
      <c r="AQ82" s="25">
        <v>-32.823999999999998</v>
      </c>
      <c r="AR82" s="13">
        <v>33</v>
      </c>
      <c r="AS82" s="25">
        <v>-48.002000000000002</v>
      </c>
      <c r="AT82" s="25">
        <v>1700</v>
      </c>
      <c r="AU82" s="25">
        <v>-32.823999999999998</v>
      </c>
      <c r="AV82" s="25">
        <v>15.178000000000001</v>
      </c>
      <c r="AW82" s="25">
        <v>15.993600000000001</v>
      </c>
      <c r="AX82" s="25">
        <v>31.171500000000002</v>
      </c>
      <c r="AY82" s="25">
        <v>0.201353</v>
      </c>
      <c r="AZ82" s="25">
        <v>0.12053</v>
      </c>
      <c r="BA82" s="25">
        <v>124.337</v>
      </c>
      <c r="BB82" s="25"/>
      <c r="BC82" s="25">
        <v>-43.549199999999999</v>
      </c>
      <c r="BD82" s="25">
        <v>4.4527999999999999</v>
      </c>
      <c r="BE82" s="25">
        <v>0.63544400000000001</v>
      </c>
      <c r="BF82" s="59"/>
      <c r="BG82" s="59"/>
      <c r="BH82" s="59"/>
      <c r="BI82" s="25">
        <v>0.59819299999999997</v>
      </c>
      <c r="BJ82" s="25">
        <v>0.787879</v>
      </c>
      <c r="BK82" s="25">
        <v>1</v>
      </c>
      <c r="BL82" s="25"/>
      <c r="BM82" s="25"/>
      <c r="BN82" s="25"/>
      <c r="BO82" s="25"/>
      <c r="BP82" s="25"/>
      <c r="BQ82" s="25"/>
      <c r="BR82" s="25"/>
      <c r="BS82" s="25"/>
      <c r="BT82" s="25"/>
      <c r="BV82" s="25"/>
      <c r="BW82" s="25"/>
      <c r="BX82" s="25"/>
      <c r="BY82" s="61">
        <v>0.31041666666666667</v>
      </c>
      <c r="BZ82" s="61"/>
      <c r="CA82" s="61">
        <v>0.32500000000000001</v>
      </c>
      <c r="CB82" s="61"/>
      <c r="CC82" s="61"/>
      <c r="CD82" s="25"/>
      <c r="CE82" s="25"/>
      <c r="CF82" s="25"/>
      <c r="CG82" s="25"/>
      <c r="CH82" s="25"/>
      <c r="CI82" s="13"/>
      <c r="CJ82" s="13">
        <v>59</v>
      </c>
      <c r="CK82" s="33">
        <v>-10.042408953999999</v>
      </c>
      <c r="CL82" s="26">
        <v>0</v>
      </c>
      <c r="CM82" s="15"/>
      <c r="CN82" s="26"/>
      <c r="CO82" s="12">
        <v>1</v>
      </c>
      <c r="DA82" s="6">
        <v>1</v>
      </c>
      <c r="DB82" s="38">
        <v>0</v>
      </c>
      <c r="DC82" s="38">
        <v>0</v>
      </c>
      <c r="DD82" s="38">
        <v>0</v>
      </c>
      <c r="DE82" s="38">
        <v>0</v>
      </c>
      <c r="DF82" s="38">
        <v>0</v>
      </c>
      <c r="DG82" s="38">
        <v>0</v>
      </c>
      <c r="DH82" s="26"/>
      <c r="DI82" s="6">
        <v>0</v>
      </c>
      <c r="DJ82" s="6">
        <v>0</v>
      </c>
      <c r="DK82" s="6">
        <v>0</v>
      </c>
      <c r="DL82" s="6">
        <v>0</v>
      </c>
      <c r="DM82" s="38">
        <v>0</v>
      </c>
    </row>
    <row r="83" spans="1:190" x14ac:dyDescent="0.25">
      <c r="A83" s="48" t="s">
        <v>784</v>
      </c>
      <c r="B83" s="6">
        <v>291</v>
      </c>
      <c r="C83" s="22">
        <v>7</v>
      </c>
      <c r="D83" s="13">
        <v>18</v>
      </c>
      <c r="E83" s="13">
        <v>18</v>
      </c>
      <c r="F83" s="13" t="s">
        <v>531</v>
      </c>
      <c r="G83" s="13"/>
      <c r="H83" s="75">
        <v>0</v>
      </c>
      <c r="I83" s="13"/>
      <c r="J83" s="25">
        <v>0.8</v>
      </c>
      <c r="K83" s="53">
        <v>411</v>
      </c>
      <c r="L83" s="53">
        <v>997</v>
      </c>
      <c r="M83" s="25">
        <v>0.41223671013039115</v>
      </c>
      <c r="N83" s="25">
        <v>1</v>
      </c>
      <c r="O83" s="25">
        <v>1</v>
      </c>
      <c r="P83" s="13">
        <v>7.58</v>
      </c>
      <c r="Q83" s="13">
        <v>5.45</v>
      </c>
      <c r="R83" s="13">
        <v>2.0299999999999998</v>
      </c>
      <c r="S83" s="13">
        <v>0.29699999999999999</v>
      </c>
      <c r="T83" s="13">
        <v>0.24199999999999999</v>
      </c>
      <c r="U83" s="13">
        <v>-0.94419600000000004</v>
      </c>
      <c r="V83" s="13">
        <v>-48.2455</v>
      </c>
      <c r="W83" s="13">
        <v>0.95605499999999999</v>
      </c>
      <c r="X83" s="13">
        <v>-48.2849</v>
      </c>
      <c r="Y83" s="13">
        <v>0.58740800000000004</v>
      </c>
      <c r="Z83" s="13">
        <v>0.60195399999999999</v>
      </c>
      <c r="AA83" s="13">
        <v>0.58176000000000005</v>
      </c>
      <c r="AB83" s="13">
        <v>0.58363399999999999</v>
      </c>
      <c r="AC83" s="13">
        <v>0.64176699999999998</v>
      </c>
      <c r="AD83" s="13"/>
      <c r="AE83" s="13"/>
      <c r="AF83" s="13"/>
      <c r="AG83" s="13"/>
      <c r="AH83" s="13"/>
      <c r="AI83" s="13"/>
      <c r="AJ83" s="13">
        <v>0</v>
      </c>
      <c r="AK83" s="13">
        <v>0</v>
      </c>
      <c r="AL83" s="13"/>
      <c r="AM83" s="60"/>
      <c r="AN83" s="15"/>
      <c r="AO83" s="15"/>
      <c r="AP83" s="25">
        <v>24.2224</v>
      </c>
      <c r="AQ83" s="25">
        <v>-37.302399999999999</v>
      </c>
      <c r="AR83" s="13">
        <v>29</v>
      </c>
      <c r="AS83" s="25">
        <v>-48.199800000000003</v>
      </c>
      <c r="AT83" s="25">
        <v>1970</v>
      </c>
      <c r="AU83" s="25">
        <v>-37.302399999999999</v>
      </c>
      <c r="AV83" s="25">
        <v>10.897399999999999</v>
      </c>
      <c r="AW83" s="25">
        <v>13.324999999999999</v>
      </c>
      <c r="AX83" s="25">
        <v>24.2224</v>
      </c>
      <c r="AY83" s="25">
        <v>0.183063</v>
      </c>
      <c r="AZ83" s="25">
        <v>0.110456</v>
      </c>
      <c r="BA83" s="25">
        <v>112.17700000000001</v>
      </c>
      <c r="BB83" s="25"/>
      <c r="BC83" s="25">
        <v>-49.005400000000002</v>
      </c>
      <c r="BD83" s="25">
        <v>-0.80560200000000004</v>
      </c>
      <c r="BE83" s="25">
        <v>0.60538899999999995</v>
      </c>
      <c r="BF83" s="59"/>
      <c r="BG83" s="59"/>
      <c r="BH83" s="59"/>
      <c r="BI83" s="25">
        <v>0.54426600000000003</v>
      </c>
      <c r="BJ83" s="25">
        <v>0.71689700000000001</v>
      </c>
      <c r="BK83" s="25">
        <v>1</v>
      </c>
      <c r="BL83" s="25"/>
      <c r="BM83" s="25"/>
      <c r="BN83" s="25"/>
      <c r="BO83" s="25"/>
      <c r="BP83" s="25"/>
      <c r="BQ83" s="25"/>
      <c r="BR83" s="25"/>
      <c r="BS83" s="25"/>
      <c r="BT83" s="25"/>
      <c r="BV83" s="25"/>
      <c r="BW83" s="25"/>
      <c r="BX83" s="25"/>
      <c r="BY83" s="61">
        <v>0.31041666666666667</v>
      </c>
      <c r="BZ83" s="61"/>
      <c r="CA83" s="61">
        <v>0.32500000000000001</v>
      </c>
      <c r="CB83" s="61"/>
      <c r="CC83" s="61"/>
      <c r="CD83" s="25"/>
      <c r="CE83" s="25"/>
      <c r="CF83" s="25"/>
      <c r="CG83" s="25"/>
      <c r="CH83" s="25"/>
      <c r="CI83" s="13"/>
      <c r="CJ83" s="13">
        <v>60</v>
      </c>
      <c r="CK83" s="33">
        <v>8.8584230479999988</v>
      </c>
      <c r="CL83" s="26">
        <v>0</v>
      </c>
      <c r="CM83" s="15"/>
      <c r="CN83" s="26"/>
      <c r="CO83" s="12">
        <v>1</v>
      </c>
      <c r="DA83" s="6">
        <v>0</v>
      </c>
      <c r="DB83" s="38">
        <v>0</v>
      </c>
      <c r="DC83" s="38">
        <v>0</v>
      </c>
      <c r="DD83" s="38">
        <v>0</v>
      </c>
      <c r="DE83" s="38">
        <v>0</v>
      </c>
      <c r="DF83" s="38">
        <v>0</v>
      </c>
      <c r="DG83" s="38">
        <v>0</v>
      </c>
      <c r="DH83" s="26"/>
      <c r="DI83" s="6">
        <v>0</v>
      </c>
      <c r="DJ83" s="6">
        <v>0</v>
      </c>
      <c r="DK83" s="6">
        <v>0</v>
      </c>
      <c r="DL83" s="6">
        <v>0</v>
      </c>
      <c r="DM83" s="38">
        <v>0</v>
      </c>
    </row>
    <row r="84" spans="1:190" x14ac:dyDescent="0.25">
      <c r="A84" s="13" t="s">
        <v>785</v>
      </c>
      <c r="B84" s="6">
        <v>292</v>
      </c>
      <c r="C84" s="22">
        <v>7</v>
      </c>
      <c r="D84" s="13">
        <v>18</v>
      </c>
      <c r="E84" s="13">
        <v>18</v>
      </c>
      <c r="F84" s="13" t="s">
        <v>531</v>
      </c>
      <c r="G84" s="13"/>
      <c r="H84" s="75">
        <v>0</v>
      </c>
      <c r="I84" s="13"/>
      <c r="J84" s="25">
        <v>0.8</v>
      </c>
      <c r="K84" s="53">
        <v>311</v>
      </c>
      <c r="L84" s="53">
        <v>997</v>
      </c>
      <c r="M84" s="25">
        <v>0.31193580742226679</v>
      </c>
      <c r="N84" s="25">
        <v>1</v>
      </c>
      <c r="O84" s="25">
        <v>1.5</v>
      </c>
      <c r="P84" s="13">
        <v>9.0399999999999991</v>
      </c>
      <c r="Q84" s="13">
        <v>7.77</v>
      </c>
      <c r="R84" s="13">
        <v>2.37</v>
      </c>
      <c r="S84" s="13">
        <v>0.23799999999999999</v>
      </c>
      <c r="T84" s="13">
        <v>0.23899999999999999</v>
      </c>
      <c r="U84" s="13">
        <v>-1.2197100000000001</v>
      </c>
      <c r="V84" s="13">
        <v>-46.154499999999999</v>
      </c>
      <c r="W84" s="13">
        <v>0.900312</v>
      </c>
      <c r="X84" s="13">
        <v>-46.150700000000001</v>
      </c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13"/>
      <c r="AK84" s="13"/>
      <c r="AL84" s="13"/>
      <c r="AM84" s="60"/>
      <c r="AN84" s="15"/>
      <c r="AO84" s="15"/>
      <c r="AP84" s="25">
        <v>49.2562</v>
      </c>
      <c r="AQ84" s="25">
        <v>-33.678600000000003</v>
      </c>
      <c r="AR84" s="13">
        <v>37</v>
      </c>
      <c r="AS84" s="25">
        <v>-46.419199999999996</v>
      </c>
      <c r="AT84" s="25">
        <v>1900</v>
      </c>
      <c r="AU84" s="25">
        <v>-33.678600000000003</v>
      </c>
      <c r="AV84" s="25">
        <v>12.740600000000001</v>
      </c>
      <c r="AW84" s="25">
        <v>36.515599999999999</v>
      </c>
      <c r="AX84" s="25">
        <v>49.2562</v>
      </c>
      <c r="AY84" s="25">
        <v>0.204287</v>
      </c>
      <c r="AZ84" s="25">
        <v>0.14479700000000001</v>
      </c>
      <c r="BA84" s="25">
        <v>260.76900000000001</v>
      </c>
      <c r="BB84" s="25"/>
      <c r="BC84" s="25">
        <v>-48.525300000000001</v>
      </c>
      <c r="BD84" s="25">
        <v>-2.10609</v>
      </c>
      <c r="BE84" s="25">
        <v>0.64095800000000003</v>
      </c>
      <c r="BF84" s="59"/>
      <c r="BG84" s="59"/>
      <c r="BH84" s="59"/>
      <c r="BI84" s="25">
        <v>0.512015</v>
      </c>
      <c r="BJ84" s="25">
        <v>0.74540499999999998</v>
      </c>
      <c r="BK84" s="25">
        <v>1</v>
      </c>
      <c r="BL84" s="25"/>
      <c r="BM84" s="25"/>
      <c r="BN84" s="25"/>
      <c r="BO84" s="25"/>
      <c r="BP84" s="25"/>
      <c r="BQ84" s="25"/>
      <c r="BR84" s="25"/>
      <c r="BS84" s="25"/>
      <c r="BT84" s="25"/>
      <c r="BV84" s="25"/>
      <c r="BW84" s="25"/>
      <c r="BX84" s="25"/>
      <c r="BY84" s="61">
        <v>0.31041666666666667</v>
      </c>
      <c r="BZ84" s="61"/>
      <c r="CA84" s="61">
        <v>0.3298611111111111</v>
      </c>
      <c r="CB84" s="61"/>
      <c r="CC84" s="61"/>
      <c r="CD84" s="25"/>
      <c r="CE84" s="25"/>
      <c r="CF84" s="25"/>
      <c r="CG84" s="25"/>
      <c r="CH84" s="25"/>
      <c r="CI84" s="13"/>
      <c r="CJ84" s="13">
        <v>60</v>
      </c>
      <c r="CK84" s="33">
        <v>0</v>
      </c>
      <c r="CL84" s="26">
        <v>0</v>
      </c>
      <c r="CM84" s="15"/>
      <c r="CN84" s="26"/>
      <c r="CO84" s="37">
        <v>1</v>
      </c>
      <c r="DA84" s="6">
        <v>0</v>
      </c>
      <c r="DB84" s="26">
        <v>0</v>
      </c>
      <c r="DC84" s="26">
        <v>0</v>
      </c>
      <c r="DD84" s="26">
        <v>0</v>
      </c>
      <c r="DE84" s="26">
        <v>0</v>
      </c>
      <c r="DF84" s="26">
        <v>0</v>
      </c>
      <c r="DG84" s="38">
        <v>0</v>
      </c>
      <c r="DH84" s="26"/>
      <c r="DI84" s="6">
        <v>0</v>
      </c>
      <c r="DJ84" s="6">
        <v>0</v>
      </c>
      <c r="DK84" s="6">
        <v>0</v>
      </c>
      <c r="DL84" s="6">
        <v>0</v>
      </c>
      <c r="DM84" s="38">
        <v>0</v>
      </c>
    </row>
    <row r="85" spans="1:190" x14ac:dyDescent="0.25">
      <c r="A85" s="48" t="s">
        <v>792</v>
      </c>
      <c r="B85" s="6">
        <v>301</v>
      </c>
      <c r="C85" s="22" t="s">
        <v>793</v>
      </c>
      <c r="D85" s="13">
        <v>18</v>
      </c>
      <c r="E85" s="13">
        <v>15</v>
      </c>
      <c r="F85" s="13" t="s">
        <v>531</v>
      </c>
      <c r="G85" s="13" t="s">
        <v>794</v>
      </c>
      <c r="H85" s="13">
        <v>0</v>
      </c>
      <c r="I85" s="13"/>
      <c r="J85" s="25">
        <v>0.9</v>
      </c>
      <c r="K85" s="53">
        <v>184</v>
      </c>
      <c r="L85" s="53">
        <v>638</v>
      </c>
      <c r="M85" s="25">
        <v>0.2884012539184953</v>
      </c>
      <c r="N85" s="25">
        <v>1</v>
      </c>
      <c r="O85" s="25">
        <v>1</v>
      </c>
      <c r="P85" s="13">
        <v>11.2</v>
      </c>
      <c r="Q85" s="13">
        <v>6.53</v>
      </c>
      <c r="R85" s="25">
        <v>0.49</v>
      </c>
      <c r="S85" s="60"/>
      <c r="T85" s="60"/>
      <c r="U85" s="13"/>
      <c r="V85" s="13"/>
      <c r="W85" s="13"/>
      <c r="X85" s="13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13">
        <v>0</v>
      </c>
      <c r="AK85" s="13">
        <v>0</v>
      </c>
      <c r="AL85" s="13"/>
      <c r="AM85" s="13"/>
      <c r="AN85" s="15"/>
      <c r="AO85" s="15"/>
      <c r="AP85" s="25">
        <v>31.424399999999999</v>
      </c>
      <c r="AQ85" s="25">
        <v>-41.08</v>
      </c>
      <c r="AR85" s="13">
        <v>16</v>
      </c>
      <c r="AS85" s="25">
        <v>-53.277900000000002</v>
      </c>
      <c r="AT85" s="25">
        <v>1740</v>
      </c>
      <c r="AU85" s="25">
        <v>-41.08</v>
      </c>
      <c r="AV85" s="25">
        <v>12.198</v>
      </c>
      <c r="AW85" s="25">
        <v>19.226500000000001</v>
      </c>
      <c r="AX85" s="25">
        <v>31.424399999999999</v>
      </c>
      <c r="AY85" s="25">
        <v>0.18829599999999999</v>
      </c>
      <c r="AZ85" s="25">
        <v>0.126084</v>
      </c>
      <c r="BA85" s="25">
        <v>141.40600000000001</v>
      </c>
      <c r="BB85" s="25"/>
      <c r="BC85" s="25">
        <v>-56.169899999999998</v>
      </c>
      <c r="BD85" s="25">
        <v>-2.8919800000000002</v>
      </c>
      <c r="BE85" s="25">
        <v>0.59351600000000004</v>
      </c>
      <c r="BF85" s="59"/>
      <c r="BG85" s="59"/>
      <c r="BH85" s="59"/>
      <c r="BI85" s="25">
        <v>0.545234</v>
      </c>
      <c r="BJ85" s="25">
        <v>0.74062499999999998</v>
      </c>
      <c r="BK85" s="25">
        <v>1</v>
      </c>
      <c r="BL85" s="25"/>
      <c r="BM85" s="25"/>
      <c r="BN85" s="25"/>
      <c r="BO85" s="25"/>
      <c r="BP85" s="25"/>
      <c r="BQ85" s="25"/>
      <c r="BR85" s="25"/>
      <c r="BS85" s="25"/>
      <c r="BT85" s="25"/>
      <c r="BV85" s="25"/>
      <c r="BW85" s="25"/>
      <c r="BX85" s="25"/>
      <c r="BY85" s="61">
        <v>0.38680555555555557</v>
      </c>
      <c r="BZ85" s="61"/>
      <c r="CA85" s="61">
        <v>0.40138888888888885</v>
      </c>
      <c r="CB85" s="61"/>
      <c r="CC85" s="61"/>
      <c r="CD85" s="25"/>
      <c r="CE85" s="25"/>
      <c r="CF85" s="25"/>
      <c r="CG85" s="25"/>
      <c r="CH85" s="25"/>
      <c r="CI85" s="13"/>
      <c r="CJ85" s="13">
        <v>64</v>
      </c>
      <c r="CK85" s="33">
        <v>8.8768269740000001</v>
      </c>
      <c r="CL85" s="33">
        <v>0</v>
      </c>
      <c r="CM85" s="15"/>
      <c r="CN85" s="33"/>
      <c r="CO85" s="12">
        <v>0</v>
      </c>
      <c r="CQ85" s="6">
        <v>8.33</v>
      </c>
      <c r="CR85" s="6">
        <v>2.4500000000000002</v>
      </c>
      <c r="CS85" s="6">
        <v>2.64</v>
      </c>
      <c r="DA85" s="6">
        <v>1</v>
      </c>
      <c r="DB85" s="26">
        <v>0</v>
      </c>
      <c r="DC85" s="26">
        <v>0</v>
      </c>
      <c r="DD85" s="26">
        <v>0</v>
      </c>
      <c r="DE85" s="26">
        <v>0</v>
      </c>
      <c r="DF85" s="26">
        <v>0</v>
      </c>
      <c r="DG85" s="38">
        <v>0</v>
      </c>
      <c r="DH85" s="26"/>
      <c r="DI85" s="26">
        <v>0</v>
      </c>
      <c r="DJ85" s="26">
        <v>0</v>
      </c>
      <c r="DK85" s="26">
        <v>1</v>
      </c>
      <c r="DL85" s="26">
        <v>0</v>
      </c>
      <c r="DM85" s="38">
        <v>0</v>
      </c>
    </row>
    <row r="86" spans="1:190" x14ac:dyDescent="0.25">
      <c r="A86" s="13" t="s">
        <v>795</v>
      </c>
      <c r="B86" s="6">
        <v>302</v>
      </c>
      <c r="C86" s="22" t="s">
        <v>796</v>
      </c>
      <c r="D86" s="13">
        <v>18</v>
      </c>
      <c r="E86" s="13">
        <v>15</v>
      </c>
      <c r="F86" s="13" t="s">
        <v>531</v>
      </c>
      <c r="G86" s="13"/>
      <c r="H86" s="13">
        <v>0</v>
      </c>
      <c r="I86" s="13"/>
      <c r="J86" s="25">
        <v>0.81818181818181823</v>
      </c>
      <c r="K86" s="50">
        <v>32</v>
      </c>
      <c r="L86" s="50">
        <v>714</v>
      </c>
      <c r="M86" s="25">
        <v>4.4817927170868348E-2</v>
      </c>
      <c r="N86" s="25">
        <v>1</v>
      </c>
      <c r="O86" s="25">
        <v>1.5</v>
      </c>
      <c r="P86" s="13">
        <v>13.8</v>
      </c>
      <c r="Q86" s="13">
        <v>6.99</v>
      </c>
      <c r="R86" s="25">
        <v>2.2200000000000002</v>
      </c>
      <c r="S86" s="60"/>
      <c r="T86" s="60"/>
      <c r="U86" s="13"/>
      <c r="V86" s="13"/>
      <c r="W86" s="13"/>
      <c r="X86" s="13"/>
      <c r="Y86" s="13">
        <v>0.42920000000000003</v>
      </c>
      <c r="Z86" s="13">
        <v>0.422987</v>
      </c>
      <c r="AA86" s="13">
        <v>0.40842899999999999</v>
      </c>
      <c r="AB86" s="13">
        <v>0.41659800000000002</v>
      </c>
      <c r="AC86" s="13">
        <v>0.46328799999999998</v>
      </c>
      <c r="AD86" s="13"/>
      <c r="AE86" s="13"/>
      <c r="AF86" s="13"/>
      <c r="AG86" s="13"/>
      <c r="AH86" s="13"/>
      <c r="AI86" s="13"/>
      <c r="AJ86" s="13">
        <v>-60.7</v>
      </c>
      <c r="AK86" s="13">
        <v>-2000</v>
      </c>
      <c r="AL86" s="13"/>
      <c r="AM86" s="13"/>
      <c r="AN86" s="15"/>
      <c r="AO86" s="15"/>
      <c r="AP86" s="25">
        <v>62.995800000000003</v>
      </c>
      <c r="AQ86" s="25">
        <v>-37.263599999999997</v>
      </c>
      <c r="AR86" s="13">
        <v>41</v>
      </c>
      <c r="AS86" s="25">
        <v>-48.402799999999999</v>
      </c>
      <c r="AT86" s="25">
        <v>1020</v>
      </c>
      <c r="AU86" s="25">
        <v>-37.263599999999997</v>
      </c>
      <c r="AV86" s="25">
        <v>11.139200000000001</v>
      </c>
      <c r="AW86" s="25">
        <v>51.8566</v>
      </c>
      <c r="AX86" s="25">
        <v>62.995800000000003</v>
      </c>
      <c r="AY86" s="25">
        <v>0.18004100000000001</v>
      </c>
      <c r="AZ86" s="25">
        <v>0.11149299999999999</v>
      </c>
      <c r="BA86" s="25">
        <v>496.95100000000002</v>
      </c>
      <c r="BB86" s="25"/>
      <c r="BC86" s="25">
        <v>-57.791200000000003</v>
      </c>
      <c r="BD86" s="25">
        <v>-9.3884000000000007</v>
      </c>
      <c r="BE86" s="25">
        <v>0.57096499999999994</v>
      </c>
      <c r="BF86" s="59"/>
      <c r="BG86" s="59"/>
      <c r="BH86" s="59"/>
      <c r="BI86" s="25">
        <v>0.54586400000000002</v>
      </c>
      <c r="BJ86" s="25">
        <v>0.74512199999999995</v>
      </c>
      <c r="BK86" s="25">
        <v>1</v>
      </c>
      <c r="BL86" s="25"/>
      <c r="BM86" s="25"/>
      <c r="BN86" s="25"/>
      <c r="BO86" s="25"/>
      <c r="BP86" s="25"/>
      <c r="BQ86" s="25"/>
      <c r="BR86" s="25"/>
      <c r="BS86" s="25"/>
      <c r="BT86" s="25"/>
      <c r="BV86" s="25"/>
      <c r="BW86" s="25"/>
      <c r="BX86" s="25"/>
      <c r="BY86" s="61">
        <v>0.38680555555555557</v>
      </c>
      <c r="BZ86" s="61"/>
      <c r="CA86" s="61">
        <v>0.4069444444444445</v>
      </c>
      <c r="CB86" s="61"/>
      <c r="CC86" s="61"/>
      <c r="CD86" s="25"/>
      <c r="CE86" s="25"/>
      <c r="CF86" s="25"/>
      <c r="CG86" s="25"/>
      <c r="CH86" s="25"/>
      <c r="CI86" s="13"/>
      <c r="CJ86" s="13">
        <v>65</v>
      </c>
      <c r="CK86" s="33"/>
      <c r="CL86" s="26"/>
      <c r="CM86" s="26"/>
      <c r="CN86" s="26"/>
      <c r="CO86" s="37">
        <v>0</v>
      </c>
      <c r="DA86" s="6">
        <v>0</v>
      </c>
      <c r="DB86" s="26">
        <v>0</v>
      </c>
      <c r="DC86" s="26">
        <v>0</v>
      </c>
      <c r="DD86" s="26">
        <v>0</v>
      </c>
      <c r="DE86" s="26">
        <v>0</v>
      </c>
      <c r="DF86" s="26">
        <v>0</v>
      </c>
      <c r="DG86" s="38">
        <v>0</v>
      </c>
      <c r="DH86" s="26"/>
      <c r="DI86" s="6">
        <v>0</v>
      </c>
      <c r="DJ86" s="6">
        <v>0</v>
      </c>
      <c r="DK86" s="6">
        <v>0</v>
      </c>
      <c r="DL86" s="6">
        <v>0</v>
      </c>
      <c r="DM86" s="38">
        <v>0</v>
      </c>
    </row>
    <row r="87" spans="1:190" x14ac:dyDescent="0.25">
      <c r="A87" s="13" t="s">
        <v>797</v>
      </c>
      <c r="B87" s="6">
        <v>303</v>
      </c>
      <c r="C87" s="22" t="s">
        <v>796</v>
      </c>
      <c r="D87" s="13">
        <v>18</v>
      </c>
      <c r="E87" s="13">
        <v>15</v>
      </c>
      <c r="F87" s="13" t="s">
        <v>531</v>
      </c>
      <c r="G87" s="13"/>
      <c r="H87" s="13">
        <v>0</v>
      </c>
      <c r="I87" s="13"/>
      <c r="J87" s="25">
        <v>0.81818181818181823</v>
      </c>
      <c r="K87" s="53">
        <v>32</v>
      </c>
      <c r="L87" s="53">
        <v>714</v>
      </c>
      <c r="M87" s="25">
        <v>4.4817927170868348E-2</v>
      </c>
      <c r="N87" s="25">
        <v>1</v>
      </c>
      <c r="O87" s="25">
        <v>1.5</v>
      </c>
      <c r="P87" s="13">
        <v>15.35</v>
      </c>
      <c r="Q87" s="13">
        <v>8.58</v>
      </c>
      <c r="R87" s="25">
        <v>3.39</v>
      </c>
      <c r="S87" s="13">
        <v>0.34499999999999997</v>
      </c>
      <c r="T87" s="13">
        <v>0.35599999999999998</v>
      </c>
      <c r="U87" s="13">
        <v>-0.943685</v>
      </c>
      <c r="V87" s="13">
        <v>-49.864899999999999</v>
      </c>
      <c r="W87" s="13">
        <v>1.02996</v>
      </c>
      <c r="X87" s="13">
        <v>-50.2241</v>
      </c>
      <c r="Y87" s="13">
        <v>0.47853099999999998</v>
      </c>
      <c r="Z87" s="13">
        <v>0.47349200000000002</v>
      </c>
      <c r="AA87" s="13">
        <v>0.46815600000000002</v>
      </c>
      <c r="AB87" s="13">
        <v>0.47680099999999997</v>
      </c>
      <c r="AC87" s="13">
        <v>0.56503099999999995</v>
      </c>
      <c r="AD87" s="13"/>
      <c r="AE87" s="13"/>
      <c r="AF87" s="13"/>
      <c r="AG87" s="13"/>
      <c r="AH87" s="13"/>
      <c r="AI87" s="13"/>
      <c r="AJ87" s="13">
        <v>-64.900000000000006</v>
      </c>
      <c r="AK87" s="13">
        <v>-1900</v>
      </c>
      <c r="AL87" s="13"/>
      <c r="AM87" s="13">
        <v>111.1</v>
      </c>
      <c r="AN87" s="15"/>
      <c r="AO87" s="15"/>
      <c r="AP87" s="25">
        <v>61.941899999999997</v>
      </c>
      <c r="AQ87" s="25">
        <v>-37.366100000000003</v>
      </c>
      <c r="AR87" s="13">
        <v>41</v>
      </c>
      <c r="AS87" s="25">
        <v>-48.716299999999997</v>
      </c>
      <c r="AT87" s="25">
        <v>875</v>
      </c>
      <c r="AU87" s="25">
        <v>-37.366100000000003</v>
      </c>
      <c r="AV87" s="25">
        <v>11.350199999999999</v>
      </c>
      <c r="AW87" s="25">
        <v>50.591700000000003</v>
      </c>
      <c r="AX87" s="25">
        <v>61.941899999999997</v>
      </c>
      <c r="AY87" s="25">
        <v>0.19636999999999999</v>
      </c>
      <c r="AZ87" s="25">
        <v>0.118046</v>
      </c>
      <c r="BA87" s="25">
        <v>453.65899999999999</v>
      </c>
      <c r="BB87" s="25"/>
      <c r="BC87" s="25">
        <v>-56.333100000000002</v>
      </c>
      <c r="BD87" s="25">
        <v>-7.6167800000000003</v>
      </c>
      <c r="BE87" s="25">
        <v>0.64117000000000002</v>
      </c>
      <c r="BF87" s="59"/>
      <c r="BG87" s="59"/>
      <c r="BH87" s="59"/>
      <c r="BI87" s="25">
        <v>0.60614699999999999</v>
      </c>
      <c r="BJ87" s="25">
        <v>0.81536600000000004</v>
      </c>
      <c r="BK87" s="25">
        <v>1</v>
      </c>
      <c r="BL87" s="25"/>
      <c r="BM87" s="25"/>
      <c r="BN87" s="25"/>
      <c r="BO87" s="25"/>
      <c r="BP87" s="25"/>
      <c r="BQ87" s="25"/>
      <c r="BR87" s="25"/>
      <c r="BS87" s="25"/>
      <c r="BT87" s="25"/>
      <c r="BV87" s="25"/>
      <c r="BW87" s="25"/>
      <c r="BX87" s="25"/>
      <c r="BY87" s="61">
        <v>0.38680555555555557</v>
      </c>
      <c r="BZ87" s="61"/>
      <c r="CA87" s="61">
        <v>0.4069444444444445</v>
      </c>
      <c r="CB87" s="61"/>
      <c r="CC87" s="61"/>
      <c r="CD87" s="25"/>
      <c r="CE87" s="25"/>
      <c r="CF87" s="25"/>
      <c r="CG87" s="25"/>
      <c r="CH87" s="25"/>
      <c r="CI87" s="13"/>
      <c r="CJ87" s="13">
        <v>65</v>
      </c>
      <c r="CK87" s="33"/>
      <c r="CL87" s="26"/>
      <c r="CM87" s="26"/>
      <c r="CN87" s="26"/>
      <c r="CO87" s="37">
        <v>0</v>
      </c>
      <c r="DA87" s="6">
        <v>0</v>
      </c>
      <c r="DB87" s="26">
        <v>0</v>
      </c>
      <c r="DC87" s="26">
        <v>0</v>
      </c>
      <c r="DD87" s="26">
        <v>0</v>
      </c>
      <c r="DE87" s="26">
        <v>0</v>
      </c>
      <c r="DF87" s="26">
        <v>0</v>
      </c>
      <c r="DG87" s="38">
        <v>0</v>
      </c>
      <c r="DH87" s="26"/>
      <c r="DI87" s="6">
        <v>0</v>
      </c>
      <c r="DJ87" s="6">
        <v>0</v>
      </c>
      <c r="DK87" s="6">
        <v>0</v>
      </c>
      <c r="DL87" s="6">
        <v>0</v>
      </c>
      <c r="DM87" s="38">
        <v>0</v>
      </c>
    </row>
    <row r="88" spans="1:190" x14ac:dyDescent="0.25">
      <c r="A88" s="13" t="s">
        <v>798</v>
      </c>
      <c r="B88" s="6">
        <v>304</v>
      </c>
      <c r="C88" s="22" t="s">
        <v>799</v>
      </c>
      <c r="D88" s="13">
        <v>18</v>
      </c>
      <c r="E88" s="13">
        <v>15</v>
      </c>
      <c r="F88" s="13" t="s">
        <v>531</v>
      </c>
      <c r="G88" s="13"/>
      <c r="H88" s="13">
        <v>1</v>
      </c>
      <c r="I88" s="13"/>
      <c r="J88" s="25">
        <v>0.63636363636363635</v>
      </c>
      <c r="K88" s="50">
        <v>28</v>
      </c>
      <c r="L88" s="50">
        <v>350</v>
      </c>
      <c r="M88" s="25">
        <v>0.08</v>
      </c>
      <c r="N88" s="25">
        <v>1</v>
      </c>
      <c r="O88" s="25">
        <v>1.5</v>
      </c>
      <c r="P88" s="13">
        <v>15.02</v>
      </c>
      <c r="Q88" s="13">
        <v>6.83</v>
      </c>
      <c r="R88" s="25">
        <v>3.16</v>
      </c>
      <c r="S88" s="13">
        <v>0.30299999999999999</v>
      </c>
      <c r="T88" s="13">
        <v>0.32200000000000001</v>
      </c>
      <c r="U88" s="13">
        <v>-0.91918100000000003</v>
      </c>
      <c r="V88" s="13">
        <v>-50.502899999999997</v>
      </c>
      <c r="W88" s="13">
        <v>1.0145200000000001</v>
      </c>
      <c r="X88" s="13">
        <v>-50.812600000000003</v>
      </c>
      <c r="Y88" s="13">
        <v>0.42185699999999998</v>
      </c>
      <c r="Z88" s="13">
        <v>0.43419400000000002</v>
      </c>
      <c r="AA88" s="13">
        <v>0.441467</v>
      </c>
      <c r="AB88" s="13">
        <v>0.478576</v>
      </c>
      <c r="AC88" s="13">
        <v>0.54831099999999999</v>
      </c>
      <c r="AD88" s="13"/>
      <c r="AE88" s="13"/>
      <c r="AF88" s="13"/>
      <c r="AG88" s="13"/>
      <c r="AH88" s="13"/>
      <c r="AI88" s="13"/>
      <c r="AJ88" s="13">
        <v>0</v>
      </c>
      <c r="AK88" s="13">
        <v>0</v>
      </c>
      <c r="AL88" s="13"/>
      <c r="AM88" s="13">
        <v>309</v>
      </c>
      <c r="AN88" s="15"/>
      <c r="AO88" s="15"/>
      <c r="AP88" s="25">
        <v>53.374600000000001</v>
      </c>
      <c r="AQ88" s="25">
        <v>-38.932899999999997</v>
      </c>
      <c r="AR88" s="13">
        <v>25</v>
      </c>
      <c r="AS88" s="25">
        <v>-52.7059</v>
      </c>
      <c r="AT88" s="25">
        <v>1600</v>
      </c>
      <c r="AU88" s="25">
        <v>-38.932899999999997</v>
      </c>
      <c r="AV88" s="25">
        <v>13.773</v>
      </c>
      <c r="AW88" s="25">
        <v>39.601599999999998</v>
      </c>
      <c r="AX88" s="25">
        <v>53.374600000000001</v>
      </c>
      <c r="AY88" s="25">
        <v>0.200769</v>
      </c>
      <c r="AZ88" s="25">
        <v>0.141984</v>
      </c>
      <c r="BA88" s="25">
        <v>278.56200000000001</v>
      </c>
      <c r="BB88" s="25"/>
      <c r="BC88" s="25">
        <v>-56.2425</v>
      </c>
      <c r="BD88" s="25">
        <v>-3.5366499999999998</v>
      </c>
      <c r="BE88" s="25">
        <v>0.648482</v>
      </c>
      <c r="BF88" s="59"/>
      <c r="BG88" s="59"/>
      <c r="BH88" s="59"/>
      <c r="BI88" s="25">
        <v>0.677118</v>
      </c>
      <c r="BJ88" s="25">
        <v>0.9052</v>
      </c>
      <c r="BK88" s="25">
        <v>1</v>
      </c>
      <c r="BL88" s="25"/>
      <c r="BM88" s="25"/>
      <c r="BN88" s="25"/>
      <c r="BO88" s="25"/>
      <c r="BP88" s="25"/>
      <c r="BQ88" s="25"/>
      <c r="BR88" s="25"/>
      <c r="BS88" s="25"/>
      <c r="BT88" s="25"/>
      <c r="BV88" s="25"/>
      <c r="BW88" s="25"/>
      <c r="BX88" s="25"/>
      <c r="BY88" s="61">
        <v>0.38680555555555557</v>
      </c>
      <c r="BZ88" s="61"/>
      <c r="CA88" s="61">
        <v>0.4069444444444445</v>
      </c>
      <c r="CB88" s="61"/>
      <c r="CC88" s="61"/>
      <c r="CD88" s="25"/>
      <c r="CE88" s="25"/>
      <c r="CF88" s="25"/>
      <c r="CG88" s="25"/>
      <c r="CH88" s="25"/>
      <c r="CI88" s="13"/>
      <c r="CJ88" s="13">
        <v>66</v>
      </c>
      <c r="CK88" s="33">
        <v>0</v>
      </c>
      <c r="CL88" s="26">
        <v>0</v>
      </c>
      <c r="CM88" s="15"/>
      <c r="CN88" s="26"/>
      <c r="CO88" s="37"/>
      <c r="CQ88" s="6">
        <v>6.89</v>
      </c>
      <c r="CR88" s="6">
        <v>0.64</v>
      </c>
      <c r="CS88" s="6">
        <v>3.02</v>
      </c>
      <c r="DA88" s="6">
        <v>1</v>
      </c>
      <c r="DB88" s="26">
        <v>0</v>
      </c>
      <c r="DC88" s="26">
        <v>0</v>
      </c>
      <c r="DD88" s="26">
        <v>0</v>
      </c>
      <c r="DE88" s="26">
        <v>0</v>
      </c>
      <c r="DF88" s="26">
        <v>0</v>
      </c>
      <c r="DG88" s="38">
        <v>0</v>
      </c>
      <c r="DH88" s="26"/>
      <c r="DI88" s="6">
        <v>0</v>
      </c>
      <c r="DJ88" s="6">
        <v>0</v>
      </c>
      <c r="DK88" s="6">
        <v>0</v>
      </c>
      <c r="DL88" s="6">
        <v>0</v>
      </c>
      <c r="DM88" s="38">
        <v>0</v>
      </c>
    </row>
    <row r="89" spans="1:190" x14ac:dyDescent="0.25">
      <c r="A89" s="13" t="s">
        <v>800</v>
      </c>
      <c r="B89" s="6">
        <v>305</v>
      </c>
      <c r="C89" s="22" t="s">
        <v>799</v>
      </c>
      <c r="D89" s="13">
        <v>18</v>
      </c>
      <c r="E89" s="13">
        <v>15</v>
      </c>
      <c r="F89" s="13" t="s">
        <v>531</v>
      </c>
      <c r="G89" s="13"/>
      <c r="H89" s="13">
        <v>0</v>
      </c>
      <c r="I89" s="13"/>
      <c r="J89" s="25">
        <v>0.63636363636363635</v>
      </c>
      <c r="K89" s="50">
        <v>110</v>
      </c>
      <c r="L89" s="50">
        <v>350</v>
      </c>
      <c r="M89" s="25">
        <v>0.31428571428571428</v>
      </c>
      <c r="N89" s="25">
        <v>1</v>
      </c>
      <c r="O89" s="25">
        <v>1.5</v>
      </c>
      <c r="P89" s="13">
        <v>14.23</v>
      </c>
      <c r="Q89" s="13">
        <v>6.68</v>
      </c>
      <c r="R89" s="25">
        <v>3.19</v>
      </c>
      <c r="S89" s="13">
        <v>0.33800000000000002</v>
      </c>
      <c r="T89" s="13">
        <v>0.30599999999999999</v>
      </c>
      <c r="U89" s="13">
        <v>-0.97253800000000001</v>
      </c>
      <c r="V89" s="13">
        <v>-49.145400000000002</v>
      </c>
      <c r="W89" s="13">
        <v>0.90277799999999997</v>
      </c>
      <c r="X89" s="13">
        <v>-49.387999999999998</v>
      </c>
      <c r="Y89" s="13">
        <v>0.39175500000000002</v>
      </c>
      <c r="Z89" s="13">
        <v>0.39295099999999999</v>
      </c>
      <c r="AA89" s="13">
        <v>0.39662799999999998</v>
      </c>
      <c r="AB89" s="13">
        <v>0.42512699999999998</v>
      </c>
      <c r="AC89" s="13">
        <v>0.51990199999999998</v>
      </c>
      <c r="AD89" s="13"/>
      <c r="AE89" s="13"/>
      <c r="AF89" s="13"/>
      <c r="AG89" s="13"/>
      <c r="AH89" s="13"/>
      <c r="AI89" s="13"/>
      <c r="AJ89" s="13">
        <v>-64.7</v>
      </c>
      <c r="AK89" s="13">
        <v>-2400</v>
      </c>
      <c r="AL89" s="13"/>
      <c r="AM89" s="13">
        <v>316</v>
      </c>
      <c r="AN89" s="15"/>
      <c r="AO89" s="15"/>
      <c r="AP89" s="25">
        <v>58.0779</v>
      </c>
      <c r="AQ89" s="25">
        <v>-36.528199999999998</v>
      </c>
      <c r="AR89" s="13">
        <v>37</v>
      </c>
      <c r="AS89" s="25">
        <v>-49.0137</v>
      </c>
      <c r="AT89" s="25">
        <v>1250</v>
      </c>
      <c r="AU89" s="25">
        <v>-36.528199999999998</v>
      </c>
      <c r="AV89" s="25">
        <v>12.4855</v>
      </c>
      <c r="AW89" s="25">
        <v>45.592399999999998</v>
      </c>
      <c r="AX89" s="25">
        <v>58.0779</v>
      </c>
      <c r="AY89" s="25">
        <v>0.19856599999999999</v>
      </c>
      <c r="AZ89" s="25">
        <v>0.129165</v>
      </c>
      <c r="BA89" s="25">
        <v>371.15699999999998</v>
      </c>
      <c r="BB89" s="25"/>
      <c r="BC89" s="25">
        <v>-53.3733</v>
      </c>
      <c r="BD89" s="25">
        <v>-4.3596399999999997</v>
      </c>
      <c r="BE89" s="25">
        <v>0.61473999999999995</v>
      </c>
      <c r="BF89" s="59"/>
      <c r="BG89" s="59"/>
      <c r="BH89" s="59"/>
      <c r="BI89" s="25">
        <v>0.53336799999999995</v>
      </c>
      <c r="BJ89" s="25">
        <v>0.752973</v>
      </c>
      <c r="BK89" s="25">
        <v>1</v>
      </c>
      <c r="BL89" s="25"/>
      <c r="BM89" s="25"/>
      <c r="BN89" s="25"/>
      <c r="BO89" s="25"/>
      <c r="BP89" s="25"/>
      <c r="BQ89" s="25"/>
      <c r="BR89" s="25"/>
      <c r="BS89" s="25"/>
      <c r="BT89" s="25"/>
      <c r="BV89" s="25"/>
      <c r="BW89" s="25"/>
      <c r="BX89" s="25"/>
      <c r="BY89" s="61">
        <v>0.38680555555555557</v>
      </c>
      <c r="BZ89" s="61"/>
      <c r="CA89" s="61">
        <v>0.40486111111111112</v>
      </c>
      <c r="CB89" s="61"/>
      <c r="CC89" s="61"/>
      <c r="CD89" s="25"/>
      <c r="CE89" s="25"/>
      <c r="CF89" s="25"/>
      <c r="CG89" s="25"/>
      <c r="CH89" s="25"/>
      <c r="CI89" s="13"/>
      <c r="CJ89" s="13">
        <v>66</v>
      </c>
      <c r="CK89" s="33">
        <v>0</v>
      </c>
      <c r="CL89" s="26">
        <v>0</v>
      </c>
      <c r="CM89" s="15"/>
      <c r="CN89" s="26"/>
      <c r="CO89" s="37"/>
      <c r="DA89" s="6">
        <v>0</v>
      </c>
      <c r="DB89" s="26">
        <v>0</v>
      </c>
      <c r="DC89" s="26">
        <v>0</v>
      </c>
      <c r="DD89" s="26">
        <v>0</v>
      </c>
      <c r="DE89" s="26">
        <v>0</v>
      </c>
      <c r="DF89" s="26">
        <v>0</v>
      </c>
      <c r="DG89" s="38">
        <v>0</v>
      </c>
      <c r="DH89" s="26"/>
      <c r="DI89" s="6">
        <v>0</v>
      </c>
      <c r="DJ89" s="6">
        <v>0</v>
      </c>
      <c r="DK89" s="6">
        <v>0</v>
      </c>
      <c r="DL89" s="6">
        <v>0</v>
      </c>
      <c r="DM89" s="38">
        <v>0</v>
      </c>
    </row>
    <row r="90" spans="1:190" x14ac:dyDescent="0.25">
      <c r="A90" s="13" t="s">
        <v>803</v>
      </c>
      <c r="B90" s="6">
        <v>308</v>
      </c>
      <c r="C90" s="22" t="s">
        <v>802</v>
      </c>
      <c r="D90" s="13">
        <v>18</v>
      </c>
      <c r="E90" s="13">
        <v>15</v>
      </c>
      <c r="F90" s="13" t="s">
        <v>531</v>
      </c>
      <c r="G90" s="13"/>
      <c r="H90" s="13">
        <v>0</v>
      </c>
      <c r="I90" s="13"/>
      <c r="J90" s="25">
        <v>0.6</v>
      </c>
      <c r="K90" s="50">
        <v>28</v>
      </c>
      <c r="L90" s="50">
        <v>368</v>
      </c>
      <c r="M90" s="25">
        <v>7.6086956521739135E-2</v>
      </c>
      <c r="N90" s="25">
        <v>1</v>
      </c>
      <c r="O90" s="25">
        <v>1.5</v>
      </c>
      <c r="P90" s="13">
        <v>10.23</v>
      </c>
      <c r="Q90" s="13">
        <v>6.76</v>
      </c>
      <c r="R90" s="25">
        <v>1.92</v>
      </c>
      <c r="S90" s="13">
        <v>0.27100000000000002</v>
      </c>
      <c r="T90" s="13">
        <v>0.311</v>
      </c>
      <c r="U90" s="13">
        <v>-0.99266600000000005</v>
      </c>
      <c r="V90" s="13">
        <v>-48.537700000000001</v>
      </c>
      <c r="W90" s="13">
        <v>0.97236800000000001</v>
      </c>
      <c r="X90" s="13">
        <v>-48.834699999999998</v>
      </c>
      <c r="Y90" s="13">
        <v>0.54374699999999998</v>
      </c>
      <c r="Z90" s="13">
        <v>0.53597499999999998</v>
      </c>
      <c r="AA90" s="13">
        <v>0.53811500000000001</v>
      </c>
      <c r="AB90" s="13">
        <v>0.53982699999999995</v>
      </c>
      <c r="AC90" s="13">
        <v>0.60909999999999997</v>
      </c>
      <c r="AD90" s="13"/>
      <c r="AE90" s="13"/>
      <c r="AF90" s="13"/>
      <c r="AG90" s="13"/>
      <c r="AH90" s="13"/>
      <c r="AI90" s="13"/>
      <c r="AJ90" s="13">
        <v>-70.5</v>
      </c>
      <c r="AK90" s="13">
        <v>-3000</v>
      </c>
      <c r="AL90" s="13"/>
      <c r="AM90" s="13">
        <v>232</v>
      </c>
      <c r="AN90" s="15"/>
      <c r="AO90" s="15"/>
      <c r="AP90" s="25">
        <v>42.564300000000003</v>
      </c>
      <c r="AQ90" s="25">
        <v>-38.418300000000002</v>
      </c>
      <c r="AR90" s="13">
        <v>28</v>
      </c>
      <c r="AS90" s="25">
        <v>-48.212699999999998</v>
      </c>
      <c r="AT90" s="25">
        <v>1650</v>
      </c>
      <c r="AU90" s="25">
        <v>-38.418300000000002</v>
      </c>
      <c r="AV90" s="25">
        <v>9.7944200000000006</v>
      </c>
      <c r="AW90" s="25">
        <v>32.769799999999996</v>
      </c>
      <c r="AX90" s="25">
        <v>42.564300000000003</v>
      </c>
      <c r="AY90" s="25">
        <v>0.22382099999999999</v>
      </c>
      <c r="AZ90" s="25">
        <v>0.14930599999999999</v>
      </c>
      <c r="BA90" s="25">
        <v>203.739</v>
      </c>
      <c r="BB90" s="25"/>
      <c r="BC90" s="25">
        <v>-53.427500000000002</v>
      </c>
      <c r="BD90" s="25">
        <v>-5.2147600000000001</v>
      </c>
      <c r="BE90" s="25">
        <v>0.67676000000000003</v>
      </c>
      <c r="BF90" s="59"/>
      <c r="BG90" s="59"/>
      <c r="BH90" s="59"/>
      <c r="BI90" s="25">
        <v>0.58931100000000003</v>
      </c>
      <c r="BJ90" s="25">
        <v>0.82535700000000001</v>
      </c>
      <c r="BK90" s="25">
        <v>1</v>
      </c>
      <c r="BL90" s="25"/>
      <c r="BM90" s="25"/>
      <c r="BN90" s="25"/>
      <c r="BO90" s="25"/>
      <c r="BP90" s="25"/>
      <c r="BQ90" s="25"/>
      <c r="BR90" s="25"/>
      <c r="BS90" s="25"/>
      <c r="BT90" s="25"/>
      <c r="BV90" s="25"/>
      <c r="BW90" s="25"/>
      <c r="BX90" s="25"/>
      <c r="BY90" s="61">
        <v>0.38680555555555557</v>
      </c>
      <c r="BZ90" s="61"/>
      <c r="CA90" s="61">
        <v>0.40486111111111112</v>
      </c>
      <c r="CB90" s="61"/>
      <c r="CC90" s="61"/>
      <c r="CD90" s="25"/>
      <c r="CE90" s="25"/>
      <c r="CF90" s="25"/>
      <c r="CG90" s="25"/>
      <c r="CH90" s="25"/>
      <c r="CI90" s="13"/>
      <c r="CJ90" s="13">
        <v>67</v>
      </c>
      <c r="CK90" s="33">
        <v>0</v>
      </c>
      <c r="CL90" s="26">
        <v>0</v>
      </c>
      <c r="CM90" s="15"/>
      <c r="CN90" s="26"/>
      <c r="CO90" s="12">
        <v>1</v>
      </c>
      <c r="DB90" s="26">
        <v>0</v>
      </c>
      <c r="DC90" s="26">
        <v>0</v>
      </c>
      <c r="DD90" s="26">
        <v>0</v>
      </c>
      <c r="DE90" s="26">
        <v>0</v>
      </c>
      <c r="DF90" s="26">
        <v>0</v>
      </c>
      <c r="DG90" s="38">
        <v>0</v>
      </c>
      <c r="DH90" s="26"/>
      <c r="DI90" s="6">
        <v>0</v>
      </c>
      <c r="DJ90" s="6">
        <v>0</v>
      </c>
      <c r="DK90" s="6">
        <v>0</v>
      </c>
      <c r="DL90" s="6">
        <v>0</v>
      </c>
      <c r="DM90" s="38">
        <v>0</v>
      </c>
    </row>
    <row r="91" spans="1:190" x14ac:dyDescent="0.25">
      <c r="A91" s="48" t="s">
        <v>832</v>
      </c>
      <c r="B91" s="6">
        <v>337</v>
      </c>
      <c r="C91" s="22" t="s">
        <v>778</v>
      </c>
      <c r="D91" s="13">
        <v>18</v>
      </c>
      <c r="E91" s="13">
        <v>15</v>
      </c>
      <c r="F91" s="13" t="s">
        <v>531</v>
      </c>
      <c r="G91" s="13" t="s">
        <v>833</v>
      </c>
      <c r="H91" s="13">
        <v>0</v>
      </c>
      <c r="I91" s="13"/>
      <c r="J91" s="25">
        <v>0.75</v>
      </c>
      <c r="K91" s="50">
        <v>469</v>
      </c>
      <c r="L91" s="50">
        <v>680</v>
      </c>
      <c r="M91" s="25">
        <v>0.68970588235294117</v>
      </c>
      <c r="N91" s="25">
        <v>1</v>
      </c>
      <c r="O91" s="25">
        <v>1</v>
      </c>
      <c r="P91" s="13">
        <v>10.37</v>
      </c>
      <c r="Q91" s="13">
        <v>5.87</v>
      </c>
      <c r="R91" s="13">
        <v>1.48</v>
      </c>
      <c r="S91" s="13">
        <v>0.317</v>
      </c>
      <c r="T91" s="13">
        <v>0.28699999999999998</v>
      </c>
      <c r="U91" s="13">
        <v>-0.97640300000000002</v>
      </c>
      <c r="V91" s="13">
        <v>-51.309800000000003</v>
      </c>
      <c r="W91" s="13">
        <v>0.801562</v>
      </c>
      <c r="X91" s="13">
        <v>-50.925699999999999</v>
      </c>
      <c r="Y91" s="13">
        <v>0.420151</v>
      </c>
      <c r="Z91" s="13">
        <v>0.43570199999999998</v>
      </c>
      <c r="AA91" s="13">
        <v>0.45267099999999999</v>
      </c>
      <c r="AB91" s="13">
        <v>0.45385300000000001</v>
      </c>
      <c r="AC91" s="13">
        <v>0.50051800000000002</v>
      </c>
      <c r="AD91" s="13"/>
      <c r="AE91" s="13"/>
      <c r="AF91" s="13"/>
      <c r="AG91" s="13"/>
      <c r="AH91" s="13"/>
      <c r="AI91" s="13"/>
      <c r="AJ91" s="13">
        <v>0</v>
      </c>
      <c r="AK91" s="13">
        <v>0</v>
      </c>
      <c r="AL91" s="13"/>
      <c r="AM91" s="13">
        <v>343</v>
      </c>
      <c r="AN91" s="15"/>
      <c r="AO91" s="15"/>
      <c r="AP91" s="25">
        <v>32.482399999999998</v>
      </c>
      <c r="AQ91" s="25">
        <v>-39.841000000000001</v>
      </c>
      <c r="AR91" s="13">
        <v>21</v>
      </c>
      <c r="AS91" s="25">
        <v>-51.538899999999998</v>
      </c>
      <c r="AT91" s="25">
        <v>1900</v>
      </c>
      <c r="AU91" s="25">
        <v>-39.841000000000001</v>
      </c>
      <c r="AV91" s="25">
        <v>11.697900000000001</v>
      </c>
      <c r="AW91" s="25">
        <v>20.784500000000001</v>
      </c>
      <c r="AX91" s="25">
        <v>32.482399999999998</v>
      </c>
      <c r="AY91" s="25">
        <v>0.180396</v>
      </c>
      <c r="AZ91" s="25">
        <v>0.112072</v>
      </c>
      <c r="BA91" s="25">
        <v>174.405</v>
      </c>
      <c r="BB91" s="25"/>
      <c r="BC91" s="25">
        <v>-54.308</v>
      </c>
      <c r="BD91" s="25">
        <v>-2.76912</v>
      </c>
      <c r="BE91" s="25">
        <v>0.56886700000000001</v>
      </c>
      <c r="BF91" s="59"/>
      <c r="BG91" s="59"/>
      <c r="BH91" s="59"/>
      <c r="BI91" s="25">
        <v>0.546848</v>
      </c>
      <c r="BJ91" s="25">
        <v>0.72857099999999997</v>
      </c>
      <c r="BK91" s="25">
        <v>1</v>
      </c>
      <c r="BL91" s="25"/>
      <c r="BM91" s="25"/>
      <c r="BN91" s="25"/>
      <c r="BO91" s="25"/>
      <c r="BP91" s="25"/>
      <c r="BQ91" s="25"/>
      <c r="BR91" s="25"/>
      <c r="BS91" s="25"/>
      <c r="BT91" s="25"/>
      <c r="BV91" s="25"/>
      <c r="BW91" s="25"/>
      <c r="BX91" s="25"/>
      <c r="BY91" s="61">
        <v>0.30833333333333335</v>
      </c>
      <c r="BZ91" s="61"/>
      <c r="CA91" s="61">
        <v>0.32291666666666669</v>
      </c>
      <c r="CB91" s="61"/>
      <c r="CC91" s="61"/>
      <c r="CD91" s="25"/>
      <c r="CE91" s="25"/>
      <c r="CF91" s="25"/>
      <c r="CG91" s="25"/>
      <c r="CH91" s="25"/>
      <c r="CI91" s="13"/>
      <c r="CJ91" s="13">
        <v>85</v>
      </c>
      <c r="CK91" s="33">
        <v>0</v>
      </c>
      <c r="CL91" s="33">
        <v>0</v>
      </c>
      <c r="CM91" s="15"/>
      <c r="CN91" s="33"/>
      <c r="CO91" s="12">
        <v>1</v>
      </c>
      <c r="DA91" s="6">
        <v>0</v>
      </c>
      <c r="DB91" s="26">
        <v>0</v>
      </c>
      <c r="DC91" s="26">
        <v>0</v>
      </c>
      <c r="DD91" s="26">
        <v>0</v>
      </c>
      <c r="DE91" s="26">
        <v>0</v>
      </c>
      <c r="DF91" s="26">
        <v>0</v>
      </c>
      <c r="DG91" s="38">
        <v>0</v>
      </c>
      <c r="DH91" s="26"/>
      <c r="DI91" s="26">
        <v>0</v>
      </c>
      <c r="DJ91" s="26">
        <v>0</v>
      </c>
      <c r="DK91" s="26">
        <v>0</v>
      </c>
      <c r="DL91" s="26">
        <v>0</v>
      </c>
      <c r="DM91" s="38">
        <v>0</v>
      </c>
    </row>
    <row r="92" spans="1:190" x14ac:dyDescent="0.25">
      <c r="A92" s="48" t="s">
        <v>834</v>
      </c>
      <c r="B92" s="6">
        <v>338</v>
      </c>
      <c r="C92" s="22" t="s">
        <v>778</v>
      </c>
      <c r="D92" s="13">
        <v>18</v>
      </c>
      <c r="E92" s="13">
        <v>15</v>
      </c>
      <c r="F92" s="13" t="s">
        <v>531</v>
      </c>
      <c r="G92" s="13"/>
      <c r="H92" s="13">
        <v>0</v>
      </c>
      <c r="I92" s="13"/>
      <c r="J92" s="25">
        <v>0.75</v>
      </c>
      <c r="K92" s="50">
        <v>35</v>
      </c>
      <c r="L92" s="50">
        <v>680</v>
      </c>
      <c r="M92" s="25">
        <v>5.1470588235294115E-2</v>
      </c>
      <c r="N92" s="25">
        <v>1</v>
      </c>
      <c r="O92" s="25">
        <v>1</v>
      </c>
      <c r="P92" s="13">
        <v>6.98</v>
      </c>
      <c r="Q92" s="13">
        <v>4.95</v>
      </c>
      <c r="R92" s="13">
        <v>1.45</v>
      </c>
      <c r="S92" s="13">
        <v>0.26</v>
      </c>
      <c r="T92" s="13">
        <v>0.30199999999999999</v>
      </c>
      <c r="U92" s="13">
        <v>-0.865313</v>
      </c>
      <c r="V92" s="13">
        <v>-50.541499999999999</v>
      </c>
      <c r="W92" s="13">
        <v>0.89031199999999999</v>
      </c>
      <c r="X92" s="13">
        <v>-50.740299999999998</v>
      </c>
      <c r="Y92" s="13">
        <v>0.60285999999999995</v>
      </c>
      <c r="Z92" s="13">
        <v>0.61031599999999997</v>
      </c>
      <c r="AA92" s="13">
        <v>0.58557099999999995</v>
      </c>
      <c r="AB92" s="13">
        <v>0.57483700000000004</v>
      </c>
      <c r="AC92" s="13">
        <v>0.63461199999999995</v>
      </c>
      <c r="AD92" s="13"/>
      <c r="AE92" s="13"/>
      <c r="AF92" s="13"/>
      <c r="AG92" s="13"/>
      <c r="AH92" s="13"/>
      <c r="AI92" s="13"/>
      <c r="AJ92" s="13">
        <v>0</v>
      </c>
      <c r="AK92" s="13">
        <v>0</v>
      </c>
      <c r="AL92" s="13"/>
      <c r="AM92" s="13">
        <v>341</v>
      </c>
      <c r="AN92" s="15"/>
      <c r="AO92" s="15"/>
      <c r="AP92" s="25">
        <v>29.102</v>
      </c>
      <c r="AQ92" s="25">
        <v>-39.500399999999999</v>
      </c>
      <c r="AR92" s="13">
        <v>28</v>
      </c>
      <c r="AS92" s="25">
        <v>-50.017200000000003</v>
      </c>
      <c r="AT92" s="25">
        <v>2170</v>
      </c>
      <c r="AU92" s="25">
        <v>-39.500399999999999</v>
      </c>
      <c r="AV92" s="25">
        <v>10.5168</v>
      </c>
      <c r="AW92" s="25">
        <v>18.5852</v>
      </c>
      <c r="AX92" s="25">
        <v>29.102</v>
      </c>
      <c r="AY92" s="25">
        <v>0.18925500000000001</v>
      </c>
      <c r="AZ92" s="25">
        <v>0.121625</v>
      </c>
      <c r="BA92" s="25">
        <v>143.02500000000001</v>
      </c>
      <c r="BB92" s="25"/>
      <c r="BC92" s="25">
        <v>-51.889499999999998</v>
      </c>
      <c r="BD92" s="25">
        <v>-1.87229</v>
      </c>
      <c r="BE92" s="25">
        <v>0.59017900000000001</v>
      </c>
      <c r="BF92" s="59"/>
      <c r="BG92" s="59"/>
      <c r="BH92" s="59"/>
      <c r="BI92" s="25">
        <v>0.51160600000000001</v>
      </c>
      <c r="BJ92" s="25">
        <v>0.70178600000000002</v>
      </c>
      <c r="BK92" s="25">
        <v>1</v>
      </c>
      <c r="BL92" s="25"/>
      <c r="BM92" s="25"/>
      <c r="BN92" s="25"/>
      <c r="BO92" s="25"/>
      <c r="BP92" s="25"/>
      <c r="BQ92" s="25"/>
      <c r="BR92" s="25"/>
      <c r="BS92" s="25"/>
      <c r="BT92" s="25"/>
      <c r="BV92" s="25"/>
      <c r="BW92" s="25"/>
      <c r="BX92" s="25"/>
      <c r="BY92" s="61">
        <v>0.30833333333333335</v>
      </c>
      <c r="BZ92" s="61"/>
      <c r="CA92" s="61">
        <v>0.32291666666666669</v>
      </c>
      <c r="CB92" s="61"/>
      <c r="CC92" s="61"/>
      <c r="CD92" s="25"/>
      <c r="CE92" s="25"/>
      <c r="CF92" s="25"/>
      <c r="CG92" s="25"/>
      <c r="CH92" s="25"/>
      <c r="CI92" s="13"/>
      <c r="CJ92" s="13">
        <v>85</v>
      </c>
      <c r="CK92" s="33">
        <v>0</v>
      </c>
      <c r="CL92" s="26">
        <v>0</v>
      </c>
      <c r="CM92" s="15"/>
      <c r="CN92" s="26"/>
      <c r="CO92" s="12">
        <v>1</v>
      </c>
      <c r="CQ92" s="6">
        <v>8.26</v>
      </c>
      <c r="CR92" s="6">
        <v>0.43</v>
      </c>
      <c r="CS92" s="6">
        <v>0.08</v>
      </c>
      <c r="DA92" s="6">
        <v>1</v>
      </c>
      <c r="DB92" s="26">
        <v>0</v>
      </c>
      <c r="DC92" s="26">
        <v>0</v>
      </c>
      <c r="DD92" s="26">
        <v>0</v>
      </c>
      <c r="DE92" s="26">
        <v>0</v>
      </c>
      <c r="DF92" s="26">
        <v>0</v>
      </c>
      <c r="DG92" s="38">
        <v>0</v>
      </c>
      <c r="DH92" s="26"/>
      <c r="DI92" s="26">
        <v>1</v>
      </c>
      <c r="DJ92" s="26">
        <v>1</v>
      </c>
      <c r="DK92" s="26">
        <v>0</v>
      </c>
      <c r="DL92" s="26">
        <v>0</v>
      </c>
      <c r="DM92" s="38">
        <v>0</v>
      </c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</row>
    <row r="93" spans="1:190" x14ac:dyDescent="0.25">
      <c r="A93" s="48" t="s">
        <v>836</v>
      </c>
      <c r="B93" s="6">
        <v>340</v>
      </c>
      <c r="C93" s="22" t="s">
        <v>778</v>
      </c>
      <c r="D93" s="13">
        <v>18</v>
      </c>
      <c r="E93" s="13">
        <v>15</v>
      </c>
      <c r="F93" s="13" t="s">
        <v>531</v>
      </c>
      <c r="G93" s="13"/>
      <c r="H93" s="13">
        <v>0</v>
      </c>
      <c r="I93" s="13"/>
      <c r="J93" s="25">
        <v>0.75</v>
      </c>
      <c r="K93" s="50">
        <v>213</v>
      </c>
      <c r="L93" s="50">
        <v>680</v>
      </c>
      <c r="M93" s="25">
        <v>0.31323529411764706</v>
      </c>
      <c r="N93" s="25">
        <v>1</v>
      </c>
      <c r="O93" s="25">
        <v>1</v>
      </c>
      <c r="P93" s="13">
        <v>7.39</v>
      </c>
      <c r="Q93" s="13">
        <v>5.92</v>
      </c>
      <c r="R93" s="13">
        <v>2.78</v>
      </c>
      <c r="S93" s="13">
        <v>0.23899999999999999</v>
      </c>
      <c r="T93" s="13">
        <v>0.23699999999999999</v>
      </c>
      <c r="U93" s="13"/>
      <c r="V93" s="13"/>
      <c r="W93" s="13"/>
      <c r="X93" s="13"/>
      <c r="Y93" s="6">
        <v>0.70919699999999997</v>
      </c>
      <c r="Z93" s="6">
        <v>0.69498099999999996</v>
      </c>
      <c r="AA93" s="6">
        <v>0.66412800000000005</v>
      </c>
      <c r="AB93" s="6">
        <v>0.67070799999999997</v>
      </c>
      <c r="AC93" s="6">
        <v>0.74270499999999995</v>
      </c>
      <c r="AJ93" s="13">
        <v>-61.9</v>
      </c>
      <c r="AK93" s="13">
        <v>-2100</v>
      </c>
      <c r="AL93" s="13"/>
      <c r="AM93" s="13">
        <v>512</v>
      </c>
      <c r="AN93" s="15"/>
      <c r="AO93" s="15"/>
      <c r="AP93" s="25">
        <v>21.569099999999999</v>
      </c>
      <c r="AQ93" s="25">
        <v>-42.296100000000003</v>
      </c>
      <c r="AR93" s="13">
        <v>32</v>
      </c>
      <c r="AS93" s="25">
        <v>-50.5886</v>
      </c>
      <c r="AT93" s="25">
        <v>1450</v>
      </c>
      <c r="AU93" s="25">
        <v>-42.296100000000003</v>
      </c>
      <c r="AV93" s="25">
        <v>8.2924699999999998</v>
      </c>
      <c r="AW93" s="25">
        <v>13.2766</v>
      </c>
      <c r="AX93" s="25">
        <v>21.569099999999999</v>
      </c>
      <c r="AY93" s="25">
        <v>0.19595099999999999</v>
      </c>
      <c r="AZ93" s="25">
        <v>0.121604</v>
      </c>
      <c r="BA93" s="25">
        <v>102.979</v>
      </c>
      <c r="BB93" s="25"/>
      <c r="BC93" s="25">
        <v>-50.681600000000003</v>
      </c>
      <c r="BD93" s="25">
        <v>-9.3053700000000003E-2</v>
      </c>
      <c r="BE93" s="25">
        <v>0.61207299999999998</v>
      </c>
      <c r="BF93" s="59"/>
      <c r="BG93" s="59"/>
      <c r="BH93" s="59"/>
      <c r="BI93" s="25">
        <v>0.50886399999999998</v>
      </c>
      <c r="BJ93" s="25">
        <v>0.693438</v>
      </c>
      <c r="BK93" s="25">
        <v>1</v>
      </c>
      <c r="BL93" s="25"/>
      <c r="BM93" s="25"/>
      <c r="BN93" s="25"/>
      <c r="BO93" s="25"/>
      <c r="BP93" s="25"/>
      <c r="BQ93" s="25"/>
      <c r="BR93" s="25"/>
      <c r="BS93" s="25"/>
      <c r="BT93" s="25"/>
      <c r="BV93" s="25"/>
      <c r="BW93" s="25"/>
      <c r="BX93" s="25"/>
      <c r="BY93" s="61">
        <v>0.30833333333333335</v>
      </c>
      <c r="BZ93" s="61"/>
      <c r="CA93" s="61">
        <v>0.32291666666666669</v>
      </c>
      <c r="CB93" s="61"/>
      <c r="CC93" s="61"/>
      <c r="CD93" s="25"/>
      <c r="CE93" s="25"/>
      <c r="CF93" s="25"/>
      <c r="CG93" s="25"/>
      <c r="CH93" s="25"/>
      <c r="CI93" s="13"/>
      <c r="CJ93" s="13">
        <v>85</v>
      </c>
      <c r="CK93" s="33">
        <v>-11.140509871999999</v>
      </c>
      <c r="CL93" s="26">
        <v>0</v>
      </c>
      <c r="CM93" s="15"/>
      <c r="CN93" s="26"/>
      <c r="CO93" s="12">
        <v>1</v>
      </c>
      <c r="DA93" s="6">
        <v>0</v>
      </c>
      <c r="DB93" s="26">
        <v>0</v>
      </c>
      <c r="DC93" s="26">
        <v>0</v>
      </c>
      <c r="DD93" s="26">
        <v>0</v>
      </c>
      <c r="DE93" s="26">
        <v>0</v>
      </c>
      <c r="DF93" s="26">
        <v>0</v>
      </c>
      <c r="DG93" s="38">
        <v>0</v>
      </c>
      <c r="DH93" s="26"/>
      <c r="DI93" s="26">
        <v>0</v>
      </c>
      <c r="DJ93" s="26">
        <v>0</v>
      </c>
      <c r="DK93" s="26">
        <v>0</v>
      </c>
      <c r="DL93" s="26">
        <v>1</v>
      </c>
      <c r="DM93" s="38">
        <v>0</v>
      </c>
    </row>
    <row r="94" spans="1:190" x14ac:dyDescent="0.25">
      <c r="A94" s="13" t="s">
        <v>840</v>
      </c>
      <c r="B94" s="6">
        <v>342</v>
      </c>
      <c r="C94" s="22">
        <v>3</v>
      </c>
      <c r="D94" s="13">
        <v>18</v>
      </c>
      <c r="E94" s="13">
        <v>15</v>
      </c>
      <c r="F94" s="13" t="s">
        <v>531</v>
      </c>
      <c r="G94" s="13"/>
      <c r="H94" s="13">
        <v>0</v>
      </c>
      <c r="I94" s="13"/>
      <c r="J94" s="25"/>
      <c r="K94" s="50">
        <v>62</v>
      </c>
      <c r="L94" s="50">
        <v>551</v>
      </c>
      <c r="M94" s="25">
        <v>0.11252268602540835</v>
      </c>
      <c r="N94" s="25">
        <v>1</v>
      </c>
      <c r="O94" s="25">
        <v>1.5</v>
      </c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42"/>
      <c r="AK94" s="42"/>
      <c r="AL94" s="42"/>
      <c r="AM94" s="60"/>
      <c r="AN94" s="15"/>
      <c r="AO94" s="15"/>
      <c r="AP94" s="59"/>
      <c r="AQ94" s="59"/>
      <c r="AR94" s="60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25">
        <v>1</v>
      </c>
      <c r="BL94" s="59"/>
      <c r="BM94" s="59"/>
      <c r="BN94" s="59"/>
      <c r="BO94" s="59"/>
      <c r="BP94" s="59"/>
      <c r="BQ94" s="59"/>
      <c r="BR94" s="59"/>
      <c r="BS94" s="59"/>
      <c r="BT94" s="59"/>
      <c r="BV94" s="59"/>
      <c r="BW94" s="59"/>
      <c r="BX94" s="59"/>
      <c r="BY94" s="61"/>
      <c r="BZ94" s="61"/>
      <c r="CA94" s="61"/>
      <c r="CB94" s="61"/>
      <c r="CC94" s="61"/>
      <c r="CD94" s="25"/>
      <c r="CE94" s="25"/>
      <c r="CF94" s="25"/>
      <c r="CG94" s="25"/>
      <c r="CH94" s="25"/>
      <c r="CI94" s="13"/>
      <c r="CJ94" s="13">
        <v>87</v>
      </c>
      <c r="CK94" s="33">
        <v>-20.569454625999995</v>
      </c>
      <c r="CL94" s="26">
        <v>-5.3855149999999989</v>
      </c>
      <c r="CM94" s="15"/>
      <c r="CN94" s="26"/>
      <c r="CO94" s="12">
        <v>1</v>
      </c>
      <c r="DA94" s="6">
        <v>0</v>
      </c>
      <c r="DB94" s="26">
        <v>0</v>
      </c>
      <c r="DC94" s="26">
        <v>0</v>
      </c>
      <c r="DD94" s="26">
        <v>0</v>
      </c>
      <c r="DE94" s="26">
        <v>0</v>
      </c>
      <c r="DF94" s="26">
        <v>0</v>
      </c>
      <c r="DG94" s="38">
        <v>0</v>
      </c>
      <c r="DH94" s="26"/>
      <c r="DI94" s="26">
        <v>0</v>
      </c>
      <c r="DJ94" s="26">
        <v>0</v>
      </c>
      <c r="DK94" s="26">
        <v>0</v>
      </c>
      <c r="DL94" s="26">
        <v>0</v>
      </c>
      <c r="DM94" s="38">
        <v>0</v>
      </c>
    </row>
    <row r="95" spans="1:190" x14ac:dyDescent="0.25">
      <c r="A95" s="13" t="s">
        <v>844</v>
      </c>
      <c r="B95" s="6">
        <v>344</v>
      </c>
      <c r="C95" s="22" t="s">
        <v>845</v>
      </c>
      <c r="D95" s="13">
        <v>18</v>
      </c>
      <c r="E95" s="13">
        <v>14.2</v>
      </c>
      <c r="F95" s="13" t="s">
        <v>531</v>
      </c>
      <c r="G95" s="13"/>
      <c r="H95" s="13">
        <v>0</v>
      </c>
      <c r="I95" s="13"/>
      <c r="J95" s="25">
        <v>0.45454545454545453</v>
      </c>
      <c r="K95" s="50">
        <v>390</v>
      </c>
      <c r="L95" s="50">
        <v>461</v>
      </c>
      <c r="M95" s="25">
        <v>0.84598698481561818</v>
      </c>
      <c r="N95" s="25">
        <v>1</v>
      </c>
      <c r="O95" s="25">
        <v>1.5</v>
      </c>
      <c r="P95" s="13">
        <v>9.0399999999999991</v>
      </c>
      <c r="Q95" s="13">
        <v>4.88</v>
      </c>
      <c r="R95" s="13">
        <v>2.15</v>
      </c>
      <c r="S95" s="13">
        <v>0.29299999999999998</v>
      </c>
      <c r="T95" s="13">
        <v>0.29299999999999998</v>
      </c>
      <c r="U95" s="13"/>
      <c r="V95" s="13"/>
      <c r="W95" s="13"/>
      <c r="X95" s="13"/>
      <c r="Y95" s="13"/>
      <c r="Z95" s="13">
        <v>0.45917999999999998</v>
      </c>
      <c r="AA95" s="13">
        <v>0.46654200000000001</v>
      </c>
      <c r="AB95" s="13">
        <v>0.48647000000000001</v>
      </c>
      <c r="AC95" s="13">
        <v>0.56146700000000005</v>
      </c>
      <c r="AD95" s="13"/>
      <c r="AE95" s="13"/>
      <c r="AF95" s="13"/>
      <c r="AG95" s="13"/>
      <c r="AH95" s="13"/>
      <c r="AI95" s="13"/>
      <c r="AJ95" s="13">
        <v>-67</v>
      </c>
      <c r="AK95" s="13">
        <v>-2700</v>
      </c>
      <c r="AL95" s="13"/>
      <c r="AM95" s="13">
        <v>346</v>
      </c>
      <c r="AN95" s="15"/>
      <c r="AO95" s="15"/>
      <c r="AP95" s="25">
        <v>42.206099999999999</v>
      </c>
      <c r="AQ95" s="25">
        <v>-40.649900000000002</v>
      </c>
      <c r="AR95" s="13">
        <v>30</v>
      </c>
      <c r="AS95" s="25">
        <v>-48.221699999999998</v>
      </c>
      <c r="AT95" s="25">
        <v>1340</v>
      </c>
      <c r="AU95" s="25">
        <v>-40.649900000000002</v>
      </c>
      <c r="AV95" s="25">
        <v>7.5717999999999996</v>
      </c>
      <c r="AW95" s="25">
        <v>34.634300000000003</v>
      </c>
      <c r="AX95" s="25">
        <v>42.206099999999999</v>
      </c>
      <c r="AY95" s="25">
        <v>0.217476</v>
      </c>
      <c r="AZ95" s="25">
        <v>0.14439399999999999</v>
      </c>
      <c r="BA95" s="25">
        <v>223.43799999999999</v>
      </c>
      <c r="BB95" s="25"/>
      <c r="BC95" s="25">
        <v>-53.482300000000002</v>
      </c>
      <c r="BD95" s="25">
        <v>-5.2606099999999998</v>
      </c>
      <c r="BE95" s="25">
        <v>0.63812899999999995</v>
      </c>
      <c r="BF95" s="59"/>
      <c r="BG95" s="59"/>
      <c r="BH95" s="59"/>
      <c r="BI95" s="25">
        <v>0.51653800000000005</v>
      </c>
      <c r="BJ95" s="25">
        <v>0.749</v>
      </c>
      <c r="BK95" s="25">
        <v>1</v>
      </c>
      <c r="BL95" s="25"/>
      <c r="BM95" s="25"/>
      <c r="BN95" s="25"/>
      <c r="BO95" s="25"/>
      <c r="BP95" s="25"/>
      <c r="BQ95" s="25"/>
      <c r="BR95" s="25"/>
      <c r="BS95" s="25"/>
      <c r="BT95" s="25"/>
      <c r="BV95" s="25"/>
      <c r="BW95" s="25"/>
      <c r="BX95" s="25"/>
      <c r="BY95" s="61">
        <v>0.30833333333333335</v>
      </c>
      <c r="BZ95" s="61"/>
      <c r="CA95" s="61">
        <v>0.31805555555555554</v>
      </c>
      <c r="CB95" s="61"/>
      <c r="CC95" s="61"/>
      <c r="CD95" s="25"/>
      <c r="CE95" s="25"/>
      <c r="CF95" s="25"/>
      <c r="CG95" s="25"/>
      <c r="CH95" s="25"/>
      <c r="CI95" s="13"/>
      <c r="CJ95" s="13">
        <v>89</v>
      </c>
      <c r="CK95" s="33">
        <v>11.962551899999999</v>
      </c>
      <c r="CL95" s="26">
        <v>0</v>
      </c>
      <c r="CM95" s="15"/>
      <c r="CN95" s="26"/>
      <c r="CO95" s="37">
        <v>1</v>
      </c>
      <c r="DA95" s="6">
        <v>0</v>
      </c>
      <c r="DB95" s="26">
        <v>0</v>
      </c>
      <c r="DC95" s="26">
        <v>0</v>
      </c>
      <c r="DD95" s="26">
        <v>0</v>
      </c>
      <c r="DE95" s="26">
        <v>0</v>
      </c>
      <c r="DF95" s="26">
        <v>0</v>
      </c>
      <c r="DG95" s="38">
        <v>0</v>
      </c>
      <c r="DH95" s="26"/>
      <c r="DI95" s="26">
        <v>0</v>
      </c>
      <c r="DJ95" s="26">
        <v>0</v>
      </c>
      <c r="DK95" s="26">
        <v>0</v>
      </c>
      <c r="DL95" s="26">
        <v>0</v>
      </c>
      <c r="DM95" s="38">
        <v>0</v>
      </c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</row>
    <row r="96" spans="1:190" x14ac:dyDescent="0.25">
      <c r="A96" s="48" t="s">
        <v>846</v>
      </c>
      <c r="B96" s="6">
        <v>345</v>
      </c>
      <c r="C96" s="22" t="s">
        <v>845</v>
      </c>
      <c r="D96" s="13">
        <v>18</v>
      </c>
      <c r="E96" s="13">
        <v>14.2</v>
      </c>
      <c r="F96" s="13" t="s">
        <v>531</v>
      </c>
      <c r="G96" s="13"/>
      <c r="H96" s="13">
        <v>0</v>
      </c>
      <c r="I96" s="13"/>
      <c r="J96" s="25">
        <v>0.45454545454545453</v>
      </c>
      <c r="K96" s="50">
        <v>300</v>
      </c>
      <c r="L96" s="50">
        <v>461</v>
      </c>
      <c r="M96" s="25">
        <v>0.65075921908893708</v>
      </c>
      <c r="N96" s="25">
        <v>1</v>
      </c>
      <c r="O96" s="25">
        <v>1</v>
      </c>
      <c r="P96" s="13">
        <v>7.78</v>
      </c>
      <c r="Q96" s="13">
        <v>5.22</v>
      </c>
      <c r="R96" s="13">
        <v>3.41</v>
      </c>
      <c r="S96" s="13">
        <v>0.25800000000000001</v>
      </c>
      <c r="T96" s="13">
        <v>0.27</v>
      </c>
      <c r="U96" s="13"/>
      <c r="V96" s="13"/>
      <c r="W96" s="13"/>
      <c r="X96" s="13"/>
      <c r="Y96" s="13">
        <v>0.53045600000000004</v>
      </c>
      <c r="Z96" s="13">
        <v>0.56049400000000005</v>
      </c>
      <c r="AA96" s="13">
        <v>0.56577900000000003</v>
      </c>
      <c r="AB96" s="13">
        <v>0.60231599999999996</v>
      </c>
      <c r="AC96" s="13">
        <v>0.70238800000000001</v>
      </c>
      <c r="AD96" s="13"/>
      <c r="AE96" s="13"/>
      <c r="AF96" s="13"/>
      <c r="AG96" s="13"/>
      <c r="AH96" s="13"/>
      <c r="AI96" s="13"/>
      <c r="AJ96" s="13">
        <v>-72.400000000000006</v>
      </c>
      <c r="AK96" s="13">
        <v>-4300</v>
      </c>
      <c r="AL96" s="13"/>
      <c r="AM96" s="13">
        <v>397</v>
      </c>
      <c r="AN96" s="15"/>
      <c r="AO96" s="15"/>
      <c r="AP96" s="25">
        <v>28.333500000000001</v>
      </c>
      <c r="AQ96" s="25">
        <v>-40.5366</v>
      </c>
      <c r="AR96" s="13">
        <v>37</v>
      </c>
      <c r="AS96" s="25">
        <v>-49.627400000000002</v>
      </c>
      <c r="AT96" s="25">
        <v>1880</v>
      </c>
      <c r="AU96" s="25">
        <v>-40.5366</v>
      </c>
      <c r="AV96" s="25">
        <v>9.0908200000000008</v>
      </c>
      <c r="AW96" s="25">
        <v>19.242699999999999</v>
      </c>
      <c r="AX96" s="25">
        <v>28.333500000000001</v>
      </c>
      <c r="AY96" s="25">
        <v>0.20116600000000001</v>
      </c>
      <c r="AZ96" s="25">
        <v>0.12678200000000001</v>
      </c>
      <c r="BA96" s="25">
        <v>141.047</v>
      </c>
      <c r="BB96" s="25"/>
      <c r="BC96" s="25">
        <v>-51.453499999999998</v>
      </c>
      <c r="BD96" s="25">
        <v>-1.8261499999999999</v>
      </c>
      <c r="BE96" s="25">
        <v>0.61234</v>
      </c>
      <c r="BF96" s="59"/>
      <c r="BG96" s="59"/>
      <c r="BH96" s="59"/>
      <c r="BI96" s="25">
        <v>0.50171399999999999</v>
      </c>
      <c r="BJ96" s="25">
        <v>0.70054099999999997</v>
      </c>
      <c r="BK96" s="25">
        <v>1</v>
      </c>
      <c r="BL96" s="25"/>
      <c r="BM96" s="25"/>
      <c r="BN96" s="25"/>
      <c r="BO96" s="25"/>
      <c r="BP96" s="25"/>
      <c r="BQ96" s="25"/>
      <c r="BR96" s="25"/>
      <c r="BS96" s="25"/>
      <c r="BT96" s="25"/>
      <c r="BV96" s="25"/>
      <c r="BW96" s="25"/>
      <c r="BX96" s="25"/>
      <c r="BY96" s="61">
        <v>0.30833333333333335</v>
      </c>
      <c r="BZ96" s="61"/>
      <c r="CA96" s="61">
        <v>0.31944444444444448</v>
      </c>
      <c r="CB96" s="61"/>
      <c r="CC96" s="61"/>
      <c r="CD96" s="25"/>
      <c r="CE96" s="25"/>
      <c r="CF96" s="25"/>
      <c r="CG96" s="25"/>
      <c r="CH96" s="25"/>
      <c r="CI96" s="13"/>
      <c r="CJ96" s="13">
        <v>89</v>
      </c>
      <c r="CK96" s="33">
        <v>8.8216151959999998</v>
      </c>
      <c r="CL96" s="26">
        <v>0</v>
      </c>
      <c r="CM96" s="15"/>
      <c r="CN96" s="26"/>
      <c r="CO96" s="12">
        <v>1</v>
      </c>
      <c r="DA96" s="6">
        <v>0</v>
      </c>
      <c r="DB96" s="26">
        <v>0</v>
      </c>
      <c r="DC96" s="26">
        <v>0</v>
      </c>
      <c r="DD96" s="26">
        <v>0</v>
      </c>
      <c r="DE96" s="26">
        <v>0</v>
      </c>
      <c r="DF96" s="26">
        <v>0</v>
      </c>
      <c r="DG96" s="38">
        <v>0</v>
      </c>
      <c r="DH96" s="26"/>
      <c r="DI96" s="26">
        <v>0</v>
      </c>
      <c r="DJ96" s="26">
        <v>0</v>
      </c>
      <c r="DK96" s="26">
        <v>0</v>
      </c>
      <c r="DL96" s="26">
        <v>0</v>
      </c>
      <c r="DM96" s="38">
        <v>0</v>
      </c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</row>
    <row r="97" spans="1:190" x14ac:dyDescent="0.25">
      <c r="A97" s="48" t="s">
        <v>847</v>
      </c>
      <c r="B97" s="6">
        <v>346</v>
      </c>
      <c r="C97" s="22" t="s">
        <v>845</v>
      </c>
      <c r="D97" s="13">
        <v>18</v>
      </c>
      <c r="E97" s="13">
        <v>14.2</v>
      </c>
      <c r="F97" s="13" t="s">
        <v>531</v>
      </c>
      <c r="G97" s="13"/>
      <c r="H97" s="13">
        <v>0</v>
      </c>
      <c r="I97" s="13"/>
      <c r="J97" s="25">
        <v>0.45454545454545453</v>
      </c>
      <c r="K97" s="50">
        <v>192</v>
      </c>
      <c r="L97" s="50">
        <v>461</v>
      </c>
      <c r="M97" s="25">
        <v>0.41648590021691972</v>
      </c>
      <c r="N97" s="25">
        <v>1</v>
      </c>
      <c r="O97" s="25">
        <v>1</v>
      </c>
      <c r="P97" s="13">
        <v>7.97</v>
      </c>
      <c r="Q97" s="13">
        <v>5.26</v>
      </c>
      <c r="R97" s="13">
        <v>2.15</v>
      </c>
      <c r="S97" s="13">
        <v>0.26900000000000002</v>
      </c>
      <c r="T97" s="13">
        <v>0.27200000000000002</v>
      </c>
      <c r="U97" s="13"/>
      <c r="V97" s="13"/>
      <c r="W97" s="13"/>
      <c r="X97" s="13"/>
      <c r="Y97" s="13">
        <v>0.540524</v>
      </c>
      <c r="Z97" s="13">
        <v>0.54017899999999996</v>
      </c>
      <c r="AA97" s="13">
        <v>0.53249400000000002</v>
      </c>
      <c r="AB97" s="13">
        <v>0.54252800000000001</v>
      </c>
      <c r="AC97" s="13">
        <v>0.61449799999999999</v>
      </c>
      <c r="AD97" s="13"/>
      <c r="AE97" s="13"/>
      <c r="AF97" s="13"/>
      <c r="AG97" s="13"/>
      <c r="AH97" s="13"/>
      <c r="AI97" s="13"/>
      <c r="AJ97" s="13">
        <v>0</v>
      </c>
      <c r="AK97" s="13">
        <v>0</v>
      </c>
      <c r="AL97" s="13"/>
      <c r="AM97" s="13">
        <v>284</v>
      </c>
      <c r="AN97" s="15"/>
      <c r="AO97" s="15"/>
      <c r="AP97" s="25">
        <v>26.367799999999999</v>
      </c>
      <c r="AQ97" s="25">
        <v>-34.742400000000004</v>
      </c>
      <c r="AR97" s="13">
        <v>33</v>
      </c>
      <c r="AS97" s="25">
        <v>-48.3063</v>
      </c>
      <c r="AT97" s="25">
        <v>2560</v>
      </c>
      <c r="AU97" s="25">
        <v>-34.742400000000004</v>
      </c>
      <c r="AV97" s="25">
        <v>13.5639</v>
      </c>
      <c r="AW97" s="25">
        <v>12.803900000000001</v>
      </c>
      <c r="AX97" s="25">
        <v>26.367799999999999</v>
      </c>
      <c r="AY97" s="25">
        <v>0.174043</v>
      </c>
      <c r="AZ97" s="25">
        <v>0.10075199999999999</v>
      </c>
      <c r="BA97" s="25">
        <v>119.839</v>
      </c>
      <c r="BB97" s="25"/>
      <c r="BC97" s="25">
        <v>-48.554900000000004</v>
      </c>
      <c r="BD97" s="25">
        <v>-0.24865399999999999</v>
      </c>
      <c r="BE97" s="25">
        <v>0.57283200000000001</v>
      </c>
      <c r="BF97" s="59"/>
      <c r="BG97" s="59"/>
      <c r="BH97" s="59"/>
      <c r="BI97" s="25">
        <v>0.50413799999999998</v>
      </c>
      <c r="BJ97" s="25">
        <v>0.663636</v>
      </c>
      <c r="BK97" s="25">
        <v>1</v>
      </c>
      <c r="BL97" s="25"/>
      <c r="BM97" s="25"/>
      <c r="BN97" s="25"/>
      <c r="BO97" s="25"/>
      <c r="BP97" s="25"/>
      <c r="BQ97" s="25"/>
      <c r="BR97" s="25"/>
      <c r="BS97" s="25"/>
      <c r="BT97" s="25"/>
      <c r="BV97" s="25"/>
      <c r="BW97" s="25"/>
      <c r="BX97" s="25"/>
      <c r="BY97" s="61">
        <v>0.30833333333333335</v>
      </c>
      <c r="BZ97" s="61"/>
      <c r="CA97" s="61">
        <v>0.31944444444444448</v>
      </c>
      <c r="CB97" s="61"/>
      <c r="CC97" s="61"/>
      <c r="CD97" s="25"/>
      <c r="CE97" s="25"/>
      <c r="CF97" s="25"/>
      <c r="CG97" s="25"/>
      <c r="CH97" s="25"/>
      <c r="CI97" s="13"/>
      <c r="CJ97" s="13">
        <v>89</v>
      </c>
      <c r="CK97" s="26">
        <v>0</v>
      </c>
      <c r="CL97" s="26">
        <v>0</v>
      </c>
      <c r="CM97" s="15"/>
      <c r="CN97" s="26"/>
      <c r="CO97" s="12">
        <v>1</v>
      </c>
      <c r="DA97" s="6">
        <v>0</v>
      </c>
      <c r="DB97" s="26">
        <v>0</v>
      </c>
      <c r="DC97" s="26">
        <v>0</v>
      </c>
      <c r="DD97" s="26">
        <v>0</v>
      </c>
      <c r="DE97" s="26">
        <v>0</v>
      </c>
      <c r="DF97" s="26">
        <v>0</v>
      </c>
      <c r="DG97" s="38">
        <v>0</v>
      </c>
      <c r="DH97" s="26"/>
      <c r="DI97" s="26">
        <v>0</v>
      </c>
      <c r="DJ97" s="26">
        <v>0</v>
      </c>
      <c r="DK97" s="26">
        <v>0</v>
      </c>
      <c r="DL97" s="26">
        <v>0</v>
      </c>
      <c r="DM97" s="38">
        <v>0</v>
      </c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</row>
    <row r="98" spans="1:190" x14ac:dyDescent="0.25">
      <c r="A98" s="13" t="s">
        <v>848</v>
      </c>
      <c r="B98" s="6">
        <v>347</v>
      </c>
      <c r="C98" s="22" t="s">
        <v>845</v>
      </c>
      <c r="D98" s="13">
        <v>18</v>
      </c>
      <c r="E98" s="13">
        <v>14.2</v>
      </c>
      <c r="F98" s="13" t="s">
        <v>531</v>
      </c>
      <c r="G98" s="13"/>
      <c r="H98" s="13">
        <v>3</v>
      </c>
      <c r="I98" s="13"/>
      <c r="J98" s="25">
        <v>0.45454545454545453</v>
      </c>
      <c r="K98" s="50">
        <v>94</v>
      </c>
      <c r="L98" s="50">
        <v>461</v>
      </c>
      <c r="M98" s="25">
        <v>0.20390455531453361</v>
      </c>
      <c r="N98" s="25">
        <v>1</v>
      </c>
      <c r="O98" s="25">
        <v>1.5</v>
      </c>
      <c r="P98" s="13">
        <v>8.59</v>
      </c>
      <c r="Q98" s="13">
        <v>5.68</v>
      </c>
      <c r="R98" s="13">
        <v>2.34</v>
      </c>
      <c r="S98" s="13">
        <v>0.30499999999999999</v>
      </c>
      <c r="T98" s="13">
        <v>0.26900000000000002</v>
      </c>
      <c r="U98" s="13"/>
      <c r="V98" s="13"/>
      <c r="W98" s="13"/>
      <c r="X98" s="13"/>
      <c r="Y98" s="13">
        <v>0.50258999999999998</v>
      </c>
      <c r="Z98" s="13">
        <v>0.49759999999999999</v>
      </c>
      <c r="AA98" s="13">
        <v>0.50078500000000004</v>
      </c>
      <c r="AB98" s="13">
        <v>0.51968099999999995</v>
      </c>
      <c r="AC98" s="13">
        <v>0.60267499999999996</v>
      </c>
      <c r="AD98" s="13"/>
      <c r="AE98" s="13"/>
      <c r="AF98" s="13"/>
      <c r="AG98" s="13"/>
      <c r="AH98" s="13"/>
      <c r="AI98" s="13"/>
      <c r="AJ98" s="13">
        <v>0</v>
      </c>
      <c r="AK98" s="13">
        <v>0</v>
      </c>
      <c r="AL98" s="13"/>
      <c r="AM98" s="13">
        <v>314</v>
      </c>
      <c r="AN98" s="15"/>
      <c r="AO98" s="15"/>
      <c r="AP98" s="59"/>
      <c r="AQ98" s="59"/>
      <c r="AR98" s="60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25">
        <v>1</v>
      </c>
      <c r="BL98" s="25"/>
      <c r="BM98" s="25"/>
      <c r="BN98" s="25"/>
      <c r="BO98" s="25"/>
      <c r="BP98" s="25"/>
      <c r="BQ98" s="25"/>
      <c r="BR98" s="25"/>
      <c r="BS98" s="25"/>
      <c r="BT98" s="25"/>
      <c r="BV98" s="25"/>
      <c r="BW98" s="25"/>
      <c r="BX98" s="25"/>
      <c r="BY98" s="61">
        <v>0.30833333333333335</v>
      </c>
      <c r="BZ98" s="61"/>
      <c r="CA98" s="61">
        <v>0.31944444444444448</v>
      </c>
      <c r="CB98" s="61"/>
      <c r="CC98" s="61"/>
      <c r="CD98" s="25"/>
      <c r="CE98" s="25"/>
      <c r="CF98" s="25"/>
      <c r="CG98" s="25"/>
      <c r="CH98" s="25"/>
      <c r="CI98" s="13"/>
      <c r="CJ98" s="13">
        <v>89</v>
      </c>
      <c r="CK98" s="33">
        <v>-10.563853523999999</v>
      </c>
      <c r="CL98" s="26">
        <v>0</v>
      </c>
      <c r="CM98" s="15"/>
      <c r="CN98" s="26"/>
      <c r="CO98" s="37">
        <v>1</v>
      </c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>
        <v>0</v>
      </c>
      <c r="DB98" s="26">
        <v>0</v>
      </c>
      <c r="DC98" s="26">
        <v>0</v>
      </c>
      <c r="DD98" s="26">
        <v>0</v>
      </c>
      <c r="DE98" s="26">
        <v>0</v>
      </c>
      <c r="DF98" s="26">
        <v>0</v>
      </c>
      <c r="DG98" s="26">
        <v>0</v>
      </c>
      <c r="DH98" s="26"/>
      <c r="DI98" s="26">
        <v>0</v>
      </c>
      <c r="DJ98" s="26">
        <v>1</v>
      </c>
      <c r="DK98" s="26">
        <v>0</v>
      </c>
      <c r="DL98" s="26">
        <v>1</v>
      </c>
      <c r="DM98" s="38">
        <v>0</v>
      </c>
    </row>
    <row r="99" spans="1:190" x14ac:dyDescent="0.25">
      <c r="A99" s="48" t="s">
        <v>849</v>
      </c>
      <c r="B99" s="6">
        <v>348</v>
      </c>
      <c r="C99" s="22" t="s">
        <v>823</v>
      </c>
      <c r="D99" s="13">
        <v>18</v>
      </c>
      <c r="E99" s="13">
        <v>14.2</v>
      </c>
      <c r="F99" s="13" t="s">
        <v>531</v>
      </c>
      <c r="G99" s="13"/>
      <c r="H99" s="13">
        <v>0</v>
      </c>
      <c r="I99" s="13"/>
      <c r="J99" s="25">
        <v>0.41666666666666669</v>
      </c>
      <c r="K99" s="24">
        <v>398</v>
      </c>
      <c r="L99" s="50">
        <v>455</v>
      </c>
      <c r="M99" s="25">
        <v>0.87472527472527473</v>
      </c>
      <c r="N99" s="25">
        <v>1</v>
      </c>
      <c r="O99" s="25">
        <v>1</v>
      </c>
      <c r="P99" s="13">
        <v>7.11</v>
      </c>
      <c r="Q99" s="13">
        <v>5.13</v>
      </c>
      <c r="R99" s="13">
        <v>2.2799999999999998</v>
      </c>
      <c r="S99" s="13">
        <v>0.23699999999999999</v>
      </c>
      <c r="T99" s="13">
        <v>0.28399999999999997</v>
      </c>
      <c r="U99" s="13"/>
      <c r="V99" s="13"/>
      <c r="W99" s="13"/>
      <c r="X99" s="13"/>
      <c r="Y99" s="13">
        <v>0.57619200000000004</v>
      </c>
      <c r="Z99" s="13">
        <v>0.60908300000000004</v>
      </c>
      <c r="AA99" s="13">
        <v>0.59459600000000001</v>
      </c>
      <c r="AB99" s="13">
        <v>0.60149200000000003</v>
      </c>
      <c r="AC99" s="13">
        <v>0.67408400000000002</v>
      </c>
      <c r="AD99" s="13"/>
      <c r="AE99" s="13"/>
      <c r="AF99" s="13"/>
      <c r="AG99" s="13"/>
      <c r="AH99" s="13"/>
      <c r="AI99" s="13"/>
      <c r="AJ99" s="13">
        <v>0</v>
      </c>
      <c r="AK99" s="13">
        <v>0</v>
      </c>
      <c r="AL99" s="13"/>
      <c r="AM99" s="13">
        <v>248</v>
      </c>
      <c r="AN99" s="15"/>
      <c r="AO99" s="15"/>
      <c r="AP99" s="25">
        <v>21.602699999999999</v>
      </c>
      <c r="AQ99" s="25">
        <v>-33.761899999999997</v>
      </c>
      <c r="AR99" s="13">
        <v>39</v>
      </c>
      <c r="AS99" s="25">
        <v>-46.221299999999999</v>
      </c>
      <c r="AT99" s="25">
        <v>2960</v>
      </c>
      <c r="AU99" s="25">
        <v>-33.761899999999997</v>
      </c>
      <c r="AV99" s="25">
        <v>12.4594</v>
      </c>
      <c r="AW99" s="25">
        <v>9.1433099999999996</v>
      </c>
      <c r="AX99" s="25">
        <v>21.602699999999999</v>
      </c>
      <c r="AY99" s="25">
        <v>0.169879</v>
      </c>
      <c r="AZ99" s="25">
        <v>9.7676600000000002E-2</v>
      </c>
      <c r="BA99" s="25">
        <v>89.022400000000005</v>
      </c>
      <c r="BB99" s="25"/>
      <c r="BC99" s="25">
        <v>-45.021599999999999</v>
      </c>
      <c r="BD99" s="25">
        <v>1.19967</v>
      </c>
      <c r="BE99" s="25">
        <v>0.57657000000000003</v>
      </c>
      <c r="BF99" s="59"/>
      <c r="BG99" s="59"/>
      <c r="BH99" s="59"/>
      <c r="BI99" s="25">
        <v>0.50881500000000002</v>
      </c>
      <c r="BJ99" s="25">
        <v>0.65871800000000003</v>
      </c>
      <c r="BK99" s="25">
        <v>1</v>
      </c>
      <c r="BL99" s="25"/>
      <c r="BM99" s="25"/>
      <c r="BN99" s="25"/>
      <c r="BO99" s="25"/>
      <c r="BP99" s="25"/>
      <c r="BQ99" s="25"/>
      <c r="BR99" s="25"/>
      <c r="BS99" s="25"/>
      <c r="BT99" s="25"/>
      <c r="BV99" s="25"/>
      <c r="BW99" s="25"/>
      <c r="BX99" s="25"/>
      <c r="BY99" s="61">
        <v>0.30833333333333335</v>
      </c>
      <c r="BZ99" s="61"/>
      <c r="CA99" s="61">
        <v>0.31944444444444448</v>
      </c>
      <c r="CB99" s="61"/>
      <c r="CC99" s="61"/>
      <c r="CD99" s="25"/>
      <c r="CE99" s="25"/>
      <c r="CF99" s="25"/>
      <c r="CG99" s="25"/>
      <c r="CH99" s="25"/>
      <c r="CI99" s="13"/>
      <c r="CJ99" s="13">
        <v>90</v>
      </c>
      <c r="CK99" s="33">
        <v>41.807585230000001</v>
      </c>
      <c r="CL99" s="26">
        <v>18.273481</v>
      </c>
      <c r="CM99" s="15"/>
      <c r="CN99" s="26"/>
      <c r="CO99" s="12"/>
      <c r="CP99" s="6">
        <v>1</v>
      </c>
      <c r="DA99" s="6">
        <v>0</v>
      </c>
      <c r="DB99" s="26">
        <v>0</v>
      </c>
      <c r="DC99" s="26">
        <v>0</v>
      </c>
      <c r="DD99" s="26">
        <v>0</v>
      </c>
      <c r="DE99" s="26">
        <v>0</v>
      </c>
      <c r="DF99" s="26">
        <v>0</v>
      </c>
      <c r="DG99" s="38">
        <v>0</v>
      </c>
      <c r="DH99" s="26"/>
      <c r="DI99" s="26">
        <v>0</v>
      </c>
      <c r="DJ99" s="26">
        <v>1</v>
      </c>
      <c r="DK99" s="26">
        <v>1</v>
      </c>
      <c r="DL99" s="26">
        <v>1</v>
      </c>
      <c r="DM99" s="38">
        <v>1</v>
      </c>
    </row>
    <row r="100" spans="1:190" x14ac:dyDescent="0.25">
      <c r="A100" s="48" t="s">
        <v>853</v>
      </c>
      <c r="B100" s="6">
        <v>352</v>
      </c>
      <c r="C100" s="22" t="s">
        <v>783</v>
      </c>
      <c r="D100" s="13">
        <v>18</v>
      </c>
      <c r="E100" s="13">
        <v>14.2</v>
      </c>
      <c r="F100" s="13" t="s">
        <v>531</v>
      </c>
      <c r="G100" s="13"/>
      <c r="H100" s="13">
        <v>0</v>
      </c>
      <c r="I100" s="13"/>
      <c r="J100" s="25">
        <v>0.77777777777777779</v>
      </c>
      <c r="K100" s="50">
        <v>97</v>
      </c>
      <c r="L100" s="50">
        <v>615</v>
      </c>
      <c r="M100" s="25">
        <v>0.15772357723577235</v>
      </c>
      <c r="N100" s="25">
        <v>1</v>
      </c>
      <c r="O100" s="25">
        <v>1</v>
      </c>
      <c r="P100" s="13">
        <v>6.34</v>
      </c>
      <c r="Q100" s="13">
        <v>4.66</v>
      </c>
      <c r="R100" s="13">
        <v>2.54</v>
      </c>
      <c r="S100" s="13">
        <v>0.27</v>
      </c>
      <c r="T100" s="13">
        <v>0.19700000000000001</v>
      </c>
      <c r="U100" s="13"/>
      <c r="V100" s="13"/>
      <c r="W100" s="13"/>
      <c r="X100" s="13"/>
      <c r="Y100" s="13">
        <v>0.55484</v>
      </c>
      <c r="Z100" s="13">
        <v>0.55493400000000004</v>
      </c>
      <c r="AA100" s="13">
        <v>0.54516600000000004</v>
      </c>
      <c r="AB100" s="13">
        <v>0.57420599999999999</v>
      </c>
      <c r="AC100" s="13">
        <v>0.68796999999999997</v>
      </c>
      <c r="AD100" s="13"/>
      <c r="AE100" s="13"/>
      <c r="AF100" s="13"/>
      <c r="AG100" s="13"/>
      <c r="AH100" s="13"/>
      <c r="AI100" s="13"/>
      <c r="AJ100" s="13">
        <v>-76.5</v>
      </c>
      <c r="AK100" s="13">
        <v>-4700</v>
      </c>
      <c r="AL100" s="13"/>
      <c r="AM100" s="13">
        <v>480</v>
      </c>
      <c r="AN100" s="15"/>
      <c r="AO100" s="15"/>
      <c r="AP100" s="13">
        <v>21.041699999999999</v>
      </c>
      <c r="AQ100" s="13">
        <v>-33.516800000000003</v>
      </c>
      <c r="AR100" s="13">
        <v>33</v>
      </c>
      <c r="AS100" s="13">
        <v>-47.971600000000002</v>
      </c>
      <c r="AT100" s="13">
        <v>2840</v>
      </c>
      <c r="AU100" s="13">
        <v>-33.516800000000003</v>
      </c>
      <c r="AV100" s="13">
        <v>14.4549</v>
      </c>
      <c r="AW100" s="13">
        <v>6.5868399999999996</v>
      </c>
      <c r="AX100" s="13">
        <v>21.041699999999999</v>
      </c>
      <c r="AY100" s="13">
        <v>0.15450900000000001</v>
      </c>
      <c r="AZ100" s="13">
        <v>8.9658000000000002E-2</v>
      </c>
      <c r="BA100" s="13">
        <v>69.128799999999998</v>
      </c>
      <c r="BB100" s="13"/>
      <c r="BC100" s="13">
        <v>-43.611699999999999</v>
      </c>
      <c r="BD100" s="13">
        <v>4.3598800000000004</v>
      </c>
      <c r="BE100" s="13">
        <v>0.54291500000000004</v>
      </c>
      <c r="BF100" s="60"/>
      <c r="BG100" s="60"/>
      <c r="BH100" s="60"/>
      <c r="BI100" s="13">
        <v>0.49193399999999998</v>
      </c>
      <c r="BJ100" s="13">
        <v>0.62575800000000004</v>
      </c>
      <c r="BK100" s="25">
        <v>1</v>
      </c>
      <c r="BL100" s="13"/>
      <c r="BM100" s="13"/>
      <c r="BN100" s="13"/>
      <c r="BO100" s="13"/>
      <c r="BP100" s="13"/>
      <c r="BQ100" s="13"/>
      <c r="BR100" s="13"/>
      <c r="BS100" s="13"/>
      <c r="BT100" s="13"/>
      <c r="BV100" s="13"/>
      <c r="BW100" s="13"/>
      <c r="BX100" s="13"/>
      <c r="BY100" s="61">
        <v>0.30833333333333335</v>
      </c>
      <c r="BZ100" s="61"/>
      <c r="CA100" s="61">
        <v>0.31944444444444448</v>
      </c>
      <c r="CB100" s="61"/>
      <c r="CC100" s="61"/>
      <c r="CD100" s="25"/>
      <c r="CE100" s="25"/>
      <c r="CF100" s="25"/>
      <c r="CG100" s="25"/>
      <c r="CH100" s="25"/>
      <c r="CI100" s="13"/>
      <c r="CJ100" s="13">
        <v>91</v>
      </c>
      <c r="CK100" s="33">
        <v>28.035313939999998</v>
      </c>
      <c r="CL100" s="26">
        <v>9.9324549999999991</v>
      </c>
      <c r="CM100" s="15"/>
      <c r="CN100" s="26"/>
      <c r="CO100" s="12">
        <v>1</v>
      </c>
      <c r="DA100" s="6">
        <v>0</v>
      </c>
      <c r="DB100" s="26">
        <v>0</v>
      </c>
      <c r="DC100" s="26">
        <v>0</v>
      </c>
      <c r="DD100" s="26">
        <v>0</v>
      </c>
      <c r="DE100" s="26">
        <v>0</v>
      </c>
      <c r="DF100" s="26">
        <v>0</v>
      </c>
      <c r="DG100" s="38">
        <v>0</v>
      </c>
      <c r="DI100" s="26">
        <v>0</v>
      </c>
      <c r="DJ100" s="26">
        <v>1</v>
      </c>
      <c r="DK100" s="26">
        <v>1</v>
      </c>
      <c r="DL100" s="26">
        <v>0</v>
      </c>
      <c r="DM100" s="38">
        <v>0</v>
      </c>
    </row>
    <row r="101" spans="1:190" x14ac:dyDescent="0.25">
      <c r="A101" s="48" t="s">
        <v>854</v>
      </c>
      <c r="B101" s="6">
        <v>353</v>
      </c>
      <c r="C101" s="22" t="s">
        <v>783</v>
      </c>
      <c r="D101" s="13">
        <v>18</v>
      </c>
      <c r="E101" s="13">
        <v>14.2</v>
      </c>
      <c r="F101" s="13" t="s">
        <v>531</v>
      </c>
      <c r="G101" s="13"/>
      <c r="H101" s="13">
        <v>0</v>
      </c>
      <c r="I101" s="13"/>
      <c r="J101" s="25">
        <v>0.77777777777777779</v>
      </c>
      <c r="K101" s="24">
        <v>155</v>
      </c>
      <c r="L101" s="50">
        <v>615</v>
      </c>
      <c r="M101" s="25">
        <v>0.25203252032520324</v>
      </c>
      <c r="N101" s="25">
        <v>1</v>
      </c>
      <c r="O101" s="25">
        <v>1</v>
      </c>
      <c r="P101" s="13">
        <v>10.34</v>
      </c>
      <c r="Q101" s="13">
        <v>7.22</v>
      </c>
      <c r="R101" s="13">
        <v>4.05</v>
      </c>
      <c r="S101" s="13">
        <v>0.26900000000000002</v>
      </c>
      <c r="T101" s="13">
        <v>0.29199999999999998</v>
      </c>
      <c r="U101" s="13"/>
      <c r="V101" s="13"/>
      <c r="W101" s="13"/>
      <c r="X101" s="13"/>
      <c r="Y101" s="13">
        <v>0.56788400000000006</v>
      </c>
      <c r="Z101" s="13">
        <v>0.56272800000000001</v>
      </c>
      <c r="AA101" s="13">
        <v>0.56353600000000004</v>
      </c>
      <c r="AB101" s="13">
        <v>0.58678200000000003</v>
      </c>
      <c r="AC101" s="13">
        <v>0.67893400000000004</v>
      </c>
      <c r="AD101" s="13"/>
      <c r="AE101" s="13"/>
      <c r="AF101" s="13"/>
      <c r="AG101" s="13"/>
      <c r="AH101" s="13"/>
      <c r="AI101" s="13"/>
      <c r="AJ101" s="13">
        <v>0</v>
      </c>
      <c r="AK101" s="13">
        <v>0</v>
      </c>
      <c r="AL101" s="13"/>
      <c r="AM101" s="13">
        <v>340</v>
      </c>
      <c r="AN101" s="15"/>
      <c r="AO101" s="15"/>
      <c r="AP101" s="13">
        <v>28.430599999999998</v>
      </c>
      <c r="AQ101" s="13">
        <v>-33.488399999999999</v>
      </c>
      <c r="AR101" s="13">
        <v>40</v>
      </c>
      <c r="AS101" s="13">
        <v>-48.3782</v>
      </c>
      <c r="AT101" s="13">
        <v>2000</v>
      </c>
      <c r="AU101" s="13">
        <v>-33.488399999999999</v>
      </c>
      <c r="AV101" s="13">
        <v>14.889799999999999</v>
      </c>
      <c r="AW101" s="13">
        <v>13.540699999999999</v>
      </c>
      <c r="AX101" s="13">
        <v>28.430599999999998</v>
      </c>
      <c r="AY101" s="13">
        <v>0.18615300000000001</v>
      </c>
      <c r="AZ101" s="13">
        <v>0.114442</v>
      </c>
      <c r="BA101" s="13">
        <v>110.703</v>
      </c>
      <c r="BB101" s="13"/>
      <c r="BC101" s="13">
        <v>-45.789099999999998</v>
      </c>
      <c r="BD101" s="13">
        <v>2.5891799999999998</v>
      </c>
      <c r="BE101" s="13">
        <v>0.627745</v>
      </c>
      <c r="BF101" s="60"/>
      <c r="BG101" s="60"/>
      <c r="BH101" s="60"/>
      <c r="BI101" s="13">
        <v>0.49900499999999998</v>
      </c>
      <c r="BJ101" s="13">
        <v>0.67725000000000002</v>
      </c>
      <c r="BK101" s="25">
        <v>1</v>
      </c>
      <c r="BL101" s="13"/>
      <c r="BM101" s="13"/>
      <c r="BN101" s="13"/>
      <c r="BO101" s="13"/>
      <c r="BP101" s="13"/>
      <c r="BQ101" s="13"/>
      <c r="BR101" s="13"/>
      <c r="BS101" s="13"/>
      <c r="BT101" s="13"/>
      <c r="BV101" s="13"/>
      <c r="BW101" s="13"/>
      <c r="BX101" s="13"/>
      <c r="BY101" s="61">
        <v>0.49236111111111108</v>
      </c>
      <c r="BZ101" s="61"/>
      <c r="CA101" s="61">
        <v>0.50694444444444442</v>
      </c>
      <c r="CB101" s="61"/>
      <c r="CC101" s="61"/>
      <c r="CD101" s="25"/>
      <c r="CE101" s="25"/>
      <c r="CF101" s="25"/>
      <c r="CG101" s="25"/>
      <c r="CH101" s="25"/>
      <c r="CI101" s="13"/>
      <c r="CJ101" s="13">
        <v>91</v>
      </c>
      <c r="CK101" s="33">
        <v>15.459297839999998</v>
      </c>
      <c r="CL101" s="26">
        <v>1.9939449999999996</v>
      </c>
      <c r="CM101" s="15"/>
      <c r="CN101" s="26"/>
      <c r="CO101" s="12">
        <v>1</v>
      </c>
      <c r="DA101" s="6">
        <v>0</v>
      </c>
      <c r="DB101" s="26">
        <v>0</v>
      </c>
      <c r="DC101" s="26">
        <v>0</v>
      </c>
      <c r="DD101" s="26">
        <v>0</v>
      </c>
      <c r="DE101" s="26">
        <v>0</v>
      </c>
      <c r="DF101" s="26">
        <v>0</v>
      </c>
      <c r="DG101" s="38">
        <v>0</v>
      </c>
      <c r="DI101" s="26">
        <v>0</v>
      </c>
      <c r="DJ101" s="26">
        <v>0</v>
      </c>
      <c r="DK101" s="26">
        <v>0</v>
      </c>
      <c r="DL101" s="26">
        <v>0</v>
      </c>
      <c r="DM101" s="38">
        <v>0</v>
      </c>
    </row>
    <row r="102" spans="1:190" x14ac:dyDescent="0.25">
      <c r="A102" s="48" t="s">
        <v>856</v>
      </c>
      <c r="B102" s="6">
        <v>355</v>
      </c>
      <c r="C102" s="22" t="s">
        <v>783</v>
      </c>
      <c r="D102" s="13">
        <v>18</v>
      </c>
      <c r="E102" s="13">
        <v>16.8</v>
      </c>
      <c r="F102" s="13" t="s">
        <v>531</v>
      </c>
      <c r="G102" s="13"/>
      <c r="H102" s="13">
        <v>1</v>
      </c>
      <c r="I102" s="13"/>
      <c r="J102" s="25">
        <v>0.88888888888888884</v>
      </c>
      <c r="K102" s="50">
        <v>279</v>
      </c>
      <c r="L102" s="50">
        <v>502</v>
      </c>
      <c r="M102" s="25">
        <v>0.55577689243027883</v>
      </c>
      <c r="N102" s="25">
        <v>1</v>
      </c>
      <c r="O102" s="25">
        <v>1</v>
      </c>
      <c r="P102" s="13">
        <v>10.85</v>
      </c>
      <c r="Q102" s="13">
        <v>7.95</v>
      </c>
      <c r="R102" s="13">
        <v>2.98</v>
      </c>
      <c r="S102" s="13">
        <v>0.32500000000000001</v>
      </c>
      <c r="T102" s="13">
        <v>0.33</v>
      </c>
      <c r="U102" s="13"/>
      <c r="V102" s="13"/>
      <c r="W102" s="13"/>
      <c r="X102" s="13"/>
      <c r="Y102" s="13">
        <v>0.65657299999999996</v>
      </c>
      <c r="Z102" s="13">
        <v>0.63724400000000003</v>
      </c>
      <c r="AA102" s="13">
        <v>0.62077000000000004</v>
      </c>
      <c r="AB102" s="13">
        <v>0.61473</v>
      </c>
      <c r="AC102" s="13">
        <v>0.67333299999999996</v>
      </c>
      <c r="AD102" s="13"/>
      <c r="AE102" s="13"/>
      <c r="AF102" s="13"/>
      <c r="AG102" s="13"/>
      <c r="AH102" s="13"/>
      <c r="AI102" s="13"/>
      <c r="AJ102" s="13">
        <v>0</v>
      </c>
      <c r="AK102" s="13">
        <v>0</v>
      </c>
      <c r="AL102" s="13"/>
      <c r="AM102" s="13">
        <v>334</v>
      </c>
      <c r="AN102" s="15"/>
      <c r="AO102" s="15"/>
      <c r="AP102" s="13">
        <v>24.936699999999998</v>
      </c>
      <c r="AQ102" s="13">
        <v>-35.639099999999999</v>
      </c>
      <c r="AR102" s="13">
        <v>36</v>
      </c>
      <c r="AS102" s="13">
        <v>-49.822200000000002</v>
      </c>
      <c r="AT102" s="13">
        <v>2230</v>
      </c>
      <c r="AU102" s="13">
        <v>-35.639099999999999</v>
      </c>
      <c r="AV102" s="13">
        <v>14.1831</v>
      </c>
      <c r="AW102" s="13">
        <v>10.7537</v>
      </c>
      <c r="AX102" s="13">
        <v>24.936699999999998</v>
      </c>
      <c r="AY102" s="13">
        <v>0.17737800000000001</v>
      </c>
      <c r="AZ102" s="13">
        <v>0.10724</v>
      </c>
      <c r="BA102" s="13">
        <v>94.140600000000006</v>
      </c>
      <c r="BB102" s="13"/>
      <c r="BC102" s="13">
        <v>-47.833300000000001</v>
      </c>
      <c r="BD102" s="13">
        <v>1.98882</v>
      </c>
      <c r="BE102" s="13">
        <v>0.58125800000000005</v>
      </c>
      <c r="BF102" s="60"/>
      <c r="BG102" s="60"/>
      <c r="BH102" s="60"/>
      <c r="BI102" s="13">
        <v>0.55540900000000004</v>
      </c>
      <c r="BJ102" s="13">
        <v>0.718611</v>
      </c>
      <c r="BK102" s="25">
        <v>1</v>
      </c>
      <c r="BL102" s="13"/>
      <c r="BM102" s="13"/>
      <c r="BN102" s="13"/>
      <c r="BO102" s="13"/>
      <c r="BP102" s="13"/>
      <c r="BQ102" s="13"/>
      <c r="BR102" s="13"/>
      <c r="BS102" s="13"/>
      <c r="BT102" s="13"/>
      <c r="BV102" s="13"/>
      <c r="BW102" s="13"/>
      <c r="BX102" s="13"/>
      <c r="BY102" s="61">
        <v>0.49236111111111108</v>
      </c>
      <c r="BZ102" s="61"/>
      <c r="CA102" s="61">
        <v>0.50694444444444442</v>
      </c>
      <c r="CB102" s="61"/>
      <c r="CC102" s="61"/>
      <c r="CD102" s="25"/>
      <c r="CE102" s="25"/>
      <c r="CF102" s="25"/>
      <c r="CG102" s="25"/>
      <c r="CH102" s="25"/>
      <c r="CI102" s="13"/>
      <c r="CJ102" s="13">
        <v>91</v>
      </c>
      <c r="CK102" s="33">
        <v>0</v>
      </c>
      <c r="CL102" s="26">
        <v>0</v>
      </c>
      <c r="CM102" s="15"/>
      <c r="CN102" s="26"/>
      <c r="CO102" s="12">
        <v>1</v>
      </c>
      <c r="DA102" s="6">
        <v>0</v>
      </c>
      <c r="DB102" s="26">
        <v>0</v>
      </c>
      <c r="DC102" s="26">
        <v>0</v>
      </c>
      <c r="DD102" s="26">
        <v>0</v>
      </c>
      <c r="DE102" s="26">
        <v>0</v>
      </c>
      <c r="DF102" s="26">
        <v>0</v>
      </c>
      <c r="DG102" s="38">
        <v>0</v>
      </c>
      <c r="DI102" s="6">
        <v>0</v>
      </c>
      <c r="DJ102" s="6">
        <v>1</v>
      </c>
      <c r="DK102" s="6">
        <v>0</v>
      </c>
      <c r="DL102" s="6">
        <v>1</v>
      </c>
      <c r="DM102" s="38">
        <v>0</v>
      </c>
    </row>
    <row r="103" spans="1:190" x14ac:dyDescent="0.25">
      <c r="A103" s="48" t="s">
        <v>857</v>
      </c>
      <c r="B103" s="6">
        <v>356</v>
      </c>
      <c r="C103" s="22" t="s">
        <v>783</v>
      </c>
      <c r="D103" s="13">
        <v>18</v>
      </c>
      <c r="E103" s="13">
        <v>16.8</v>
      </c>
      <c r="F103" s="13" t="s">
        <v>531</v>
      </c>
      <c r="G103" s="13"/>
      <c r="H103" s="13">
        <v>0</v>
      </c>
      <c r="I103" s="13"/>
      <c r="J103" s="25">
        <v>0.88888888888888884</v>
      </c>
      <c r="K103" s="50">
        <v>367</v>
      </c>
      <c r="L103" s="50">
        <v>502</v>
      </c>
      <c r="M103" s="25">
        <v>0.7310756972111554</v>
      </c>
      <c r="N103" s="25">
        <v>1</v>
      </c>
      <c r="O103" s="25">
        <v>1</v>
      </c>
      <c r="P103" s="13">
        <v>8.17</v>
      </c>
      <c r="Q103" s="13">
        <v>6.27</v>
      </c>
      <c r="R103" s="13">
        <v>2.95</v>
      </c>
      <c r="S103" s="13">
        <v>0.252</v>
      </c>
      <c r="T103" s="13">
        <v>0.317</v>
      </c>
      <c r="U103" s="13"/>
      <c r="V103" s="13"/>
      <c r="W103" s="13"/>
      <c r="X103" s="13"/>
      <c r="Y103" s="13">
        <v>0.70926299999999998</v>
      </c>
      <c r="Z103" s="13">
        <v>0.699959</v>
      </c>
      <c r="AA103" s="13">
        <v>0.67645500000000003</v>
      </c>
      <c r="AB103" s="13">
        <v>0.66308900000000004</v>
      </c>
      <c r="AC103" s="13">
        <v>0.70960599999999996</v>
      </c>
      <c r="AD103" s="13"/>
      <c r="AE103" s="13"/>
      <c r="AF103" s="13"/>
      <c r="AG103" s="13"/>
      <c r="AH103" s="13"/>
      <c r="AI103" s="13"/>
      <c r="AJ103" s="13">
        <v>0</v>
      </c>
      <c r="AK103" s="13">
        <v>0</v>
      </c>
      <c r="AL103" s="13"/>
      <c r="AM103" s="13">
        <v>282</v>
      </c>
      <c r="AN103" s="15"/>
      <c r="AO103" s="15"/>
      <c r="AP103" s="25">
        <v>26.913699999999999</v>
      </c>
      <c r="AQ103" s="25">
        <v>-34.730899999999998</v>
      </c>
      <c r="AR103" s="13">
        <v>33</v>
      </c>
      <c r="AS103" s="25">
        <v>-47.393799999999999</v>
      </c>
      <c r="AT103" s="25">
        <v>2092.73</v>
      </c>
      <c r="AU103" s="25">
        <v>-34.730899999999998</v>
      </c>
      <c r="AV103" s="25">
        <v>12.6629</v>
      </c>
      <c r="AW103" s="25">
        <v>14.2508</v>
      </c>
      <c r="AX103" s="25">
        <v>26.913699999999999</v>
      </c>
      <c r="AY103" s="25">
        <v>0.195162</v>
      </c>
      <c r="AZ103" s="25">
        <v>0.116105</v>
      </c>
      <c r="BA103" s="25">
        <v>115.294</v>
      </c>
      <c r="BB103" s="25"/>
      <c r="BC103" s="25">
        <v>-46.1004</v>
      </c>
      <c r="BD103" s="25">
        <v>1.2934300000000001</v>
      </c>
      <c r="BE103" s="25">
        <v>0.63177399999999995</v>
      </c>
      <c r="BF103" s="59"/>
      <c r="BG103" s="59"/>
      <c r="BH103" s="59"/>
      <c r="BI103" s="25">
        <v>0.56095300000000003</v>
      </c>
      <c r="BJ103" s="25">
        <v>0.74333300000000002</v>
      </c>
      <c r="BK103" s="25">
        <v>1</v>
      </c>
      <c r="BL103" s="25"/>
      <c r="BM103" s="25"/>
      <c r="BN103" s="25"/>
      <c r="BO103" s="25"/>
      <c r="BP103" s="25"/>
      <c r="BQ103" s="25"/>
      <c r="BR103" s="25"/>
      <c r="BS103" s="25"/>
      <c r="BT103" s="25"/>
      <c r="BV103" s="25"/>
      <c r="BW103" s="25"/>
      <c r="BX103" s="25"/>
      <c r="BY103" s="61">
        <v>0.37152777777777773</v>
      </c>
      <c r="BZ103" s="61"/>
      <c r="CA103" s="61">
        <v>0.38611111111111113</v>
      </c>
      <c r="CB103" s="61"/>
      <c r="CC103" s="61"/>
      <c r="CD103" s="25"/>
      <c r="CE103" s="25"/>
      <c r="CF103" s="25"/>
      <c r="CG103" s="25"/>
      <c r="CH103" s="25"/>
      <c r="CI103" s="13"/>
      <c r="CJ103" s="13">
        <v>91</v>
      </c>
      <c r="CK103" s="33">
        <v>0</v>
      </c>
      <c r="CL103" s="26">
        <v>0</v>
      </c>
      <c r="CM103" s="15"/>
      <c r="CN103" s="26"/>
      <c r="CO103" s="12">
        <v>1</v>
      </c>
      <c r="DA103" s="6">
        <v>0</v>
      </c>
      <c r="DB103" s="26">
        <v>0</v>
      </c>
      <c r="DC103" s="26">
        <v>0</v>
      </c>
      <c r="DD103" s="26">
        <v>0</v>
      </c>
      <c r="DE103" s="26">
        <v>0</v>
      </c>
      <c r="DF103" s="26">
        <v>0</v>
      </c>
      <c r="DG103" s="38">
        <v>0</v>
      </c>
      <c r="DI103" s="6">
        <v>0</v>
      </c>
      <c r="DJ103" s="6">
        <v>0</v>
      </c>
      <c r="DK103" s="6">
        <v>0</v>
      </c>
      <c r="DL103" s="6">
        <v>0</v>
      </c>
      <c r="DM103" s="38">
        <v>0</v>
      </c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</row>
    <row r="104" spans="1:190" x14ac:dyDescent="0.25">
      <c r="A104" s="13" t="s">
        <v>861</v>
      </c>
      <c r="B104" s="6">
        <v>359</v>
      </c>
      <c r="C104" s="22" t="s">
        <v>859</v>
      </c>
      <c r="D104" s="13">
        <v>18</v>
      </c>
      <c r="E104" s="13">
        <v>16.8</v>
      </c>
      <c r="F104" s="13" t="s">
        <v>531</v>
      </c>
      <c r="G104" s="13" t="s">
        <v>862</v>
      </c>
      <c r="H104" s="13">
        <v>0</v>
      </c>
      <c r="I104" s="13"/>
      <c r="J104" s="25">
        <v>0.44444444444444442</v>
      </c>
      <c r="K104" s="50"/>
      <c r="L104" s="50"/>
      <c r="M104" s="25">
        <v>0.51006711409395977</v>
      </c>
      <c r="N104" s="25">
        <v>1</v>
      </c>
      <c r="O104" s="25">
        <v>1.5</v>
      </c>
      <c r="P104" s="13">
        <v>18.440000000000001</v>
      </c>
      <c r="Q104" s="13">
        <v>11.28</v>
      </c>
      <c r="R104" s="13">
        <v>4.68</v>
      </c>
      <c r="S104" s="13">
        <v>0.41899999999999998</v>
      </c>
      <c r="T104" s="13">
        <v>0.42</v>
      </c>
      <c r="U104" s="13"/>
      <c r="V104" s="13"/>
      <c r="W104" s="13"/>
      <c r="X104" s="13"/>
      <c r="Y104" s="13">
        <v>0.54825599999999997</v>
      </c>
      <c r="Z104" s="13">
        <v>0.53962900000000003</v>
      </c>
      <c r="AA104" s="13">
        <v>0.54135800000000001</v>
      </c>
      <c r="AB104" s="13">
        <v>0.56664300000000001</v>
      </c>
      <c r="AC104" s="13">
        <v>0.62309800000000004</v>
      </c>
      <c r="AD104" s="13"/>
      <c r="AE104" s="13"/>
      <c r="AF104" s="13"/>
      <c r="AG104" s="13"/>
      <c r="AH104" s="13"/>
      <c r="AI104" s="13"/>
      <c r="AJ104" s="13">
        <v>-75.3</v>
      </c>
      <c r="AK104" s="13">
        <v>-2200</v>
      </c>
      <c r="AL104" s="13"/>
      <c r="AM104" s="13">
        <v>196</v>
      </c>
      <c r="AN104" s="15"/>
      <c r="AO104" s="15"/>
      <c r="AP104" s="25">
        <v>52.465499999999999</v>
      </c>
      <c r="AQ104" s="25">
        <v>-33.975000000000001</v>
      </c>
      <c r="AR104" s="25">
        <v>21</v>
      </c>
      <c r="AS104" s="25">
        <v>-49.0428</v>
      </c>
      <c r="AT104" s="25">
        <v>1310</v>
      </c>
      <c r="AU104" s="25">
        <v>-33.975000000000001</v>
      </c>
      <c r="AV104" s="25">
        <v>15.0679</v>
      </c>
      <c r="AW104" s="25">
        <v>37.397599999999997</v>
      </c>
      <c r="AX104" s="25">
        <v>52.465499999999999</v>
      </c>
      <c r="AY104" s="25">
        <v>0.223663</v>
      </c>
      <c r="AZ104" s="25">
        <v>0.14660999999999999</v>
      </c>
      <c r="BA104" s="25">
        <v>252.827</v>
      </c>
      <c r="BB104" s="25"/>
      <c r="BC104" s="25">
        <v>-52.340800000000002</v>
      </c>
      <c r="BD104" s="25">
        <v>-3.29793</v>
      </c>
      <c r="BE104" s="25">
        <v>0.70912600000000003</v>
      </c>
      <c r="BF104" s="59"/>
      <c r="BG104" s="59"/>
      <c r="BH104" s="59"/>
      <c r="BI104" s="25">
        <v>0.69563600000000003</v>
      </c>
      <c r="BJ104" s="25">
        <v>0.93333299999999997</v>
      </c>
      <c r="BK104" s="25">
        <v>1</v>
      </c>
      <c r="BL104" s="25"/>
      <c r="BM104" s="25"/>
      <c r="BN104" s="25"/>
      <c r="BO104" s="25"/>
      <c r="BP104" s="25"/>
      <c r="BQ104" s="25"/>
      <c r="BR104" s="25"/>
      <c r="BS104" s="25"/>
      <c r="BT104" s="25"/>
      <c r="BV104" s="25"/>
      <c r="BW104" s="25"/>
      <c r="BX104" s="25"/>
      <c r="BY104" s="61">
        <v>0.37152777777777773</v>
      </c>
      <c r="BZ104" s="61"/>
      <c r="CA104" s="61">
        <v>0.3833333333333333</v>
      </c>
      <c r="CB104" s="61"/>
      <c r="CC104" s="61"/>
      <c r="CD104" s="25"/>
      <c r="CE104" s="25"/>
      <c r="CF104" s="25"/>
      <c r="CG104" s="25"/>
      <c r="CH104" s="25"/>
      <c r="CI104" s="13"/>
      <c r="CJ104" s="13">
        <v>92</v>
      </c>
      <c r="CK104" s="33">
        <v>0</v>
      </c>
      <c r="CL104" s="26">
        <v>0</v>
      </c>
      <c r="CM104" s="15"/>
      <c r="CN104" s="26"/>
      <c r="CO104" s="37">
        <v>1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38">
        <v>0</v>
      </c>
      <c r="DI104" s="6">
        <v>1</v>
      </c>
      <c r="DJ104" s="6">
        <v>1</v>
      </c>
      <c r="DK104" s="6">
        <v>1</v>
      </c>
      <c r="DL104" s="6">
        <v>1</v>
      </c>
      <c r="DM104" s="38">
        <v>0</v>
      </c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</row>
    <row r="105" spans="1:190" x14ac:dyDescent="0.25">
      <c r="A105" s="13" t="s">
        <v>863</v>
      </c>
      <c r="B105" s="6">
        <v>361</v>
      </c>
      <c r="C105" s="22" t="s">
        <v>823</v>
      </c>
      <c r="D105" s="13">
        <v>18</v>
      </c>
      <c r="E105" s="13">
        <v>16.8</v>
      </c>
      <c r="F105" s="13" t="s">
        <v>531</v>
      </c>
      <c r="G105" s="13"/>
      <c r="H105" s="13">
        <v>0</v>
      </c>
      <c r="I105" s="13"/>
      <c r="J105" s="25">
        <v>0.66666666666666663</v>
      </c>
      <c r="K105" s="50">
        <v>256</v>
      </c>
      <c r="L105" s="50">
        <v>567</v>
      </c>
      <c r="M105" s="25">
        <v>0.45149911816578481</v>
      </c>
      <c r="N105" s="25">
        <v>1</v>
      </c>
      <c r="O105" s="25">
        <v>1.5</v>
      </c>
      <c r="P105" s="13">
        <v>14.7</v>
      </c>
      <c r="Q105" s="13">
        <v>9.25</v>
      </c>
      <c r="R105" s="13">
        <v>4.54</v>
      </c>
      <c r="S105" s="13">
        <v>0.36599999999999999</v>
      </c>
      <c r="T105" s="13">
        <v>0.33100000000000002</v>
      </c>
      <c r="U105" s="13"/>
      <c r="V105" s="13"/>
      <c r="W105" s="13"/>
      <c r="X105" s="13"/>
      <c r="Y105" s="13">
        <v>0.50473400000000002</v>
      </c>
      <c r="Z105" s="13">
        <v>0.51649800000000001</v>
      </c>
      <c r="AA105" s="13">
        <v>0.52354800000000001</v>
      </c>
      <c r="AB105" s="13">
        <v>0.55694200000000005</v>
      </c>
      <c r="AC105" s="13">
        <v>0.60986700000000005</v>
      </c>
      <c r="AD105" s="13"/>
      <c r="AE105" s="13"/>
      <c r="AF105" s="13"/>
      <c r="AG105" s="13"/>
      <c r="AH105" s="13"/>
      <c r="AI105" s="13"/>
      <c r="AJ105" s="13">
        <v>-66.900000000000006</v>
      </c>
      <c r="AK105" s="13">
        <v>-2000</v>
      </c>
      <c r="AL105" s="13"/>
      <c r="AM105" s="13">
        <v>131</v>
      </c>
      <c r="AP105" s="25">
        <v>46.989600000000003</v>
      </c>
      <c r="AQ105" s="25">
        <v>-35.752299999999998</v>
      </c>
      <c r="AR105" s="25">
        <v>33</v>
      </c>
      <c r="AS105" s="25">
        <v>-48.608899999999998</v>
      </c>
      <c r="AT105" s="25">
        <v>1340</v>
      </c>
      <c r="AU105" s="25">
        <v>-35.752299999999998</v>
      </c>
      <c r="AV105" s="25">
        <v>12.8566</v>
      </c>
      <c r="AW105" s="25">
        <v>34.133000000000003</v>
      </c>
      <c r="AX105" s="25">
        <v>46.989600000000003</v>
      </c>
      <c r="AY105" s="25">
        <v>0.23677999999999999</v>
      </c>
      <c r="AZ105" s="25">
        <v>0.15343499999999999</v>
      </c>
      <c r="BA105" s="25">
        <v>214.441</v>
      </c>
      <c r="BB105" s="25"/>
      <c r="BC105" s="25">
        <v>-49.677999999999997</v>
      </c>
      <c r="BD105" s="25">
        <v>-1.0690900000000001</v>
      </c>
      <c r="BE105" s="25">
        <v>0.73256900000000003</v>
      </c>
      <c r="BF105" s="59"/>
      <c r="BG105" s="59"/>
      <c r="BH105" s="59"/>
      <c r="BI105" s="25">
        <v>0.67621900000000001</v>
      </c>
      <c r="BJ105" s="25">
        <v>0.92121200000000003</v>
      </c>
      <c r="BK105" s="25">
        <v>1</v>
      </c>
      <c r="BL105" s="25"/>
      <c r="BM105" s="25"/>
      <c r="BN105" s="25"/>
      <c r="BO105" s="25"/>
      <c r="BP105" s="25"/>
      <c r="BQ105" s="25"/>
      <c r="BR105" s="25"/>
      <c r="BS105" s="25"/>
      <c r="BT105" s="25"/>
      <c r="BV105" s="25"/>
      <c r="BW105" s="25"/>
      <c r="BX105" s="25"/>
      <c r="BY105" s="61">
        <v>0.37152777777777773</v>
      </c>
      <c r="BZ105" s="61"/>
      <c r="CA105" s="61">
        <v>0.3833333333333333</v>
      </c>
      <c r="CB105" s="61"/>
      <c r="CC105" s="61"/>
      <c r="CD105" s="25"/>
      <c r="CE105" s="25"/>
      <c r="CF105" s="25"/>
      <c r="CG105" s="25"/>
      <c r="CH105" s="25"/>
      <c r="CI105" s="13"/>
      <c r="CJ105" s="13">
        <v>93</v>
      </c>
      <c r="CK105" s="33">
        <v>0</v>
      </c>
      <c r="CL105" s="26">
        <v>0</v>
      </c>
      <c r="CM105" s="15"/>
      <c r="CN105" s="26"/>
      <c r="CO105" s="12"/>
      <c r="CP105" s="6">
        <v>1</v>
      </c>
      <c r="CQ105" s="6">
        <v>9.7100000000000009</v>
      </c>
      <c r="CR105" s="6">
        <v>4.59</v>
      </c>
      <c r="CS105" s="6">
        <v>1.1499999999999999</v>
      </c>
      <c r="CT105" s="6">
        <v>2.84</v>
      </c>
      <c r="DA105" s="6">
        <v>2</v>
      </c>
      <c r="DB105" s="26">
        <v>0</v>
      </c>
      <c r="DC105" s="26">
        <v>0</v>
      </c>
      <c r="DD105" s="26">
        <v>0</v>
      </c>
      <c r="DE105" s="26">
        <v>0</v>
      </c>
      <c r="DF105" s="26">
        <v>0</v>
      </c>
      <c r="DG105" s="38">
        <v>0</v>
      </c>
      <c r="DH105" s="26"/>
      <c r="DI105" s="6">
        <v>1</v>
      </c>
      <c r="DJ105" s="6">
        <v>1</v>
      </c>
      <c r="DK105" s="6">
        <v>0</v>
      </c>
      <c r="DL105" s="6">
        <v>0</v>
      </c>
      <c r="DM105" s="38">
        <v>0</v>
      </c>
    </row>
    <row r="106" spans="1:190" x14ac:dyDescent="0.25">
      <c r="A106" s="48" t="s">
        <v>869</v>
      </c>
      <c r="B106" s="6">
        <v>367</v>
      </c>
      <c r="C106" s="22" t="s">
        <v>842</v>
      </c>
      <c r="D106" s="13">
        <v>18</v>
      </c>
      <c r="E106" s="13">
        <v>16.7</v>
      </c>
      <c r="F106" s="13" t="s">
        <v>531</v>
      </c>
      <c r="G106" s="13" t="s">
        <v>870</v>
      </c>
      <c r="H106" s="13">
        <v>0</v>
      </c>
      <c r="I106" s="13"/>
      <c r="J106" s="25">
        <v>0</v>
      </c>
      <c r="K106" s="50">
        <v>205</v>
      </c>
      <c r="L106" s="50">
        <v>340</v>
      </c>
      <c r="M106" s="25">
        <v>0.6029411764705882</v>
      </c>
      <c r="N106" s="25">
        <v>1</v>
      </c>
      <c r="O106" s="25">
        <v>1</v>
      </c>
      <c r="P106" s="13">
        <v>9.01</v>
      </c>
      <c r="Q106" s="13">
        <v>5.28</v>
      </c>
      <c r="R106" s="13">
        <v>2.08</v>
      </c>
      <c r="S106" s="13">
        <v>0.29399999999999998</v>
      </c>
      <c r="T106" s="13">
        <v>0.32600000000000001</v>
      </c>
      <c r="U106" s="13"/>
      <c r="V106" s="13"/>
      <c r="W106" s="13"/>
      <c r="X106" s="13"/>
      <c r="Y106" s="13">
        <v>0.44908500000000001</v>
      </c>
      <c r="Z106" s="13">
        <v>0.45293800000000001</v>
      </c>
      <c r="AA106" s="13">
        <v>0.46045700000000001</v>
      </c>
      <c r="AB106" s="13">
        <v>0.50592400000000004</v>
      </c>
      <c r="AC106" s="13">
        <v>0.61572400000000005</v>
      </c>
      <c r="AD106" s="13"/>
      <c r="AE106" s="13"/>
      <c r="AF106" s="13"/>
      <c r="AG106" s="13"/>
      <c r="AH106" s="13"/>
      <c r="AI106" s="13"/>
      <c r="AJ106" s="13">
        <v>0</v>
      </c>
      <c r="AK106" s="13">
        <v>0</v>
      </c>
      <c r="AL106" s="13"/>
      <c r="AM106" s="13">
        <v>398</v>
      </c>
      <c r="AN106" s="15"/>
      <c r="AO106" s="15"/>
      <c r="AP106" s="13">
        <v>24.357299999999999</v>
      </c>
      <c r="AQ106" s="13">
        <v>-38.401200000000003</v>
      </c>
      <c r="AR106" s="13">
        <v>20</v>
      </c>
      <c r="AS106" s="13">
        <v>-51.371400000000001</v>
      </c>
      <c r="AT106" s="13">
        <v>3050</v>
      </c>
      <c r="AU106" s="13">
        <v>-38.401200000000003</v>
      </c>
      <c r="AV106" s="13">
        <v>12.9702</v>
      </c>
      <c r="AW106" s="13">
        <v>11.3871</v>
      </c>
      <c r="AX106" s="13">
        <v>24.357299999999999</v>
      </c>
      <c r="AY106" s="13">
        <v>0.16711200000000001</v>
      </c>
      <c r="AZ106" s="13">
        <v>9.9703399999999998E-2</v>
      </c>
      <c r="BA106" s="13">
        <v>107.188</v>
      </c>
      <c r="BB106" s="13"/>
      <c r="BC106" s="13">
        <v>-54.079700000000003</v>
      </c>
      <c r="BD106" s="13">
        <v>-2.7082999999999999</v>
      </c>
      <c r="BE106" s="13"/>
      <c r="BF106" s="42"/>
      <c r="BG106" s="42"/>
      <c r="BH106" s="59"/>
      <c r="BI106" s="13">
        <v>0.53233600000000003</v>
      </c>
      <c r="BJ106" s="13">
        <v>0.68899999999999995</v>
      </c>
      <c r="BK106" s="25">
        <v>1</v>
      </c>
      <c r="BL106" s="13"/>
      <c r="BM106" s="13"/>
      <c r="BN106" s="13"/>
      <c r="BO106" s="13"/>
      <c r="BP106" s="13"/>
      <c r="BQ106" s="13"/>
      <c r="BR106" s="13"/>
      <c r="BS106" s="13"/>
      <c r="BT106" s="13"/>
      <c r="BV106" s="13"/>
      <c r="BW106" s="13"/>
      <c r="BX106" s="13"/>
      <c r="BY106" s="61">
        <v>0.37152777777777773</v>
      </c>
      <c r="BZ106" s="61"/>
      <c r="CA106" s="61">
        <v>0.38194444444444442</v>
      </c>
      <c r="CB106" s="61"/>
      <c r="CC106" s="61"/>
      <c r="CD106" s="25"/>
      <c r="CE106" s="25"/>
      <c r="CF106" s="25"/>
      <c r="CG106" s="25"/>
      <c r="CH106" s="25"/>
      <c r="CI106" s="13"/>
      <c r="CJ106" s="13">
        <v>96</v>
      </c>
      <c r="CK106" s="33">
        <v>9.8767736199999998</v>
      </c>
      <c r="CL106" s="26"/>
      <c r="CM106" s="15"/>
      <c r="CN106" s="26"/>
      <c r="CO106" s="37"/>
      <c r="CP106" s="6">
        <v>1</v>
      </c>
      <c r="CQ106" s="6">
        <v>8.68</v>
      </c>
      <c r="CR106" s="6">
        <v>5.37</v>
      </c>
      <c r="CS106" s="6">
        <v>4.25</v>
      </c>
      <c r="DA106" s="6">
        <v>1</v>
      </c>
      <c r="DB106" s="26">
        <v>0</v>
      </c>
      <c r="DC106" s="26">
        <v>0</v>
      </c>
      <c r="DD106" s="26">
        <v>0</v>
      </c>
      <c r="DE106" s="26">
        <v>0</v>
      </c>
      <c r="DF106" s="26">
        <v>0</v>
      </c>
      <c r="DG106" s="38">
        <v>0</v>
      </c>
      <c r="DH106" s="26"/>
      <c r="DI106" s="26">
        <v>1</v>
      </c>
      <c r="DJ106" s="26">
        <v>1</v>
      </c>
      <c r="DK106" s="26">
        <v>1</v>
      </c>
      <c r="DL106" s="26">
        <v>0</v>
      </c>
      <c r="DM106" s="38">
        <v>0</v>
      </c>
    </row>
    <row r="107" spans="1:190" x14ac:dyDescent="0.25">
      <c r="A107" s="48" t="s">
        <v>871</v>
      </c>
      <c r="B107" s="6">
        <v>368</v>
      </c>
      <c r="C107" s="22" t="s">
        <v>842</v>
      </c>
      <c r="D107" s="13">
        <v>18</v>
      </c>
      <c r="E107" s="13">
        <v>16.7</v>
      </c>
      <c r="F107" s="13" t="s">
        <v>531</v>
      </c>
      <c r="G107" s="13"/>
      <c r="H107" s="13">
        <v>0</v>
      </c>
      <c r="I107" s="13"/>
      <c r="J107" s="25">
        <v>0</v>
      </c>
      <c r="K107" s="50">
        <v>166</v>
      </c>
      <c r="L107" s="50">
        <v>340</v>
      </c>
      <c r="M107" s="25">
        <v>0.48823529411764705</v>
      </c>
      <c r="N107" s="25">
        <v>1</v>
      </c>
      <c r="O107" s="25">
        <v>1</v>
      </c>
      <c r="P107" s="13">
        <v>12.4</v>
      </c>
      <c r="Q107" s="13">
        <v>6.96</v>
      </c>
      <c r="R107" s="13">
        <v>2.2400000000000002</v>
      </c>
      <c r="S107" s="13">
        <v>0.35899999999999999</v>
      </c>
      <c r="T107" s="13">
        <v>0.34</v>
      </c>
      <c r="U107" s="13"/>
      <c r="V107" s="13"/>
      <c r="W107" s="13"/>
      <c r="X107" s="13"/>
      <c r="Y107" s="13">
        <v>0.47954200000000002</v>
      </c>
      <c r="Z107" s="13">
        <v>0.46650200000000003</v>
      </c>
      <c r="AA107" s="13">
        <v>0.46687800000000002</v>
      </c>
      <c r="AB107" s="13">
        <v>0.49013699999999999</v>
      </c>
      <c r="AC107" s="13">
        <v>0.592804</v>
      </c>
      <c r="AD107" s="13"/>
      <c r="AE107" s="13"/>
      <c r="AF107" s="13"/>
      <c r="AG107" s="13"/>
      <c r="AH107" s="13"/>
      <c r="AI107" s="13"/>
      <c r="AJ107" s="13">
        <v>0</v>
      </c>
      <c r="AK107" s="13">
        <v>0</v>
      </c>
      <c r="AL107" s="13"/>
      <c r="AM107" s="13">
        <v>337</v>
      </c>
      <c r="AN107" s="15"/>
      <c r="AO107" s="15"/>
      <c r="AP107" s="13">
        <v>26.400200000000002</v>
      </c>
      <c r="AQ107" s="13">
        <v>-37.449199999999998</v>
      </c>
      <c r="AR107" s="13">
        <v>44</v>
      </c>
      <c r="AS107" s="13">
        <v>-51.280900000000003</v>
      </c>
      <c r="AT107" s="13">
        <v>2260</v>
      </c>
      <c r="AU107" s="13">
        <v>-37.449199999999998</v>
      </c>
      <c r="AV107" s="13">
        <v>13.8317</v>
      </c>
      <c r="AW107" s="13">
        <v>12.5686</v>
      </c>
      <c r="AX107" s="13">
        <v>26.400200000000002</v>
      </c>
      <c r="AY107" s="13">
        <v>0.18168000000000001</v>
      </c>
      <c r="AZ107" s="13">
        <v>0.107157</v>
      </c>
      <c r="BA107" s="13">
        <v>110.61799999999999</v>
      </c>
      <c r="BB107" s="13"/>
      <c r="BC107" s="13">
        <v>-53.782699999999998</v>
      </c>
      <c r="BD107" s="13">
        <v>-2.50176</v>
      </c>
      <c r="BE107" s="13"/>
      <c r="BF107" s="42"/>
      <c r="BG107" s="42"/>
      <c r="BH107" s="60"/>
      <c r="BI107" s="13">
        <v>0.53913500000000003</v>
      </c>
      <c r="BJ107" s="13">
        <v>0.70750000000000002</v>
      </c>
      <c r="BK107" s="25">
        <v>1</v>
      </c>
      <c r="BL107" s="13"/>
      <c r="BM107" s="13"/>
      <c r="BN107" s="13"/>
      <c r="BO107" s="13"/>
      <c r="BP107" s="13"/>
      <c r="BQ107" s="13"/>
      <c r="BR107" s="13"/>
      <c r="BS107" s="13"/>
      <c r="BT107" s="13"/>
      <c r="BV107" s="13"/>
      <c r="BW107" s="13"/>
      <c r="BX107" s="13"/>
      <c r="BY107" s="61">
        <v>0.4770833333333333</v>
      </c>
      <c r="BZ107" s="61"/>
      <c r="CA107" s="61">
        <v>0.4909722222222222</v>
      </c>
      <c r="CB107" s="61"/>
      <c r="CC107" s="61"/>
      <c r="CD107" s="25"/>
      <c r="CE107" s="25"/>
      <c r="CF107" s="25"/>
      <c r="CG107" s="25"/>
      <c r="CH107" s="25"/>
      <c r="CI107" s="13"/>
      <c r="CJ107" s="13">
        <v>96</v>
      </c>
      <c r="CK107" s="33">
        <v>-18.048116764</v>
      </c>
      <c r="CL107" s="33">
        <v>-3.7158190000000002</v>
      </c>
      <c r="CM107" s="15"/>
      <c r="CN107" s="33"/>
      <c r="CO107" s="37"/>
      <c r="CP107" s="6">
        <v>1</v>
      </c>
      <c r="DA107" s="6">
        <v>0</v>
      </c>
      <c r="DB107" s="26">
        <v>0</v>
      </c>
      <c r="DC107" s="26">
        <v>0</v>
      </c>
      <c r="DD107" s="26">
        <v>0</v>
      </c>
      <c r="DE107" s="26">
        <v>0</v>
      </c>
      <c r="DF107" s="26">
        <v>0</v>
      </c>
      <c r="DG107" s="38">
        <v>0</v>
      </c>
      <c r="DH107" s="26"/>
      <c r="DI107" s="26">
        <v>1</v>
      </c>
      <c r="DJ107" s="26">
        <v>1</v>
      </c>
      <c r="DK107" s="26">
        <v>1</v>
      </c>
      <c r="DL107" s="26">
        <v>0</v>
      </c>
      <c r="DM107" s="38">
        <v>0</v>
      </c>
    </row>
    <row r="108" spans="1:190" x14ac:dyDescent="0.25">
      <c r="A108" s="48" t="s">
        <v>872</v>
      </c>
      <c r="B108" s="6">
        <v>369</v>
      </c>
      <c r="C108" s="22" t="s">
        <v>828</v>
      </c>
      <c r="D108" s="13">
        <v>18</v>
      </c>
      <c r="E108" s="13">
        <v>16.7</v>
      </c>
      <c r="F108" s="13" t="s">
        <v>531</v>
      </c>
      <c r="G108" s="13"/>
      <c r="H108" s="13">
        <v>0</v>
      </c>
      <c r="I108" s="13"/>
      <c r="J108" s="25">
        <v>0.69230769230769229</v>
      </c>
      <c r="K108" s="50">
        <v>632</v>
      </c>
      <c r="L108" s="50">
        <v>696</v>
      </c>
      <c r="M108" s="25">
        <v>0.90804597701149425</v>
      </c>
      <c r="N108" s="25">
        <v>1</v>
      </c>
      <c r="O108" s="25">
        <v>1</v>
      </c>
      <c r="P108" s="13">
        <v>8.8000000000000007</v>
      </c>
      <c r="Q108" s="13">
        <v>6.33</v>
      </c>
      <c r="R108" s="13">
        <v>2.29</v>
      </c>
      <c r="S108" s="13">
        <v>0.33100000000000002</v>
      </c>
      <c r="T108" s="13">
        <v>0.29199999999999998</v>
      </c>
      <c r="U108" s="13"/>
      <c r="V108" s="13"/>
      <c r="W108" s="13"/>
      <c r="X108" s="13"/>
      <c r="Y108" s="13">
        <v>0.63000400000000001</v>
      </c>
      <c r="Z108" s="13">
        <v>0.63234800000000002</v>
      </c>
      <c r="AA108" s="13">
        <v>0.61590900000000004</v>
      </c>
      <c r="AB108" s="13">
        <v>0.61195699999999997</v>
      </c>
      <c r="AC108" s="13">
        <v>0.67358099999999999</v>
      </c>
      <c r="AD108" s="13"/>
      <c r="AE108" s="13"/>
      <c r="AF108" s="13"/>
      <c r="AG108" s="13"/>
      <c r="AH108" s="13"/>
      <c r="AI108" s="13"/>
      <c r="AJ108" s="13">
        <v>0</v>
      </c>
      <c r="AK108" s="13">
        <v>0</v>
      </c>
      <c r="AL108" s="13"/>
      <c r="AM108" s="13">
        <v>297</v>
      </c>
      <c r="AN108" s="15"/>
      <c r="AO108" s="15"/>
      <c r="AP108" s="13">
        <v>26.504999999999999</v>
      </c>
      <c r="AQ108" s="13">
        <v>-36.173999999999999</v>
      </c>
      <c r="AR108" s="13">
        <v>32</v>
      </c>
      <c r="AS108" s="13">
        <v>-49.268700000000003</v>
      </c>
      <c r="AT108" s="13">
        <v>2560</v>
      </c>
      <c r="AU108" s="13">
        <v>-36.173999999999999</v>
      </c>
      <c r="AV108" s="13">
        <v>13.0947</v>
      </c>
      <c r="AW108" s="13">
        <v>13.410299999999999</v>
      </c>
      <c r="AX108" s="13">
        <v>26.504999999999999</v>
      </c>
      <c r="AY108" s="6">
        <v>0.18379799999999999</v>
      </c>
      <c r="AZ108" s="6">
        <v>0.109273</v>
      </c>
      <c r="BA108" s="6">
        <v>114.648</v>
      </c>
      <c r="BB108" s="6"/>
      <c r="BC108" s="6">
        <v>-51.582999999999998</v>
      </c>
      <c r="BD108" s="6">
        <v>-2.3143400000000001</v>
      </c>
      <c r="BE108" s="6"/>
      <c r="BF108" s="42"/>
      <c r="BG108" s="42"/>
      <c r="BH108" s="60"/>
      <c r="BI108" s="6">
        <v>0.55090499999999998</v>
      </c>
      <c r="BJ108" s="6">
        <v>0.72187500000000004</v>
      </c>
      <c r="BK108" s="25">
        <v>1</v>
      </c>
      <c r="BL108" s="6"/>
      <c r="BM108" s="6"/>
      <c r="BN108" s="6"/>
      <c r="BO108" s="6"/>
      <c r="BP108" s="6"/>
      <c r="BQ108" s="6"/>
      <c r="BR108" s="6"/>
      <c r="BS108" s="6"/>
      <c r="BT108" s="6"/>
      <c r="BV108" s="6"/>
      <c r="BW108" s="6"/>
      <c r="BX108" s="6"/>
      <c r="BY108" s="61">
        <v>0.4770833333333333</v>
      </c>
      <c r="BZ108" s="61"/>
      <c r="CA108" s="61">
        <v>0.4909722222222222</v>
      </c>
      <c r="CB108" s="61"/>
      <c r="CC108" s="61"/>
      <c r="CD108" s="25"/>
      <c r="CE108" s="25"/>
      <c r="CF108" s="25"/>
      <c r="CG108" s="25"/>
      <c r="CH108" s="25"/>
      <c r="CI108" s="13"/>
      <c r="CJ108" s="13">
        <v>97</v>
      </c>
      <c r="CK108" s="33">
        <v>7.7971299819999995</v>
      </c>
      <c r="CL108" s="26">
        <v>0</v>
      </c>
      <c r="CM108" s="15"/>
      <c r="CN108" s="26"/>
      <c r="CO108" s="37"/>
      <c r="CP108" s="6">
        <v>1</v>
      </c>
      <c r="DA108" s="6">
        <v>1</v>
      </c>
      <c r="DB108" s="26">
        <v>0</v>
      </c>
      <c r="DC108" s="26">
        <v>0</v>
      </c>
      <c r="DD108" s="26">
        <v>0</v>
      </c>
      <c r="DE108" s="26">
        <v>0</v>
      </c>
      <c r="DF108" s="26">
        <v>0</v>
      </c>
      <c r="DG108" s="38">
        <v>0</v>
      </c>
      <c r="DH108" s="26"/>
      <c r="DI108" s="26">
        <v>0</v>
      </c>
      <c r="DJ108" s="26">
        <v>1</v>
      </c>
      <c r="DK108" s="26">
        <v>0</v>
      </c>
      <c r="DL108" s="26">
        <v>0</v>
      </c>
      <c r="DM108" s="38">
        <v>1</v>
      </c>
    </row>
    <row r="109" spans="1:190" x14ac:dyDescent="0.25">
      <c r="A109" s="48" t="s">
        <v>873</v>
      </c>
      <c r="B109" s="6">
        <v>370</v>
      </c>
      <c r="C109" s="22" t="s">
        <v>828</v>
      </c>
      <c r="D109" s="13">
        <v>18</v>
      </c>
      <c r="E109" s="13">
        <v>16.7</v>
      </c>
      <c r="F109" s="13" t="s">
        <v>531</v>
      </c>
      <c r="G109" s="13"/>
      <c r="H109" s="13">
        <v>0</v>
      </c>
      <c r="I109" s="13"/>
      <c r="J109" s="25">
        <v>0.69230769230769229</v>
      </c>
      <c r="K109" s="50">
        <v>595</v>
      </c>
      <c r="L109" s="50">
        <v>696</v>
      </c>
      <c r="M109" s="25">
        <v>0.85488505747126442</v>
      </c>
      <c r="N109" s="25">
        <v>1</v>
      </c>
      <c r="O109" s="25">
        <v>1</v>
      </c>
      <c r="P109" s="13">
        <v>7.85</v>
      </c>
      <c r="Q109" s="13">
        <v>6.76</v>
      </c>
      <c r="R109" s="13">
        <v>3.35</v>
      </c>
      <c r="S109" s="13">
        <v>0.33300000000000002</v>
      </c>
      <c r="T109" s="13">
        <v>0.318</v>
      </c>
      <c r="U109" s="13"/>
      <c r="V109" s="13"/>
      <c r="W109" s="13"/>
      <c r="X109" s="13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">
        <v>0</v>
      </c>
      <c r="AK109" s="6">
        <v>0</v>
      </c>
      <c r="AM109" s="13">
        <v>272</v>
      </c>
      <c r="AN109" s="15"/>
      <c r="AO109" s="15"/>
      <c r="AP109" s="13">
        <v>27.492000000000001</v>
      </c>
      <c r="AQ109" s="13">
        <v>-35.047199999999997</v>
      </c>
      <c r="AR109" s="13">
        <v>19</v>
      </c>
      <c r="AS109" s="13">
        <v>-49.587400000000002</v>
      </c>
      <c r="AT109" s="13">
        <v>2200</v>
      </c>
      <c r="AU109" s="13">
        <v>-35.047199999999997</v>
      </c>
      <c r="AV109" s="13">
        <v>14.5402</v>
      </c>
      <c r="AW109" s="13">
        <v>12.9518</v>
      </c>
      <c r="AX109" s="13">
        <v>27.492000000000001</v>
      </c>
      <c r="AY109" s="13">
        <v>0.181507</v>
      </c>
      <c r="AZ109" s="13">
        <v>0.108082</v>
      </c>
      <c r="BA109" s="13">
        <v>112.17100000000001</v>
      </c>
      <c r="BB109" s="13"/>
      <c r="BC109" s="13">
        <v>-51.970399999999998</v>
      </c>
      <c r="BD109" s="13">
        <v>-2.3829799999999999</v>
      </c>
      <c r="BE109" s="13"/>
      <c r="BF109" s="42"/>
      <c r="BG109" s="42"/>
      <c r="BH109" s="60"/>
      <c r="BI109" s="13">
        <v>0.58302500000000002</v>
      </c>
      <c r="BJ109" s="13">
        <v>0.75263199999999997</v>
      </c>
      <c r="BK109" s="25">
        <v>1</v>
      </c>
      <c r="BL109" s="13"/>
      <c r="BM109" s="13"/>
      <c r="BN109" s="13"/>
      <c r="BO109" s="13"/>
      <c r="BP109" s="13"/>
      <c r="BQ109" s="13"/>
      <c r="BR109" s="13"/>
      <c r="BS109" s="13"/>
      <c r="BT109" s="13"/>
      <c r="BV109" s="13"/>
      <c r="BW109" s="13"/>
      <c r="BX109" s="13"/>
      <c r="BY109" s="61">
        <v>0.4770833333333333</v>
      </c>
      <c r="BZ109" s="61"/>
      <c r="CA109" s="61">
        <v>0.49305555555555558</v>
      </c>
      <c r="CB109" s="61"/>
      <c r="CC109" s="61"/>
      <c r="CD109" s="25"/>
      <c r="CE109" s="25"/>
      <c r="CF109" s="25"/>
      <c r="CG109" s="25"/>
      <c r="CH109" s="25"/>
      <c r="CI109" s="13"/>
      <c r="CJ109" s="13">
        <v>97</v>
      </c>
      <c r="CK109" s="33">
        <v>0</v>
      </c>
      <c r="CL109" s="26">
        <v>0</v>
      </c>
      <c r="CM109" s="15"/>
      <c r="CN109" s="26"/>
      <c r="CO109" s="37"/>
      <c r="CP109" s="6">
        <v>1</v>
      </c>
      <c r="DA109" s="6">
        <v>0</v>
      </c>
      <c r="DB109" s="26">
        <v>0</v>
      </c>
      <c r="DC109" s="26">
        <v>0</v>
      </c>
      <c r="DD109" s="26">
        <v>0</v>
      </c>
      <c r="DE109" s="26">
        <v>0</v>
      </c>
      <c r="DF109" s="26">
        <v>0</v>
      </c>
      <c r="DG109" s="38">
        <v>0</v>
      </c>
      <c r="DH109" s="26"/>
      <c r="DI109" s="26">
        <v>0</v>
      </c>
      <c r="DJ109" s="26">
        <v>1</v>
      </c>
      <c r="DK109" s="26">
        <v>0</v>
      </c>
      <c r="DL109" s="26">
        <v>0</v>
      </c>
      <c r="DM109" s="38">
        <v>1</v>
      </c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</row>
    <row r="110" spans="1:190" x14ac:dyDescent="0.25">
      <c r="A110" s="48" t="s">
        <v>874</v>
      </c>
      <c r="B110" s="6">
        <v>371</v>
      </c>
      <c r="C110" s="22" t="s">
        <v>828</v>
      </c>
      <c r="D110" s="13">
        <v>18</v>
      </c>
      <c r="E110" s="13">
        <v>16.7</v>
      </c>
      <c r="F110" s="13" t="s">
        <v>531</v>
      </c>
      <c r="G110" s="13"/>
      <c r="H110" s="13">
        <v>0</v>
      </c>
      <c r="I110" s="13"/>
      <c r="J110" s="25">
        <v>0.69230769230769229</v>
      </c>
      <c r="K110" s="50">
        <v>483</v>
      </c>
      <c r="L110" s="50">
        <v>696</v>
      </c>
      <c r="M110" s="25">
        <v>0.69396551724137934</v>
      </c>
      <c r="N110" s="25">
        <v>1</v>
      </c>
      <c r="O110" s="25">
        <v>1</v>
      </c>
      <c r="P110" s="13">
        <v>10.93</v>
      </c>
      <c r="Q110" s="13">
        <v>6.96</v>
      </c>
      <c r="R110" s="13">
        <v>3</v>
      </c>
      <c r="S110" s="13">
        <v>0.38</v>
      </c>
      <c r="T110" s="13">
        <v>0.31900000000000001</v>
      </c>
      <c r="U110" s="13"/>
      <c r="V110" s="13"/>
      <c r="W110" s="13"/>
      <c r="X110" s="13"/>
      <c r="Y110" s="13">
        <v>0.53032800000000002</v>
      </c>
      <c r="Z110" s="13">
        <v>0.52540500000000001</v>
      </c>
      <c r="AA110" s="13">
        <v>0.52467399999999997</v>
      </c>
      <c r="AB110" s="13">
        <v>0.54020299999999999</v>
      </c>
      <c r="AC110" s="13">
        <v>0.63046800000000003</v>
      </c>
      <c r="AD110" s="13"/>
      <c r="AE110" s="13"/>
      <c r="AF110" s="13"/>
      <c r="AG110" s="13"/>
      <c r="AH110" s="13"/>
      <c r="AI110" s="13"/>
      <c r="AJ110" s="13">
        <v>0</v>
      </c>
      <c r="AK110" s="13">
        <v>0</v>
      </c>
      <c r="AL110" s="13"/>
      <c r="AM110" s="13">
        <v>263</v>
      </c>
      <c r="AN110" s="15"/>
      <c r="AO110" s="15"/>
      <c r="AP110" s="13">
        <v>27.6328</v>
      </c>
      <c r="AQ110" s="13">
        <v>-35.4114</v>
      </c>
      <c r="AR110" s="13">
        <v>22</v>
      </c>
      <c r="AS110" s="13">
        <v>-49.958100000000002</v>
      </c>
      <c r="AT110" s="13">
        <v>2200</v>
      </c>
      <c r="AU110" s="13">
        <v>-35.4114</v>
      </c>
      <c r="AV110" s="13">
        <v>14.5467</v>
      </c>
      <c r="AW110" s="13">
        <v>13.0861</v>
      </c>
      <c r="AX110" s="13">
        <v>27.6328</v>
      </c>
      <c r="AY110" s="13">
        <v>0.17493</v>
      </c>
      <c r="AZ110" s="13">
        <v>0.105961</v>
      </c>
      <c r="BA110" s="13">
        <v>117.116</v>
      </c>
      <c r="BB110" s="13"/>
      <c r="BC110" s="13">
        <v>-52.333799999999997</v>
      </c>
      <c r="BD110" s="13">
        <v>-2.37574</v>
      </c>
      <c r="BE110" s="13"/>
      <c r="BF110" s="42"/>
      <c r="BG110" s="42"/>
      <c r="BH110" s="60"/>
      <c r="BI110" s="13">
        <v>0.59406899999999996</v>
      </c>
      <c r="BJ110" s="13">
        <v>0.76045499999999999</v>
      </c>
      <c r="BK110" s="25">
        <v>1</v>
      </c>
      <c r="BL110" s="13"/>
      <c r="BM110" s="13"/>
      <c r="BN110" s="13"/>
      <c r="BO110" s="13"/>
      <c r="BP110" s="13"/>
      <c r="BQ110" s="13"/>
      <c r="BR110" s="13"/>
      <c r="BS110" s="13"/>
      <c r="BT110" s="13"/>
      <c r="BV110" s="13"/>
      <c r="BW110" s="13"/>
      <c r="BX110" s="13"/>
      <c r="BY110" s="61">
        <v>0.4770833333333333</v>
      </c>
      <c r="BZ110" s="61"/>
      <c r="CA110" s="61">
        <v>0.49305555555555558</v>
      </c>
      <c r="CB110" s="61"/>
      <c r="CC110" s="61"/>
      <c r="CD110" s="25"/>
      <c r="CE110" s="25"/>
      <c r="CF110" s="25"/>
      <c r="CG110" s="25"/>
      <c r="CH110" s="25"/>
      <c r="CI110" s="13"/>
      <c r="CJ110" s="13">
        <v>97</v>
      </c>
      <c r="CK110" s="33">
        <v>0</v>
      </c>
      <c r="CL110" s="26">
        <v>0</v>
      </c>
      <c r="CM110" s="15"/>
      <c r="CN110" s="26"/>
      <c r="CO110" s="37">
        <v>1</v>
      </c>
      <c r="DA110" s="6">
        <v>0</v>
      </c>
      <c r="DB110" s="26">
        <v>0</v>
      </c>
      <c r="DC110" s="26">
        <v>0</v>
      </c>
      <c r="DD110" s="26">
        <v>0</v>
      </c>
      <c r="DE110" s="26">
        <v>0</v>
      </c>
      <c r="DF110" s="26">
        <v>0</v>
      </c>
      <c r="DG110" s="38">
        <v>0</v>
      </c>
      <c r="DI110" s="6">
        <v>0</v>
      </c>
      <c r="DJ110" s="6">
        <v>0</v>
      </c>
      <c r="DK110" s="6">
        <v>0</v>
      </c>
      <c r="DL110" s="6">
        <v>0</v>
      </c>
      <c r="DM110" s="38">
        <v>0</v>
      </c>
    </row>
    <row r="111" spans="1:190" x14ac:dyDescent="0.25">
      <c r="A111" s="13" t="s">
        <v>876</v>
      </c>
      <c r="B111" s="6">
        <v>373</v>
      </c>
      <c r="C111" s="22" t="s">
        <v>828</v>
      </c>
      <c r="D111" s="13">
        <v>18</v>
      </c>
      <c r="E111" s="13">
        <v>16.7</v>
      </c>
      <c r="F111" s="13" t="s">
        <v>531</v>
      </c>
      <c r="G111" s="13"/>
      <c r="H111" s="13">
        <v>0</v>
      </c>
      <c r="I111" s="13"/>
      <c r="J111" s="25">
        <v>0.69230769230769229</v>
      </c>
      <c r="K111" s="50">
        <v>150</v>
      </c>
      <c r="L111" s="50">
        <v>696</v>
      </c>
      <c r="M111" s="25">
        <v>0.21551724137931033</v>
      </c>
      <c r="N111" s="25">
        <v>1</v>
      </c>
      <c r="O111" s="25">
        <v>1.5</v>
      </c>
      <c r="P111" s="13">
        <v>9.8800000000000008</v>
      </c>
      <c r="Q111" s="13">
        <v>7.33</v>
      </c>
      <c r="R111" s="13">
        <v>4.71</v>
      </c>
      <c r="S111" s="13">
        <v>0.29499999999999998</v>
      </c>
      <c r="T111" s="13">
        <v>0.3</v>
      </c>
      <c r="U111" s="13"/>
      <c r="V111" s="13"/>
      <c r="W111" s="13"/>
      <c r="X111" s="13"/>
      <c r="Y111" s="13">
        <v>0.62361500000000003</v>
      </c>
      <c r="Z111" s="13">
        <v>0.634432</v>
      </c>
      <c r="AA111" s="13">
        <v>0.64326899999999998</v>
      </c>
      <c r="AB111" s="13">
        <v>0.66504300000000005</v>
      </c>
      <c r="AC111" s="13">
        <v>0.73855199999999999</v>
      </c>
      <c r="AD111" s="13"/>
      <c r="AE111" s="13"/>
      <c r="AF111" s="13"/>
      <c r="AG111" s="13"/>
      <c r="AH111" s="13"/>
      <c r="AI111" s="13"/>
      <c r="AJ111" s="13">
        <v>0</v>
      </c>
      <c r="AK111" s="13">
        <v>0</v>
      </c>
      <c r="AL111" s="13"/>
      <c r="AM111" s="13">
        <v>273</v>
      </c>
      <c r="AN111" s="15"/>
      <c r="AO111" s="15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42"/>
      <c r="BG111" s="42"/>
      <c r="BH111" s="60"/>
      <c r="BI111" s="60"/>
      <c r="BJ111" s="60"/>
      <c r="BK111" s="25">
        <v>1</v>
      </c>
      <c r="BL111" s="13"/>
      <c r="BM111" s="13"/>
      <c r="BN111" s="13"/>
      <c r="BO111" s="13"/>
      <c r="BP111" s="13"/>
      <c r="BQ111" s="13"/>
      <c r="BR111" s="13"/>
      <c r="BS111" s="13"/>
      <c r="BT111" s="13"/>
      <c r="BV111" s="13"/>
      <c r="BW111" s="13"/>
      <c r="BX111" s="13"/>
      <c r="BY111" s="61">
        <v>0.4770833333333333</v>
      </c>
      <c r="BZ111" s="61"/>
      <c r="CA111" s="61">
        <v>0.49305555555555558</v>
      </c>
      <c r="CB111" s="61"/>
      <c r="CC111" s="61"/>
      <c r="CD111" s="25"/>
      <c r="CE111" s="25"/>
      <c r="CF111" s="25"/>
      <c r="CG111" s="25"/>
      <c r="CH111" s="25"/>
      <c r="CI111" s="13"/>
      <c r="CJ111" s="13">
        <v>97</v>
      </c>
      <c r="CK111" s="179"/>
      <c r="CL111" s="98"/>
      <c r="CM111" s="98"/>
      <c r="CN111" s="98"/>
      <c r="CO111" s="37">
        <v>1</v>
      </c>
      <c r="CQ111" s="6">
        <v>10.89</v>
      </c>
      <c r="CR111" s="6">
        <v>6.99</v>
      </c>
      <c r="CS111" s="6">
        <v>9.16</v>
      </c>
      <c r="CT111" s="6">
        <v>9.4700000000000006</v>
      </c>
      <c r="DA111" s="6">
        <v>0</v>
      </c>
      <c r="DB111" s="26">
        <v>0</v>
      </c>
      <c r="DC111" s="26">
        <v>0</v>
      </c>
      <c r="DD111" s="26">
        <v>0</v>
      </c>
      <c r="DE111" s="26">
        <v>0</v>
      </c>
      <c r="DF111" s="26">
        <v>0</v>
      </c>
      <c r="DG111" s="38">
        <v>0</v>
      </c>
      <c r="DI111" s="6">
        <v>0</v>
      </c>
      <c r="DJ111" s="6">
        <v>0</v>
      </c>
      <c r="DK111" s="6">
        <v>0</v>
      </c>
      <c r="DL111" s="6">
        <v>0</v>
      </c>
      <c r="DM111" s="38">
        <v>0</v>
      </c>
    </row>
    <row r="112" spans="1:190" x14ac:dyDescent="0.25">
      <c r="A112" s="13" t="s">
        <v>877</v>
      </c>
      <c r="B112" s="6">
        <v>374</v>
      </c>
      <c r="C112" s="22" t="s">
        <v>828</v>
      </c>
      <c r="D112" s="13">
        <v>18</v>
      </c>
      <c r="E112" s="13">
        <v>16.7</v>
      </c>
      <c r="F112" s="13" t="s">
        <v>531</v>
      </c>
      <c r="G112" s="13"/>
      <c r="H112" s="13">
        <v>0</v>
      </c>
      <c r="I112" s="13"/>
      <c r="J112" s="25">
        <v>0.69230769230769229</v>
      </c>
      <c r="K112" s="50">
        <v>451</v>
      </c>
      <c r="L112" s="50">
        <v>696</v>
      </c>
      <c r="M112" s="25">
        <v>0.64798850574712641</v>
      </c>
      <c r="N112" s="25">
        <v>1</v>
      </c>
      <c r="O112" s="25">
        <v>1.5</v>
      </c>
      <c r="P112" s="13">
        <v>10.15</v>
      </c>
      <c r="Q112" s="13">
        <v>6.03</v>
      </c>
      <c r="R112" s="13">
        <v>3.1</v>
      </c>
      <c r="S112" s="13">
        <v>0.29199999999999998</v>
      </c>
      <c r="T112" s="60"/>
      <c r="U112" s="13"/>
      <c r="V112" s="13"/>
      <c r="W112" s="13"/>
      <c r="X112" s="13"/>
      <c r="Y112" s="13">
        <v>0.466858</v>
      </c>
      <c r="Z112" s="13">
        <v>0.47065800000000002</v>
      </c>
      <c r="AA112" s="13">
        <v>0.48114499999999999</v>
      </c>
      <c r="AB112" s="13">
        <v>0.51291500000000001</v>
      </c>
      <c r="AC112" s="13">
        <v>0.618757</v>
      </c>
      <c r="AD112" s="13"/>
      <c r="AE112" s="13"/>
      <c r="AF112" s="13"/>
      <c r="AG112" s="13"/>
      <c r="AH112" s="13"/>
      <c r="AI112" s="13"/>
      <c r="AJ112" s="13">
        <v>0</v>
      </c>
      <c r="AK112" s="13">
        <v>0</v>
      </c>
      <c r="AL112" s="13"/>
      <c r="AM112" s="13">
        <v>325</v>
      </c>
      <c r="AN112" s="15"/>
      <c r="AO112" s="15"/>
      <c r="AP112" s="59"/>
      <c r="AQ112" s="59"/>
      <c r="AR112" s="60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25">
        <v>1</v>
      </c>
      <c r="BL112" s="25"/>
      <c r="BM112" s="25"/>
      <c r="BN112" s="25"/>
      <c r="BO112" s="25"/>
      <c r="BP112" s="25"/>
      <c r="BQ112" s="25"/>
      <c r="BR112" s="25"/>
      <c r="BS112" s="25"/>
      <c r="BT112" s="25"/>
      <c r="BV112" s="25"/>
      <c r="BW112" s="25"/>
      <c r="BX112" s="25"/>
      <c r="BY112" s="61">
        <v>0.4770833333333333</v>
      </c>
      <c r="BZ112" s="61"/>
      <c r="CA112" s="61">
        <v>0.49305555555555558</v>
      </c>
      <c r="CB112" s="61"/>
      <c r="CC112" s="61"/>
      <c r="CD112" s="25"/>
      <c r="CE112" s="25"/>
      <c r="CF112" s="25"/>
      <c r="CG112" s="25"/>
      <c r="CH112" s="25"/>
      <c r="CI112" s="13"/>
      <c r="CJ112" s="15">
        <v>97</v>
      </c>
      <c r="CK112" s="33">
        <v>-21.735036605999998</v>
      </c>
      <c r="CL112" s="26">
        <v>-5.3072479999999986</v>
      </c>
      <c r="CM112" s="15"/>
      <c r="CN112" s="26"/>
      <c r="CO112" s="37"/>
      <c r="CP112" s="6">
        <v>1</v>
      </c>
      <c r="DA112" s="6">
        <v>2</v>
      </c>
      <c r="DB112" s="26">
        <v>0</v>
      </c>
      <c r="DC112" s="26">
        <v>0</v>
      </c>
      <c r="DD112" s="26">
        <v>0</v>
      </c>
      <c r="DE112" s="26">
        <v>0</v>
      </c>
      <c r="DF112" s="26">
        <v>0</v>
      </c>
      <c r="DG112" s="38">
        <v>0</v>
      </c>
      <c r="DH112" s="26"/>
      <c r="DI112" s="26">
        <v>0</v>
      </c>
      <c r="DJ112" s="26">
        <v>1</v>
      </c>
      <c r="DK112" s="26">
        <v>0</v>
      </c>
      <c r="DL112" s="26">
        <v>0</v>
      </c>
      <c r="DM112" s="38">
        <v>1</v>
      </c>
    </row>
    <row r="113" spans="1:697" x14ac:dyDescent="0.25">
      <c r="A113" s="48" t="s">
        <v>878</v>
      </c>
      <c r="B113" s="6">
        <v>375</v>
      </c>
      <c r="C113" s="22" t="s">
        <v>828</v>
      </c>
      <c r="D113" s="13">
        <v>18</v>
      </c>
      <c r="E113" s="13">
        <v>16.7</v>
      </c>
      <c r="F113" s="13" t="s">
        <v>531</v>
      </c>
      <c r="G113" s="13"/>
      <c r="H113" s="13">
        <v>0</v>
      </c>
      <c r="I113" s="13"/>
      <c r="J113" s="25">
        <v>0.69230769230769229</v>
      </c>
      <c r="K113" s="50">
        <v>438</v>
      </c>
      <c r="L113" s="50">
        <v>696</v>
      </c>
      <c r="M113" s="25">
        <v>0.62931034482758619</v>
      </c>
      <c r="N113" s="25">
        <v>1</v>
      </c>
      <c r="O113" s="25">
        <v>1</v>
      </c>
      <c r="P113" s="13">
        <v>9.4600000000000009</v>
      </c>
      <c r="Q113" s="13">
        <v>6.01</v>
      </c>
      <c r="R113" s="13">
        <v>3.29</v>
      </c>
      <c r="S113" s="13">
        <v>0.29599999999999999</v>
      </c>
      <c r="T113" s="13">
        <v>0.26500000000000001</v>
      </c>
      <c r="U113" s="13"/>
      <c r="V113" s="13"/>
      <c r="W113" s="13"/>
      <c r="X113" s="13"/>
      <c r="Y113" s="13">
        <v>0.54227700000000001</v>
      </c>
      <c r="Z113" s="13">
        <v>0.54163499999999998</v>
      </c>
      <c r="AA113" s="13">
        <v>0.53320900000000004</v>
      </c>
      <c r="AB113" s="13">
        <v>0.55578000000000005</v>
      </c>
      <c r="AC113" s="13">
        <v>0.62486299999999995</v>
      </c>
      <c r="AD113" s="13"/>
      <c r="AE113" s="13"/>
      <c r="AF113" s="13"/>
      <c r="AG113" s="13"/>
      <c r="AH113" s="13"/>
      <c r="AI113" s="13"/>
      <c r="AJ113" s="13">
        <v>0</v>
      </c>
      <c r="AK113" s="13">
        <v>0</v>
      </c>
      <c r="AL113" s="13"/>
      <c r="AM113" s="13">
        <v>190</v>
      </c>
      <c r="AN113" s="15"/>
      <c r="AO113" s="15"/>
      <c r="AP113" s="13">
        <v>31.608599999999999</v>
      </c>
      <c r="AQ113" s="13">
        <v>-34.965299999999999</v>
      </c>
      <c r="AR113" s="13">
        <v>44</v>
      </c>
      <c r="AS113" s="13">
        <v>-46.7699</v>
      </c>
      <c r="AT113" s="13">
        <v>1920</v>
      </c>
      <c r="AU113" s="13">
        <v>-34.965299999999999</v>
      </c>
      <c r="AV113" s="13">
        <v>11.804500000000001</v>
      </c>
      <c r="AW113" s="13">
        <v>19.804099999999998</v>
      </c>
      <c r="AX113" s="13">
        <v>31.608599999999999</v>
      </c>
      <c r="AY113" s="13">
        <v>0.20957000000000001</v>
      </c>
      <c r="AZ113" s="13">
        <v>0.12928799999999999</v>
      </c>
      <c r="BA113" s="13">
        <v>144.24700000000001</v>
      </c>
      <c r="BB113" s="13"/>
      <c r="BC113" s="13">
        <v>-49.043999999999997</v>
      </c>
      <c r="BD113" s="13">
        <v>-2.2741699999999998</v>
      </c>
      <c r="BE113" s="13"/>
      <c r="BF113" s="60"/>
      <c r="BG113" s="60"/>
      <c r="BH113" s="60"/>
      <c r="BI113" s="13">
        <v>0.54016900000000001</v>
      </c>
      <c r="BJ113" s="13">
        <v>0.74454500000000001</v>
      </c>
      <c r="BK113" s="25">
        <v>1</v>
      </c>
      <c r="BL113" s="13"/>
      <c r="BM113" s="13"/>
      <c r="BN113" s="13"/>
      <c r="BO113" s="13"/>
      <c r="BP113" s="13"/>
      <c r="BQ113" s="13"/>
      <c r="BR113" s="13"/>
      <c r="BS113" s="13"/>
      <c r="BT113" s="13"/>
      <c r="BV113" s="13"/>
      <c r="BW113" s="13"/>
      <c r="BX113" s="13"/>
      <c r="BY113" s="61">
        <v>0.4770833333333333</v>
      </c>
      <c r="BZ113" s="61"/>
      <c r="CA113" s="61">
        <v>0.49305555555555558</v>
      </c>
      <c r="CB113" s="61"/>
      <c r="CC113" s="61"/>
      <c r="CD113" s="25"/>
      <c r="CE113" s="25"/>
      <c r="CF113" s="25"/>
      <c r="CG113" s="25"/>
      <c r="CH113" s="25"/>
      <c r="CI113" s="13"/>
      <c r="CJ113" s="13">
        <v>97</v>
      </c>
      <c r="CK113" s="33">
        <v>0</v>
      </c>
      <c r="CL113" s="33">
        <v>0</v>
      </c>
      <c r="CM113" s="15"/>
      <c r="CN113" s="33"/>
      <c r="CO113" s="12">
        <v>1</v>
      </c>
      <c r="DA113" s="6">
        <v>0</v>
      </c>
      <c r="DB113" s="26">
        <v>0</v>
      </c>
      <c r="DC113" s="26">
        <v>0</v>
      </c>
      <c r="DD113" s="26">
        <v>0</v>
      </c>
      <c r="DE113" s="26">
        <v>0</v>
      </c>
      <c r="DF113" s="26">
        <v>0</v>
      </c>
      <c r="DG113" s="38">
        <v>0</v>
      </c>
      <c r="DI113" s="6">
        <v>0</v>
      </c>
      <c r="DJ113" s="6">
        <v>0</v>
      </c>
      <c r="DK113" s="6">
        <v>0</v>
      </c>
      <c r="DL113" s="6">
        <v>0</v>
      </c>
      <c r="DM113" s="38">
        <v>0</v>
      </c>
    </row>
    <row r="114" spans="1:697" x14ac:dyDescent="0.25">
      <c r="A114" s="48" t="s">
        <v>894</v>
      </c>
      <c r="B114" s="6">
        <v>395</v>
      </c>
      <c r="C114" s="22" t="s">
        <v>838</v>
      </c>
      <c r="D114" s="13">
        <v>18</v>
      </c>
      <c r="E114" s="13">
        <v>15.2</v>
      </c>
      <c r="F114" s="13" t="s">
        <v>531</v>
      </c>
      <c r="H114" s="6">
        <v>0</v>
      </c>
      <c r="K114" s="53"/>
      <c r="L114" s="53"/>
      <c r="N114" s="25">
        <v>1</v>
      </c>
      <c r="O114" s="25">
        <v>1</v>
      </c>
      <c r="P114" s="6">
        <v>7.27</v>
      </c>
      <c r="Q114" s="6">
        <v>5.7</v>
      </c>
      <c r="R114" s="23">
        <v>3.51</v>
      </c>
      <c r="S114" s="42"/>
      <c r="T114" s="42"/>
      <c r="Y114" s="6">
        <v>0.68218000000000001</v>
      </c>
      <c r="Z114" s="6">
        <v>0.71429799999999999</v>
      </c>
      <c r="AA114" s="6">
        <v>0.69909200000000005</v>
      </c>
      <c r="AB114" s="6">
        <v>0.68462599999999996</v>
      </c>
      <c r="AC114" s="6">
        <v>0.71153</v>
      </c>
      <c r="AJ114" s="13">
        <v>-54.3</v>
      </c>
      <c r="AK114" s="13">
        <v>-1700</v>
      </c>
      <c r="AL114" s="13"/>
      <c r="AP114" s="23">
        <v>16.2607</v>
      </c>
      <c r="AQ114" s="23">
        <v>-37.134099999999997</v>
      </c>
      <c r="AR114" s="6">
        <v>13</v>
      </c>
      <c r="AS114" s="23">
        <v>-46.181600000000003</v>
      </c>
      <c r="AT114" s="23">
        <v>1360</v>
      </c>
      <c r="AU114" s="23">
        <v>-37.134099999999997</v>
      </c>
      <c r="AV114" s="23">
        <v>9.0474099999999993</v>
      </c>
      <c r="AW114" s="23">
        <v>7.2132899999999998</v>
      </c>
      <c r="AX114" s="23">
        <v>16.2607</v>
      </c>
      <c r="AY114" s="23">
        <v>0.17732999999999999</v>
      </c>
      <c r="AZ114" s="23">
        <v>0.103411</v>
      </c>
      <c r="BA114" s="23">
        <v>65.299199999999999</v>
      </c>
      <c r="BC114" s="23">
        <v>-44.676499999999997</v>
      </c>
      <c r="BD114" s="23">
        <v>1.5050699999999999</v>
      </c>
      <c r="BE114" s="23">
        <v>0.57768799999999998</v>
      </c>
      <c r="BF114" s="43"/>
      <c r="BG114" s="43"/>
      <c r="BH114" s="43"/>
      <c r="BI114" s="23">
        <v>0.54615800000000003</v>
      </c>
      <c r="BJ114" s="23">
        <v>0.70076899999999998</v>
      </c>
      <c r="CI114" s="13"/>
      <c r="CJ114" s="13">
        <v>110</v>
      </c>
      <c r="CK114" s="33"/>
      <c r="CL114" s="26"/>
      <c r="CM114" s="26"/>
      <c r="CN114" s="26"/>
      <c r="CO114" s="37"/>
      <c r="DB114" s="26"/>
      <c r="DC114" s="26"/>
      <c r="DD114" s="26"/>
      <c r="DE114" s="26"/>
      <c r="DF114" s="26"/>
      <c r="DG114" s="38"/>
      <c r="DH114" s="26"/>
      <c r="DM114" s="38"/>
    </row>
    <row r="115" spans="1:697" x14ac:dyDescent="0.25">
      <c r="A115" s="48" t="s">
        <v>896</v>
      </c>
      <c r="B115" s="6">
        <v>397</v>
      </c>
      <c r="C115" s="22" t="s">
        <v>838</v>
      </c>
      <c r="D115" s="13">
        <v>18</v>
      </c>
      <c r="E115" s="13">
        <v>15.2</v>
      </c>
      <c r="F115" s="13" t="s">
        <v>531</v>
      </c>
      <c r="H115" s="6">
        <v>0</v>
      </c>
      <c r="I115" s="13"/>
      <c r="K115" s="53"/>
      <c r="L115" s="53"/>
      <c r="N115" s="25">
        <v>1</v>
      </c>
      <c r="O115" s="25">
        <v>1</v>
      </c>
      <c r="P115" s="6">
        <v>7.38</v>
      </c>
      <c r="Q115" s="6">
        <v>4.5199999999999996</v>
      </c>
      <c r="R115" s="6">
        <v>1.1100000000000001</v>
      </c>
      <c r="S115" s="6">
        <v>0.27700000000000002</v>
      </c>
      <c r="T115" s="42"/>
      <c r="AJ115" s="13">
        <v>0</v>
      </c>
      <c r="AK115" s="13">
        <v>0</v>
      </c>
      <c r="AL115" s="13"/>
      <c r="AM115" s="6">
        <v>433</v>
      </c>
      <c r="AP115" s="23">
        <v>20.404699999999998</v>
      </c>
      <c r="AQ115" s="23">
        <v>-38.8142</v>
      </c>
      <c r="AR115" s="23">
        <v>41</v>
      </c>
      <c r="AS115" s="23">
        <v>-49.303400000000003</v>
      </c>
      <c r="AT115" s="23">
        <v>2510</v>
      </c>
      <c r="AU115" s="23">
        <v>-38.8142</v>
      </c>
      <c r="AV115" s="23">
        <v>10.4892</v>
      </c>
      <c r="AW115" s="23">
        <v>9.9155700000000007</v>
      </c>
      <c r="AX115" s="23">
        <v>20.404699999999998</v>
      </c>
      <c r="AY115" s="23">
        <v>0.168655</v>
      </c>
      <c r="AZ115" s="23">
        <v>0.102453</v>
      </c>
      <c r="BA115" s="23">
        <v>89.786600000000007</v>
      </c>
      <c r="BC115" s="23">
        <v>-50.061700000000002</v>
      </c>
      <c r="BD115" s="23">
        <v>-0.75838399999999995</v>
      </c>
      <c r="BE115" s="23">
        <v>0.59710099999999999</v>
      </c>
      <c r="BF115" s="43"/>
      <c r="BG115" s="43"/>
      <c r="BH115" s="43"/>
      <c r="BI115" s="23">
        <v>0.51046000000000002</v>
      </c>
      <c r="BJ115" s="23">
        <v>0.66707300000000003</v>
      </c>
      <c r="BO115" s="23">
        <v>1</v>
      </c>
      <c r="CI115" s="13"/>
      <c r="CJ115" s="13">
        <v>110</v>
      </c>
      <c r="CK115" s="33"/>
      <c r="CL115" s="26"/>
      <c r="CM115" s="26"/>
      <c r="CN115" s="26"/>
      <c r="CO115" s="37"/>
      <c r="DB115" s="26"/>
      <c r="DC115" s="26"/>
      <c r="DD115" s="26"/>
      <c r="DE115" s="26"/>
      <c r="DF115" s="26"/>
      <c r="DG115" s="38"/>
      <c r="DH115" s="26"/>
      <c r="DM115" s="38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</row>
    <row r="116" spans="1:697" x14ac:dyDescent="0.25">
      <c r="A116" s="48" t="s">
        <v>897</v>
      </c>
      <c r="B116" s="6">
        <v>398</v>
      </c>
      <c r="C116" s="22" t="s">
        <v>859</v>
      </c>
      <c r="D116" s="13">
        <v>18</v>
      </c>
      <c r="E116" s="13">
        <v>15.2</v>
      </c>
      <c r="F116" s="13" t="s">
        <v>531</v>
      </c>
      <c r="H116" s="6">
        <v>0</v>
      </c>
      <c r="K116" s="53"/>
      <c r="L116" s="53"/>
      <c r="N116" s="25">
        <v>1</v>
      </c>
      <c r="O116" s="25">
        <v>1</v>
      </c>
      <c r="P116" s="6">
        <v>7.26</v>
      </c>
      <c r="Q116" s="6">
        <v>4.3</v>
      </c>
      <c r="R116" s="23">
        <v>1.35</v>
      </c>
      <c r="S116" s="23">
        <v>0.30199999999999999</v>
      </c>
      <c r="T116" s="23">
        <v>0.27200000000000002</v>
      </c>
      <c r="Y116" s="6">
        <v>0.41707300000000003</v>
      </c>
      <c r="Z116" s="6">
        <v>0.42181400000000002</v>
      </c>
      <c r="AA116" s="6">
        <v>0.42838599999999999</v>
      </c>
      <c r="AB116" s="6">
        <v>0.476441</v>
      </c>
      <c r="AC116" s="6">
        <v>0.58579700000000001</v>
      </c>
      <c r="AJ116" s="13">
        <v>-72</v>
      </c>
      <c r="AK116" s="13">
        <v>-4400</v>
      </c>
      <c r="AL116" s="13"/>
      <c r="AM116" s="6">
        <v>452</v>
      </c>
      <c r="AP116" s="6">
        <v>23.6633</v>
      </c>
      <c r="AQ116" s="6">
        <v>-40.978099999999998</v>
      </c>
      <c r="AR116" s="6">
        <v>62</v>
      </c>
      <c r="AS116" s="6">
        <v>-52.483899999999998</v>
      </c>
      <c r="AT116" s="6">
        <v>2115.65</v>
      </c>
      <c r="AU116" s="6">
        <v>-40.978099999999998</v>
      </c>
      <c r="AV116" s="6">
        <v>11.505800000000001</v>
      </c>
      <c r="AW116" s="6">
        <v>12.157500000000001</v>
      </c>
      <c r="AX116" s="6">
        <v>23.6633</v>
      </c>
      <c r="AY116" s="6">
        <v>0.18998399999999999</v>
      </c>
      <c r="AZ116" s="6">
        <v>0.118268</v>
      </c>
      <c r="BA116" s="6">
        <v>95.438500000000005</v>
      </c>
      <c r="BB116" s="6"/>
      <c r="BC116" s="6">
        <v>-54.262099999999997</v>
      </c>
      <c r="BD116" s="6">
        <v>-1.77824</v>
      </c>
      <c r="BE116" s="6">
        <v>0.62428099999999997</v>
      </c>
      <c r="BF116" s="43"/>
      <c r="BG116" s="43"/>
      <c r="BH116" s="43"/>
      <c r="BI116" s="6">
        <v>0.51797700000000002</v>
      </c>
      <c r="BJ116" s="6">
        <v>0.69935499999999995</v>
      </c>
      <c r="BK116" s="6"/>
      <c r="BL116" s="6"/>
      <c r="BM116" s="6"/>
      <c r="BN116" s="6"/>
      <c r="BO116" s="6">
        <v>1</v>
      </c>
      <c r="BP116" s="6"/>
      <c r="BQ116" s="6"/>
      <c r="BR116" s="6"/>
      <c r="BS116" s="6"/>
      <c r="BT116" s="6"/>
      <c r="BV116" s="6"/>
      <c r="BW116" s="6"/>
      <c r="BX116" s="6"/>
      <c r="CI116" s="13"/>
      <c r="CJ116" s="13">
        <v>111</v>
      </c>
      <c r="CK116" s="33"/>
      <c r="CL116" s="26"/>
      <c r="CM116" s="26"/>
      <c r="CN116" s="26"/>
      <c r="CO116" s="37"/>
      <c r="DB116" s="26"/>
      <c r="DC116" s="26"/>
      <c r="DD116" s="26"/>
      <c r="DE116" s="26"/>
      <c r="DF116" s="26"/>
      <c r="DG116" s="38"/>
      <c r="DH116" s="26"/>
      <c r="DM116" s="38"/>
    </row>
    <row r="117" spans="1:697" x14ac:dyDescent="0.25">
      <c r="A117" s="13" t="s">
        <v>903</v>
      </c>
      <c r="B117" s="6">
        <v>405</v>
      </c>
      <c r="C117" s="22" t="s">
        <v>845</v>
      </c>
      <c r="D117" s="13">
        <v>18</v>
      </c>
      <c r="E117" s="13">
        <v>15.7</v>
      </c>
      <c r="F117" s="13" t="s">
        <v>531</v>
      </c>
      <c r="H117" s="6">
        <v>0</v>
      </c>
      <c r="K117" s="53"/>
      <c r="L117" s="53"/>
      <c r="M117" s="23">
        <v>0.67741935483870963</v>
      </c>
      <c r="N117" s="25">
        <v>1</v>
      </c>
      <c r="O117" s="25">
        <v>1.5</v>
      </c>
      <c r="P117" s="6">
        <v>12.71</v>
      </c>
      <c r="Q117" s="6">
        <v>7.51</v>
      </c>
      <c r="R117" s="6">
        <v>1.9691000000000001</v>
      </c>
      <c r="S117" s="6">
        <v>0.374</v>
      </c>
      <c r="T117" s="92"/>
      <c r="Y117" s="21">
        <v>0.46975499999999998</v>
      </c>
      <c r="Z117" s="21">
        <v>0.49361300000000002</v>
      </c>
      <c r="AA117" s="21">
        <v>0.51246700000000001</v>
      </c>
      <c r="AB117" s="21">
        <v>0.50691200000000003</v>
      </c>
      <c r="AC117" s="21">
        <v>0.53556499999999996</v>
      </c>
      <c r="AD117" s="21"/>
      <c r="AE117" s="21"/>
      <c r="AF117" s="21"/>
      <c r="AG117" s="21"/>
      <c r="AH117" s="21"/>
      <c r="AI117" s="21"/>
      <c r="AJ117" s="13">
        <v>0</v>
      </c>
      <c r="AK117" s="13">
        <v>0</v>
      </c>
      <c r="AL117" s="13"/>
      <c r="AM117" s="6">
        <v>366</v>
      </c>
      <c r="AP117" s="6">
        <v>47.366100000000003</v>
      </c>
      <c r="AQ117" s="6">
        <v>-36.470599999999997</v>
      </c>
      <c r="AR117" s="6">
        <v>27</v>
      </c>
      <c r="AS117" s="6">
        <v>-47.942500000000003</v>
      </c>
      <c r="AT117" s="6">
        <v>1480</v>
      </c>
      <c r="AU117" s="6">
        <v>-36.470599999999997</v>
      </c>
      <c r="AV117" s="6">
        <v>11.4719</v>
      </c>
      <c r="AW117" s="6">
        <v>35.894199999999998</v>
      </c>
      <c r="AX117" s="6">
        <v>47.366100000000003</v>
      </c>
      <c r="AY117" s="6">
        <v>0.216006</v>
      </c>
      <c r="AZ117" s="6">
        <v>0.14832999999999999</v>
      </c>
      <c r="BA117" s="6">
        <v>239.69900000000001</v>
      </c>
      <c r="BB117" s="6"/>
      <c r="BC117" s="6">
        <v>-51.099499999999999</v>
      </c>
      <c r="BD117" s="6">
        <v>-3.1570299999999998</v>
      </c>
      <c r="BE117" s="6">
        <v>0.68382600000000004</v>
      </c>
      <c r="BF117" s="43"/>
      <c r="BG117" s="43"/>
      <c r="BH117" s="43"/>
      <c r="BI117" s="6">
        <v>0.65246999999999999</v>
      </c>
      <c r="BJ117" s="6">
        <v>0.88963000000000003</v>
      </c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V117" s="6"/>
      <c r="BW117" s="6"/>
      <c r="BX117" s="6"/>
      <c r="CI117" s="13"/>
      <c r="CJ117" s="13">
        <v>118</v>
      </c>
      <c r="CK117" s="33">
        <v>0</v>
      </c>
      <c r="CL117" s="15">
        <v>0</v>
      </c>
      <c r="CM117" s="15"/>
      <c r="CN117" s="15"/>
      <c r="CO117" s="37">
        <v>1</v>
      </c>
      <c r="DA117" s="6">
        <v>0</v>
      </c>
      <c r="DB117" s="26">
        <v>0</v>
      </c>
      <c r="DC117" s="26">
        <v>0</v>
      </c>
      <c r="DD117" s="26">
        <v>0</v>
      </c>
      <c r="DE117" s="26">
        <v>0</v>
      </c>
      <c r="DF117" s="26">
        <v>0</v>
      </c>
      <c r="DG117" s="38">
        <v>0</v>
      </c>
      <c r="DH117" s="26"/>
      <c r="DI117" s="26">
        <v>0</v>
      </c>
      <c r="DJ117" s="26">
        <v>0</v>
      </c>
      <c r="DK117" s="26">
        <v>1</v>
      </c>
      <c r="DL117" s="26">
        <v>0</v>
      </c>
      <c r="DM117" s="38">
        <v>0</v>
      </c>
    </row>
    <row r="118" spans="1:697" x14ac:dyDescent="0.25">
      <c r="A118" s="48" t="s">
        <v>904</v>
      </c>
      <c r="B118" s="6">
        <v>406</v>
      </c>
      <c r="C118" s="22" t="s">
        <v>802</v>
      </c>
      <c r="D118" s="13">
        <v>18</v>
      </c>
      <c r="E118" s="13">
        <v>15.7</v>
      </c>
      <c r="F118" s="13" t="s">
        <v>531</v>
      </c>
      <c r="H118" s="6">
        <v>0</v>
      </c>
      <c r="K118" s="53"/>
      <c r="L118" s="53"/>
      <c r="M118" s="43"/>
      <c r="N118" s="25">
        <v>1</v>
      </c>
      <c r="O118" s="25">
        <v>1</v>
      </c>
      <c r="P118" s="6">
        <v>12.99</v>
      </c>
      <c r="Q118" s="6">
        <v>9.08</v>
      </c>
      <c r="R118" s="6">
        <v>5.8</v>
      </c>
      <c r="S118" s="6">
        <v>0.39600000000000002</v>
      </c>
      <c r="T118" s="6">
        <v>0.32400000000000001</v>
      </c>
      <c r="Y118" s="6">
        <v>0.55651200000000001</v>
      </c>
      <c r="Z118" s="6">
        <v>0.55527300000000002</v>
      </c>
      <c r="AA118" s="6">
        <v>0.56147400000000003</v>
      </c>
      <c r="AB118" s="6">
        <v>0.57581700000000002</v>
      </c>
      <c r="AC118" s="6">
        <v>0.65983400000000003</v>
      </c>
      <c r="AJ118" s="13">
        <v>-73.3</v>
      </c>
      <c r="AK118" s="13">
        <v>-2700</v>
      </c>
      <c r="AL118" s="13"/>
      <c r="AM118" s="6">
        <v>188</v>
      </c>
      <c r="AP118" s="6">
        <v>28.2852</v>
      </c>
      <c r="AQ118" s="6">
        <v>-29.022200000000002</v>
      </c>
      <c r="AR118" s="6">
        <v>14</v>
      </c>
      <c r="AS118" s="6">
        <v>-46.586500000000001</v>
      </c>
      <c r="AT118" s="6">
        <v>1770</v>
      </c>
      <c r="AU118" s="6">
        <v>-29.022200000000002</v>
      </c>
      <c r="AV118" s="6">
        <v>17.564399999999999</v>
      </c>
      <c r="AW118" s="6">
        <v>10.720800000000001</v>
      </c>
      <c r="AX118" s="6">
        <v>28.2852</v>
      </c>
      <c r="AY118" s="6">
        <v>0.17591899999999999</v>
      </c>
      <c r="AZ118" s="6">
        <v>0.10691100000000001</v>
      </c>
      <c r="BA118" s="6">
        <v>93.415199999999999</v>
      </c>
      <c r="BB118" s="6"/>
      <c r="BC118" s="6">
        <v>-48.203099999999999</v>
      </c>
      <c r="BD118" s="6">
        <v>-1.6166</v>
      </c>
      <c r="BE118" s="6"/>
      <c r="BF118" s="43"/>
      <c r="BG118" s="43"/>
      <c r="BH118" s="43"/>
      <c r="BI118" s="6">
        <v>0.56147499999999995</v>
      </c>
      <c r="BJ118" s="6">
        <v>0.72214299999999998</v>
      </c>
      <c r="BK118" s="6"/>
      <c r="BL118" s="6"/>
      <c r="BM118" s="6"/>
      <c r="BN118" s="6"/>
      <c r="BO118" s="6">
        <v>1</v>
      </c>
      <c r="BP118" s="6"/>
      <c r="BQ118" s="6"/>
      <c r="BR118" s="6"/>
      <c r="BS118" s="6"/>
      <c r="BT118" s="6"/>
      <c r="BV118" s="6"/>
      <c r="BW118" s="6"/>
      <c r="BX118" s="6"/>
      <c r="CI118" s="13"/>
      <c r="CJ118" s="13">
        <v>119</v>
      </c>
      <c r="CK118" s="33"/>
      <c r="CL118" s="26"/>
      <c r="CM118" s="26"/>
      <c r="CN118" s="26"/>
      <c r="CO118" s="37"/>
      <c r="CP118" s="6">
        <v>1</v>
      </c>
      <c r="DA118" s="6">
        <v>5</v>
      </c>
      <c r="DB118" s="26"/>
      <c r="DC118" s="26"/>
      <c r="DD118" s="26"/>
      <c r="DE118" s="26"/>
      <c r="DF118" s="26"/>
      <c r="DG118" s="38"/>
      <c r="DH118" s="26"/>
      <c r="DM118" s="38"/>
    </row>
    <row r="119" spans="1:697" x14ac:dyDescent="0.25">
      <c r="A119" s="13" t="s">
        <v>907</v>
      </c>
      <c r="B119" s="6">
        <v>409</v>
      </c>
      <c r="C119" s="22" t="s">
        <v>796</v>
      </c>
      <c r="D119" s="13">
        <v>18</v>
      </c>
      <c r="E119" s="13">
        <v>16.600000000000001</v>
      </c>
      <c r="F119" s="6" t="s">
        <v>531</v>
      </c>
      <c r="J119" s="23">
        <v>0.55555555555555558</v>
      </c>
      <c r="K119" s="53"/>
      <c r="L119" s="53"/>
      <c r="M119" s="23">
        <v>5.0306748466257663E-2</v>
      </c>
      <c r="N119" s="25">
        <v>1</v>
      </c>
      <c r="O119" s="25">
        <v>1.5</v>
      </c>
      <c r="P119" s="6">
        <v>15.18</v>
      </c>
      <c r="Q119" s="6">
        <v>8.64</v>
      </c>
      <c r="R119" s="6">
        <v>4.78</v>
      </c>
      <c r="S119" s="6">
        <v>0.35199999999999998</v>
      </c>
      <c r="T119" s="6">
        <v>0.36899999999999999</v>
      </c>
      <c r="Y119" s="6">
        <v>0.54605099999999995</v>
      </c>
      <c r="Z119" s="6">
        <v>0.54224799999999995</v>
      </c>
      <c r="AA119" s="6">
        <v>0.53927400000000003</v>
      </c>
      <c r="AB119" s="6">
        <v>0.55393499999999996</v>
      </c>
      <c r="AC119" s="6">
        <v>0.59146100000000001</v>
      </c>
      <c r="AJ119" s="13">
        <v>0</v>
      </c>
      <c r="AK119" s="13">
        <v>0</v>
      </c>
      <c r="AL119" s="13"/>
      <c r="AM119" s="6">
        <v>192</v>
      </c>
      <c r="AP119" s="6">
        <v>55.873800000000003</v>
      </c>
      <c r="AQ119" s="6">
        <v>-35.515700000000002</v>
      </c>
      <c r="AR119" s="6">
        <v>36</v>
      </c>
      <c r="AS119" s="6">
        <v>-49.181100000000001</v>
      </c>
      <c r="AT119" s="6">
        <v>1460</v>
      </c>
      <c r="AU119" s="6">
        <v>-35.515700000000002</v>
      </c>
      <c r="AV119" s="6">
        <v>13.6654</v>
      </c>
      <c r="AW119" s="6">
        <v>42.208399999999997</v>
      </c>
      <c r="AX119" s="6">
        <v>55.873800000000003</v>
      </c>
      <c r="AY119" s="6">
        <v>0.19217600000000001</v>
      </c>
      <c r="AZ119" s="6">
        <v>0.12954399999999999</v>
      </c>
      <c r="BA119" s="6">
        <v>348.13400000000001</v>
      </c>
      <c r="BB119" s="6"/>
      <c r="BC119" s="6">
        <v>-50.898400000000002</v>
      </c>
      <c r="BD119" s="6">
        <v>-1.71732</v>
      </c>
      <c r="BE119" s="6">
        <v>0.74039699999999997</v>
      </c>
      <c r="BF119" s="43"/>
      <c r="BG119" s="43"/>
      <c r="BH119" s="43"/>
      <c r="BI119" s="6">
        <v>0.62571399999999999</v>
      </c>
      <c r="BJ119" s="6">
        <v>0.84305600000000003</v>
      </c>
      <c r="BK119" s="6"/>
      <c r="BL119" s="6"/>
      <c r="BM119" s="6"/>
      <c r="BN119" s="6"/>
      <c r="BO119" s="6">
        <v>1</v>
      </c>
      <c r="BP119" s="6"/>
      <c r="BQ119" s="6"/>
      <c r="BR119" s="6"/>
      <c r="BS119" s="6"/>
      <c r="BT119" s="6"/>
      <c r="BV119" s="6"/>
      <c r="BW119" s="6"/>
      <c r="BX119" s="6"/>
      <c r="CI119" s="13"/>
      <c r="CJ119" s="13">
        <v>121</v>
      </c>
      <c r="CK119" s="33">
        <v>0</v>
      </c>
      <c r="CL119" s="15">
        <v>0</v>
      </c>
      <c r="CM119" s="15"/>
      <c r="CN119" s="15"/>
      <c r="CO119" s="37"/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38">
        <v>0</v>
      </c>
      <c r="DH119" s="26"/>
      <c r="DI119" s="26">
        <v>1</v>
      </c>
      <c r="DJ119" s="26">
        <v>1</v>
      </c>
      <c r="DK119" s="26">
        <v>0</v>
      </c>
      <c r="DL119" s="26">
        <v>0</v>
      </c>
      <c r="DM119" s="38">
        <v>0</v>
      </c>
    </row>
    <row r="120" spans="1:697" x14ac:dyDescent="0.25">
      <c r="A120" s="13" t="s">
        <v>949</v>
      </c>
      <c r="B120" s="6">
        <v>470</v>
      </c>
      <c r="C120" s="22" t="s">
        <v>845</v>
      </c>
      <c r="D120" s="13">
        <v>18</v>
      </c>
      <c r="E120" s="13">
        <v>16.399999999999999</v>
      </c>
      <c r="F120" s="13" t="s">
        <v>531</v>
      </c>
      <c r="H120" s="6">
        <v>1</v>
      </c>
      <c r="K120" s="53"/>
      <c r="L120" s="53"/>
      <c r="M120" s="23">
        <v>0.48682559598494352</v>
      </c>
      <c r="N120" s="25">
        <v>1</v>
      </c>
      <c r="O120" s="25">
        <v>1.5</v>
      </c>
      <c r="P120" s="6">
        <v>15.21</v>
      </c>
      <c r="Q120" s="6">
        <v>9.3000000000000007</v>
      </c>
      <c r="R120" s="6">
        <v>3.8</v>
      </c>
      <c r="S120" s="6">
        <v>0.4</v>
      </c>
      <c r="T120" s="6">
        <v>0.49199999999999999</v>
      </c>
      <c r="Y120" s="6">
        <v>0.48990800000000001</v>
      </c>
      <c r="Z120" s="6">
        <v>0.49641000000000002</v>
      </c>
      <c r="AA120" s="6">
        <v>0.508521</v>
      </c>
      <c r="AB120" s="6">
        <v>0.56536799999999998</v>
      </c>
      <c r="AC120" s="6">
        <v>0.683562</v>
      </c>
      <c r="AJ120" s="13">
        <v>0</v>
      </c>
      <c r="AK120" s="13">
        <v>0</v>
      </c>
      <c r="AL120" s="13"/>
      <c r="AM120" s="6">
        <v>299</v>
      </c>
      <c r="AP120" s="6">
        <v>40.594299999999997</v>
      </c>
      <c r="AQ120" s="6">
        <v>-41.305999999999997</v>
      </c>
      <c r="AR120" s="6">
        <v>38</v>
      </c>
      <c r="AS120" s="6">
        <v>-54.714399999999998</v>
      </c>
      <c r="AT120" s="6">
        <v>1820</v>
      </c>
      <c r="AU120" s="6">
        <v>-41.305999999999997</v>
      </c>
      <c r="AV120" s="6">
        <v>13.4084</v>
      </c>
      <c r="AW120" s="6">
        <v>27.1859</v>
      </c>
      <c r="AX120" s="6">
        <v>40.594299999999997</v>
      </c>
      <c r="AY120" s="6">
        <v>0.24038499999999999</v>
      </c>
      <c r="AZ120" s="6">
        <v>0.15929699999999999</v>
      </c>
      <c r="BA120" s="6">
        <v>156.82599999999999</v>
      </c>
      <c r="BB120" s="6"/>
      <c r="BC120" s="6">
        <v>-58.477800000000002</v>
      </c>
      <c r="BD120" s="6">
        <v>-3.7634300000000001</v>
      </c>
      <c r="BE120" s="6">
        <v>0.74993100000000001</v>
      </c>
      <c r="BF120" s="43"/>
      <c r="BG120" s="43"/>
      <c r="BH120" s="43"/>
      <c r="BI120" s="6">
        <v>0.676122</v>
      </c>
      <c r="BJ120" s="6">
        <v>0.92447400000000002</v>
      </c>
      <c r="BK120" s="6"/>
      <c r="BL120" s="6"/>
      <c r="BM120" s="6"/>
      <c r="BN120" s="6"/>
      <c r="BO120" s="6"/>
      <c r="BP120" s="6">
        <v>1</v>
      </c>
      <c r="BQ120" s="6"/>
      <c r="BR120" s="6"/>
      <c r="BS120" s="6"/>
      <c r="BT120" s="6"/>
      <c r="BV120" s="6"/>
      <c r="BW120" s="6"/>
      <c r="BX120" s="6"/>
      <c r="CI120" s="13"/>
      <c r="CJ120" s="13">
        <v>166</v>
      </c>
      <c r="CK120" s="33">
        <f>-(14.34+7.27+9.61)*0.9348</f>
        <v>-29.184455999999997</v>
      </c>
      <c r="CL120" s="26">
        <f>-(7.27+9.61)*0.9348</f>
        <v>-15.779423999999999</v>
      </c>
      <c r="CO120" s="37"/>
      <c r="DB120" s="26">
        <v>0</v>
      </c>
      <c r="DC120" s="130">
        <v>0</v>
      </c>
      <c r="DD120" s="130">
        <v>0</v>
      </c>
      <c r="DE120" s="131">
        <v>0</v>
      </c>
      <c r="DF120" s="131">
        <v>0</v>
      </c>
      <c r="DG120" s="202">
        <v>0</v>
      </c>
      <c r="DH120" s="132">
        <v>0</v>
      </c>
      <c r="DI120" s="132">
        <v>0</v>
      </c>
      <c r="DJ120" s="132">
        <v>0</v>
      </c>
      <c r="DK120" s="132">
        <v>0</v>
      </c>
      <c r="DL120" s="132">
        <v>0</v>
      </c>
      <c r="DM120" s="202">
        <v>0</v>
      </c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</row>
    <row r="121" spans="1:697" x14ac:dyDescent="0.25">
      <c r="A121" s="48" t="s">
        <v>950</v>
      </c>
      <c r="B121" s="6">
        <v>472</v>
      </c>
      <c r="C121" s="22" t="s">
        <v>783</v>
      </c>
      <c r="D121" s="13">
        <v>18</v>
      </c>
      <c r="E121" s="13">
        <v>16.399999999999999</v>
      </c>
      <c r="F121" s="13" t="s">
        <v>531</v>
      </c>
      <c r="H121" s="6">
        <v>1</v>
      </c>
      <c r="K121" s="53"/>
      <c r="L121" s="53"/>
      <c r="M121" s="23">
        <v>0.43478260869565216</v>
      </c>
      <c r="N121" s="25">
        <v>1</v>
      </c>
      <c r="O121" s="25">
        <v>1</v>
      </c>
      <c r="P121" s="6">
        <v>11.78</v>
      </c>
      <c r="Q121" s="6">
        <v>5.8</v>
      </c>
      <c r="R121" s="6">
        <v>2.2799999999999998</v>
      </c>
      <c r="S121" s="6">
        <v>0.43099999999999999</v>
      </c>
      <c r="T121" s="42"/>
      <c r="Y121" s="6">
        <v>0.379301</v>
      </c>
      <c r="Z121" s="6">
        <v>0.373056</v>
      </c>
      <c r="AA121" s="6">
        <v>0.37951299999999999</v>
      </c>
      <c r="AB121" s="6">
        <v>0.40749200000000002</v>
      </c>
      <c r="AC121" s="6">
        <v>0.49393300000000001</v>
      </c>
      <c r="AJ121" s="13">
        <v>0</v>
      </c>
      <c r="AK121" s="13">
        <v>0</v>
      </c>
      <c r="AL121" s="13"/>
      <c r="AM121" s="6">
        <v>331</v>
      </c>
      <c r="AP121" s="23">
        <v>29.674299999999999</v>
      </c>
      <c r="AQ121" s="23">
        <v>-38.581299999999999</v>
      </c>
      <c r="AR121" s="23">
        <v>27</v>
      </c>
      <c r="AS121" s="23">
        <v>-53.386099999999999</v>
      </c>
      <c r="AT121" s="188">
        <v>2000</v>
      </c>
      <c r="AU121" s="23">
        <v>-38.581299999999999</v>
      </c>
      <c r="AV121" s="23">
        <v>14.8048</v>
      </c>
      <c r="AW121" s="23">
        <v>14.8695</v>
      </c>
      <c r="AX121" s="23">
        <v>29.674299999999999</v>
      </c>
      <c r="AY121" s="23">
        <v>0.22489999999999999</v>
      </c>
      <c r="AZ121" s="23">
        <v>0.13008700000000001</v>
      </c>
      <c r="BA121" s="23">
        <v>107.523</v>
      </c>
      <c r="BC121" s="23">
        <v>-51.785899999999998</v>
      </c>
      <c r="BD121" s="23">
        <v>1.6002400000000001</v>
      </c>
      <c r="BE121" s="23">
        <v>0.76668800000000004</v>
      </c>
      <c r="BF121" s="43"/>
      <c r="BG121" s="43"/>
      <c r="BH121" s="43"/>
      <c r="BI121" s="23">
        <v>0.64886699999999997</v>
      </c>
      <c r="BJ121" s="23">
        <v>0.85148100000000004</v>
      </c>
      <c r="BP121" s="23">
        <v>1</v>
      </c>
      <c r="CI121" s="13"/>
      <c r="CJ121" s="13">
        <v>168</v>
      </c>
      <c r="CK121" s="33">
        <v>0</v>
      </c>
      <c r="CL121" s="26">
        <v>0</v>
      </c>
      <c r="CM121" s="26"/>
      <c r="CN121" s="26"/>
      <c r="CO121" s="37"/>
      <c r="CR121" s="26"/>
      <c r="DB121" s="26"/>
      <c r="DC121" s="26"/>
      <c r="DD121" s="26"/>
      <c r="DE121" s="26"/>
      <c r="DF121" s="26"/>
      <c r="DG121" s="38"/>
      <c r="DH121" s="26"/>
      <c r="DJ121" s="26"/>
      <c r="DM121" s="38"/>
    </row>
    <row r="122" spans="1:697" x14ac:dyDescent="0.25">
      <c r="A122" s="66" t="s">
        <v>1031</v>
      </c>
      <c r="B122" s="6">
        <v>618</v>
      </c>
      <c r="C122" s="22" t="s">
        <v>783</v>
      </c>
      <c r="D122" s="6">
        <v>18</v>
      </c>
      <c r="E122" s="6">
        <v>18.100000000000001</v>
      </c>
      <c r="F122" s="6" t="s">
        <v>531</v>
      </c>
      <c r="G122" s="6" t="s">
        <v>1032</v>
      </c>
      <c r="K122" s="53"/>
      <c r="L122" s="53"/>
      <c r="M122" s="106">
        <v>0.34169278996865204</v>
      </c>
      <c r="N122" s="25">
        <v>1</v>
      </c>
      <c r="O122" s="25">
        <v>1.5</v>
      </c>
      <c r="P122" s="6">
        <v>16.16</v>
      </c>
      <c r="Q122" s="6">
        <v>7.81</v>
      </c>
      <c r="R122" s="23">
        <v>5.71</v>
      </c>
      <c r="S122" s="23">
        <v>0.53400000000000003</v>
      </c>
      <c r="T122" s="23">
        <v>0.54300000000000004</v>
      </c>
      <c r="Y122" s="6">
        <v>0.37560399999999999</v>
      </c>
      <c r="Z122" s="6">
        <v>0.39202300000000001</v>
      </c>
      <c r="AA122" s="6">
        <v>0.41395799999999999</v>
      </c>
      <c r="AB122" s="6">
        <v>0.45710800000000001</v>
      </c>
      <c r="AC122" s="6">
        <v>0.54773400000000005</v>
      </c>
      <c r="AM122" s="6">
        <v>180</v>
      </c>
      <c r="AN122" s="98"/>
      <c r="AO122" s="98"/>
      <c r="AP122" s="112"/>
      <c r="AQ122" s="112"/>
      <c r="AR122" s="111"/>
      <c r="AS122" s="112"/>
      <c r="AT122" s="112"/>
      <c r="AU122" s="112"/>
      <c r="AV122" s="112"/>
      <c r="AW122" s="112"/>
      <c r="AX122" s="112"/>
      <c r="AY122" s="112"/>
      <c r="AZ122" s="112"/>
      <c r="BA122" s="112"/>
      <c r="BB122" s="112"/>
      <c r="BC122" s="112"/>
      <c r="BD122" s="112"/>
      <c r="BE122" s="112"/>
      <c r="BF122" s="112"/>
      <c r="BG122" s="112"/>
      <c r="BH122" s="112"/>
      <c r="BI122" s="112"/>
      <c r="BJ122" s="112"/>
      <c r="BP122" s="23">
        <v>1</v>
      </c>
      <c r="BY122" s="105">
        <v>0.42152777777777778</v>
      </c>
      <c r="BZ122" s="105">
        <v>0.4291666666666667</v>
      </c>
      <c r="CA122" s="105">
        <v>0.4368055555555555</v>
      </c>
      <c r="CI122" s="13"/>
      <c r="CJ122" s="13">
        <v>242</v>
      </c>
      <c r="CK122" s="33">
        <f>27.58*-0.9348</f>
        <v>-25.781783999999998</v>
      </c>
      <c r="CL122" s="26">
        <f>-11.98*0.9348</f>
        <v>-11.198904000000001</v>
      </c>
      <c r="CM122" s="26"/>
      <c r="CN122" s="26"/>
      <c r="CO122" s="37">
        <v>1</v>
      </c>
      <c r="DG122" s="38"/>
      <c r="DM122" s="38"/>
    </row>
    <row r="123" spans="1:697" x14ac:dyDescent="0.25">
      <c r="A123" s="66" t="s">
        <v>1034</v>
      </c>
      <c r="B123" s="6">
        <v>620</v>
      </c>
      <c r="C123" s="22" t="s">
        <v>799</v>
      </c>
      <c r="D123" s="6">
        <v>18</v>
      </c>
      <c r="E123" s="6">
        <v>18.100000000000001</v>
      </c>
      <c r="F123" s="6" t="s">
        <v>531</v>
      </c>
      <c r="K123" s="53"/>
      <c r="L123" s="53"/>
      <c r="N123" s="25">
        <v>1</v>
      </c>
      <c r="O123" s="25">
        <v>1.5</v>
      </c>
      <c r="P123" s="6">
        <v>9.9499999999999993</v>
      </c>
      <c r="Q123" s="6">
        <v>6.2</v>
      </c>
      <c r="R123" s="6">
        <v>4.57</v>
      </c>
      <c r="S123" s="6">
        <v>0.33900000000000002</v>
      </c>
      <c r="T123" s="6">
        <v>0.38</v>
      </c>
      <c r="Y123" s="6">
        <v>0.53339499999999995</v>
      </c>
      <c r="Z123" s="6">
        <v>0.51058800000000004</v>
      </c>
      <c r="AA123" s="6">
        <v>0.48862499999999998</v>
      </c>
      <c r="AB123" s="6">
        <v>0.50500500000000004</v>
      </c>
      <c r="AC123" s="6">
        <v>0.60447099999999998</v>
      </c>
      <c r="AJ123" s="6">
        <v>0</v>
      </c>
      <c r="AK123" s="6">
        <v>0</v>
      </c>
      <c r="AM123" s="6">
        <v>284</v>
      </c>
      <c r="AP123" s="112"/>
      <c r="AQ123" s="112"/>
      <c r="AR123" s="112"/>
      <c r="AS123" s="112"/>
      <c r="AT123" s="112"/>
      <c r="AU123" s="112"/>
      <c r="AV123" s="112"/>
      <c r="AW123" s="112"/>
      <c r="AX123" s="112"/>
      <c r="AY123" s="112"/>
      <c r="AZ123" s="112"/>
      <c r="BA123" s="112"/>
      <c r="BB123" s="112"/>
      <c r="BC123" s="112"/>
      <c r="BD123" s="112"/>
      <c r="BE123" s="112"/>
      <c r="BF123" s="112"/>
      <c r="BG123" s="112"/>
      <c r="BH123" s="112"/>
      <c r="BI123" s="112"/>
      <c r="BJ123" s="112"/>
      <c r="BP123" s="23">
        <v>1</v>
      </c>
      <c r="BY123" s="105">
        <v>0.42152777777777778</v>
      </c>
      <c r="BZ123" s="105">
        <v>0.4291666666666667</v>
      </c>
      <c r="CA123" s="105">
        <v>0.44027777777777777</v>
      </c>
      <c r="CI123" s="13"/>
      <c r="CJ123" s="13">
        <v>243</v>
      </c>
      <c r="CK123" s="33"/>
      <c r="CO123" s="37"/>
      <c r="DG123" s="38"/>
      <c r="DM123" s="38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</row>
    <row r="124" spans="1:697" x14ac:dyDescent="0.25">
      <c r="A124" s="13" t="s">
        <v>1035</v>
      </c>
      <c r="B124" s="6">
        <v>622</v>
      </c>
      <c r="C124" s="22" t="s">
        <v>778</v>
      </c>
      <c r="D124" s="6">
        <v>18</v>
      </c>
      <c r="E124" s="6">
        <v>18.100000000000001</v>
      </c>
      <c r="K124" s="53"/>
      <c r="L124" s="53"/>
      <c r="N124" s="25">
        <v>1</v>
      </c>
      <c r="O124" s="25">
        <v>1.5</v>
      </c>
      <c r="P124" s="6">
        <v>19.489999999999998</v>
      </c>
      <c r="Q124" s="6">
        <v>12.9</v>
      </c>
      <c r="R124" s="6">
        <v>11.14</v>
      </c>
      <c r="S124" s="6">
        <v>0.46</v>
      </c>
      <c r="T124" s="6">
        <v>0.45100000000000001</v>
      </c>
      <c r="Y124" s="6">
        <v>0.54364400000000002</v>
      </c>
      <c r="Z124" s="6">
        <v>0.55271099999999995</v>
      </c>
      <c r="AA124" s="6">
        <v>0.56939099999999998</v>
      </c>
      <c r="AB124" s="6">
        <v>0.60666500000000001</v>
      </c>
      <c r="AC124" s="6">
        <v>0.72486899999999999</v>
      </c>
      <c r="AJ124" s="6">
        <v>-75.7</v>
      </c>
      <c r="AK124" s="6">
        <v>-1850</v>
      </c>
      <c r="AM124" s="6">
        <v>173</v>
      </c>
      <c r="BP124" s="23">
        <v>1</v>
      </c>
      <c r="BY124" s="105">
        <v>0.42152777777777778</v>
      </c>
      <c r="BZ124" s="105">
        <v>0.4291666666666667</v>
      </c>
      <c r="CA124" s="105">
        <v>0.4381944444444445</v>
      </c>
      <c r="CI124" s="13"/>
      <c r="CJ124" s="13">
        <v>244</v>
      </c>
      <c r="CK124" s="33"/>
      <c r="CL124" s="26"/>
      <c r="CN124" s="26"/>
      <c r="CO124" s="37"/>
      <c r="DG124" s="38"/>
      <c r="DM124" s="38"/>
    </row>
    <row r="125" spans="1:697" x14ac:dyDescent="0.25">
      <c r="A125" s="13" t="s">
        <v>1084</v>
      </c>
      <c r="B125" s="6">
        <v>690</v>
      </c>
      <c r="C125" s="176" t="s">
        <v>775</v>
      </c>
      <c r="D125" s="6">
        <v>18</v>
      </c>
      <c r="E125" s="6">
        <v>16.7</v>
      </c>
      <c r="F125" s="6" t="s">
        <v>531</v>
      </c>
      <c r="N125" s="23">
        <v>1</v>
      </c>
      <c r="O125" s="23">
        <v>1.5</v>
      </c>
      <c r="P125" s="6">
        <v>18.170000000000002</v>
      </c>
      <c r="Q125" s="6">
        <v>10.41</v>
      </c>
      <c r="R125" s="6">
        <v>9.6300000000000008</v>
      </c>
      <c r="Y125" s="6">
        <v>0.52166400000000002</v>
      </c>
      <c r="Z125" s="6">
        <v>0.50460000000000005</v>
      </c>
      <c r="AA125" s="6">
        <v>0.49524400000000002</v>
      </c>
      <c r="AB125" s="6">
        <v>0.51451999999999998</v>
      </c>
      <c r="AC125" s="6">
        <v>0.548844</v>
      </c>
      <c r="AP125" s="23">
        <v>48.961500000000001</v>
      </c>
      <c r="AQ125" s="23">
        <v>-30.3597</v>
      </c>
      <c r="AR125" s="6">
        <v>1</v>
      </c>
      <c r="AS125" s="23">
        <v>-44.211500000000001</v>
      </c>
      <c r="AT125" s="23">
        <v>900</v>
      </c>
      <c r="AU125" s="23">
        <v>-30.3597</v>
      </c>
      <c r="AV125" s="23">
        <v>13.851800000000001</v>
      </c>
      <c r="AW125" s="23">
        <v>35.109699999999997</v>
      </c>
      <c r="AX125" s="23">
        <v>48.961500000000001</v>
      </c>
      <c r="AY125" s="23">
        <v>0.25597500000000001</v>
      </c>
      <c r="AZ125" s="23">
        <v>0.154836</v>
      </c>
      <c r="BA125" s="23">
        <v>223.43799999999999</v>
      </c>
      <c r="BB125" s="23">
        <v>-191.40600000000001</v>
      </c>
      <c r="BC125" s="23">
        <v>-42</v>
      </c>
      <c r="BD125" s="23">
        <v>2.2114799999999999</v>
      </c>
      <c r="BE125" s="23">
        <v>0.79710300000000001</v>
      </c>
      <c r="BF125" s="23">
        <v>0</v>
      </c>
      <c r="BG125" s="23">
        <v>0</v>
      </c>
      <c r="BH125" s="23">
        <v>0</v>
      </c>
      <c r="BI125" s="23">
        <v>0.78289699999999995</v>
      </c>
      <c r="BJ125" s="23">
        <v>1.04</v>
      </c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105">
        <v>0.23541666666666669</v>
      </c>
      <c r="BZ125" s="105">
        <v>0.24374999999999999</v>
      </c>
      <c r="CA125" s="105">
        <v>0.25138888888888888</v>
      </c>
      <c r="CB125" s="105">
        <v>0.35833333333333334</v>
      </c>
      <c r="CC125" s="105">
        <v>0.10694444444444445</v>
      </c>
      <c r="CD125" s="23">
        <v>6.1</v>
      </c>
      <c r="CE125" s="23">
        <v>1</v>
      </c>
      <c r="CF125" s="23">
        <v>-51</v>
      </c>
      <c r="CG125" s="23">
        <v>9.6</v>
      </c>
      <c r="CH125" s="6"/>
      <c r="CK125" s="33"/>
      <c r="CL125" s="33"/>
      <c r="CN125" s="33"/>
      <c r="CO125" s="184"/>
      <c r="DG125" s="38"/>
      <c r="DM125" s="38"/>
    </row>
    <row r="126" spans="1:697" x14ac:dyDescent="0.25">
      <c r="A126" s="6" t="s">
        <v>540</v>
      </c>
      <c r="B126" s="6">
        <v>32</v>
      </c>
      <c r="C126" s="22"/>
      <c r="D126" s="6">
        <v>19</v>
      </c>
      <c r="E126" s="6">
        <v>16.399999999999999</v>
      </c>
      <c r="F126" s="39" t="s">
        <v>531</v>
      </c>
      <c r="N126" s="6">
        <v>1</v>
      </c>
      <c r="O126" s="6">
        <v>1.5</v>
      </c>
      <c r="P126" s="39">
        <v>11.53</v>
      </c>
      <c r="Q126" s="39">
        <v>7.34</v>
      </c>
      <c r="S126" s="39">
        <v>0.38500000000000001</v>
      </c>
      <c r="Y126" s="6">
        <v>0.56087299999999995</v>
      </c>
      <c r="Z126" s="6">
        <v>0.52266199999999996</v>
      </c>
      <c r="AA126" s="6">
        <v>0.527868</v>
      </c>
      <c r="AB126" s="6">
        <v>0.52750799999999998</v>
      </c>
      <c r="AC126" s="6">
        <v>0.57776499999999997</v>
      </c>
      <c r="AJ126" s="6">
        <v>-69.418899999999994</v>
      </c>
      <c r="AK126" s="6">
        <v>-2900</v>
      </c>
      <c r="AL126" s="6">
        <v>100</v>
      </c>
      <c r="AP126" s="23">
        <v>36.979599999999998</v>
      </c>
      <c r="AQ126" s="23">
        <v>-36.0625</v>
      </c>
      <c r="AR126" s="6">
        <v>1</v>
      </c>
      <c r="AS126" s="23">
        <v>-46.010899999999999</v>
      </c>
      <c r="AT126" s="23">
        <v>1200</v>
      </c>
      <c r="AU126" s="23">
        <v>-36.0625</v>
      </c>
      <c r="AV126" s="23">
        <v>9.9483599999999992</v>
      </c>
      <c r="AW126" s="23">
        <v>27.031199999999998</v>
      </c>
      <c r="AX126" s="23">
        <v>36.979599999999998</v>
      </c>
      <c r="AY126" s="23">
        <v>0.223497</v>
      </c>
      <c r="AZ126" s="23">
        <v>0.14749699999999999</v>
      </c>
      <c r="BA126" s="23">
        <v>173.43799999999999</v>
      </c>
      <c r="BB126" s="23">
        <v>-179.68799999999999</v>
      </c>
      <c r="BC126" s="23">
        <v>-47.75</v>
      </c>
      <c r="BD126" s="23">
        <v>-1.7391399999999999</v>
      </c>
      <c r="BE126" s="23">
        <v>0.69799999999999995</v>
      </c>
      <c r="BI126" s="23">
        <v>0.56200000000000006</v>
      </c>
      <c r="BJ126" s="23">
        <v>0.8</v>
      </c>
      <c r="BU126" s="36"/>
      <c r="CK126" s="33"/>
      <c r="CL126" s="26"/>
      <c r="CM126" s="26"/>
      <c r="CN126" s="26"/>
      <c r="CO126" s="37"/>
      <c r="DB126" s="26"/>
      <c r="DC126" s="26"/>
      <c r="DD126" s="26"/>
      <c r="DE126" s="26"/>
      <c r="DF126" s="26"/>
      <c r="DG126" s="38"/>
      <c r="DM126" s="38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  <c r="IW126" s="36"/>
      <c r="IX126" s="36"/>
      <c r="IY126" s="36"/>
      <c r="IZ126" s="36"/>
      <c r="JA126" s="36"/>
      <c r="JB126" s="36"/>
      <c r="JC126" s="36"/>
      <c r="JD126" s="36"/>
      <c r="JE126" s="36"/>
      <c r="JF126" s="36"/>
      <c r="JG126" s="36"/>
      <c r="JH126" s="36"/>
      <c r="JI126" s="36"/>
      <c r="JJ126" s="36"/>
      <c r="JK126" s="36"/>
      <c r="JL126" s="36"/>
      <c r="JM126" s="36"/>
      <c r="JN126" s="36"/>
      <c r="JO126" s="36"/>
      <c r="JP126" s="36"/>
      <c r="JQ126" s="36"/>
      <c r="JR126" s="36"/>
      <c r="JS126" s="36"/>
      <c r="JT126" s="36"/>
      <c r="JU126" s="36"/>
      <c r="JV126" s="36"/>
      <c r="JW126" s="36"/>
      <c r="JX126" s="36"/>
      <c r="JY126" s="36"/>
      <c r="JZ126" s="36"/>
      <c r="KA126" s="36"/>
      <c r="KB126" s="36"/>
      <c r="KC126" s="36"/>
      <c r="KD126" s="36"/>
      <c r="KE126" s="36"/>
      <c r="KF126" s="36"/>
      <c r="KG126" s="36"/>
      <c r="KH126" s="36"/>
      <c r="KI126" s="36"/>
      <c r="KJ126" s="36"/>
      <c r="KK126" s="36"/>
      <c r="KL126" s="36"/>
      <c r="KM126" s="36"/>
      <c r="KN126" s="36"/>
      <c r="KO126" s="36"/>
      <c r="KP126" s="36"/>
      <c r="KQ126" s="36"/>
      <c r="KR126" s="36"/>
      <c r="KS126" s="36"/>
      <c r="KT126" s="36"/>
      <c r="KU126" s="36"/>
      <c r="KV126" s="36"/>
      <c r="KW126" s="36"/>
      <c r="KX126" s="36"/>
      <c r="KY126" s="36"/>
      <c r="KZ126" s="36"/>
      <c r="LA126" s="36"/>
      <c r="LB126" s="36"/>
      <c r="LC126" s="36"/>
      <c r="LD126" s="36"/>
      <c r="LE126" s="36"/>
      <c r="LF126" s="36"/>
      <c r="LG126" s="36"/>
      <c r="LH126" s="36"/>
      <c r="LI126" s="36"/>
      <c r="LJ126" s="36"/>
      <c r="LK126" s="36"/>
      <c r="LL126" s="36"/>
      <c r="LM126" s="36"/>
      <c r="LN126" s="36"/>
      <c r="LO126" s="36"/>
      <c r="LP126" s="36"/>
      <c r="LQ126" s="36"/>
      <c r="LR126" s="36"/>
      <c r="LS126" s="36"/>
      <c r="LT126" s="36"/>
      <c r="LU126" s="36"/>
      <c r="LV126" s="36"/>
      <c r="LW126" s="36"/>
      <c r="LX126" s="36"/>
      <c r="LY126" s="36"/>
      <c r="LZ126" s="36"/>
      <c r="MA126" s="36"/>
      <c r="MB126" s="36"/>
      <c r="MC126" s="36"/>
      <c r="MD126" s="36"/>
      <c r="ME126" s="36"/>
      <c r="MF126" s="36"/>
      <c r="MG126" s="36"/>
      <c r="MH126" s="36"/>
      <c r="MI126" s="36"/>
      <c r="MJ126" s="36"/>
      <c r="MK126" s="36"/>
      <c r="ML126" s="36"/>
      <c r="MM126" s="36"/>
      <c r="MN126" s="36"/>
      <c r="MO126" s="36"/>
      <c r="MP126" s="36"/>
      <c r="MQ126" s="36"/>
      <c r="MR126" s="36"/>
      <c r="MS126" s="36"/>
      <c r="MT126" s="36"/>
      <c r="MU126" s="36"/>
      <c r="MV126" s="36"/>
      <c r="MW126" s="36"/>
      <c r="MX126" s="36"/>
      <c r="MY126" s="36"/>
      <c r="MZ126" s="36"/>
      <c r="NA126" s="36"/>
      <c r="NB126" s="36"/>
      <c r="NC126" s="36"/>
      <c r="ND126" s="36"/>
      <c r="NE126" s="36"/>
      <c r="NF126" s="36"/>
      <c r="NG126" s="36"/>
      <c r="NH126" s="36"/>
      <c r="NI126" s="36"/>
      <c r="NJ126" s="36"/>
      <c r="NK126" s="36"/>
      <c r="NL126" s="36"/>
      <c r="NM126" s="36"/>
      <c r="NN126" s="36"/>
      <c r="NO126" s="36"/>
      <c r="NP126" s="36"/>
      <c r="NQ126" s="36"/>
      <c r="NR126" s="36"/>
      <c r="NS126" s="36"/>
      <c r="NT126" s="36"/>
      <c r="NU126" s="36"/>
      <c r="NV126" s="36"/>
      <c r="NW126" s="36"/>
      <c r="NX126" s="36"/>
      <c r="NY126" s="36"/>
      <c r="NZ126" s="36"/>
      <c r="OA126" s="36"/>
      <c r="OB126" s="36"/>
      <c r="OC126" s="36"/>
      <c r="OD126" s="36"/>
      <c r="OE126" s="36"/>
      <c r="OF126" s="36"/>
      <c r="OG126" s="36"/>
      <c r="OH126" s="36"/>
      <c r="OI126" s="36"/>
      <c r="OJ126" s="36"/>
      <c r="OK126" s="36"/>
      <c r="OL126" s="36"/>
      <c r="OM126" s="36"/>
      <c r="ON126" s="36"/>
      <c r="OO126" s="36"/>
      <c r="OP126" s="36"/>
      <c r="OQ126" s="36"/>
      <c r="OR126" s="36"/>
      <c r="OS126" s="36"/>
      <c r="OT126" s="36"/>
      <c r="OU126" s="36"/>
      <c r="OV126" s="36"/>
      <c r="OW126" s="36"/>
      <c r="OX126" s="36"/>
      <c r="OY126" s="36"/>
      <c r="OZ126" s="36"/>
      <c r="PA126" s="36"/>
      <c r="PB126" s="36"/>
      <c r="PC126" s="36"/>
      <c r="PD126" s="36"/>
      <c r="PE126" s="36"/>
      <c r="PF126" s="36"/>
      <c r="PG126" s="36"/>
      <c r="PH126" s="36"/>
      <c r="PI126" s="36"/>
      <c r="PJ126" s="36"/>
      <c r="PK126" s="36"/>
      <c r="PL126" s="36"/>
      <c r="PM126" s="36"/>
      <c r="PN126" s="36"/>
      <c r="PO126" s="36"/>
      <c r="PP126" s="36"/>
      <c r="PQ126" s="36"/>
      <c r="PR126" s="36"/>
      <c r="PS126" s="36"/>
      <c r="PT126" s="36"/>
      <c r="PU126" s="36"/>
      <c r="PV126" s="36"/>
      <c r="PW126" s="36"/>
      <c r="PX126" s="36"/>
      <c r="PY126" s="36"/>
      <c r="PZ126" s="36"/>
      <c r="QA126" s="36"/>
      <c r="QB126" s="36"/>
      <c r="QC126" s="36"/>
      <c r="QD126" s="36"/>
      <c r="QE126" s="36"/>
      <c r="QF126" s="36"/>
      <c r="QG126" s="36"/>
      <c r="QH126" s="36"/>
      <c r="QI126" s="36"/>
      <c r="QJ126" s="36"/>
      <c r="QK126" s="36"/>
      <c r="QL126" s="36"/>
      <c r="QM126" s="36"/>
      <c r="QN126" s="36"/>
      <c r="QO126" s="36"/>
      <c r="QP126" s="36"/>
      <c r="QQ126" s="36"/>
      <c r="QR126" s="36"/>
      <c r="QS126" s="36"/>
      <c r="QT126" s="36"/>
      <c r="QU126" s="36"/>
      <c r="QV126" s="36"/>
      <c r="QW126" s="36"/>
      <c r="QX126" s="36"/>
      <c r="QY126" s="36"/>
      <c r="QZ126" s="36"/>
      <c r="RA126" s="36"/>
      <c r="RB126" s="36"/>
      <c r="RC126" s="36"/>
      <c r="RD126" s="36"/>
      <c r="RE126" s="36"/>
      <c r="RF126" s="36"/>
      <c r="RG126" s="36"/>
      <c r="RH126" s="36"/>
      <c r="RI126" s="36"/>
      <c r="RJ126" s="36"/>
      <c r="RK126" s="36"/>
      <c r="RL126" s="36"/>
      <c r="RM126" s="36"/>
      <c r="RN126" s="36"/>
      <c r="RO126" s="36"/>
      <c r="RP126" s="36"/>
      <c r="RQ126" s="36"/>
      <c r="RR126" s="36"/>
      <c r="RS126" s="36"/>
      <c r="RT126" s="36"/>
      <c r="RU126" s="36"/>
      <c r="RV126" s="36"/>
      <c r="RW126" s="36"/>
      <c r="RX126" s="36"/>
      <c r="RY126" s="36"/>
      <c r="RZ126" s="36"/>
      <c r="SA126" s="36"/>
      <c r="SB126" s="36"/>
      <c r="SC126" s="36"/>
      <c r="SD126" s="36"/>
      <c r="SE126" s="36"/>
      <c r="SF126" s="36"/>
      <c r="SG126" s="36"/>
      <c r="SH126" s="36"/>
      <c r="SI126" s="36"/>
      <c r="SJ126" s="36"/>
      <c r="SK126" s="36"/>
      <c r="SL126" s="36"/>
      <c r="SM126" s="36"/>
      <c r="SN126" s="36"/>
      <c r="SO126" s="36"/>
      <c r="SP126" s="36"/>
      <c r="SQ126" s="36"/>
      <c r="SR126" s="36"/>
      <c r="SS126" s="36"/>
      <c r="ST126" s="36"/>
      <c r="SU126" s="36"/>
      <c r="SV126" s="36"/>
      <c r="SW126" s="36"/>
      <c r="SX126" s="36"/>
      <c r="SY126" s="36"/>
      <c r="SZ126" s="36"/>
      <c r="TA126" s="36"/>
      <c r="TB126" s="36"/>
      <c r="TC126" s="36"/>
      <c r="TD126" s="36"/>
      <c r="TE126" s="36"/>
      <c r="TF126" s="36"/>
      <c r="TG126" s="36"/>
      <c r="TH126" s="36"/>
      <c r="TI126" s="36"/>
      <c r="TJ126" s="36"/>
      <c r="TK126" s="36"/>
      <c r="TL126" s="36"/>
      <c r="TM126" s="36"/>
      <c r="TN126" s="36"/>
      <c r="TO126" s="36"/>
      <c r="TP126" s="36"/>
      <c r="TQ126" s="36"/>
      <c r="TR126" s="36"/>
      <c r="TS126" s="36"/>
      <c r="TT126" s="36"/>
      <c r="TU126" s="36"/>
      <c r="TV126" s="36"/>
      <c r="TW126" s="36"/>
      <c r="TX126" s="36"/>
      <c r="TY126" s="36"/>
      <c r="TZ126" s="36"/>
      <c r="UA126" s="36"/>
      <c r="UB126" s="36"/>
      <c r="UC126" s="36"/>
      <c r="UD126" s="36"/>
      <c r="UE126" s="36"/>
      <c r="UF126" s="36"/>
      <c r="UG126" s="36"/>
      <c r="UH126" s="36"/>
      <c r="UI126" s="36"/>
      <c r="UJ126" s="36"/>
      <c r="UK126" s="36"/>
      <c r="UL126" s="36"/>
      <c r="UM126" s="36"/>
      <c r="UN126" s="36"/>
      <c r="UO126" s="36"/>
      <c r="UP126" s="36"/>
      <c r="UQ126" s="36"/>
      <c r="UR126" s="36"/>
      <c r="US126" s="36"/>
      <c r="UT126" s="36"/>
      <c r="UU126" s="36"/>
      <c r="UV126" s="36"/>
      <c r="UW126" s="36"/>
      <c r="UX126" s="36"/>
      <c r="UY126" s="36"/>
      <c r="UZ126" s="36"/>
      <c r="VA126" s="36"/>
      <c r="VB126" s="36"/>
      <c r="VC126" s="36"/>
      <c r="VD126" s="36"/>
      <c r="VE126" s="36"/>
      <c r="VF126" s="36"/>
      <c r="VG126" s="36"/>
      <c r="VH126" s="36"/>
      <c r="VI126" s="36"/>
      <c r="VJ126" s="36"/>
      <c r="VK126" s="36"/>
      <c r="VL126" s="36"/>
      <c r="VM126" s="36"/>
      <c r="VN126" s="36"/>
      <c r="VO126" s="36"/>
      <c r="VP126" s="36"/>
      <c r="VQ126" s="36"/>
      <c r="VR126" s="36"/>
      <c r="VS126" s="36"/>
      <c r="VT126" s="36"/>
      <c r="VU126" s="36"/>
      <c r="VV126" s="36"/>
      <c r="VW126" s="36"/>
      <c r="VX126" s="36"/>
      <c r="VY126" s="36"/>
      <c r="VZ126" s="36"/>
      <c r="WA126" s="36"/>
      <c r="WB126" s="36"/>
      <c r="WC126" s="36"/>
      <c r="WD126" s="36"/>
      <c r="WE126" s="36"/>
      <c r="WF126" s="36"/>
      <c r="WG126" s="36"/>
      <c r="WH126" s="36"/>
      <c r="WI126" s="36"/>
      <c r="WJ126" s="36"/>
      <c r="WK126" s="36"/>
      <c r="WL126" s="36"/>
      <c r="WM126" s="36"/>
      <c r="WN126" s="36"/>
      <c r="WO126" s="36"/>
      <c r="WP126" s="36"/>
      <c r="WQ126" s="36"/>
      <c r="WR126" s="36"/>
      <c r="WS126" s="36"/>
      <c r="WT126" s="36"/>
      <c r="WU126" s="36"/>
      <c r="WV126" s="36"/>
      <c r="WW126" s="36"/>
      <c r="WX126" s="36"/>
      <c r="WY126" s="36"/>
      <c r="WZ126" s="36"/>
      <c r="XA126" s="36"/>
      <c r="XB126" s="36"/>
      <c r="XC126" s="36"/>
      <c r="XD126" s="36"/>
      <c r="XE126" s="36"/>
      <c r="XF126" s="36"/>
      <c r="XG126" s="36"/>
      <c r="XH126" s="36"/>
      <c r="XI126" s="36"/>
      <c r="XJ126" s="36"/>
      <c r="XK126" s="36"/>
      <c r="XL126" s="36"/>
      <c r="XM126" s="36"/>
      <c r="XN126" s="36"/>
      <c r="XO126" s="36"/>
      <c r="XP126" s="36"/>
      <c r="XQ126" s="36"/>
      <c r="XR126" s="36"/>
      <c r="XS126" s="36"/>
      <c r="XT126" s="36"/>
      <c r="XU126" s="36"/>
      <c r="XV126" s="36"/>
      <c r="XW126" s="36"/>
      <c r="XX126" s="36"/>
      <c r="XY126" s="36"/>
      <c r="XZ126" s="36"/>
      <c r="YA126" s="36"/>
      <c r="YB126" s="36"/>
      <c r="YC126" s="36"/>
      <c r="YD126" s="36"/>
      <c r="YE126" s="36"/>
      <c r="YF126" s="36"/>
      <c r="YG126" s="36"/>
      <c r="YH126" s="36"/>
      <c r="YI126" s="36"/>
      <c r="YJ126" s="36"/>
      <c r="YK126" s="36"/>
      <c r="YL126" s="36"/>
      <c r="YM126" s="36"/>
      <c r="YN126" s="36"/>
      <c r="YO126" s="36"/>
      <c r="YP126" s="36"/>
      <c r="YQ126" s="36"/>
      <c r="YR126" s="36"/>
      <c r="YS126" s="36"/>
      <c r="YT126" s="36"/>
      <c r="YU126" s="36"/>
      <c r="YV126" s="36"/>
      <c r="YW126" s="36"/>
      <c r="YX126" s="36"/>
      <c r="YY126" s="36"/>
      <c r="YZ126" s="36"/>
      <c r="ZA126" s="36"/>
      <c r="ZB126" s="36"/>
      <c r="ZC126" s="36"/>
      <c r="ZD126" s="36"/>
      <c r="ZE126" s="36"/>
      <c r="ZF126" s="36"/>
      <c r="ZG126" s="36"/>
      <c r="ZH126" s="36"/>
      <c r="ZI126" s="36"/>
      <c r="ZJ126" s="36"/>
      <c r="ZK126" s="36"/>
      <c r="ZL126" s="36"/>
      <c r="ZM126" s="36"/>
      <c r="ZN126" s="36"/>
      <c r="ZO126" s="36"/>
      <c r="ZP126" s="36"/>
      <c r="ZQ126" s="36"/>
      <c r="ZR126" s="36"/>
      <c r="ZS126" s="36"/>
      <c r="ZT126" s="36"/>
      <c r="ZU126" s="36"/>
    </row>
    <row r="127" spans="1:697" x14ac:dyDescent="0.25">
      <c r="A127" s="6" t="s">
        <v>541</v>
      </c>
      <c r="B127" s="6">
        <v>33</v>
      </c>
      <c r="C127" s="22"/>
      <c r="D127" s="6">
        <v>19</v>
      </c>
      <c r="E127" s="6">
        <v>16.399999999999999</v>
      </c>
      <c r="F127" s="39" t="s">
        <v>531</v>
      </c>
      <c r="N127" s="6">
        <v>1</v>
      </c>
      <c r="O127" s="6">
        <v>1.5</v>
      </c>
      <c r="P127" s="39">
        <v>16.29</v>
      </c>
      <c r="Q127" s="39">
        <v>6.67</v>
      </c>
      <c r="S127" s="39">
        <v>0.65800000000000003</v>
      </c>
      <c r="Y127" s="6">
        <v>0.40317999999999998</v>
      </c>
      <c r="Z127" s="6">
        <v>0.39341300000000001</v>
      </c>
      <c r="AA127" s="6">
        <v>0.40213500000000002</v>
      </c>
      <c r="AB127" s="6">
        <v>0.44024799999999997</v>
      </c>
      <c r="AC127" s="6">
        <v>0.51003100000000001</v>
      </c>
      <c r="AJ127" s="6">
        <v>0</v>
      </c>
      <c r="AK127" s="6">
        <v>0</v>
      </c>
      <c r="AL127" s="6">
        <v>100</v>
      </c>
      <c r="AP127" s="23">
        <v>58.956800000000001</v>
      </c>
      <c r="AQ127" s="23">
        <v>-33.625</v>
      </c>
      <c r="AR127" s="6">
        <v>1</v>
      </c>
      <c r="AS127" s="23">
        <v>-44.300600000000003</v>
      </c>
      <c r="AT127" s="23">
        <v>1100</v>
      </c>
      <c r="AU127" s="23">
        <v>-33.625</v>
      </c>
      <c r="AV127" s="23">
        <v>10.675599999999999</v>
      </c>
      <c r="AW127" s="23">
        <v>48.281199999999998</v>
      </c>
      <c r="AX127" s="23">
        <v>58.956800000000001</v>
      </c>
      <c r="AY127" s="23">
        <v>0.226246</v>
      </c>
      <c r="AZ127" s="23">
        <v>0.12966</v>
      </c>
      <c r="BA127" s="23">
        <v>390.625</v>
      </c>
      <c r="BB127" s="23">
        <v>-256.25</v>
      </c>
      <c r="BC127" s="23">
        <v>-42.531199999999998</v>
      </c>
      <c r="BD127" s="23">
        <v>1.7693300000000001</v>
      </c>
      <c r="BE127" s="23">
        <v>0.80552400000000002</v>
      </c>
      <c r="BI127" s="23">
        <v>0.65447599999999995</v>
      </c>
      <c r="BJ127" s="23">
        <v>0.88</v>
      </c>
      <c r="BU127" s="36"/>
      <c r="CK127" s="33"/>
      <c r="CL127" s="26"/>
      <c r="CM127" s="26"/>
      <c r="CN127" s="26"/>
      <c r="CO127" s="37"/>
      <c r="DB127" s="26"/>
      <c r="DC127" s="26"/>
      <c r="DD127" s="26"/>
      <c r="DE127" s="26"/>
      <c r="DF127" s="26"/>
      <c r="DG127" s="38"/>
      <c r="DM127" s="38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  <c r="IW127" s="36"/>
      <c r="IX127" s="36"/>
      <c r="IY127" s="36"/>
      <c r="IZ127" s="36"/>
      <c r="JA127" s="36"/>
      <c r="JB127" s="36"/>
      <c r="JC127" s="36"/>
      <c r="JD127" s="36"/>
      <c r="JE127" s="36"/>
      <c r="JF127" s="36"/>
      <c r="JG127" s="36"/>
      <c r="JH127" s="36"/>
      <c r="JI127" s="36"/>
      <c r="JJ127" s="36"/>
      <c r="JK127" s="36"/>
      <c r="JL127" s="36"/>
      <c r="JM127" s="36"/>
      <c r="JN127" s="36"/>
      <c r="JO127" s="36"/>
      <c r="JP127" s="36"/>
      <c r="JQ127" s="36"/>
      <c r="JR127" s="36"/>
      <c r="JS127" s="36"/>
      <c r="JT127" s="36"/>
      <c r="JU127" s="36"/>
      <c r="JV127" s="36"/>
      <c r="JW127" s="36"/>
      <c r="JX127" s="36"/>
      <c r="JY127" s="36"/>
      <c r="JZ127" s="36"/>
      <c r="KA127" s="36"/>
      <c r="KB127" s="36"/>
      <c r="KC127" s="36"/>
      <c r="KD127" s="36"/>
      <c r="KE127" s="36"/>
      <c r="KF127" s="36"/>
      <c r="KG127" s="36"/>
      <c r="KH127" s="36"/>
      <c r="KI127" s="36"/>
      <c r="KJ127" s="36"/>
      <c r="KK127" s="36"/>
      <c r="KL127" s="36"/>
      <c r="KM127" s="36"/>
      <c r="KN127" s="36"/>
      <c r="KO127" s="36"/>
      <c r="KP127" s="36"/>
      <c r="KQ127" s="36"/>
      <c r="KR127" s="36"/>
      <c r="KS127" s="36"/>
      <c r="KT127" s="36"/>
      <c r="KU127" s="36"/>
      <c r="KV127" s="36"/>
      <c r="KW127" s="36"/>
      <c r="KX127" s="36"/>
      <c r="KY127" s="36"/>
      <c r="KZ127" s="36"/>
      <c r="LA127" s="36"/>
      <c r="LB127" s="36"/>
      <c r="LC127" s="36"/>
      <c r="LD127" s="36"/>
      <c r="LE127" s="36"/>
      <c r="LF127" s="36"/>
      <c r="LG127" s="36"/>
      <c r="LH127" s="36"/>
      <c r="LI127" s="36"/>
      <c r="LJ127" s="36"/>
      <c r="LK127" s="36"/>
      <c r="LL127" s="36"/>
      <c r="LM127" s="36"/>
      <c r="LN127" s="36"/>
      <c r="LO127" s="36"/>
      <c r="LP127" s="36"/>
      <c r="LQ127" s="36"/>
      <c r="LR127" s="36"/>
      <c r="LS127" s="36"/>
      <c r="LT127" s="36"/>
      <c r="LU127" s="36"/>
      <c r="LV127" s="36"/>
      <c r="LW127" s="36"/>
      <c r="LX127" s="36"/>
      <c r="LY127" s="36"/>
      <c r="LZ127" s="36"/>
      <c r="MA127" s="36"/>
      <c r="MB127" s="36"/>
      <c r="MC127" s="36"/>
      <c r="MD127" s="36"/>
      <c r="ME127" s="36"/>
      <c r="MF127" s="36"/>
      <c r="MG127" s="36"/>
      <c r="MH127" s="36"/>
      <c r="MI127" s="36"/>
      <c r="MJ127" s="36"/>
      <c r="MK127" s="36"/>
      <c r="ML127" s="36"/>
      <c r="MM127" s="36"/>
      <c r="MN127" s="36"/>
      <c r="MO127" s="36"/>
      <c r="MP127" s="36"/>
      <c r="MQ127" s="36"/>
      <c r="MR127" s="36"/>
      <c r="MS127" s="36"/>
      <c r="MT127" s="36"/>
      <c r="MU127" s="36"/>
      <c r="MV127" s="36"/>
      <c r="MW127" s="36"/>
      <c r="MX127" s="36"/>
      <c r="MY127" s="36"/>
      <c r="MZ127" s="36"/>
      <c r="NA127" s="36"/>
      <c r="NB127" s="36"/>
      <c r="NC127" s="36"/>
      <c r="ND127" s="36"/>
      <c r="NE127" s="36"/>
      <c r="NF127" s="36"/>
      <c r="NG127" s="36"/>
      <c r="NH127" s="36"/>
      <c r="NI127" s="36"/>
      <c r="NJ127" s="36"/>
      <c r="NK127" s="36"/>
      <c r="NL127" s="36"/>
      <c r="NM127" s="36"/>
      <c r="NN127" s="36"/>
      <c r="NO127" s="36"/>
      <c r="NP127" s="36"/>
      <c r="NQ127" s="36"/>
      <c r="NR127" s="36"/>
      <c r="NS127" s="36"/>
      <c r="NT127" s="36"/>
      <c r="NU127" s="36"/>
      <c r="NV127" s="36"/>
      <c r="NW127" s="36"/>
      <c r="NX127" s="36"/>
      <c r="NY127" s="36"/>
      <c r="NZ127" s="36"/>
      <c r="OA127" s="36"/>
      <c r="OB127" s="36"/>
      <c r="OC127" s="36"/>
      <c r="OD127" s="36"/>
      <c r="OE127" s="36"/>
      <c r="OF127" s="36"/>
      <c r="OG127" s="36"/>
      <c r="OH127" s="36"/>
      <c r="OI127" s="36"/>
      <c r="OJ127" s="36"/>
      <c r="OK127" s="36"/>
      <c r="OL127" s="36"/>
      <c r="OM127" s="36"/>
      <c r="ON127" s="36"/>
      <c r="OO127" s="36"/>
      <c r="OP127" s="36"/>
      <c r="OQ127" s="36"/>
      <c r="OR127" s="36"/>
      <c r="OS127" s="36"/>
      <c r="OT127" s="36"/>
      <c r="OU127" s="36"/>
      <c r="OV127" s="36"/>
      <c r="OW127" s="36"/>
      <c r="OX127" s="36"/>
      <c r="OY127" s="36"/>
      <c r="OZ127" s="36"/>
      <c r="PA127" s="36"/>
      <c r="PB127" s="36"/>
      <c r="PC127" s="36"/>
      <c r="PD127" s="36"/>
      <c r="PE127" s="36"/>
      <c r="PF127" s="36"/>
      <c r="PG127" s="36"/>
      <c r="PH127" s="36"/>
      <c r="PI127" s="36"/>
      <c r="PJ127" s="36"/>
      <c r="PK127" s="36"/>
      <c r="PL127" s="36"/>
      <c r="PM127" s="36"/>
      <c r="PN127" s="36"/>
      <c r="PO127" s="36"/>
      <c r="PP127" s="36"/>
      <c r="PQ127" s="36"/>
      <c r="PR127" s="36"/>
      <c r="PS127" s="36"/>
      <c r="PT127" s="36"/>
      <c r="PU127" s="36"/>
      <c r="PV127" s="36"/>
      <c r="PW127" s="36"/>
      <c r="PX127" s="36"/>
      <c r="PY127" s="36"/>
      <c r="PZ127" s="36"/>
      <c r="QA127" s="36"/>
      <c r="QB127" s="36"/>
      <c r="QC127" s="36"/>
      <c r="QD127" s="36"/>
      <c r="QE127" s="36"/>
      <c r="QF127" s="36"/>
      <c r="QG127" s="36"/>
      <c r="QH127" s="36"/>
      <c r="QI127" s="36"/>
      <c r="QJ127" s="36"/>
      <c r="QK127" s="36"/>
      <c r="QL127" s="36"/>
      <c r="QM127" s="36"/>
      <c r="QN127" s="36"/>
      <c r="QO127" s="36"/>
      <c r="QP127" s="36"/>
      <c r="QQ127" s="36"/>
      <c r="QR127" s="36"/>
      <c r="QS127" s="36"/>
      <c r="QT127" s="36"/>
      <c r="QU127" s="36"/>
      <c r="QV127" s="36"/>
      <c r="QW127" s="36"/>
      <c r="QX127" s="36"/>
      <c r="QY127" s="36"/>
      <c r="QZ127" s="36"/>
      <c r="RA127" s="36"/>
      <c r="RB127" s="36"/>
      <c r="RC127" s="36"/>
      <c r="RD127" s="36"/>
      <c r="RE127" s="36"/>
      <c r="RF127" s="36"/>
      <c r="RG127" s="36"/>
      <c r="RH127" s="36"/>
      <c r="RI127" s="36"/>
      <c r="RJ127" s="36"/>
      <c r="RK127" s="36"/>
      <c r="RL127" s="36"/>
      <c r="RM127" s="36"/>
      <c r="RN127" s="36"/>
      <c r="RO127" s="36"/>
      <c r="RP127" s="36"/>
      <c r="RQ127" s="36"/>
      <c r="RR127" s="36"/>
      <c r="RS127" s="36"/>
      <c r="RT127" s="36"/>
      <c r="RU127" s="36"/>
      <c r="RV127" s="36"/>
      <c r="RW127" s="36"/>
      <c r="RX127" s="36"/>
      <c r="RY127" s="36"/>
      <c r="RZ127" s="36"/>
      <c r="SA127" s="36"/>
      <c r="SB127" s="36"/>
      <c r="SC127" s="36"/>
      <c r="SD127" s="36"/>
      <c r="SE127" s="36"/>
      <c r="SF127" s="36"/>
      <c r="SG127" s="36"/>
      <c r="SH127" s="36"/>
      <c r="SI127" s="36"/>
      <c r="SJ127" s="36"/>
      <c r="SK127" s="36"/>
      <c r="SL127" s="36"/>
      <c r="SM127" s="36"/>
      <c r="SN127" s="36"/>
      <c r="SO127" s="36"/>
      <c r="SP127" s="36"/>
      <c r="SQ127" s="36"/>
      <c r="SR127" s="36"/>
      <c r="SS127" s="36"/>
      <c r="ST127" s="36"/>
      <c r="SU127" s="36"/>
      <c r="SV127" s="36"/>
      <c r="SW127" s="36"/>
      <c r="SX127" s="36"/>
      <c r="SY127" s="36"/>
      <c r="SZ127" s="36"/>
      <c r="TA127" s="36"/>
      <c r="TB127" s="36"/>
      <c r="TC127" s="36"/>
      <c r="TD127" s="36"/>
      <c r="TE127" s="36"/>
      <c r="TF127" s="36"/>
      <c r="TG127" s="36"/>
      <c r="TH127" s="36"/>
      <c r="TI127" s="36"/>
      <c r="TJ127" s="36"/>
      <c r="TK127" s="36"/>
      <c r="TL127" s="36"/>
      <c r="TM127" s="36"/>
      <c r="TN127" s="36"/>
      <c r="TO127" s="36"/>
      <c r="TP127" s="36"/>
      <c r="TQ127" s="36"/>
      <c r="TR127" s="36"/>
      <c r="TS127" s="36"/>
      <c r="TT127" s="36"/>
      <c r="TU127" s="36"/>
      <c r="TV127" s="36"/>
      <c r="TW127" s="36"/>
      <c r="TX127" s="36"/>
      <c r="TY127" s="36"/>
      <c r="TZ127" s="36"/>
      <c r="UA127" s="36"/>
      <c r="UB127" s="36"/>
      <c r="UC127" s="36"/>
      <c r="UD127" s="36"/>
      <c r="UE127" s="36"/>
      <c r="UF127" s="36"/>
      <c r="UG127" s="36"/>
      <c r="UH127" s="36"/>
      <c r="UI127" s="36"/>
      <c r="UJ127" s="36"/>
      <c r="UK127" s="36"/>
      <c r="UL127" s="36"/>
      <c r="UM127" s="36"/>
      <c r="UN127" s="36"/>
      <c r="UO127" s="36"/>
      <c r="UP127" s="36"/>
      <c r="UQ127" s="36"/>
      <c r="UR127" s="36"/>
      <c r="US127" s="36"/>
      <c r="UT127" s="36"/>
      <c r="UU127" s="36"/>
      <c r="UV127" s="36"/>
      <c r="UW127" s="36"/>
      <c r="UX127" s="36"/>
      <c r="UY127" s="36"/>
      <c r="UZ127" s="36"/>
      <c r="VA127" s="36"/>
      <c r="VB127" s="36"/>
      <c r="VC127" s="36"/>
      <c r="VD127" s="36"/>
      <c r="VE127" s="36"/>
      <c r="VF127" s="36"/>
      <c r="VG127" s="36"/>
      <c r="VH127" s="36"/>
      <c r="VI127" s="36"/>
      <c r="VJ127" s="36"/>
      <c r="VK127" s="36"/>
      <c r="VL127" s="36"/>
      <c r="VM127" s="36"/>
      <c r="VN127" s="36"/>
      <c r="VO127" s="36"/>
      <c r="VP127" s="36"/>
      <c r="VQ127" s="36"/>
      <c r="VR127" s="36"/>
      <c r="VS127" s="36"/>
      <c r="VT127" s="36"/>
      <c r="VU127" s="36"/>
      <c r="VV127" s="36"/>
      <c r="VW127" s="36"/>
      <c r="VX127" s="36"/>
      <c r="VY127" s="36"/>
      <c r="VZ127" s="36"/>
      <c r="WA127" s="36"/>
      <c r="WB127" s="36"/>
      <c r="WC127" s="36"/>
      <c r="WD127" s="36"/>
      <c r="WE127" s="36"/>
      <c r="WF127" s="36"/>
      <c r="WG127" s="36"/>
      <c r="WH127" s="36"/>
      <c r="WI127" s="36"/>
      <c r="WJ127" s="36"/>
      <c r="WK127" s="36"/>
      <c r="WL127" s="36"/>
      <c r="WM127" s="36"/>
      <c r="WN127" s="36"/>
      <c r="WO127" s="36"/>
      <c r="WP127" s="36"/>
      <c r="WQ127" s="36"/>
      <c r="WR127" s="36"/>
      <c r="WS127" s="36"/>
      <c r="WT127" s="36"/>
      <c r="WU127" s="36"/>
      <c r="WV127" s="36"/>
      <c r="WW127" s="36"/>
      <c r="WX127" s="36"/>
      <c r="WY127" s="36"/>
      <c r="WZ127" s="36"/>
      <c r="XA127" s="36"/>
      <c r="XB127" s="36"/>
      <c r="XC127" s="36"/>
      <c r="XD127" s="36"/>
      <c r="XE127" s="36"/>
      <c r="XF127" s="36"/>
      <c r="XG127" s="36"/>
      <c r="XH127" s="36"/>
      <c r="XI127" s="36"/>
      <c r="XJ127" s="36"/>
      <c r="XK127" s="36"/>
      <c r="XL127" s="36"/>
      <c r="XM127" s="36"/>
      <c r="XN127" s="36"/>
      <c r="XO127" s="36"/>
      <c r="XP127" s="36"/>
      <c r="XQ127" s="36"/>
      <c r="XR127" s="36"/>
      <c r="XS127" s="36"/>
      <c r="XT127" s="36"/>
      <c r="XU127" s="36"/>
      <c r="XV127" s="36"/>
      <c r="XW127" s="36"/>
      <c r="XX127" s="36"/>
      <c r="XY127" s="36"/>
      <c r="XZ127" s="36"/>
      <c r="YA127" s="36"/>
      <c r="YB127" s="36"/>
      <c r="YC127" s="36"/>
      <c r="YD127" s="36"/>
      <c r="YE127" s="36"/>
      <c r="YF127" s="36"/>
      <c r="YG127" s="36"/>
      <c r="YH127" s="36"/>
      <c r="YI127" s="36"/>
      <c r="YJ127" s="36"/>
      <c r="YK127" s="36"/>
      <c r="YL127" s="36"/>
      <c r="YM127" s="36"/>
      <c r="YN127" s="36"/>
      <c r="YO127" s="36"/>
      <c r="YP127" s="36"/>
      <c r="YQ127" s="36"/>
      <c r="YR127" s="36"/>
      <c r="YS127" s="36"/>
      <c r="YT127" s="36"/>
      <c r="YU127" s="36"/>
      <c r="YV127" s="36"/>
      <c r="YW127" s="36"/>
      <c r="YX127" s="36"/>
      <c r="YY127" s="36"/>
      <c r="YZ127" s="36"/>
      <c r="ZA127" s="36"/>
      <c r="ZB127" s="36"/>
      <c r="ZC127" s="36"/>
      <c r="ZD127" s="36"/>
      <c r="ZE127" s="36"/>
      <c r="ZF127" s="36"/>
      <c r="ZG127" s="36"/>
      <c r="ZH127" s="36"/>
      <c r="ZI127" s="36"/>
      <c r="ZJ127" s="36"/>
      <c r="ZK127" s="36"/>
      <c r="ZL127" s="36"/>
      <c r="ZM127" s="36"/>
      <c r="ZN127" s="36"/>
      <c r="ZO127" s="36"/>
      <c r="ZP127" s="36"/>
      <c r="ZQ127" s="36"/>
      <c r="ZR127" s="36"/>
      <c r="ZS127" s="36"/>
      <c r="ZT127" s="36"/>
      <c r="ZU127" s="36"/>
    </row>
    <row r="128" spans="1:697" x14ac:dyDescent="0.25">
      <c r="A128" s="57" t="s">
        <v>543</v>
      </c>
      <c r="B128" s="6">
        <v>35</v>
      </c>
      <c r="C128" s="22"/>
      <c r="D128" s="6">
        <v>19</v>
      </c>
      <c r="E128" s="6">
        <v>16.399999999999999</v>
      </c>
      <c r="F128" s="39" t="s">
        <v>531</v>
      </c>
      <c r="N128" s="6">
        <v>1</v>
      </c>
      <c r="O128" s="6">
        <v>1</v>
      </c>
      <c r="P128" s="39">
        <v>10.88</v>
      </c>
      <c r="Q128" s="39">
        <v>6.42</v>
      </c>
      <c r="S128" s="39">
        <v>0.42399999999999999</v>
      </c>
      <c r="Y128" s="6">
        <v>0.50801399999999997</v>
      </c>
      <c r="Z128" s="6">
        <v>0.48958499999999999</v>
      </c>
      <c r="AA128" s="6">
        <v>0.48839700000000003</v>
      </c>
      <c r="AB128" s="6">
        <v>0.51289300000000004</v>
      </c>
      <c r="AC128" s="6">
        <v>0.61541299999999999</v>
      </c>
      <c r="AJ128" s="6">
        <v>0</v>
      </c>
      <c r="AK128" s="6">
        <v>0</v>
      </c>
      <c r="AL128" s="6">
        <v>100</v>
      </c>
      <c r="AP128" s="23">
        <v>26.570900000000002</v>
      </c>
      <c r="AQ128" s="23">
        <v>-32.6875</v>
      </c>
      <c r="AR128" s="6">
        <v>1</v>
      </c>
      <c r="AS128" s="23">
        <v>-47.008400000000002</v>
      </c>
      <c r="AT128" s="23">
        <v>2300</v>
      </c>
      <c r="AU128" s="23">
        <v>-32.6875</v>
      </c>
      <c r="AV128" s="23">
        <v>14.3209</v>
      </c>
      <c r="AW128" s="23">
        <v>12.25</v>
      </c>
      <c r="AX128" s="23">
        <v>26.570900000000002</v>
      </c>
      <c r="AY128" s="23">
        <v>0.22096299999999999</v>
      </c>
      <c r="AZ128" s="23">
        <v>0.12321500000000001</v>
      </c>
      <c r="BA128" s="23">
        <v>89.843800000000002</v>
      </c>
      <c r="BB128" s="23">
        <v>-81.25</v>
      </c>
      <c r="BC128" s="23">
        <v>-41.5</v>
      </c>
      <c r="BD128" s="23">
        <v>5.5084299999999997</v>
      </c>
      <c r="BE128" s="23">
        <v>0.74350099999999997</v>
      </c>
      <c r="BI128" s="23">
        <v>0.55649999999999999</v>
      </c>
      <c r="BJ128" s="23">
        <v>0.74</v>
      </c>
      <c r="BU128" s="36"/>
      <c r="CK128" s="33"/>
      <c r="CL128" s="26"/>
      <c r="CM128" s="26"/>
      <c r="CN128" s="26"/>
      <c r="CO128" s="37"/>
      <c r="DB128" s="26"/>
      <c r="DC128" s="26"/>
      <c r="DD128" s="26"/>
      <c r="DE128" s="26"/>
      <c r="DF128" s="26"/>
      <c r="DG128" s="38"/>
      <c r="DM128" s="38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  <c r="IX128" s="36"/>
      <c r="IY128" s="36"/>
      <c r="IZ128" s="36"/>
      <c r="JA128" s="36"/>
      <c r="JB128" s="36"/>
      <c r="JC128" s="36"/>
      <c r="JD128" s="36"/>
      <c r="JE128" s="36"/>
      <c r="JF128" s="36"/>
      <c r="JG128" s="36"/>
      <c r="JH128" s="36"/>
      <c r="JI128" s="36"/>
      <c r="JJ128" s="36"/>
      <c r="JK128" s="36"/>
      <c r="JL128" s="36"/>
      <c r="JM128" s="36"/>
      <c r="JN128" s="36"/>
      <c r="JO128" s="36"/>
      <c r="JP128" s="36"/>
      <c r="JQ128" s="36"/>
      <c r="JR128" s="36"/>
      <c r="JS128" s="36"/>
      <c r="JT128" s="36"/>
      <c r="JU128" s="36"/>
      <c r="JV128" s="36"/>
      <c r="JW128" s="36"/>
      <c r="JX128" s="36"/>
      <c r="JY128" s="36"/>
      <c r="JZ128" s="36"/>
      <c r="KA128" s="36"/>
      <c r="KB128" s="36"/>
      <c r="KC128" s="36"/>
      <c r="KD128" s="36"/>
      <c r="KE128" s="36"/>
      <c r="KF128" s="36"/>
      <c r="KG128" s="36"/>
      <c r="KH128" s="36"/>
      <c r="KI128" s="36"/>
      <c r="KJ128" s="36"/>
      <c r="KK128" s="36"/>
      <c r="KL128" s="36"/>
      <c r="KM128" s="36"/>
      <c r="KN128" s="36"/>
      <c r="KO128" s="36"/>
      <c r="KP128" s="36"/>
      <c r="KQ128" s="36"/>
      <c r="KR128" s="36"/>
      <c r="KS128" s="36"/>
      <c r="KT128" s="36"/>
      <c r="KU128" s="36"/>
      <c r="KV128" s="36"/>
      <c r="KW128" s="36"/>
      <c r="KX128" s="36"/>
      <c r="KY128" s="36"/>
      <c r="KZ128" s="36"/>
      <c r="LA128" s="36"/>
      <c r="LB128" s="36"/>
      <c r="LC128" s="36"/>
      <c r="LD128" s="36"/>
      <c r="LE128" s="36"/>
      <c r="LF128" s="36"/>
      <c r="LG128" s="36"/>
      <c r="LH128" s="36"/>
      <c r="LI128" s="36"/>
      <c r="LJ128" s="36"/>
      <c r="LK128" s="36"/>
      <c r="LL128" s="36"/>
      <c r="LM128" s="36"/>
      <c r="LN128" s="36"/>
      <c r="LO128" s="36"/>
      <c r="LP128" s="36"/>
      <c r="LQ128" s="36"/>
      <c r="LR128" s="36"/>
      <c r="LS128" s="36"/>
      <c r="LT128" s="36"/>
      <c r="LU128" s="36"/>
      <c r="LV128" s="36"/>
      <c r="LW128" s="36"/>
      <c r="LX128" s="36"/>
      <c r="LY128" s="36"/>
      <c r="LZ128" s="36"/>
      <c r="MA128" s="36"/>
      <c r="MB128" s="36"/>
      <c r="MC128" s="36"/>
      <c r="MD128" s="36"/>
      <c r="ME128" s="36"/>
      <c r="MF128" s="36"/>
      <c r="MG128" s="36"/>
      <c r="MH128" s="36"/>
      <c r="MI128" s="36"/>
      <c r="MJ128" s="36"/>
      <c r="MK128" s="36"/>
      <c r="ML128" s="36"/>
      <c r="MM128" s="36"/>
      <c r="MN128" s="36"/>
      <c r="MO128" s="36"/>
      <c r="MP128" s="36"/>
      <c r="MQ128" s="36"/>
      <c r="MR128" s="36"/>
      <c r="MS128" s="36"/>
      <c r="MT128" s="36"/>
      <c r="MU128" s="36"/>
      <c r="MV128" s="36"/>
      <c r="MW128" s="36"/>
      <c r="MX128" s="36"/>
      <c r="MY128" s="36"/>
      <c r="MZ128" s="36"/>
      <c r="NA128" s="36"/>
      <c r="NB128" s="36"/>
      <c r="NC128" s="36"/>
      <c r="ND128" s="36"/>
      <c r="NE128" s="36"/>
      <c r="NF128" s="36"/>
      <c r="NG128" s="36"/>
      <c r="NH128" s="36"/>
      <c r="NI128" s="36"/>
      <c r="NJ128" s="36"/>
      <c r="NK128" s="36"/>
      <c r="NL128" s="36"/>
      <c r="NM128" s="36"/>
      <c r="NN128" s="36"/>
      <c r="NO128" s="36"/>
      <c r="NP128" s="36"/>
      <c r="NQ128" s="36"/>
      <c r="NR128" s="36"/>
      <c r="NS128" s="36"/>
      <c r="NT128" s="36"/>
      <c r="NU128" s="36"/>
      <c r="NV128" s="36"/>
      <c r="NW128" s="36"/>
      <c r="NX128" s="36"/>
      <c r="NY128" s="36"/>
      <c r="NZ128" s="36"/>
      <c r="OA128" s="36"/>
      <c r="OB128" s="36"/>
      <c r="OC128" s="36"/>
      <c r="OD128" s="36"/>
      <c r="OE128" s="36"/>
      <c r="OF128" s="36"/>
      <c r="OG128" s="36"/>
      <c r="OH128" s="36"/>
      <c r="OI128" s="36"/>
      <c r="OJ128" s="36"/>
      <c r="OK128" s="36"/>
      <c r="OL128" s="36"/>
      <c r="OM128" s="36"/>
      <c r="ON128" s="36"/>
      <c r="OO128" s="36"/>
      <c r="OP128" s="36"/>
      <c r="OQ128" s="36"/>
      <c r="OR128" s="36"/>
      <c r="OS128" s="36"/>
      <c r="OT128" s="36"/>
      <c r="OU128" s="36"/>
      <c r="OV128" s="36"/>
      <c r="OW128" s="36"/>
      <c r="OX128" s="36"/>
      <c r="OY128" s="36"/>
      <c r="OZ128" s="36"/>
      <c r="PA128" s="36"/>
      <c r="PB128" s="36"/>
      <c r="PC128" s="36"/>
      <c r="PD128" s="36"/>
      <c r="PE128" s="36"/>
      <c r="PF128" s="36"/>
      <c r="PG128" s="36"/>
      <c r="PH128" s="36"/>
      <c r="PI128" s="36"/>
      <c r="PJ128" s="36"/>
      <c r="PK128" s="36"/>
      <c r="PL128" s="36"/>
      <c r="PM128" s="36"/>
      <c r="PN128" s="36"/>
      <c r="PO128" s="36"/>
      <c r="PP128" s="36"/>
      <c r="PQ128" s="36"/>
      <c r="PR128" s="36"/>
      <c r="PS128" s="36"/>
      <c r="PT128" s="36"/>
      <c r="PU128" s="36"/>
      <c r="PV128" s="36"/>
      <c r="PW128" s="36"/>
      <c r="PX128" s="36"/>
      <c r="PY128" s="36"/>
      <c r="PZ128" s="36"/>
      <c r="QA128" s="36"/>
      <c r="QB128" s="36"/>
      <c r="QC128" s="36"/>
      <c r="QD128" s="36"/>
      <c r="QE128" s="36"/>
      <c r="QF128" s="36"/>
      <c r="QG128" s="36"/>
      <c r="QH128" s="36"/>
      <c r="QI128" s="36"/>
      <c r="QJ128" s="36"/>
      <c r="QK128" s="36"/>
      <c r="QL128" s="36"/>
      <c r="QM128" s="36"/>
      <c r="QN128" s="36"/>
      <c r="QO128" s="36"/>
      <c r="QP128" s="36"/>
      <c r="QQ128" s="36"/>
      <c r="QR128" s="36"/>
      <c r="QS128" s="36"/>
      <c r="QT128" s="36"/>
      <c r="QU128" s="36"/>
      <c r="QV128" s="36"/>
      <c r="QW128" s="36"/>
      <c r="QX128" s="36"/>
      <c r="QY128" s="36"/>
      <c r="QZ128" s="36"/>
      <c r="RA128" s="36"/>
      <c r="RB128" s="36"/>
      <c r="RC128" s="36"/>
      <c r="RD128" s="36"/>
      <c r="RE128" s="36"/>
      <c r="RF128" s="36"/>
      <c r="RG128" s="36"/>
      <c r="RH128" s="36"/>
      <c r="RI128" s="36"/>
      <c r="RJ128" s="36"/>
      <c r="RK128" s="36"/>
      <c r="RL128" s="36"/>
      <c r="RM128" s="36"/>
      <c r="RN128" s="36"/>
      <c r="RO128" s="36"/>
      <c r="RP128" s="36"/>
      <c r="RQ128" s="36"/>
      <c r="RR128" s="36"/>
      <c r="RS128" s="36"/>
      <c r="RT128" s="36"/>
      <c r="RU128" s="36"/>
      <c r="RV128" s="36"/>
      <c r="RW128" s="36"/>
      <c r="RX128" s="36"/>
      <c r="RY128" s="36"/>
      <c r="RZ128" s="36"/>
      <c r="SA128" s="36"/>
      <c r="SB128" s="36"/>
      <c r="SC128" s="36"/>
      <c r="SD128" s="36"/>
      <c r="SE128" s="36"/>
      <c r="SF128" s="36"/>
      <c r="SG128" s="36"/>
      <c r="SH128" s="36"/>
      <c r="SI128" s="36"/>
      <c r="SJ128" s="36"/>
      <c r="SK128" s="36"/>
      <c r="SL128" s="36"/>
      <c r="SM128" s="36"/>
      <c r="SN128" s="36"/>
      <c r="SO128" s="36"/>
      <c r="SP128" s="36"/>
      <c r="SQ128" s="36"/>
      <c r="SR128" s="36"/>
      <c r="SS128" s="36"/>
      <c r="ST128" s="36"/>
      <c r="SU128" s="36"/>
      <c r="SV128" s="36"/>
      <c r="SW128" s="36"/>
      <c r="SX128" s="36"/>
      <c r="SY128" s="36"/>
      <c r="SZ128" s="36"/>
      <c r="TA128" s="36"/>
      <c r="TB128" s="36"/>
      <c r="TC128" s="36"/>
      <c r="TD128" s="36"/>
      <c r="TE128" s="36"/>
      <c r="TF128" s="36"/>
      <c r="TG128" s="36"/>
      <c r="TH128" s="36"/>
      <c r="TI128" s="36"/>
      <c r="TJ128" s="36"/>
      <c r="TK128" s="36"/>
      <c r="TL128" s="36"/>
      <c r="TM128" s="36"/>
      <c r="TN128" s="36"/>
      <c r="TO128" s="36"/>
      <c r="TP128" s="36"/>
      <c r="TQ128" s="36"/>
      <c r="TR128" s="36"/>
      <c r="TS128" s="36"/>
      <c r="TT128" s="36"/>
      <c r="TU128" s="36"/>
      <c r="TV128" s="36"/>
      <c r="TW128" s="36"/>
      <c r="TX128" s="36"/>
      <c r="TY128" s="36"/>
      <c r="TZ128" s="36"/>
      <c r="UA128" s="36"/>
      <c r="UB128" s="36"/>
      <c r="UC128" s="36"/>
      <c r="UD128" s="36"/>
      <c r="UE128" s="36"/>
      <c r="UF128" s="36"/>
      <c r="UG128" s="36"/>
      <c r="UH128" s="36"/>
      <c r="UI128" s="36"/>
      <c r="UJ128" s="36"/>
      <c r="UK128" s="36"/>
      <c r="UL128" s="36"/>
      <c r="UM128" s="36"/>
      <c r="UN128" s="36"/>
      <c r="UO128" s="36"/>
      <c r="UP128" s="36"/>
      <c r="UQ128" s="36"/>
      <c r="UR128" s="36"/>
      <c r="US128" s="36"/>
      <c r="UT128" s="36"/>
      <c r="UU128" s="36"/>
      <c r="UV128" s="36"/>
      <c r="UW128" s="36"/>
      <c r="UX128" s="36"/>
      <c r="UY128" s="36"/>
      <c r="UZ128" s="36"/>
      <c r="VA128" s="36"/>
      <c r="VB128" s="36"/>
      <c r="VC128" s="36"/>
      <c r="VD128" s="36"/>
      <c r="VE128" s="36"/>
      <c r="VF128" s="36"/>
      <c r="VG128" s="36"/>
      <c r="VH128" s="36"/>
      <c r="VI128" s="36"/>
      <c r="VJ128" s="36"/>
      <c r="VK128" s="36"/>
      <c r="VL128" s="36"/>
      <c r="VM128" s="36"/>
      <c r="VN128" s="36"/>
      <c r="VO128" s="36"/>
      <c r="VP128" s="36"/>
      <c r="VQ128" s="36"/>
      <c r="VR128" s="36"/>
      <c r="VS128" s="36"/>
      <c r="VT128" s="36"/>
      <c r="VU128" s="36"/>
      <c r="VV128" s="36"/>
      <c r="VW128" s="36"/>
      <c r="VX128" s="36"/>
      <c r="VY128" s="36"/>
      <c r="VZ128" s="36"/>
      <c r="WA128" s="36"/>
      <c r="WB128" s="36"/>
      <c r="WC128" s="36"/>
      <c r="WD128" s="36"/>
      <c r="WE128" s="36"/>
      <c r="WF128" s="36"/>
      <c r="WG128" s="36"/>
      <c r="WH128" s="36"/>
      <c r="WI128" s="36"/>
      <c r="WJ128" s="36"/>
      <c r="WK128" s="36"/>
      <c r="WL128" s="36"/>
      <c r="WM128" s="36"/>
      <c r="WN128" s="36"/>
      <c r="WO128" s="36"/>
      <c r="WP128" s="36"/>
      <c r="WQ128" s="36"/>
      <c r="WR128" s="36"/>
      <c r="WS128" s="36"/>
      <c r="WT128" s="36"/>
      <c r="WU128" s="36"/>
      <c r="WV128" s="36"/>
      <c r="WW128" s="36"/>
      <c r="WX128" s="36"/>
      <c r="WY128" s="36"/>
      <c r="WZ128" s="36"/>
      <c r="XA128" s="36"/>
      <c r="XB128" s="36"/>
      <c r="XC128" s="36"/>
      <c r="XD128" s="36"/>
      <c r="XE128" s="36"/>
      <c r="XF128" s="36"/>
      <c r="XG128" s="36"/>
      <c r="XH128" s="36"/>
      <c r="XI128" s="36"/>
      <c r="XJ128" s="36"/>
      <c r="XK128" s="36"/>
      <c r="XL128" s="36"/>
      <c r="XM128" s="36"/>
      <c r="XN128" s="36"/>
      <c r="XO128" s="36"/>
      <c r="XP128" s="36"/>
      <c r="XQ128" s="36"/>
      <c r="XR128" s="36"/>
      <c r="XS128" s="36"/>
      <c r="XT128" s="36"/>
      <c r="XU128" s="36"/>
      <c r="XV128" s="36"/>
      <c r="XW128" s="36"/>
      <c r="XX128" s="36"/>
      <c r="XY128" s="36"/>
      <c r="XZ128" s="36"/>
      <c r="YA128" s="36"/>
      <c r="YB128" s="36"/>
      <c r="YC128" s="36"/>
      <c r="YD128" s="36"/>
      <c r="YE128" s="36"/>
      <c r="YF128" s="36"/>
      <c r="YG128" s="36"/>
      <c r="YH128" s="36"/>
      <c r="YI128" s="36"/>
      <c r="YJ128" s="36"/>
      <c r="YK128" s="36"/>
      <c r="YL128" s="36"/>
      <c r="YM128" s="36"/>
      <c r="YN128" s="36"/>
      <c r="YO128" s="36"/>
      <c r="YP128" s="36"/>
      <c r="YQ128" s="36"/>
      <c r="YR128" s="36"/>
      <c r="YS128" s="36"/>
      <c r="YT128" s="36"/>
      <c r="YU128" s="36"/>
      <c r="YV128" s="36"/>
      <c r="YW128" s="36"/>
      <c r="YX128" s="36"/>
      <c r="YY128" s="36"/>
      <c r="YZ128" s="36"/>
      <c r="ZA128" s="36"/>
      <c r="ZB128" s="36"/>
      <c r="ZC128" s="36"/>
      <c r="ZD128" s="36"/>
      <c r="ZE128" s="36"/>
      <c r="ZF128" s="36"/>
      <c r="ZG128" s="36"/>
      <c r="ZH128" s="36"/>
      <c r="ZI128" s="36"/>
      <c r="ZJ128" s="36"/>
      <c r="ZK128" s="36"/>
      <c r="ZL128" s="36"/>
      <c r="ZM128" s="36"/>
      <c r="ZN128" s="36"/>
      <c r="ZO128" s="36"/>
      <c r="ZP128" s="36"/>
      <c r="ZQ128" s="36"/>
      <c r="ZR128" s="36"/>
      <c r="ZS128" s="36"/>
      <c r="ZT128" s="36"/>
      <c r="ZU128" s="36"/>
    </row>
    <row r="129" spans="1:697" x14ac:dyDescent="0.25">
      <c r="A129" s="57" t="s">
        <v>544</v>
      </c>
      <c r="B129" s="6">
        <v>36</v>
      </c>
      <c r="C129" s="22"/>
      <c r="D129" s="6">
        <v>19</v>
      </c>
      <c r="E129" s="6">
        <v>16.399999999999999</v>
      </c>
      <c r="F129" s="39" t="s">
        <v>531</v>
      </c>
      <c r="N129" s="6">
        <v>1</v>
      </c>
      <c r="O129" s="6">
        <v>1</v>
      </c>
      <c r="P129" s="39">
        <v>13.22</v>
      </c>
      <c r="Q129" s="39">
        <v>8.4</v>
      </c>
      <c r="S129" s="39">
        <v>0.44500000000000001</v>
      </c>
      <c r="Y129" s="6">
        <v>0.52449900000000005</v>
      </c>
      <c r="Z129" s="6">
        <v>0.51579399999999997</v>
      </c>
      <c r="AA129" s="6">
        <v>0.52486299999999997</v>
      </c>
      <c r="AB129" s="6">
        <v>0.57029399999999997</v>
      </c>
      <c r="AC129" s="6">
        <v>0.70625499999999997</v>
      </c>
      <c r="AJ129" s="6">
        <v>0</v>
      </c>
      <c r="AK129" s="6">
        <v>0</v>
      </c>
      <c r="AL129" s="6">
        <v>100</v>
      </c>
      <c r="AP129" s="23">
        <v>40.1297</v>
      </c>
      <c r="AQ129" s="23">
        <v>-35.031199999999998</v>
      </c>
      <c r="AR129" s="6">
        <v>1</v>
      </c>
      <c r="AS129" s="23">
        <v>-50.411000000000001</v>
      </c>
      <c r="AT129" s="23">
        <v>1700</v>
      </c>
      <c r="AU129" s="23">
        <v>-35.031199999999998</v>
      </c>
      <c r="AV129" s="23">
        <v>15.3797</v>
      </c>
      <c r="AW129" s="23">
        <v>24.75</v>
      </c>
      <c r="AX129" s="23">
        <v>40.1297</v>
      </c>
      <c r="AY129" s="23">
        <v>0.22486100000000001</v>
      </c>
      <c r="AZ129" s="23">
        <v>0.15320800000000001</v>
      </c>
      <c r="BA129" s="23">
        <v>148.43799999999999</v>
      </c>
      <c r="BB129" s="23">
        <v>-169.53100000000001</v>
      </c>
      <c r="BC129" s="23">
        <v>-47.9375</v>
      </c>
      <c r="BD129" s="23">
        <v>2.4735</v>
      </c>
      <c r="BE129" s="23">
        <v>0.74984700000000004</v>
      </c>
      <c r="BI129" s="23">
        <v>0.69015400000000005</v>
      </c>
      <c r="BJ129" s="23">
        <v>0.94</v>
      </c>
      <c r="BU129" s="36"/>
      <c r="CK129" s="33"/>
      <c r="CL129" s="26"/>
      <c r="CM129" s="26"/>
      <c r="CN129" s="26"/>
      <c r="CO129" s="37"/>
      <c r="DB129" s="26"/>
      <c r="DC129" s="26"/>
      <c r="DD129" s="26"/>
      <c r="DE129" s="26"/>
      <c r="DF129" s="26"/>
      <c r="DG129" s="38"/>
      <c r="DM129" s="38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  <c r="IW129" s="36"/>
      <c r="IX129" s="36"/>
      <c r="IY129" s="36"/>
      <c r="IZ129" s="36"/>
      <c r="JA129" s="36"/>
      <c r="JB129" s="36"/>
      <c r="JC129" s="36"/>
      <c r="JD129" s="36"/>
      <c r="JE129" s="36"/>
      <c r="JF129" s="36"/>
      <c r="JG129" s="36"/>
      <c r="JH129" s="36"/>
      <c r="JI129" s="36"/>
      <c r="JJ129" s="36"/>
      <c r="JK129" s="36"/>
      <c r="JL129" s="36"/>
      <c r="JM129" s="36"/>
      <c r="JN129" s="36"/>
      <c r="JO129" s="36"/>
      <c r="JP129" s="36"/>
      <c r="JQ129" s="36"/>
      <c r="JR129" s="36"/>
      <c r="JS129" s="36"/>
      <c r="JT129" s="36"/>
      <c r="JU129" s="36"/>
      <c r="JV129" s="36"/>
      <c r="JW129" s="36"/>
      <c r="JX129" s="36"/>
      <c r="JY129" s="36"/>
      <c r="JZ129" s="36"/>
      <c r="KA129" s="36"/>
      <c r="KB129" s="36"/>
      <c r="KC129" s="36"/>
      <c r="KD129" s="36"/>
      <c r="KE129" s="36"/>
      <c r="KF129" s="36"/>
      <c r="KG129" s="36"/>
      <c r="KH129" s="36"/>
      <c r="KI129" s="36"/>
      <c r="KJ129" s="36"/>
      <c r="KK129" s="36"/>
      <c r="KL129" s="36"/>
      <c r="KM129" s="36"/>
      <c r="KN129" s="36"/>
      <c r="KO129" s="36"/>
      <c r="KP129" s="36"/>
      <c r="KQ129" s="36"/>
      <c r="KR129" s="36"/>
      <c r="KS129" s="36"/>
      <c r="KT129" s="36"/>
      <c r="KU129" s="36"/>
      <c r="KV129" s="36"/>
      <c r="KW129" s="36"/>
      <c r="KX129" s="36"/>
      <c r="KY129" s="36"/>
      <c r="KZ129" s="36"/>
      <c r="LA129" s="36"/>
      <c r="LB129" s="36"/>
      <c r="LC129" s="36"/>
      <c r="LD129" s="36"/>
      <c r="LE129" s="36"/>
      <c r="LF129" s="36"/>
      <c r="LG129" s="36"/>
      <c r="LH129" s="36"/>
      <c r="LI129" s="36"/>
      <c r="LJ129" s="36"/>
      <c r="LK129" s="36"/>
      <c r="LL129" s="36"/>
      <c r="LM129" s="36"/>
      <c r="LN129" s="36"/>
      <c r="LO129" s="36"/>
      <c r="LP129" s="36"/>
      <c r="LQ129" s="36"/>
      <c r="LR129" s="36"/>
      <c r="LS129" s="36"/>
      <c r="LT129" s="36"/>
      <c r="LU129" s="36"/>
      <c r="LV129" s="36"/>
      <c r="LW129" s="36"/>
      <c r="LX129" s="36"/>
      <c r="LY129" s="36"/>
      <c r="LZ129" s="36"/>
      <c r="MA129" s="36"/>
      <c r="MB129" s="36"/>
      <c r="MC129" s="36"/>
      <c r="MD129" s="36"/>
      <c r="ME129" s="36"/>
      <c r="MF129" s="36"/>
      <c r="MG129" s="36"/>
      <c r="MH129" s="36"/>
      <c r="MI129" s="36"/>
      <c r="MJ129" s="36"/>
      <c r="MK129" s="36"/>
      <c r="ML129" s="36"/>
      <c r="MM129" s="36"/>
      <c r="MN129" s="36"/>
      <c r="MO129" s="36"/>
      <c r="MP129" s="36"/>
      <c r="MQ129" s="36"/>
      <c r="MR129" s="36"/>
      <c r="MS129" s="36"/>
      <c r="MT129" s="36"/>
      <c r="MU129" s="36"/>
      <c r="MV129" s="36"/>
      <c r="MW129" s="36"/>
      <c r="MX129" s="36"/>
      <c r="MY129" s="36"/>
      <c r="MZ129" s="36"/>
      <c r="NA129" s="36"/>
      <c r="NB129" s="36"/>
      <c r="NC129" s="36"/>
      <c r="ND129" s="36"/>
      <c r="NE129" s="36"/>
      <c r="NF129" s="36"/>
      <c r="NG129" s="36"/>
      <c r="NH129" s="36"/>
      <c r="NI129" s="36"/>
      <c r="NJ129" s="36"/>
      <c r="NK129" s="36"/>
      <c r="NL129" s="36"/>
      <c r="NM129" s="36"/>
      <c r="NN129" s="36"/>
      <c r="NO129" s="36"/>
      <c r="NP129" s="36"/>
      <c r="NQ129" s="36"/>
      <c r="NR129" s="36"/>
      <c r="NS129" s="36"/>
      <c r="NT129" s="36"/>
      <c r="NU129" s="36"/>
      <c r="NV129" s="36"/>
      <c r="NW129" s="36"/>
      <c r="NX129" s="36"/>
      <c r="NY129" s="36"/>
      <c r="NZ129" s="36"/>
      <c r="OA129" s="36"/>
      <c r="OB129" s="36"/>
      <c r="OC129" s="36"/>
      <c r="OD129" s="36"/>
      <c r="OE129" s="36"/>
      <c r="OF129" s="36"/>
      <c r="OG129" s="36"/>
      <c r="OH129" s="36"/>
      <c r="OI129" s="36"/>
      <c r="OJ129" s="36"/>
      <c r="OK129" s="36"/>
      <c r="OL129" s="36"/>
      <c r="OM129" s="36"/>
      <c r="ON129" s="36"/>
      <c r="OO129" s="36"/>
      <c r="OP129" s="36"/>
      <c r="OQ129" s="36"/>
      <c r="OR129" s="36"/>
      <c r="OS129" s="36"/>
      <c r="OT129" s="36"/>
      <c r="OU129" s="36"/>
      <c r="OV129" s="36"/>
      <c r="OW129" s="36"/>
      <c r="OX129" s="36"/>
      <c r="OY129" s="36"/>
      <c r="OZ129" s="36"/>
      <c r="PA129" s="36"/>
      <c r="PB129" s="36"/>
      <c r="PC129" s="36"/>
      <c r="PD129" s="36"/>
      <c r="PE129" s="36"/>
      <c r="PF129" s="36"/>
      <c r="PG129" s="36"/>
      <c r="PH129" s="36"/>
      <c r="PI129" s="36"/>
      <c r="PJ129" s="36"/>
      <c r="PK129" s="36"/>
      <c r="PL129" s="36"/>
      <c r="PM129" s="36"/>
      <c r="PN129" s="36"/>
      <c r="PO129" s="36"/>
      <c r="PP129" s="36"/>
      <c r="PQ129" s="36"/>
      <c r="PR129" s="36"/>
      <c r="PS129" s="36"/>
      <c r="PT129" s="36"/>
      <c r="PU129" s="36"/>
      <c r="PV129" s="36"/>
      <c r="PW129" s="36"/>
      <c r="PX129" s="36"/>
      <c r="PY129" s="36"/>
      <c r="PZ129" s="36"/>
      <c r="QA129" s="36"/>
      <c r="QB129" s="36"/>
      <c r="QC129" s="36"/>
      <c r="QD129" s="36"/>
      <c r="QE129" s="36"/>
      <c r="QF129" s="36"/>
      <c r="QG129" s="36"/>
      <c r="QH129" s="36"/>
      <c r="QI129" s="36"/>
      <c r="QJ129" s="36"/>
      <c r="QK129" s="36"/>
      <c r="QL129" s="36"/>
      <c r="QM129" s="36"/>
      <c r="QN129" s="36"/>
      <c r="QO129" s="36"/>
      <c r="QP129" s="36"/>
      <c r="QQ129" s="36"/>
      <c r="QR129" s="36"/>
      <c r="QS129" s="36"/>
      <c r="QT129" s="36"/>
      <c r="QU129" s="36"/>
      <c r="QV129" s="36"/>
      <c r="QW129" s="36"/>
      <c r="QX129" s="36"/>
      <c r="QY129" s="36"/>
      <c r="QZ129" s="36"/>
      <c r="RA129" s="36"/>
      <c r="RB129" s="36"/>
      <c r="RC129" s="36"/>
      <c r="RD129" s="36"/>
      <c r="RE129" s="36"/>
      <c r="RF129" s="36"/>
      <c r="RG129" s="36"/>
      <c r="RH129" s="36"/>
      <c r="RI129" s="36"/>
      <c r="RJ129" s="36"/>
      <c r="RK129" s="36"/>
      <c r="RL129" s="36"/>
      <c r="RM129" s="36"/>
      <c r="RN129" s="36"/>
      <c r="RO129" s="36"/>
      <c r="RP129" s="36"/>
      <c r="RQ129" s="36"/>
      <c r="RR129" s="36"/>
      <c r="RS129" s="36"/>
      <c r="RT129" s="36"/>
      <c r="RU129" s="36"/>
      <c r="RV129" s="36"/>
      <c r="RW129" s="36"/>
      <c r="RX129" s="36"/>
      <c r="RY129" s="36"/>
      <c r="RZ129" s="36"/>
      <c r="SA129" s="36"/>
      <c r="SB129" s="36"/>
      <c r="SC129" s="36"/>
      <c r="SD129" s="36"/>
      <c r="SE129" s="36"/>
      <c r="SF129" s="36"/>
      <c r="SG129" s="36"/>
      <c r="SH129" s="36"/>
      <c r="SI129" s="36"/>
      <c r="SJ129" s="36"/>
      <c r="SK129" s="36"/>
      <c r="SL129" s="36"/>
      <c r="SM129" s="36"/>
      <c r="SN129" s="36"/>
      <c r="SO129" s="36"/>
      <c r="SP129" s="36"/>
      <c r="SQ129" s="36"/>
      <c r="SR129" s="36"/>
      <c r="SS129" s="36"/>
      <c r="ST129" s="36"/>
      <c r="SU129" s="36"/>
      <c r="SV129" s="36"/>
      <c r="SW129" s="36"/>
      <c r="SX129" s="36"/>
      <c r="SY129" s="36"/>
      <c r="SZ129" s="36"/>
      <c r="TA129" s="36"/>
      <c r="TB129" s="36"/>
      <c r="TC129" s="36"/>
      <c r="TD129" s="36"/>
      <c r="TE129" s="36"/>
      <c r="TF129" s="36"/>
      <c r="TG129" s="36"/>
      <c r="TH129" s="36"/>
      <c r="TI129" s="36"/>
      <c r="TJ129" s="36"/>
      <c r="TK129" s="36"/>
      <c r="TL129" s="36"/>
      <c r="TM129" s="36"/>
      <c r="TN129" s="36"/>
      <c r="TO129" s="36"/>
      <c r="TP129" s="36"/>
      <c r="TQ129" s="36"/>
      <c r="TR129" s="36"/>
      <c r="TS129" s="36"/>
      <c r="TT129" s="36"/>
      <c r="TU129" s="36"/>
      <c r="TV129" s="36"/>
      <c r="TW129" s="36"/>
      <c r="TX129" s="36"/>
      <c r="TY129" s="36"/>
      <c r="TZ129" s="36"/>
      <c r="UA129" s="36"/>
      <c r="UB129" s="36"/>
      <c r="UC129" s="36"/>
      <c r="UD129" s="36"/>
      <c r="UE129" s="36"/>
      <c r="UF129" s="36"/>
      <c r="UG129" s="36"/>
      <c r="UH129" s="36"/>
      <c r="UI129" s="36"/>
      <c r="UJ129" s="36"/>
      <c r="UK129" s="36"/>
      <c r="UL129" s="36"/>
      <c r="UM129" s="36"/>
      <c r="UN129" s="36"/>
      <c r="UO129" s="36"/>
      <c r="UP129" s="36"/>
      <c r="UQ129" s="36"/>
      <c r="UR129" s="36"/>
      <c r="US129" s="36"/>
      <c r="UT129" s="36"/>
      <c r="UU129" s="36"/>
      <c r="UV129" s="36"/>
      <c r="UW129" s="36"/>
      <c r="UX129" s="36"/>
      <c r="UY129" s="36"/>
      <c r="UZ129" s="36"/>
      <c r="VA129" s="36"/>
      <c r="VB129" s="36"/>
      <c r="VC129" s="36"/>
      <c r="VD129" s="36"/>
      <c r="VE129" s="36"/>
      <c r="VF129" s="36"/>
      <c r="VG129" s="36"/>
      <c r="VH129" s="36"/>
      <c r="VI129" s="36"/>
      <c r="VJ129" s="36"/>
      <c r="VK129" s="36"/>
      <c r="VL129" s="36"/>
      <c r="VM129" s="36"/>
      <c r="VN129" s="36"/>
      <c r="VO129" s="36"/>
      <c r="VP129" s="36"/>
      <c r="VQ129" s="36"/>
      <c r="VR129" s="36"/>
      <c r="VS129" s="36"/>
      <c r="VT129" s="36"/>
      <c r="VU129" s="36"/>
      <c r="VV129" s="36"/>
      <c r="VW129" s="36"/>
      <c r="VX129" s="36"/>
      <c r="VY129" s="36"/>
      <c r="VZ129" s="36"/>
      <c r="WA129" s="36"/>
      <c r="WB129" s="36"/>
      <c r="WC129" s="36"/>
      <c r="WD129" s="36"/>
      <c r="WE129" s="36"/>
      <c r="WF129" s="36"/>
      <c r="WG129" s="36"/>
      <c r="WH129" s="36"/>
      <c r="WI129" s="36"/>
      <c r="WJ129" s="36"/>
      <c r="WK129" s="36"/>
      <c r="WL129" s="36"/>
      <c r="WM129" s="36"/>
      <c r="WN129" s="36"/>
      <c r="WO129" s="36"/>
      <c r="WP129" s="36"/>
      <c r="WQ129" s="36"/>
      <c r="WR129" s="36"/>
      <c r="WS129" s="36"/>
      <c r="WT129" s="36"/>
      <c r="WU129" s="36"/>
      <c r="WV129" s="36"/>
      <c r="WW129" s="36"/>
      <c r="WX129" s="36"/>
      <c r="WY129" s="36"/>
      <c r="WZ129" s="36"/>
      <c r="XA129" s="36"/>
      <c r="XB129" s="36"/>
      <c r="XC129" s="36"/>
      <c r="XD129" s="36"/>
      <c r="XE129" s="36"/>
      <c r="XF129" s="36"/>
      <c r="XG129" s="36"/>
      <c r="XH129" s="36"/>
      <c r="XI129" s="36"/>
      <c r="XJ129" s="36"/>
      <c r="XK129" s="36"/>
      <c r="XL129" s="36"/>
      <c r="XM129" s="36"/>
      <c r="XN129" s="36"/>
      <c r="XO129" s="36"/>
      <c r="XP129" s="36"/>
      <c r="XQ129" s="36"/>
      <c r="XR129" s="36"/>
      <c r="XS129" s="36"/>
      <c r="XT129" s="36"/>
      <c r="XU129" s="36"/>
      <c r="XV129" s="36"/>
      <c r="XW129" s="36"/>
      <c r="XX129" s="36"/>
      <c r="XY129" s="36"/>
      <c r="XZ129" s="36"/>
      <c r="YA129" s="36"/>
      <c r="YB129" s="36"/>
      <c r="YC129" s="36"/>
      <c r="YD129" s="36"/>
      <c r="YE129" s="36"/>
      <c r="YF129" s="36"/>
      <c r="YG129" s="36"/>
      <c r="YH129" s="36"/>
      <c r="YI129" s="36"/>
      <c r="YJ129" s="36"/>
      <c r="YK129" s="36"/>
      <c r="YL129" s="36"/>
      <c r="YM129" s="36"/>
      <c r="YN129" s="36"/>
      <c r="YO129" s="36"/>
      <c r="YP129" s="36"/>
      <c r="YQ129" s="36"/>
      <c r="YR129" s="36"/>
      <c r="YS129" s="36"/>
      <c r="YT129" s="36"/>
      <c r="YU129" s="36"/>
      <c r="YV129" s="36"/>
      <c r="YW129" s="36"/>
      <c r="YX129" s="36"/>
      <c r="YY129" s="36"/>
      <c r="YZ129" s="36"/>
      <c r="ZA129" s="36"/>
      <c r="ZB129" s="36"/>
      <c r="ZC129" s="36"/>
      <c r="ZD129" s="36"/>
      <c r="ZE129" s="36"/>
      <c r="ZF129" s="36"/>
      <c r="ZG129" s="36"/>
      <c r="ZH129" s="36"/>
      <c r="ZI129" s="36"/>
      <c r="ZJ129" s="36"/>
      <c r="ZK129" s="36"/>
      <c r="ZL129" s="36"/>
      <c r="ZM129" s="36"/>
      <c r="ZN129" s="36"/>
      <c r="ZO129" s="36"/>
      <c r="ZP129" s="36"/>
      <c r="ZQ129" s="36"/>
      <c r="ZR129" s="36"/>
      <c r="ZS129" s="36"/>
      <c r="ZT129" s="36"/>
      <c r="ZU129" s="36"/>
    </row>
    <row r="130" spans="1:697" x14ac:dyDescent="0.25">
      <c r="A130" s="57" t="s">
        <v>557</v>
      </c>
      <c r="B130" s="6">
        <v>62</v>
      </c>
      <c r="C130" s="22"/>
      <c r="D130" s="6">
        <v>19</v>
      </c>
      <c r="E130" s="6">
        <v>24.4</v>
      </c>
      <c r="F130" s="39" t="s">
        <v>531</v>
      </c>
      <c r="N130" s="6">
        <v>1</v>
      </c>
      <c r="O130" s="6">
        <v>1</v>
      </c>
      <c r="P130" s="39">
        <v>11.79</v>
      </c>
      <c r="Q130" s="39">
        <v>10.95</v>
      </c>
      <c r="S130" s="39">
        <v>0.32500000000000001</v>
      </c>
      <c r="AP130" s="23">
        <v>39.004100000000001</v>
      </c>
      <c r="AQ130" s="23">
        <v>-20.968800000000002</v>
      </c>
      <c r="AR130" s="6">
        <v>1</v>
      </c>
      <c r="AS130" s="23">
        <v>-47.035299999999999</v>
      </c>
      <c r="AT130" s="23">
        <v>2600</v>
      </c>
      <c r="AU130" s="23">
        <v>-20.968800000000002</v>
      </c>
      <c r="AV130" s="23">
        <v>26.066600000000001</v>
      </c>
      <c r="AW130" s="23">
        <v>12.9375</v>
      </c>
      <c r="AX130" s="23">
        <v>39.004100000000001</v>
      </c>
      <c r="AY130" s="23">
        <v>0.23036200000000001</v>
      </c>
      <c r="AZ130" s="23">
        <v>0.12945400000000001</v>
      </c>
      <c r="BA130" s="23">
        <v>91.406199999999998</v>
      </c>
      <c r="BB130" s="23">
        <v>-68.75</v>
      </c>
      <c r="BC130" s="23">
        <v>-24.3125</v>
      </c>
      <c r="BD130" s="23">
        <v>22.722799999999999</v>
      </c>
      <c r="BE130" s="23">
        <v>0.65085800000000005</v>
      </c>
      <c r="BI130" s="23">
        <v>0.429143</v>
      </c>
      <c r="BJ130" s="23">
        <v>0.62</v>
      </c>
      <c r="BU130" s="36"/>
      <c r="CK130" s="33"/>
      <c r="CL130" s="26"/>
      <c r="CM130" s="26"/>
      <c r="CN130" s="26"/>
      <c r="CO130" s="37"/>
      <c r="DB130" s="26"/>
      <c r="DC130" s="26"/>
      <c r="DD130" s="26"/>
      <c r="DE130" s="26"/>
      <c r="DF130" s="26"/>
      <c r="DG130" s="38"/>
      <c r="DM130" s="38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  <c r="IW130" s="36"/>
      <c r="IX130" s="36"/>
      <c r="IY130" s="36"/>
      <c r="IZ130" s="36"/>
      <c r="JA130" s="36"/>
      <c r="JB130" s="36"/>
      <c r="JC130" s="36"/>
      <c r="JD130" s="36"/>
      <c r="JE130" s="36"/>
      <c r="JF130" s="36"/>
      <c r="JG130" s="36"/>
      <c r="JH130" s="36"/>
      <c r="JI130" s="36"/>
      <c r="JJ130" s="36"/>
      <c r="JK130" s="36"/>
      <c r="JL130" s="36"/>
      <c r="JM130" s="36"/>
      <c r="JN130" s="36"/>
      <c r="JO130" s="36"/>
      <c r="JP130" s="36"/>
      <c r="JQ130" s="36"/>
      <c r="JR130" s="36"/>
      <c r="JS130" s="36"/>
      <c r="JT130" s="36"/>
      <c r="JU130" s="36"/>
      <c r="JV130" s="36"/>
      <c r="JW130" s="36"/>
      <c r="JX130" s="36"/>
      <c r="JY130" s="36"/>
      <c r="JZ130" s="36"/>
      <c r="KA130" s="36"/>
      <c r="KB130" s="36"/>
      <c r="KC130" s="36"/>
      <c r="KD130" s="36"/>
      <c r="KE130" s="36"/>
      <c r="KF130" s="36"/>
      <c r="KG130" s="36"/>
      <c r="KH130" s="36"/>
      <c r="KI130" s="36"/>
      <c r="KJ130" s="36"/>
      <c r="KK130" s="36"/>
      <c r="KL130" s="36"/>
      <c r="KM130" s="36"/>
      <c r="KN130" s="36"/>
      <c r="KO130" s="36"/>
      <c r="KP130" s="36"/>
      <c r="KQ130" s="36"/>
      <c r="KR130" s="36"/>
      <c r="KS130" s="36"/>
      <c r="KT130" s="36"/>
      <c r="KU130" s="36"/>
      <c r="KV130" s="36"/>
      <c r="KW130" s="36"/>
      <c r="KX130" s="36"/>
      <c r="KY130" s="36"/>
      <c r="KZ130" s="36"/>
      <c r="LA130" s="36"/>
      <c r="LB130" s="36"/>
      <c r="LC130" s="36"/>
      <c r="LD130" s="36"/>
      <c r="LE130" s="36"/>
      <c r="LF130" s="36"/>
      <c r="LG130" s="36"/>
      <c r="LH130" s="36"/>
      <c r="LI130" s="36"/>
      <c r="LJ130" s="36"/>
      <c r="LK130" s="36"/>
      <c r="LL130" s="36"/>
      <c r="LM130" s="36"/>
      <c r="LN130" s="36"/>
      <c r="LO130" s="36"/>
      <c r="LP130" s="36"/>
      <c r="LQ130" s="36"/>
      <c r="LR130" s="36"/>
      <c r="LS130" s="36"/>
      <c r="LT130" s="36"/>
      <c r="LU130" s="36"/>
      <c r="LV130" s="36"/>
      <c r="LW130" s="36"/>
      <c r="LX130" s="36"/>
      <c r="LY130" s="36"/>
      <c r="LZ130" s="36"/>
      <c r="MA130" s="36"/>
      <c r="MB130" s="36"/>
      <c r="MC130" s="36"/>
      <c r="MD130" s="36"/>
      <c r="ME130" s="36"/>
      <c r="MF130" s="36"/>
      <c r="MG130" s="36"/>
      <c r="MH130" s="36"/>
      <c r="MI130" s="36"/>
      <c r="MJ130" s="36"/>
      <c r="MK130" s="36"/>
      <c r="ML130" s="36"/>
      <c r="MM130" s="36"/>
      <c r="MN130" s="36"/>
      <c r="MO130" s="36"/>
      <c r="MP130" s="36"/>
      <c r="MQ130" s="36"/>
      <c r="MR130" s="36"/>
      <c r="MS130" s="36"/>
      <c r="MT130" s="36"/>
      <c r="MU130" s="36"/>
      <c r="MV130" s="36"/>
      <c r="MW130" s="36"/>
      <c r="MX130" s="36"/>
      <c r="MY130" s="36"/>
      <c r="MZ130" s="36"/>
      <c r="NA130" s="36"/>
      <c r="NB130" s="36"/>
      <c r="NC130" s="36"/>
      <c r="ND130" s="36"/>
      <c r="NE130" s="36"/>
      <c r="NF130" s="36"/>
      <c r="NG130" s="36"/>
      <c r="NH130" s="36"/>
      <c r="NI130" s="36"/>
      <c r="NJ130" s="36"/>
      <c r="NK130" s="36"/>
      <c r="NL130" s="36"/>
      <c r="NM130" s="36"/>
      <c r="NN130" s="36"/>
      <c r="NO130" s="36"/>
      <c r="NP130" s="36"/>
      <c r="NQ130" s="36"/>
      <c r="NR130" s="36"/>
      <c r="NS130" s="36"/>
      <c r="NT130" s="36"/>
      <c r="NU130" s="36"/>
      <c r="NV130" s="36"/>
      <c r="NW130" s="36"/>
      <c r="NX130" s="36"/>
      <c r="NY130" s="36"/>
      <c r="NZ130" s="36"/>
      <c r="OA130" s="36"/>
      <c r="OB130" s="36"/>
      <c r="OC130" s="36"/>
      <c r="OD130" s="36"/>
      <c r="OE130" s="36"/>
      <c r="OF130" s="36"/>
      <c r="OG130" s="36"/>
      <c r="OH130" s="36"/>
      <c r="OI130" s="36"/>
      <c r="OJ130" s="36"/>
      <c r="OK130" s="36"/>
      <c r="OL130" s="36"/>
      <c r="OM130" s="36"/>
      <c r="ON130" s="36"/>
      <c r="OO130" s="36"/>
      <c r="OP130" s="36"/>
      <c r="OQ130" s="36"/>
      <c r="OR130" s="36"/>
      <c r="OS130" s="36"/>
      <c r="OT130" s="36"/>
      <c r="OU130" s="36"/>
      <c r="OV130" s="36"/>
      <c r="OW130" s="36"/>
      <c r="OX130" s="36"/>
      <c r="OY130" s="36"/>
      <c r="OZ130" s="36"/>
      <c r="PA130" s="36"/>
      <c r="PB130" s="36"/>
      <c r="PC130" s="36"/>
      <c r="PD130" s="36"/>
      <c r="PE130" s="36"/>
      <c r="PF130" s="36"/>
      <c r="PG130" s="36"/>
      <c r="PH130" s="36"/>
      <c r="PI130" s="36"/>
      <c r="PJ130" s="36"/>
      <c r="PK130" s="36"/>
      <c r="PL130" s="36"/>
      <c r="PM130" s="36"/>
      <c r="PN130" s="36"/>
      <c r="PO130" s="36"/>
      <c r="PP130" s="36"/>
      <c r="PQ130" s="36"/>
      <c r="PR130" s="36"/>
      <c r="PS130" s="36"/>
      <c r="PT130" s="36"/>
      <c r="PU130" s="36"/>
      <c r="PV130" s="36"/>
      <c r="PW130" s="36"/>
      <c r="PX130" s="36"/>
      <c r="PY130" s="36"/>
      <c r="PZ130" s="36"/>
      <c r="QA130" s="36"/>
      <c r="QB130" s="36"/>
      <c r="QC130" s="36"/>
      <c r="QD130" s="36"/>
      <c r="QE130" s="36"/>
      <c r="QF130" s="36"/>
      <c r="QG130" s="36"/>
      <c r="QH130" s="36"/>
      <c r="QI130" s="36"/>
      <c r="QJ130" s="36"/>
      <c r="QK130" s="36"/>
      <c r="QL130" s="36"/>
      <c r="QM130" s="36"/>
      <c r="QN130" s="36"/>
      <c r="QO130" s="36"/>
      <c r="QP130" s="36"/>
      <c r="QQ130" s="36"/>
      <c r="QR130" s="36"/>
      <c r="QS130" s="36"/>
      <c r="QT130" s="36"/>
      <c r="QU130" s="36"/>
      <c r="QV130" s="36"/>
      <c r="QW130" s="36"/>
      <c r="QX130" s="36"/>
      <c r="QY130" s="36"/>
      <c r="QZ130" s="36"/>
      <c r="RA130" s="36"/>
      <c r="RB130" s="36"/>
      <c r="RC130" s="36"/>
      <c r="RD130" s="36"/>
      <c r="RE130" s="36"/>
      <c r="RF130" s="36"/>
      <c r="RG130" s="36"/>
      <c r="RH130" s="36"/>
      <c r="RI130" s="36"/>
      <c r="RJ130" s="36"/>
      <c r="RK130" s="36"/>
      <c r="RL130" s="36"/>
      <c r="RM130" s="36"/>
      <c r="RN130" s="36"/>
      <c r="RO130" s="36"/>
      <c r="RP130" s="36"/>
      <c r="RQ130" s="36"/>
      <c r="RR130" s="36"/>
      <c r="RS130" s="36"/>
      <c r="RT130" s="36"/>
      <c r="RU130" s="36"/>
      <c r="RV130" s="36"/>
      <c r="RW130" s="36"/>
      <c r="RX130" s="36"/>
      <c r="RY130" s="36"/>
      <c r="RZ130" s="36"/>
      <c r="SA130" s="36"/>
      <c r="SB130" s="36"/>
      <c r="SC130" s="36"/>
      <c r="SD130" s="36"/>
      <c r="SE130" s="36"/>
      <c r="SF130" s="36"/>
      <c r="SG130" s="36"/>
      <c r="SH130" s="36"/>
      <c r="SI130" s="36"/>
      <c r="SJ130" s="36"/>
      <c r="SK130" s="36"/>
      <c r="SL130" s="36"/>
      <c r="SM130" s="36"/>
      <c r="SN130" s="36"/>
      <c r="SO130" s="36"/>
      <c r="SP130" s="36"/>
      <c r="SQ130" s="36"/>
      <c r="SR130" s="36"/>
      <c r="SS130" s="36"/>
      <c r="ST130" s="36"/>
      <c r="SU130" s="36"/>
      <c r="SV130" s="36"/>
      <c r="SW130" s="36"/>
      <c r="SX130" s="36"/>
      <c r="SY130" s="36"/>
      <c r="SZ130" s="36"/>
      <c r="TA130" s="36"/>
      <c r="TB130" s="36"/>
      <c r="TC130" s="36"/>
      <c r="TD130" s="36"/>
      <c r="TE130" s="36"/>
      <c r="TF130" s="36"/>
      <c r="TG130" s="36"/>
      <c r="TH130" s="36"/>
      <c r="TI130" s="36"/>
      <c r="TJ130" s="36"/>
      <c r="TK130" s="36"/>
      <c r="TL130" s="36"/>
      <c r="TM130" s="36"/>
      <c r="TN130" s="36"/>
      <c r="TO130" s="36"/>
      <c r="TP130" s="36"/>
      <c r="TQ130" s="36"/>
      <c r="TR130" s="36"/>
      <c r="TS130" s="36"/>
      <c r="TT130" s="36"/>
      <c r="TU130" s="36"/>
      <c r="TV130" s="36"/>
      <c r="TW130" s="36"/>
      <c r="TX130" s="36"/>
      <c r="TY130" s="36"/>
      <c r="TZ130" s="36"/>
      <c r="UA130" s="36"/>
      <c r="UB130" s="36"/>
      <c r="UC130" s="36"/>
      <c r="UD130" s="36"/>
      <c r="UE130" s="36"/>
      <c r="UF130" s="36"/>
      <c r="UG130" s="36"/>
      <c r="UH130" s="36"/>
      <c r="UI130" s="36"/>
      <c r="UJ130" s="36"/>
      <c r="UK130" s="36"/>
      <c r="UL130" s="36"/>
      <c r="UM130" s="36"/>
      <c r="UN130" s="36"/>
      <c r="UO130" s="36"/>
      <c r="UP130" s="36"/>
      <c r="UQ130" s="36"/>
      <c r="UR130" s="36"/>
      <c r="US130" s="36"/>
      <c r="UT130" s="36"/>
      <c r="UU130" s="36"/>
      <c r="UV130" s="36"/>
      <c r="UW130" s="36"/>
      <c r="UX130" s="36"/>
      <c r="UY130" s="36"/>
      <c r="UZ130" s="36"/>
      <c r="VA130" s="36"/>
      <c r="VB130" s="36"/>
      <c r="VC130" s="36"/>
      <c r="VD130" s="36"/>
      <c r="VE130" s="36"/>
      <c r="VF130" s="36"/>
      <c r="VG130" s="36"/>
      <c r="VH130" s="36"/>
      <c r="VI130" s="36"/>
      <c r="VJ130" s="36"/>
      <c r="VK130" s="36"/>
      <c r="VL130" s="36"/>
      <c r="VM130" s="36"/>
      <c r="VN130" s="36"/>
      <c r="VO130" s="36"/>
      <c r="VP130" s="36"/>
      <c r="VQ130" s="36"/>
      <c r="VR130" s="36"/>
      <c r="VS130" s="36"/>
      <c r="VT130" s="36"/>
      <c r="VU130" s="36"/>
      <c r="VV130" s="36"/>
      <c r="VW130" s="36"/>
      <c r="VX130" s="36"/>
      <c r="VY130" s="36"/>
      <c r="VZ130" s="36"/>
      <c r="WA130" s="36"/>
      <c r="WB130" s="36"/>
      <c r="WC130" s="36"/>
      <c r="WD130" s="36"/>
      <c r="WE130" s="36"/>
      <c r="WF130" s="36"/>
      <c r="WG130" s="36"/>
      <c r="WH130" s="36"/>
      <c r="WI130" s="36"/>
      <c r="WJ130" s="36"/>
      <c r="WK130" s="36"/>
      <c r="WL130" s="36"/>
      <c r="WM130" s="36"/>
      <c r="WN130" s="36"/>
      <c r="WO130" s="36"/>
      <c r="WP130" s="36"/>
      <c r="WQ130" s="36"/>
      <c r="WR130" s="36"/>
      <c r="WS130" s="36"/>
      <c r="WT130" s="36"/>
      <c r="WU130" s="36"/>
      <c r="WV130" s="36"/>
      <c r="WW130" s="36"/>
      <c r="WX130" s="36"/>
      <c r="WY130" s="36"/>
      <c r="WZ130" s="36"/>
      <c r="XA130" s="36"/>
      <c r="XB130" s="36"/>
      <c r="XC130" s="36"/>
      <c r="XD130" s="36"/>
      <c r="XE130" s="36"/>
      <c r="XF130" s="36"/>
      <c r="XG130" s="36"/>
      <c r="XH130" s="36"/>
      <c r="XI130" s="36"/>
      <c r="XJ130" s="36"/>
      <c r="XK130" s="36"/>
      <c r="XL130" s="36"/>
      <c r="XM130" s="36"/>
      <c r="XN130" s="36"/>
      <c r="XO130" s="36"/>
      <c r="XP130" s="36"/>
      <c r="XQ130" s="36"/>
      <c r="XR130" s="36"/>
      <c r="XS130" s="36"/>
      <c r="XT130" s="36"/>
      <c r="XU130" s="36"/>
      <c r="XV130" s="36"/>
      <c r="XW130" s="36"/>
      <c r="XX130" s="36"/>
      <c r="XY130" s="36"/>
      <c r="XZ130" s="36"/>
      <c r="YA130" s="36"/>
      <c r="YB130" s="36"/>
      <c r="YC130" s="36"/>
      <c r="YD130" s="36"/>
      <c r="YE130" s="36"/>
      <c r="YF130" s="36"/>
      <c r="YG130" s="36"/>
      <c r="YH130" s="36"/>
      <c r="YI130" s="36"/>
      <c r="YJ130" s="36"/>
      <c r="YK130" s="36"/>
      <c r="YL130" s="36"/>
      <c r="YM130" s="36"/>
      <c r="YN130" s="36"/>
      <c r="YO130" s="36"/>
      <c r="YP130" s="36"/>
      <c r="YQ130" s="36"/>
      <c r="YR130" s="36"/>
      <c r="YS130" s="36"/>
      <c r="YT130" s="36"/>
      <c r="YU130" s="36"/>
      <c r="YV130" s="36"/>
      <c r="YW130" s="36"/>
      <c r="YX130" s="36"/>
      <c r="YY130" s="36"/>
      <c r="YZ130" s="36"/>
      <c r="ZA130" s="36"/>
      <c r="ZB130" s="36"/>
      <c r="ZC130" s="36"/>
      <c r="ZD130" s="36"/>
      <c r="ZE130" s="36"/>
      <c r="ZF130" s="36"/>
      <c r="ZG130" s="36"/>
      <c r="ZH130" s="36"/>
      <c r="ZI130" s="36"/>
      <c r="ZJ130" s="36"/>
      <c r="ZK130" s="36"/>
      <c r="ZL130" s="36"/>
      <c r="ZM130" s="36"/>
      <c r="ZN130" s="36"/>
      <c r="ZO130" s="36"/>
      <c r="ZP130" s="36"/>
      <c r="ZQ130" s="36"/>
      <c r="ZR130" s="36"/>
      <c r="ZS130" s="36"/>
      <c r="ZT130" s="36"/>
      <c r="ZU130" s="36"/>
    </row>
    <row r="131" spans="1:697" x14ac:dyDescent="0.25">
      <c r="A131" s="57" t="s">
        <v>558</v>
      </c>
      <c r="B131" s="6">
        <v>63</v>
      </c>
      <c r="C131" s="22"/>
      <c r="D131" s="6">
        <v>19</v>
      </c>
      <c r="E131" s="6">
        <v>24.4</v>
      </c>
      <c r="F131" s="39" t="s">
        <v>531</v>
      </c>
      <c r="N131" s="6">
        <v>1</v>
      </c>
      <c r="O131" s="6">
        <v>1</v>
      </c>
      <c r="P131" s="39">
        <v>11.29</v>
      </c>
      <c r="Q131" s="39">
        <v>9.23</v>
      </c>
      <c r="S131" s="39">
        <v>0.44900000000000001</v>
      </c>
      <c r="AP131" s="23">
        <v>30.886500000000002</v>
      </c>
      <c r="AQ131" s="23">
        <v>-28.5</v>
      </c>
      <c r="AR131" s="6">
        <v>1</v>
      </c>
      <c r="AS131" s="23">
        <v>-46.042700000000004</v>
      </c>
      <c r="AT131" s="23">
        <v>2400</v>
      </c>
      <c r="AU131" s="23">
        <v>-28.5</v>
      </c>
      <c r="AV131" s="23">
        <v>17.5427</v>
      </c>
      <c r="AW131" s="23">
        <v>13.3438</v>
      </c>
      <c r="AX131" s="23">
        <v>30.886500000000002</v>
      </c>
      <c r="AY131" s="23">
        <v>0.21776200000000001</v>
      </c>
      <c r="AZ131" s="23">
        <v>0.12612499999999999</v>
      </c>
      <c r="BA131" s="23">
        <v>100</v>
      </c>
      <c r="BB131" s="23">
        <v>-79.6875</v>
      </c>
      <c r="BC131" s="23">
        <v>-33.781199999999998</v>
      </c>
      <c r="BD131" s="23">
        <v>12.2615</v>
      </c>
      <c r="BE131" s="23">
        <v>0.63828600000000002</v>
      </c>
      <c r="BI131" s="23">
        <v>0.40171400000000002</v>
      </c>
      <c r="BJ131" s="23">
        <v>0.6</v>
      </c>
      <c r="BU131" s="36"/>
      <c r="CK131" s="33"/>
      <c r="CL131" s="26"/>
      <c r="CM131" s="26"/>
      <c r="CN131" s="26"/>
      <c r="CO131" s="37"/>
      <c r="DB131" s="26"/>
      <c r="DC131" s="26"/>
      <c r="DD131" s="26"/>
      <c r="DE131" s="26"/>
      <c r="DF131" s="26"/>
      <c r="DG131" s="38"/>
      <c r="DM131" s="38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6"/>
      <c r="IR131" s="36"/>
      <c r="IS131" s="36"/>
      <c r="IT131" s="36"/>
      <c r="IU131" s="36"/>
      <c r="IV131" s="36"/>
      <c r="IW131" s="36"/>
      <c r="IX131" s="36"/>
      <c r="IY131" s="36"/>
      <c r="IZ131" s="36"/>
      <c r="JA131" s="36"/>
      <c r="JB131" s="36"/>
      <c r="JC131" s="36"/>
      <c r="JD131" s="36"/>
      <c r="JE131" s="36"/>
      <c r="JF131" s="36"/>
      <c r="JG131" s="36"/>
      <c r="JH131" s="36"/>
      <c r="JI131" s="36"/>
      <c r="JJ131" s="36"/>
      <c r="JK131" s="36"/>
      <c r="JL131" s="36"/>
      <c r="JM131" s="36"/>
      <c r="JN131" s="36"/>
      <c r="JO131" s="36"/>
      <c r="JP131" s="36"/>
      <c r="JQ131" s="36"/>
      <c r="JR131" s="36"/>
      <c r="JS131" s="36"/>
      <c r="JT131" s="36"/>
      <c r="JU131" s="36"/>
      <c r="JV131" s="36"/>
      <c r="JW131" s="36"/>
      <c r="JX131" s="36"/>
      <c r="JY131" s="36"/>
      <c r="JZ131" s="36"/>
      <c r="KA131" s="36"/>
      <c r="KB131" s="36"/>
      <c r="KC131" s="36"/>
      <c r="KD131" s="36"/>
      <c r="KE131" s="36"/>
      <c r="KF131" s="36"/>
      <c r="KG131" s="36"/>
      <c r="KH131" s="36"/>
      <c r="KI131" s="36"/>
      <c r="KJ131" s="36"/>
      <c r="KK131" s="36"/>
      <c r="KL131" s="36"/>
      <c r="KM131" s="36"/>
      <c r="KN131" s="36"/>
      <c r="KO131" s="36"/>
      <c r="KP131" s="36"/>
      <c r="KQ131" s="36"/>
      <c r="KR131" s="36"/>
      <c r="KS131" s="36"/>
      <c r="KT131" s="36"/>
      <c r="KU131" s="36"/>
      <c r="KV131" s="36"/>
      <c r="KW131" s="36"/>
      <c r="KX131" s="36"/>
      <c r="KY131" s="36"/>
      <c r="KZ131" s="36"/>
      <c r="LA131" s="36"/>
      <c r="LB131" s="36"/>
      <c r="LC131" s="36"/>
      <c r="LD131" s="36"/>
      <c r="LE131" s="36"/>
      <c r="LF131" s="36"/>
      <c r="LG131" s="36"/>
      <c r="LH131" s="36"/>
      <c r="LI131" s="36"/>
      <c r="LJ131" s="36"/>
      <c r="LK131" s="36"/>
      <c r="LL131" s="36"/>
      <c r="LM131" s="36"/>
      <c r="LN131" s="36"/>
      <c r="LO131" s="36"/>
      <c r="LP131" s="36"/>
      <c r="LQ131" s="36"/>
      <c r="LR131" s="36"/>
      <c r="LS131" s="36"/>
      <c r="LT131" s="36"/>
      <c r="LU131" s="36"/>
      <c r="LV131" s="36"/>
      <c r="LW131" s="36"/>
      <c r="LX131" s="36"/>
      <c r="LY131" s="36"/>
      <c r="LZ131" s="36"/>
      <c r="MA131" s="36"/>
      <c r="MB131" s="36"/>
      <c r="MC131" s="36"/>
      <c r="MD131" s="36"/>
      <c r="ME131" s="36"/>
      <c r="MF131" s="36"/>
      <c r="MG131" s="36"/>
      <c r="MH131" s="36"/>
      <c r="MI131" s="36"/>
      <c r="MJ131" s="36"/>
      <c r="MK131" s="36"/>
      <c r="ML131" s="36"/>
      <c r="MM131" s="36"/>
      <c r="MN131" s="36"/>
      <c r="MO131" s="36"/>
      <c r="MP131" s="36"/>
      <c r="MQ131" s="36"/>
      <c r="MR131" s="36"/>
      <c r="MS131" s="36"/>
      <c r="MT131" s="36"/>
      <c r="MU131" s="36"/>
      <c r="MV131" s="36"/>
      <c r="MW131" s="36"/>
      <c r="MX131" s="36"/>
      <c r="MY131" s="36"/>
      <c r="MZ131" s="36"/>
      <c r="NA131" s="36"/>
      <c r="NB131" s="36"/>
      <c r="NC131" s="36"/>
      <c r="ND131" s="36"/>
      <c r="NE131" s="36"/>
      <c r="NF131" s="36"/>
      <c r="NG131" s="36"/>
      <c r="NH131" s="36"/>
      <c r="NI131" s="36"/>
      <c r="NJ131" s="36"/>
      <c r="NK131" s="36"/>
      <c r="NL131" s="36"/>
      <c r="NM131" s="36"/>
      <c r="NN131" s="36"/>
      <c r="NO131" s="36"/>
      <c r="NP131" s="36"/>
      <c r="NQ131" s="36"/>
      <c r="NR131" s="36"/>
      <c r="NS131" s="36"/>
      <c r="NT131" s="36"/>
      <c r="NU131" s="36"/>
      <c r="NV131" s="36"/>
      <c r="NW131" s="36"/>
      <c r="NX131" s="36"/>
      <c r="NY131" s="36"/>
      <c r="NZ131" s="36"/>
      <c r="OA131" s="36"/>
      <c r="OB131" s="36"/>
      <c r="OC131" s="36"/>
      <c r="OD131" s="36"/>
      <c r="OE131" s="36"/>
      <c r="OF131" s="36"/>
      <c r="OG131" s="36"/>
      <c r="OH131" s="36"/>
      <c r="OI131" s="36"/>
      <c r="OJ131" s="36"/>
      <c r="OK131" s="36"/>
      <c r="OL131" s="36"/>
      <c r="OM131" s="36"/>
      <c r="ON131" s="36"/>
      <c r="OO131" s="36"/>
      <c r="OP131" s="36"/>
      <c r="OQ131" s="36"/>
      <c r="OR131" s="36"/>
      <c r="OS131" s="36"/>
      <c r="OT131" s="36"/>
      <c r="OU131" s="36"/>
      <c r="OV131" s="36"/>
      <c r="OW131" s="36"/>
      <c r="OX131" s="36"/>
      <c r="OY131" s="36"/>
      <c r="OZ131" s="36"/>
      <c r="PA131" s="36"/>
      <c r="PB131" s="36"/>
      <c r="PC131" s="36"/>
      <c r="PD131" s="36"/>
      <c r="PE131" s="36"/>
      <c r="PF131" s="36"/>
      <c r="PG131" s="36"/>
      <c r="PH131" s="36"/>
      <c r="PI131" s="36"/>
      <c r="PJ131" s="36"/>
      <c r="PK131" s="36"/>
      <c r="PL131" s="36"/>
      <c r="PM131" s="36"/>
      <c r="PN131" s="36"/>
      <c r="PO131" s="36"/>
      <c r="PP131" s="36"/>
      <c r="PQ131" s="36"/>
      <c r="PR131" s="36"/>
      <c r="PS131" s="36"/>
      <c r="PT131" s="36"/>
      <c r="PU131" s="36"/>
      <c r="PV131" s="36"/>
      <c r="PW131" s="36"/>
      <c r="PX131" s="36"/>
      <c r="PY131" s="36"/>
      <c r="PZ131" s="36"/>
      <c r="QA131" s="36"/>
      <c r="QB131" s="36"/>
      <c r="QC131" s="36"/>
      <c r="QD131" s="36"/>
      <c r="QE131" s="36"/>
      <c r="QF131" s="36"/>
      <c r="QG131" s="36"/>
      <c r="QH131" s="36"/>
      <c r="QI131" s="36"/>
      <c r="QJ131" s="36"/>
      <c r="QK131" s="36"/>
      <c r="QL131" s="36"/>
      <c r="QM131" s="36"/>
      <c r="QN131" s="36"/>
      <c r="QO131" s="36"/>
      <c r="QP131" s="36"/>
      <c r="QQ131" s="36"/>
      <c r="QR131" s="36"/>
      <c r="QS131" s="36"/>
      <c r="QT131" s="36"/>
      <c r="QU131" s="36"/>
      <c r="QV131" s="36"/>
      <c r="QW131" s="36"/>
      <c r="QX131" s="36"/>
      <c r="QY131" s="36"/>
      <c r="QZ131" s="36"/>
      <c r="RA131" s="36"/>
      <c r="RB131" s="36"/>
      <c r="RC131" s="36"/>
      <c r="RD131" s="36"/>
      <c r="RE131" s="36"/>
      <c r="RF131" s="36"/>
      <c r="RG131" s="36"/>
      <c r="RH131" s="36"/>
      <c r="RI131" s="36"/>
      <c r="RJ131" s="36"/>
      <c r="RK131" s="36"/>
      <c r="RL131" s="36"/>
      <c r="RM131" s="36"/>
      <c r="RN131" s="36"/>
      <c r="RO131" s="36"/>
      <c r="RP131" s="36"/>
      <c r="RQ131" s="36"/>
      <c r="RR131" s="36"/>
      <c r="RS131" s="36"/>
      <c r="RT131" s="36"/>
      <c r="RU131" s="36"/>
      <c r="RV131" s="36"/>
      <c r="RW131" s="36"/>
      <c r="RX131" s="36"/>
      <c r="RY131" s="36"/>
      <c r="RZ131" s="36"/>
      <c r="SA131" s="36"/>
      <c r="SB131" s="36"/>
      <c r="SC131" s="36"/>
      <c r="SD131" s="36"/>
      <c r="SE131" s="36"/>
      <c r="SF131" s="36"/>
      <c r="SG131" s="36"/>
      <c r="SH131" s="36"/>
      <c r="SI131" s="36"/>
      <c r="SJ131" s="36"/>
      <c r="SK131" s="36"/>
      <c r="SL131" s="36"/>
      <c r="SM131" s="36"/>
      <c r="SN131" s="36"/>
      <c r="SO131" s="36"/>
      <c r="SP131" s="36"/>
      <c r="SQ131" s="36"/>
      <c r="SR131" s="36"/>
      <c r="SS131" s="36"/>
      <c r="ST131" s="36"/>
      <c r="SU131" s="36"/>
      <c r="SV131" s="36"/>
      <c r="SW131" s="36"/>
      <c r="SX131" s="36"/>
      <c r="SY131" s="36"/>
      <c r="SZ131" s="36"/>
      <c r="TA131" s="36"/>
      <c r="TB131" s="36"/>
      <c r="TC131" s="36"/>
      <c r="TD131" s="36"/>
      <c r="TE131" s="36"/>
      <c r="TF131" s="36"/>
      <c r="TG131" s="36"/>
      <c r="TH131" s="36"/>
      <c r="TI131" s="36"/>
      <c r="TJ131" s="36"/>
      <c r="TK131" s="36"/>
      <c r="TL131" s="36"/>
      <c r="TM131" s="36"/>
      <c r="TN131" s="36"/>
      <c r="TO131" s="36"/>
      <c r="TP131" s="36"/>
      <c r="TQ131" s="36"/>
      <c r="TR131" s="36"/>
      <c r="TS131" s="36"/>
      <c r="TT131" s="36"/>
      <c r="TU131" s="36"/>
      <c r="TV131" s="36"/>
      <c r="TW131" s="36"/>
      <c r="TX131" s="36"/>
      <c r="TY131" s="36"/>
      <c r="TZ131" s="36"/>
      <c r="UA131" s="36"/>
      <c r="UB131" s="36"/>
      <c r="UC131" s="36"/>
      <c r="UD131" s="36"/>
      <c r="UE131" s="36"/>
      <c r="UF131" s="36"/>
      <c r="UG131" s="36"/>
      <c r="UH131" s="36"/>
      <c r="UI131" s="36"/>
      <c r="UJ131" s="36"/>
      <c r="UK131" s="36"/>
      <c r="UL131" s="36"/>
      <c r="UM131" s="36"/>
      <c r="UN131" s="36"/>
      <c r="UO131" s="36"/>
      <c r="UP131" s="36"/>
      <c r="UQ131" s="36"/>
      <c r="UR131" s="36"/>
      <c r="US131" s="36"/>
      <c r="UT131" s="36"/>
      <c r="UU131" s="36"/>
      <c r="UV131" s="36"/>
      <c r="UW131" s="36"/>
      <c r="UX131" s="36"/>
      <c r="UY131" s="36"/>
      <c r="UZ131" s="36"/>
      <c r="VA131" s="36"/>
      <c r="VB131" s="36"/>
      <c r="VC131" s="36"/>
      <c r="VD131" s="36"/>
      <c r="VE131" s="36"/>
      <c r="VF131" s="36"/>
      <c r="VG131" s="36"/>
      <c r="VH131" s="36"/>
      <c r="VI131" s="36"/>
      <c r="VJ131" s="36"/>
      <c r="VK131" s="36"/>
      <c r="VL131" s="36"/>
      <c r="VM131" s="36"/>
      <c r="VN131" s="36"/>
      <c r="VO131" s="36"/>
      <c r="VP131" s="36"/>
      <c r="VQ131" s="36"/>
      <c r="VR131" s="36"/>
      <c r="VS131" s="36"/>
      <c r="VT131" s="36"/>
      <c r="VU131" s="36"/>
      <c r="VV131" s="36"/>
      <c r="VW131" s="36"/>
      <c r="VX131" s="36"/>
      <c r="VY131" s="36"/>
      <c r="VZ131" s="36"/>
      <c r="WA131" s="36"/>
      <c r="WB131" s="36"/>
      <c r="WC131" s="36"/>
      <c r="WD131" s="36"/>
      <c r="WE131" s="36"/>
      <c r="WF131" s="36"/>
      <c r="WG131" s="36"/>
      <c r="WH131" s="36"/>
      <c r="WI131" s="36"/>
      <c r="WJ131" s="36"/>
      <c r="WK131" s="36"/>
      <c r="WL131" s="36"/>
      <c r="WM131" s="36"/>
      <c r="WN131" s="36"/>
      <c r="WO131" s="36"/>
      <c r="WP131" s="36"/>
      <c r="WQ131" s="36"/>
      <c r="WR131" s="36"/>
      <c r="WS131" s="36"/>
      <c r="WT131" s="36"/>
      <c r="WU131" s="36"/>
      <c r="WV131" s="36"/>
      <c r="WW131" s="36"/>
      <c r="WX131" s="36"/>
      <c r="WY131" s="36"/>
      <c r="WZ131" s="36"/>
      <c r="XA131" s="36"/>
      <c r="XB131" s="36"/>
      <c r="XC131" s="36"/>
      <c r="XD131" s="36"/>
      <c r="XE131" s="36"/>
      <c r="XF131" s="36"/>
      <c r="XG131" s="36"/>
      <c r="XH131" s="36"/>
      <c r="XI131" s="36"/>
      <c r="XJ131" s="36"/>
      <c r="XK131" s="36"/>
      <c r="XL131" s="36"/>
      <c r="XM131" s="36"/>
      <c r="XN131" s="36"/>
      <c r="XO131" s="36"/>
      <c r="XP131" s="36"/>
      <c r="XQ131" s="36"/>
      <c r="XR131" s="36"/>
      <c r="XS131" s="36"/>
      <c r="XT131" s="36"/>
      <c r="XU131" s="36"/>
      <c r="XV131" s="36"/>
      <c r="XW131" s="36"/>
      <c r="XX131" s="36"/>
      <c r="XY131" s="36"/>
      <c r="XZ131" s="36"/>
      <c r="YA131" s="36"/>
      <c r="YB131" s="36"/>
      <c r="YC131" s="36"/>
      <c r="YD131" s="36"/>
      <c r="YE131" s="36"/>
      <c r="YF131" s="36"/>
      <c r="YG131" s="36"/>
      <c r="YH131" s="36"/>
      <c r="YI131" s="36"/>
      <c r="YJ131" s="36"/>
      <c r="YK131" s="36"/>
      <c r="YL131" s="36"/>
      <c r="YM131" s="36"/>
      <c r="YN131" s="36"/>
      <c r="YO131" s="36"/>
      <c r="YP131" s="36"/>
      <c r="YQ131" s="36"/>
      <c r="YR131" s="36"/>
      <c r="YS131" s="36"/>
      <c r="YT131" s="36"/>
      <c r="YU131" s="36"/>
      <c r="YV131" s="36"/>
      <c r="YW131" s="36"/>
      <c r="YX131" s="36"/>
      <c r="YY131" s="36"/>
      <c r="YZ131" s="36"/>
      <c r="ZA131" s="36"/>
      <c r="ZB131" s="36"/>
      <c r="ZC131" s="36"/>
      <c r="ZD131" s="36"/>
      <c r="ZE131" s="36"/>
      <c r="ZF131" s="36"/>
      <c r="ZG131" s="36"/>
      <c r="ZH131" s="36"/>
      <c r="ZI131" s="36"/>
      <c r="ZJ131" s="36"/>
      <c r="ZK131" s="36"/>
      <c r="ZL131" s="36"/>
      <c r="ZM131" s="36"/>
      <c r="ZN131" s="36"/>
      <c r="ZO131" s="36"/>
      <c r="ZP131" s="36"/>
      <c r="ZQ131" s="36"/>
      <c r="ZR131" s="36"/>
      <c r="ZS131" s="36"/>
      <c r="ZT131" s="36"/>
      <c r="ZU131" s="36"/>
    </row>
    <row r="132" spans="1:697" x14ac:dyDescent="0.25">
      <c r="A132" s="57" t="s">
        <v>574</v>
      </c>
      <c r="B132" s="6">
        <v>83</v>
      </c>
      <c r="C132" s="22"/>
      <c r="D132" s="6">
        <v>19</v>
      </c>
      <c r="E132" s="6">
        <v>21.5</v>
      </c>
      <c r="F132" s="39" t="s">
        <v>531</v>
      </c>
      <c r="N132" s="6">
        <v>1</v>
      </c>
      <c r="O132" s="6">
        <v>1</v>
      </c>
      <c r="P132" s="39">
        <v>8.93</v>
      </c>
      <c r="Q132" s="39">
        <v>6.34</v>
      </c>
      <c r="S132" s="39">
        <v>0.371</v>
      </c>
      <c r="AP132" s="23">
        <v>24.976800000000001</v>
      </c>
      <c r="AQ132" s="23">
        <v>-31.593800000000002</v>
      </c>
      <c r="AR132" s="6">
        <v>1</v>
      </c>
      <c r="AS132" s="23">
        <v>-50.789299999999997</v>
      </c>
      <c r="AT132" s="23">
        <v>3700</v>
      </c>
      <c r="AU132" s="23">
        <v>-31.593800000000002</v>
      </c>
      <c r="AV132" s="23">
        <v>19.195499999999999</v>
      </c>
      <c r="AW132" s="23">
        <v>5.78125</v>
      </c>
      <c r="AX132" s="23">
        <v>24.976800000000001</v>
      </c>
      <c r="AY132" s="23">
        <v>0.13903399999999999</v>
      </c>
      <c r="AZ132" s="23">
        <v>8.4333400000000003E-2</v>
      </c>
      <c r="BA132" s="23">
        <v>60.9375</v>
      </c>
      <c r="BB132" s="23">
        <v>-86.718800000000002</v>
      </c>
      <c r="BC132" s="23">
        <v>-44.718800000000002</v>
      </c>
      <c r="BD132" s="23">
        <v>6.0705200000000001</v>
      </c>
      <c r="BE132" s="23">
        <v>0.56094100000000002</v>
      </c>
      <c r="BI132" s="23">
        <v>0.55905899999999997</v>
      </c>
      <c r="BJ132" s="23">
        <v>0.68</v>
      </c>
      <c r="CK132" s="33"/>
      <c r="CL132" s="26"/>
      <c r="CM132" s="26"/>
      <c r="CN132" s="26"/>
      <c r="CO132" s="37"/>
      <c r="DB132" s="26"/>
      <c r="DC132" s="26"/>
      <c r="DD132" s="26"/>
      <c r="DE132" s="26"/>
      <c r="DF132" s="26"/>
      <c r="DG132" s="38"/>
      <c r="DM132" s="38"/>
    </row>
    <row r="133" spans="1:697" x14ac:dyDescent="0.25">
      <c r="A133" s="57" t="s">
        <v>591</v>
      </c>
      <c r="B133" s="6">
        <v>108</v>
      </c>
      <c r="C133" s="22"/>
      <c r="D133" s="6">
        <v>19</v>
      </c>
      <c r="E133" s="6">
        <v>23.4</v>
      </c>
      <c r="F133" s="39" t="s">
        <v>531</v>
      </c>
      <c r="N133" s="6">
        <v>1</v>
      </c>
      <c r="O133" s="6">
        <v>1</v>
      </c>
      <c r="P133" s="28">
        <v>9.43</v>
      </c>
      <c r="Q133" s="28">
        <v>5.99</v>
      </c>
      <c r="S133" s="28">
        <v>0.32100000000000001</v>
      </c>
      <c r="AP133" s="23">
        <v>30.266400000000001</v>
      </c>
      <c r="AQ133" s="23">
        <v>-33.9375</v>
      </c>
      <c r="AR133" s="6">
        <v>1</v>
      </c>
      <c r="AS133" s="23">
        <v>-46.016399999999997</v>
      </c>
      <c r="AT133" s="23">
        <v>2100</v>
      </c>
      <c r="AU133" s="23">
        <v>-33.9375</v>
      </c>
      <c r="AV133" s="23">
        <v>12.078900000000001</v>
      </c>
      <c r="AW133" s="23">
        <v>18.1875</v>
      </c>
      <c r="AX133" s="23">
        <v>30.266400000000001</v>
      </c>
      <c r="AY133" s="23">
        <v>0.22895199999999999</v>
      </c>
      <c r="AZ133" s="23">
        <v>0.13781399999999999</v>
      </c>
      <c r="BA133" s="23">
        <v>118.75</v>
      </c>
      <c r="BB133" s="23">
        <v>-107.812</v>
      </c>
      <c r="BC133" s="23">
        <v>-41.343800000000002</v>
      </c>
      <c r="BD133" s="23">
        <v>4.6726400000000003</v>
      </c>
      <c r="BE133" s="23">
        <v>0.72505299999999995</v>
      </c>
      <c r="BI133" s="23">
        <v>0.47494700000000001</v>
      </c>
      <c r="BJ133" s="23">
        <v>0.7</v>
      </c>
      <c r="CK133" s="33"/>
      <c r="CL133" s="26"/>
      <c r="CN133" s="26"/>
      <c r="CO133" s="37"/>
      <c r="DB133" s="26"/>
      <c r="DC133" s="26"/>
      <c r="DD133" s="26"/>
      <c r="DE133" s="26"/>
      <c r="DF133" s="26"/>
      <c r="DG133" s="38"/>
      <c r="DM133" s="38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</row>
    <row r="134" spans="1:697" x14ac:dyDescent="0.25">
      <c r="A134" s="57" t="s">
        <v>592</v>
      </c>
      <c r="B134" s="6">
        <v>110</v>
      </c>
      <c r="C134" s="22"/>
      <c r="D134" s="6">
        <v>19</v>
      </c>
      <c r="E134" s="6">
        <v>23.4</v>
      </c>
      <c r="F134" s="39" t="s">
        <v>531</v>
      </c>
      <c r="N134" s="6">
        <v>1</v>
      </c>
      <c r="O134" s="6">
        <v>1</v>
      </c>
      <c r="P134" s="28">
        <v>9.4700000000000006</v>
      </c>
      <c r="Q134" s="28">
        <v>7.91</v>
      </c>
      <c r="S134" s="28">
        <v>0.313</v>
      </c>
      <c r="AP134" s="23">
        <v>27.315100000000001</v>
      </c>
      <c r="AQ134" s="23">
        <v>-29.0625</v>
      </c>
      <c r="AR134" s="6">
        <v>1</v>
      </c>
      <c r="AS134" s="23">
        <v>-44.190100000000001</v>
      </c>
      <c r="AT134" s="23">
        <v>2600</v>
      </c>
      <c r="AU134" s="23">
        <v>-29.0625</v>
      </c>
      <c r="AV134" s="23">
        <v>15.127599999999999</v>
      </c>
      <c r="AW134" s="23">
        <v>12.1875</v>
      </c>
      <c r="AX134" s="23">
        <v>27.315100000000001</v>
      </c>
      <c r="AY134" s="23">
        <v>0.233042</v>
      </c>
      <c r="AZ134" s="23">
        <v>0.12692999999999999</v>
      </c>
      <c r="BA134" s="23">
        <v>88.281199999999998</v>
      </c>
      <c r="BB134" s="23">
        <v>-63.281199999999998</v>
      </c>
      <c r="BC134" s="23">
        <v>-31.6875</v>
      </c>
      <c r="BD134" s="23">
        <v>12.502599999999999</v>
      </c>
      <c r="BE134" s="23">
        <v>0.69173200000000001</v>
      </c>
      <c r="BI134" s="23">
        <v>0.38826699999999997</v>
      </c>
      <c r="BJ134" s="23">
        <v>0.57999999999999996</v>
      </c>
      <c r="CK134" s="33"/>
      <c r="CL134" s="26"/>
      <c r="CM134" s="26"/>
      <c r="CN134" s="26"/>
      <c r="CO134" s="37"/>
      <c r="DB134" s="26"/>
      <c r="DC134" s="26"/>
      <c r="DD134" s="26"/>
      <c r="DE134" s="26"/>
      <c r="DF134" s="26"/>
      <c r="DG134" s="38"/>
      <c r="DM134" s="38"/>
    </row>
    <row r="135" spans="1:697" x14ac:dyDescent="0.25">
      <c r="A135" s="48" t="s">
        <v>615</v>
      </c>
      <c r="B135" s="6">
        <v>135</v>
      </c>
      <c r="C135" s="22">
        <v>2</v>
      </c>
      <c r="D135" s="13">
        <v>19</v>
      </c>
      <c r="E135" s="13">
        <v>15.6</v>
      </c>
      <c r="F135" s="13" t="s">
        <v>531</v>
      </c>
      <c r="G135" s="13"/>
      <c r="H135" s="13">
        <v>1</v>
      </c>
      <c r="I135" s="13"/>
      <c r="J135" s="25">
        <v>0.06</v>
      </c>
      <c r="K135" s="50">
        <v>120</v>
      </c>
      <c r="L135" s="50">
        <v>341</v>
      </c>
      <c r="M135" s="25">
        <v>0.35190615835777128</v>
      </c>
      <c r="N135" s="25">
        <v>1</v>
      </c>
      <c r="O135" s="25">
        <v>1</v>
      </c>
      <c r="P135" s="13">
        <v>6.09</v>
      </c>
      <c r="Q135" s="13">
        <v>4.3099999999999996</v>
      </c>
      <c r="R135" s="13">
        <v>1.19</v>
      </c>
      <c r="S135" s="13">
        <v>0.23100000000000001</v>
      </c>
      <c r="T135" s="13">
        <v>0.21199999999999999</v>
      </c>
      <c r="U135" s="13">
        <v>-1.2237499999999999</v>
      </c>
      <c r="V135" s="13">
        <v>-47.293199999999999</v>
      </c>
      <c r="W135" s="13">
        <v>1.0082899999999999</v>
      </c>
      <c r="X135" s="13">
        <v>-46.900700000000001</v>
      </c>
      <c r="Y135" s="60"/>
      <c r="Z135" s="60"/>
      <c r="AA135" s="13">
        <v>0.59534100000000001</v>
      </c>
      <c r="AB135" s="13">
        <v>0.58468200000000004</v>
      </c>
      <c r="AC135" s="13">
        <v>0.59351299999999996</v>
      </c>
      <c r="AD135" s="13"/>
      <c r="AE135" s="13"/>
      <c r="AF135" s="13"/>
      <c r="AG135" s="13"/>
      <c r="AH135" s="13"/>
      <c r="AI135" s="13"/>
      <c r="AJ135" s="13">
        <v>-66.2</v>
      </c>
      <c r="AK135" s="13">
        <v>-4100</v>
      </c>
      <c r="AL135" s="13"/>
      <c r="AM135" s="60"/>
      <c r="AN135" s="15"/>
      <c r="AO135" s="15"/>
      <c r="AP135" s="25">
        <v>21.005800000000001</v>
      </c>
      <c r="AQ135" s="25">
        <v>-38.862299999999998</v>
      </c>
      <c r="AR135" s="13">
        <v>1</v>
      </c>
      <c r="AS135" s="25">
        <v>-46.380800000000001</v>
      </c>
      <c r="AT135" s="25">
        <v>2000</v>
      </c>
      <c r="AU135" s="25">
        <v>-38.862299999999998</v>
      </c>
      <c r="AV135" s="25">
        <v>7.51844</v>
      </c>
      <c r="AW135" s="25">
        <v>13.487299999999999</v>
      </c>
      <c r="AX135" s="25">
        <v>21.005800000000001</v>
      </c>
      <c r="AY135" s="25">
        <v>0.17993799999999999</v>
      </c>
      <c r="AZ135" s="25">
        <v>0.10796500000000001</v>
      </c>
      <c r="BA135" s="25">
        <v>114.062</v>
      </c>
      <c r="BB135" s="25">
        <v>-133.59399999999999</v>
      </c>
      <c r="BC135" s="25">
        <v>-49.8125</v>
      </c>
      <c r="BD135" s="25">
        <v>-3.4317199999999999</v>
      </c>
      <c r="BE135" s="25">
        <v>0.55772999999999995</v>
      </c>
      <c r="BF135" s="59"/>
      <c r="BG135" s="59"/>
      <c r="BH135" s="59"/>
      <c r="BI135" s="25">
        <v>0.46227000000000001</v>
      </c>
      <c r="BJ135" s="25">
        <v>0.64</v>
      </c>
      <c r="BK135" s="25">
        <v>1</v>
      </c>
      <c r="BL135" s="25"/>
      <c r="BM135" s="25"/>
      <c r="BN135" s="25"/>
      <c r="BO135" s="25"/>
      <c r="BP135" s="25"/>
      <c r="BQ135" s="25"/>
      <c r="BR135" s="25"/>
      <c r="BS135" s="25"/>
      <c r="BT135" s="25"/>
      <c r="BV135" s="25"/>
      <c r="BW135" s="25"/>
      <c r="BX135" s="25"/>
      <c r="BY135" s="61">
        <v>0.28194444444444444</v>
      </c>
      <c r="BZ135" s="61"/>
      <c r="CA135" s="61">
        <v>0.29375000000000001</v>
      </c>
      <c r="CB135" s="61">
        <v>0.33888888888888885</v>
      </c>
      <c r="CC135" s="61">
        <v>4.513888888888884E-2</v>
      </c>
      <c r="CD135" s="25"/>
      <c r="CE135" s="25"/>
      <c r="CF135" s="25"/>
      <c r="CG135" s="25">
        <v>11</v>
      </c>
      <c r="CH135" s="25"/>
      <c r="CI135" s="13"/>
      <c r="CJ135" s="13">
        <v>6</v>
      </c>
      <c r="CK135" s="62">
        <v>-26.569134501999997</v>
      </c>
      <c r="CL135" s="15">
        <v>-10.644311999999999</v>
      </c>
      <c r="CM135" s="15"/>
      <c r="CN135" s="15"/>
      <c r="CO135" s="37">
        <v>0</v>
      </c>
      <c r="CP135" s="13">
        <v>1</v>
      </c>
      <c r="CQ135" s="13">
        <v>5.84</v>
      </c>
      <c r="CR135" s="13">
        <v>2.02</v>
      </c>
      <c r="CS135" s="13">
        <v>5.84</v>
      </c>
      <c r="CT135" s="13"/>
      <c r="CU135" s="13"/>
      <c r="CV135" s="13"/>
      <c r="CW135" s="13"/>
      <c r="CX135" s="13"/>
      <c r="CY135" s="13"/>
      <c r="CZ135" s="13"/>
      <c r="DA135" s="13">
        <v>1</v>
      </c>
      <c r="DB135" s="15">
        <v>0</v>
      </c>
      <c r="DC135" s="15">
        <v>0</v>
      </c>
      <c r="DD135" s="15">
        <v>0</v>
      </c>
      <c r="DE135" s="15">
        <v>0</v>
      </c>
      <c r="DF135" s="15">
        <v>0</v>
      </c>
      <c r="DG135" s="14">
        <v>0</v>
      </c>
      <c r="DH135" s="15"/>
      <c r="DI135" s="13">
        <v>0</v>
      </c>
      <c r="DJ135" s="13">
        <v>1</v>
      </c>
      <c r="DK135" s="13"/>
      <c r="DL135" s="13"/>
      <c r="DM135" s="14">
        <v>1</v>
      </c>
    </row>
    <row r="136" spans="1:697" x14ac:dyDescent="0.25">
      <c r="A136" s="13" t="s">
        <v>616</v>
      </c>
      <c r="B136" s="6">
        <v>136</v>
      </c>
      <c r="C136" s="22">
        <v>2</v>
      </c>
      <c r="D136" s="13">
        <v>19</v>
      </c>
      <c r="E136" s="13">
        <v>15.6</v>
      </c>
      <c r="F136" s="13" t="s">
        <v>531</v>
      </c>
      <c r="G136" s="13"/>
      <c r="H136" s="13">
        <v>0</v>
      </c>
      <c r="I136" s="13"/>
      <c r="J136" s="25">
        <v>0.06</v>
      </c>
      <c r="K136" s="50">
        <v>241</v>
      </c>
      <c r="L136" s="50">
        <v>341</v>
      </c>
      <c r="M136" s="25">
        <v>0.70674486803519065</v>
      </c>
      <c r="N136" s="25">
        <v>1</v>
      </c>
      <c r="O136" s="25">
        <v>1.5</v>
      </c>
      <c r="P136" s="13">
        <v>9.66</v>
      </c>
      <c r="Q136" s="13">
        <v>6.38</v>
      </c>
      <c r="R136" s="13">
        <v>2.13</v>
      </c>
      <c r="S136" s="13">
        <v>0.27400000000000002</v>
      </c>
      <c r="T136" s="13">
        <v>0.26100000000000001</v>
      </c>
      <c r="U136" s="13">
        <v>-1.52423</v>
      </c>
      <c r="V136" s="13">
        <v>-46.061799999999998</v>
      </c>
      <c r="W136" s="13">
        <v>1.36416</v>
      </c>
      <c r="X136" s="13">
        <v>-46.3688</v>
      </c>
      <c r="Y136" s="13">
        <v>0.57309500000000002</v>
      </c>
      <c r="Z136" s="13">
        <v>0.60002800000000001</v>
      </c>
      <c r="AA136" s="13">
        <v>0.59101599999999999</v>
      </c>
      <c r="AB136" s="13">
        <v>0.56459599999999999</v>
      </c>
      <c r="AC136" s="13">
        <v>0.58355900000000005</v>
      </c>
      <c r="AD136" s="13"/>
      <c r="AE136" s="13"/>
      <c r="AF136" s="13"/>
      <c r="AG136" s="13"/>
      <c r="AH136" s="13"/>
      <c r="AI136" s="13"/>
      <c r="AJ136" s="13">
        <v>-66.2</v>
      </c>
      <c r="AK136" s="13">
        <v>-2900</v>
      </c>
      <c r="AL136" s="13"/>
      <c r="AM136" s="60"/>
      <c r="AN136" s="15"/>
      <c r="AO136" s="15"/>
      <c r="AP136" s="25">
        <v>45.012599999999999</v>
      </c>
      <c r="AQ136" s="25">
        <v>-37.0687</v>
      </c>
      <c r="AR136" s="13">
        <v>1</v>
      </c>
      <c r="AS136" s="25">
        <v>-45.887599999999999</v>
      </c>
      <c r="AT136" s="25">
        <v>1500</v>
      </c>
      <c r="AU136" s="25">
        <v>-37.0687</v>
      </c>
      <c r="AV136" s="25">
        <v>8.8188300000000002</v>
      </c>
      <c r="AW136" s="25">
        <v>36.1937</v>
      </c>
      <c r="AX136" s="25">
        <v>45.012599999999999</v>
      </c>
      <c r="AY136" s="25">
        <v>0.22814799999999999</v>
      </c>
      <c r="AZ136" s="25">
        <v>0.14216100000000001</v>
      </c>
      <c r="BA136" s="25">
        <v>236.71899999999999</v>
      </c>
      <c r="BB136" s="25">
        <v>-236.71899999999999</v>
      </c>
      <c r="BC136" s="25">
        <v>-49.093800000000002</v>
      </c>
      <c r="BD136" s="25">
        <v>-3.2061700000000002</v>
      </c>
      <c r="BE136" s="25">
        <v>0.71199999999999997</v>
      </c>
      <c r="BF136" s="59"/>
      <c r="BG136" s="59"/>
      <c r="BH136" s="59"/>
      <c r="BI136" s="25">
        <v>0.42799999999999999</v>
      </c>
      <c r="BJ136" s="25">
        <v>0.66</v>
      </c>
      <c r="BK136" s="25">
        <v>1</v>
      </c>
      <c r="BL136" s="25"/>
      <c r="BM136" s="25"/>
      <c r="BN136" s="25"/>
      <c r="BO136" s="25"/>
      <c r="BP136" s="25"/>
      <c r="BQ136" s="25"/>
      <c r="BR136" s="25"/>
      <c r="BS136" s="25"/>
      <c r="BT136" s="25"/>
      <c r="BV136" s="25"/>
      <c r="BW136" s="25"/>
      <c r="BX136" s="25"/>
      <c r="BY136" s="61">
        <v>0.28194444444444444</v>
      </c>
      <c r="BZ136" s="61"/>
      <c r="CA136" s="61">
        <v>0.29375000000000001</v>
      </c>
      <c r="CB136" s="61">
        <v>0.35000000000000003</v>
      </c>
      <c r="CC136" s="61">
        <v>5.6250000000000022E-2</v>
      </c>
      <c r="CD136" s="25"/>
      <c r="CE136" s="25"/>
      <c r="CF136" s="25"/>
      <c r="CG136" s="25">
        <v>12.5</v>
      </c>
      <c r="CH136" s="25"/>
      <c r="CI136" s="13"/>
      <c r="CJ136" s="13">
        <v>6</v>
      </c>
      <c r="CK136" s="62">
        <v>-13.698655585999999</v>
      </c>
      <c r="CL136" s="33">
        <v>-1.218729</v>
      </c>
      <c r="CM136" s="15"/>
      <c r="CN136" s="33"/>
      <c r="CO136" s="12">
        <v>0</v>
      </c>
      <c r="CP136" s="13">
        <v>1</v>
      </c>
      <c r="CQ136" s="13">
        <v>5.84</v>
      </c>
      <c r="CR136" s="13">
        <v>4.08</v>
      </c>
      <c r="CS136" s="13">
        <v>3.94</v>
      </c>
      <c r="CT136" s="13">
        <v>4.2</v>
      </c>
      <c r="CU136" s="13">
        <v>4.93</v>
      </c>
      <c r="CV136" s="13">
        <v>4.54</v>
      </c>
      <c r="CW136" s="13"/>
      <c r="CX136" s="13"/>
      <c r="CY136" s="13"/>
      <c r="CZ136" s="13"/>
      <c r="DA136" s="13">
        <v>4</v>
      </c>
      <c r="DB136" s="15">
        <v>0</v>
      </c>
      <c r="DC136" s="15">
        <v>0</v>
      </c>
      <c r="DD136" s="15">
        <v>2</v>
      </c>
      <c r="DE136" s="15">
        <v>0</v>
      </c>
      <c r="DF136" s="15">
        <v>0</v>
      </c>
      <c r="DG136" s="14">
        <v>0</v>
      </c>
      <c r="DH136" s="15"/>
      <c r="DI136" s="13"/>
      <c r="DJ136" s="13">
        <v>4</v>
      </c>
      <c r="DK136" s="13">
        <v>4</v>
      </c>
      <c r="DL136" s="13"/>
      <c r="DM136" s="14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</row>
    <row r="137" spans="1:697" x14ac:dyDescent="0.25">
      <c r="A137" s="48" t="s">
        <v>620</v>
      </c>
      <c r="B137" s="6">
        <v>138</v>
      </c>
      <c r="C137" s="22">
        <v>4</v>
      </c>
      <c r="D137" s="13">
        <v>19</v>
      </c>
      <c r="E137" s="13">
        <v>15.6</v>
      </c>
      <c r="F137" s="13" t="s">
        <v>531</v>
      </c>
      <c r="G137" s="13"/>
      <c r="H137" s="13">
        <v>0</v>
      </c>
      <c r="I137" s="13"/>
      <c r="J137" s="25">
        <v>0.72</v>
      </c>
      <c r="K137" s="50">
        <v>276</v>
      </c>
      <c r="L137" s="50">
        <v>414</v>
      </c>
      <c r="M137" s="25">
        <v>0.66666666666666663</v>
      </c>
      <c r="N137" s="25">
        <v>1</v>
      </c>
      <c r="O137" s="25">
        <v>1</v>
      </c>
      <c r="P137" s="13">
        <v>9.06</v>
      </c>
      <c r="Q137" s="13">
        <v>6.26</v>
      </c>
      <c r="R137" s="13">
        <v>2.1789999999999998</v>
      </c>
      <c r="S137" s="13">
        <v>0.29399999999999998</v>
      </c>
      <c r="T137" s="13">
        <v>0.28299999999999997</v>
      </c>
      <c r="U137" s="13">
        <v>-1.2398</v>
      </c>
      <c r="V137" s="13">
        <v>-46.868099999999998</v>
      </c>
      <c r="W137" s="13">
        <v>1.12883</v>
      </c>
      <c r="X137" s="13">
        <v>-47.033099999999997</v>
      </c>
      <c r="Y137" s="13">
        <v>0.57792600000000005</v>
      </c>
      <c r="Z137" s="13">
        <v>0.61350400000000005</v>
      </c>
      <c r="AA137" s="13">
        <v>0.601692</v>
      </c>
      <c r="AB137" s="13">
        <v>0.59427399999999997</v>
      </c>
      <c r="AC137" s="13">
        <v>0.63301399999999997</v>
      </c>
      <c r="AD137" s="13"/>
      <c r="AE137" s="13"/>
      <c r="AF137" s="13"/>
      <c r="AG137" s="13"/>
      <c r="AH137" s="13"/>
      <c r="AI137" s="13"/>
      <c r="AJ137" s="13">
        <v>0</v>
      </c>
      <c r="AK137" s="13">
        <v>0</v>
      </c>
      <c r="AL137" s="13"/>
      <c r="AM137" s="60"/>
      <c r="AN137" s="15"/>
      <c r="AO137" s="15"/>
      <c r="AP137" s="25">
        <v>27.636600000000001</v>
      </c>
      <c r="AQ137" s="25">
        <v>-36.601300000000002</v>
      </c>
      <c r="AR137" s="13">
        <v>1</v>
      </c>
      <c r="AS137" s="25">
        <v>-46.449100000000001</v>
      </c>
      <c r="AT137" s="25">
        <v>1500</v>
      </c>
      <c r="AU137" s="25">
        <v>-36.601300000000002</v>
      </c>
      <c r="AV137" s="25">
        <v>9.8477999999999994</v>
      </c>
      <c r="AW137" s="25">
        <v>17.788799999999998</v>
      </c>
      <c r="AX137" s="25">
        <v>27.636600000000001</v>
      </c>
      <c r="AY137" s="25">
        <v>0.216804</v>
      </c>
      <c r="AZ137" s="25">
        <v>0.12782199999999999</v>
      </c>
      <c r="BA137" s="25">
        <v>129.68799999999999</v>
      </c>
      <c r="BB137" s="25">
        <v>-136.71899999999999</v>
      </c>
      <c r="BC137" s="25">
        <v>-47.843800000000002</v>
      </c>
      <c r="BD137" s="25">
        <v>-1.3946400000000001</v>
      </c>
      <c r="BE137" s="25">
        <v>0.68294699999999997</v>
      </c>
      <c r="BF137" s="59"/>
      <c r="BG137" s="59"/>
      <c r="BH137" s="59"/>
      <c r="BI137" s="25">
        <v>0.49705300000000002</v>
      </c>
      <c r="BJ137" s="25">
        <v>0.7</v>
      </c>
      <c r="BK137" s="25">
        <v>1</v>
      </c>
      <c r="BL137" s="25"/>
      <c r="BM137" s="25"/>
      <c r="BN137" s="25"/>
      <c r="BO137" s="25"/>
      <c r="BP137" s="25"/>
      <c r="BQ137" s="25"/>
      <c r="BR137" s="25"/>
      <c r="BS137" s="25"/>
      <c r="BT137" s="25"/>
      <c r="BV137" s="25"/>
      <c r="BW137" s="25"/>
      <c r="BX137" s="25"/>
      <c r="BY137" s="61">
        <v>0.28194444444444444</v>
      </c>
      <c r="BZ137" s="61"/>
      <c r="CA137" s="61">
        <v>0.29722222222222222</v>
      </c>
      <c r="CB137" s="61">
        <v>0.39861111111111108</v>
      </c>
      <c r="CC137" s="61">
        <v>0.10138888888888886</v>
      </c>
      <c r="CD137" s="25"/>
      <c r="CE137" s="25"/>
      <c r="CF137" s="25"/>
      <c r="CG137" s="25">
        <v>9</v>
      </c>
      <c r="CH137" s="25"/>
      <c r="CI137" s="13"/>
      <c r="CJ137" s="13">
        <v>7</v>
      </c>
      <c r="CK137" s="62">
        <v>-7.5640135859999988</v>
      </c>
      <c r="CL137" s="15">
        <v>0</v>
      </c>
      <c r="CM137" s="15"/>
      <c r="CN137" s="15"/>
      <c r="CO137" s="12">
        <v>1</v>
      </c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>
        <v>0</v>
      </c>
      <c r="DB137" s="15"/>
      <c r="DC137" s="15"/>
      <c r="DD137" s="15"/>
      <c r="DE137" s="15"/>
      <c r="DF137" s="15"/>
      <c r="DG137" s="14"/>
      <c r="DH137" s="15"/>
      <c r="DI137" s="13"/>
      <c r="DJ137" s="13"/>
      <c r="DK137" s="13"/>
      <c r="DL137" s="13"/>
      <c r="DM137" s="14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</row>
    <row r="138" spans="1:697" x14ac:dyDescent="0.25">
      <c r="A138" s="13" t="s">
        <v>621</v>
      </c>
      <c r="B138" s="6">
        <v>139</v>
      </c>
      <c r="C138" s="22">
        <v>4</v>
      </c>
      <c r="D138" s="13">
        <v>19</v>
      </c>
      <c r="E138" s="13">
        <v>15.6</v>
      </c>
      <c r="F138" s="13" t="s">
        <v>531</v>
      </c>
      <c r="G138" s="13"/>
      <c r="H138" s="13">
        <v>0</v>
      </c>
      <c r="I138" s="13"/>
      <c r="J138" s="25">
        <v>0.72</v>
      </c>
      <c r="K138" s="50">
        <v>86</v>
      </c>
      <c r="L138" s="50">
        <v>348</v>
      </c>
      <c r="M138" s="25">
        <v>0.2471264367816092</v>
      </c>
      <c r="N138" s="25">
        <v>1</v>
      </c>
      <c r="O138" s="25">
        <v>1.5</v>
      </c>
      <c r="P138" s="13">
        <v>8.91</v>
      </c>
      <c r="Q138" s="13">
        <v>6.25</v>
      </c>
      <c r="R138" s="13">
        <v>3.96</v>
      </c>
      <c r="S138" s="13">
        <v>0.22</v>
      </c>
      <c r="T138" s="13">
        <v>0.23400000000000001</v>
      </c>
      <c r="U138" s="13">
        <v>-1.88802</v>
      </c>
      <c r="V138" s="13">
        <v>-49.697299999999998</v>
      </c>
      <c r="W138" s="13">
        <v>1.56633</v>
      </c>
      <c r="X138" s="13">
        <v>-50.296300000000002</v>
      </c>
      <c r="Y138" s="13">
        <v>0.61990199999999995</v>
      </c>
      <c r="Z138" s="13">
        <v>0.60910200000000003</v>
      </c>
      <c r="AA138" s="13">
        <v>0.61194400000000004</v>
      </c>
      <c r="AB138" s="13">
        <v>0.63151500000000005</v>
      </c>
      <c r="AC138" s="13">
        <v>0.70653600000000005</v>
      </c>
      <c r="AD138" s="13"/>
      <c r="AE138" s="13"/>
      <c r="AF138" s="13"/>
      <c r="AG138" s="13"/>
      <c r="AH138" s="13"/>
      <c r="AI138" s="13"/>
      <c r="AJ138" s="13">
        <v>-68.8</v>
      </c>
      <c r="AK138" s="13">
        <v>-3000</v>
      </c>
      <c r="AL138" s="13"/>
      <c r="AM138" s="60"/>
      <c r="AN138" s="15"/>
      <c r="AO138" s="15"/>
      <c r="AP138" s="25">
        <v>42.527299999999997</v>
      </c>
      <c r="AQ138" s="25">
        <v>-37.6479</v>
      </c>
      <c r="AR138" s="13">
        <v>1</v>
      </c>
      <c r="AS138" s="25">
        <v>-49.214799999999997</v>
      </c>
      <c r="AT138" s="25">
        <v>1600</v>
      </c>
      <c r="AU138" s="25">
        <v>-37.6479</v>
      </c>
      <c r="AV138" s="25">
        <v>11.5669</v>
      </c>
      <c r="AW138" s="25">
        <v>30.9604</v>
      </c>
      <c r="AX138" s="25">
        <v>42.527299999999997</v>
      </c>
      <c r="AY138" s="25">
        <v>0.208342</v>
      </c>
      <c r="AZ138" s="25">
        <v>0.150113</v>
      </c>
      <c r="BA138" s="25">
        <v>193.75</v>
      </c>
      <c r="BB138" s="25">
        <v>-250.78100000000001</v>
      </c>
      <c r="BC138" s="25">
        <v>-50.75</v>
      </c>
      <c r="BD138" s="25">
        <v>-1.53518</v>
      </c>
      <c r="BE138" s="25">
        <v>0.61733300000000002</v>
      </c>
      <c r="BF138" s="59"/>
      <c r="BG138" s="59"/>
      <c r="BH138" s="59"/>
      <c r="BI138" s="25">
        <v>0.42266700000000001</v>
      </c>
      <c r="BJ138" s="25">
        <v>0.66</v>
      </c>
      <c r="BK138" s="25">
        <v>1</v>
      </c>
      <c r="BL138" s="25"/>
      <c r="BM138" s="25"/>
      <c r="BN138" s="25"/>
      <c r="BO138" s="25"/>
      <c r="BP138" s="25"/>
      <c r="BQ138" s="25"/>
      <c r="BR138" s="25"/>
      <c r="BS138" s="25"/>
      <c r="BT138" s="25"/>
      <c r="BV138" s="25"/>
      <c r="BW138" s="25"/>
      <c r="BX138" s="25"/>
      <c r="BY138" s="61">
        <v>0.28194444444444444</v>
      </c>
      <c r="BZ138" s="61"/>
      <c r="CA138" s="61">
        <v>0.29722222222222222</v>
      </c>
      <c r="CB138" s="61">
        <v>0.4069444444444445</v>
      </c>
      <c r="CC138" s="61">
        <v>0.10972222222222228</v>
      </c>
      <c r="CD138" s="25"/>
      <c r="CE138" s="25"/>
      <c r="CF138" s="25"/>
      <c r="CG138" s="25">
        <v>19.899999999999999</v>
      </c>
      <c r="CH138" s="25"/>
      <c r="CI138" s="13"/>
      <c r="CJ138" s="13">
        <v>7</v>
      </c>
      <c r="CK138" s="62">
        <v>0</v>
      </c>
      <c r="CL138" s="15">
        <v>0</v>
      </c>
      <c r="CM138" s="15"/>
      <c r="CN138" s="15"/>
      <c r="CO138" s="12">
        <v>0</v>
      </c>
      <c r="CP138" s="13"/>
      <c r="CQ138" s="13">
        <v>7.17</v>
      </c>
      <c r="CR138" s="13">
        <v>1.59</v>
      </c>
      <c r="CS138" s="13">
        <v>3.36</v>
      </c>
      <c r="CT138" s="13">
        <v>4.62</v>
      </c>
      <c r="CU138" s="13"/>
      <c r="CV138" s="13"/>
      <c r="CW138" s="13"/>
      <c r="CX138" s="13"/>
      <c r="CY138" s="13"/>
      <c r="CZ138" s="13"/>
      <c r="DA138" s="13">
        <v>2</v>
      </c>
      <c r="DB138" s="15">
        <v>0</v>
      </c>
      <c r="DC138" s="15">
        <v>0</v>
      </c>
      <c r="DD138" s="15">
        <v>0</v>
      </c>
      <c r="DE138" s="15">
        <v>0</v>
      </c>
      <c r="DF138" s="15">
        <v>0</v>
      </c>
      <c r="DG138" s="14">
        <v>0</v>
      </c>
      <c r="DH138" s="15"/>
      <c r="DI138" s="13">
        <v>1</v>
      </c>
      <c r="DJ138" s="13">
        <v>1</v>
      </c>
      <c r="DK138" s="13">
        <v>0</v>
      </c>
      <c r="DL138" s="13">
        <v>1</v>
      </c>
      <c r="DM138" s="14">
        <v>0</v>
      </c>
    </row>
    <row r="139" spans="1:697" x14ac:dyDescent="0.25">
      <c r="A139" s="48" t="s">
        <v>622</v>
      </c>
      <c r="B139" s="6">
        <v>140</v>
      </c>
      <c r="C139" s="22">
        <v>3</v>
      </c>
      <c r="D139" s="13">
        <v>19</v>
      </c>
      <c r="E139" s="13">
        <v>15.6</v>
      </c>
      <c r="F139" s="13" t="s">
        <v>531</v>
      </c>
      <c r="G139" s="13" t="s">
        <v>623</v>
      </c>
      <c r="H139" s="13">
        <v>0</v>
      </c>
      <c r="I139" s="13"/>
      <c r="J139" s="25">
        <v>0.3</v>
      </c>
      <c r="K139" s="50">
        <v>156</v>
      </c>
      <c r="L139" s="50">
        <v>348</v>
      </c>
      <c r="M139" s="25">
        <v>0.44827586206896552</v>
      </c>
      <c r="N139" s="25">
        <v>1</v>
      </c>
      <c r="O139" s="25">
        <v>1</v>
      </c>
      <c r="P139" s="13">
        <v>6.92</v>
      </c>
      <c r="Q139" s="13">
        <v>4.1100000000000003</v>
      </c>
      <c r="R139" s="13">
        <v>1.01</v>
      </c>
      <c r="S139" s="13">
        <v>0.23899999999999999</v>
      </c>
      <c r="T139" s="13">
        <v>0.246</v>
      </c>
      <c r="U139" s="13">
        <v>-1.3913</v>
      </c>
      <c r="V139" s="13">
        <v>-46.893799999999999</v>
      </c>
      <c r="W139" s="13">
        <v>1.0612200000000001</v>
      </c>
      <c r="X139" s="13">
        <v>-47.142699999999998</v>
      </c>
      <c r="Y139" s="60"/>
      <c r="Z139" s="13">
        <v>0.45569599999999999</v>
      </c>
      <c r="AA139" s="13">
        <v>0.49103999999999998</v>
      </c>
      <c r="AB139" s="13">
        <v>0.47632999999999998</v>
      </c>
      <c r="AC139" s="13">
        <v>0.49226500000000001</v>
      </c>
      <c r="AD139" s="13"/>
      <c r="AE139" s="13"/>
      <c r="AF139" s="13"/>
      <c r="AG139" s="13"/>
      <c r="AH139" s="13"/>
      <c r="AI139" s="13"/>
      <c r="AJ139" s="13">
        <v>-65.900000000000006</v>
      </c>
      <c r="AK139" s="13">
        <v>-4400</v>
      </c>
      <c r="AL139" s="13"/>
      <c r="AM139" s="60"/>
      <c r="AN139" s="15"/>
      <c r="AO139" s="15"/>
      <c r="AP139" s="25">
        <v>22.8979</v>
      </c>
      <c r="AQ139" s="25">
        <v>-38.959299999999999</v>
      </c>
      <c r="AR139" s="13">
        <v>1</v>
      </c>
      <c r="AS139" s="25">
        <v>-46.7729</v>
      </c>
      <c r="AT139" s="25">
        <v>1700</v>
      </c>
      <c r="AU139" s="25">
        <v>-38.959299999999999</v>
      </c>
      <c r="AV139" s="25">
        <v>7.8136000000000001</v>
      </c>
      <c r="AW139" s="25">
        <v>15.084300000000001</v>
      </c>
      <c r="AX139" s="25">
        <v>22.8979</v>
      </c>
      <c r="AY139" s="25">
        <v>0.19015899999999999</v>
      </c>
      <c r="AZ139" s="25">
        <v>0.10908900000000001</v>
      </c>
      <c r="BA139" s="25">
        <v>125.78100000000001</v>
      </c>
      <c r="BB139" s="25">
        <v>-135.15600000000001</v>
      </c>
      <c r="BC139" s="25">
        <v>-50.5</v>
      </c>
      <c r="BD139" s="25">
        <v>-3.7271200000000002</v>
      </c>
      <c r="BE139" s="25">
        <v>0.61017100000000002</v>
      </c>
      <c r="BF139" s="59"/>
      <c r="BG139" s="59"/>
      <c r="BH139" s="59"/>
      <c r="BI139" s="25">
        <v>0.52982899999999999</v>
      </c>
      <c r="BJ139" s="25">
        <v>0.7</v>
      </c>
      <c r="BK139" s="25">
        <v>1</v>
      </c>
      <c r="BL139" s="25"/>
      <c r="BM139" s="25"/>
      <c r="BN139" s="25"/>
      <c r="BO139" s="25"/>
      <c r="BP139" s="25"/>
      <c r="BQ139" s="25"/>
      <c r="BR139" s="25"/>
      <c r="BS139" s="25"/>
      <c r="BT139" s="25"/>
      <c r="BV139" s="25"/>
      <c r="BW139" s="25"/>
      <c r="BX139" s="25"/>
      <c r="BY139" s="61">
        <v>0.28194444444444444</v>
      </c>
      <c r="BZ139" s="61"/>
      <c r="CA139" s="61">
        <v>0.2951388888888889</v>
      </c>
      <c r="CB139" s="61">
        <v>0.43472222222222223</v>
      </c>
      <c r="CC139" s="61">
        <v>0.13958333333333334</v>
      </c>
      <c r="CD139" s="25"/>
      <c r="CE139" s="25"/>
      <c r="CF139" s="25"/>
      <c r="CG139" s="25">
        <v>8.5</v>
      </c>
      <c r="CH139" s="25"/>
      <c r="CI139" s="13"/>
      <c r="CJ139" s="13">
        <v>8</v>
      </c>
      <c r="CK139" s="62">
        <v>4.17155656</v>
      </c>
      <c r="CL139" s="15">
        <v>0</v>
      </c>
      <c r="CM139" s="15"/>
      <c r="CN139" s="15"/>
      <c r="CO139" s="12">
        <v>1</v>
      </c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>
        <v>0</v>
      </c>
      <c r="DB139" s="15">
        <v>0</v>
      </c>
      <c r="DC139" s="15">
        <v>0</v>
      </c>
      <c r="DD139" s="15">
        <v>0</v>
      </c>
      <c r="DE139" s="15">
        <v>0</v>
      </c>
      <c r="DF139" s="15">
        <v>0</v>
      </c>
      <c r="DG139" s="14">
        <v>0</v>
      </c>
      <c r="DH139" s="15"/>
      <c r="DI139" s="13">
        <v>1</v>
      </c>
      <c r="DJ139" s="13">
        <v>0</v>
      </c>
      <c r="DK139" s="13">
        <v>0</v>
      </c>
      <c r="DL139" s="13">
        <v>0</v>
      </c>
      <c r="DM139" s="14">
        <v>0</v>
      </c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</row>
    <row r="140" spans="1:697" x14ac:dyDescent="0.25">
      <c r="A140" s="13" t="s">
        <v>625</v>
      </c>
      <c r="B140" s="6">
        <v>142</v>
      </c>
      <c r="C140" s="22">
        <v>3</v>
      </c>
      <c r="D140" s="13">
        <v>19</v>
      </c>
      <c r="E140" s="13">
        <v>15.6</v>
      </c>
      <c r="F140" s="13" t="s">
        <v>531</v>
      </c>
      <c r="G140" s="13"/>
      <c r="H140" s="13">
        <v>0</v>
      </c>
      <c r="I140" s="13"/>
      <c r="J140" s="25">
        <v>0.3</v>
      </c>
      <c r="K140" s="50">
        <v>18</v>
      </c>
      <c r="L140" s="50">
        <v>348</v>
      </c>
      <c r="M140" s="25">
        <v>5.1724137931034482E-2</v>
      </c>
      <c r="N140" s="25">
        <v>1</v>
      </c>
      <c r="O140" s="25">
        <v>1.5</v>
      </c>
      <c r="P140" s="13">
        <v>13.01</v>
      </c>
      <c r="Q140" s="13">
        <v>8.3800000000000008</v>
      </c>
      <c r="R140" s="13">
        <v>8.3800000000000008</v>
      </c>
      <c r="S140" s="13">
        <v>0.38700000000000001</v>
      </c>
      <c r="T140" s="13">
        <v>0.36799999999999999</v>
      </c>
      <c r="U140" s="13">
        <v>-2.5210300000000001</v>
      </c>
      <c r="V140" s="13">
        <v>-45.334499999999998</v>
      </c>
      <c r="W140" s="13">
        <v>1.875</v>
      </c>
      <c r="X140" s="13">
        <v>-45.348100000000002</v>
      </c>
      <c r="Y140" s="13">
        <v>0.56230999999999998</v>
      </c>
      <c r="Z140" s="13">
        <v>0.57835000000000003</v>
      </c>
      <c r="AA140" s="13">
        <v>0.58740000000000003</v>
      </c>
      <c r="AB140" s="13">
        <v>0.61057399999999995</v>
      </c>
      <c r="AC140" s="13">
        <v>0.66358799999999996</v>
      </c>
      <c r="AD140" s="13"/>
      <c r="AE140" s="13"/>
      <c r="AF140" s="13"/>
      <c r="AG140" s="13"/>
      <c r="AH140" s="13"/>
      <c r="AI140" s="13"/>
      <c r="AJ140" s="13">
        <v>-61.4</v>
      </c>
      <c r="AK140" s="13">
        <v>-1900</v>
      </c>
      <c r="AL140" s="13"/>
      <c r="AM140" s="60"/>
      <c r="AN140" s="15"/>
      <c r="AO140" s="15"/>
      <c r="AP140" s="25">
        <v>63.579900000000002</v>
      </c>
      <c r="AQ140" s="25">
        <v>-30.742899999999999</v>
      </c>
      <c r="AR140" s="13">
        <v>1</v>
      </c>
      <c r="AS140" s="25">
        <v>-45.0486</v>
      </c>
      <c r="AT140" s="25">
        <v>1000</v>
      </c>
      <c r="AU140" s="25">
        <v>-30.742899999999999</v>
      </c>
      <c r="AV140" s="25">
        <v>14.3058</v>
      </c>
      <c r="AW140" s="25">
        <v>49.274099999999997</v>
      </c>
      <c r="AX140" s="25">
        <v>63.579900000000002</v>
      </c>
      <c r="AY140" s="25">
        <v>0.25741599999999998</v>
      </c>
      <c r="AZ140" s="25">
        <v>0.14558299999999999</v>
      </c>
      <c r="BA140" s="25">
        <v>355.46899999999999</v>
      </c>
      <c r="BB140" s="25">
        <v>-230.46899999999999</v>
      </c>
      <c r="BC140" s="25">
        <v>-43.781199999999998</v>
      </c>
      <c r="BD140" s="25">
        <v>1.26736</v>
      </c>
      <c r="BE140" s="25">
        <v>0.87342900000000001</v>
      </c>
      <c r="BF140" s="59"/>
      <c r="BG140" s="59"/>
      <c r="BH140" s="59"/>
      <c r="BI140" s="25">
        <v>0.766571</v>
      </c>
      <c r="BJ140" s="25">
        <v>1.02</v>
      </c>
      <c r="BK140" s="25">
        <v>1</v>
      </c>
      <c r="BL140" s="25"/>
      <c r="BM140" s="25"/>
      <c r="BN140" s="25"/>
      <c r="BO140" s="25"/>
      <c r="BP140" s="25"/>
      <c r="BQ140" s="25"/>
      <c r="BR140" s="25"/>
      <c r="BS140" s="25"/>
      <c r="BT140" s="25"/>
      <c r="BV140" s="25"/>
      <c r="BW140" s="25"/>
      <c r="BX140" s="25"/>
      <c r="BY140" s="61">
        <v>0.28194444444444444</v>
      </c>
      <c r="BZ140" s="61"/>
      <c r="CA140" s="61">
        <v>0.2951388888888889</v>
      </c>
      <c r="CB140" s="61">
        <v>0.45416666666666666</v>
      </c>
      <c r="CC140" s="61">
        <v>0.15902777777777777</v>
      </c>
      <c r="CD140" s="25"/>
      <c r="CE140" s="25"/>
      <c r="CF140" s="25"/>
      <c r="CG140" s="25">
        <v>10.8</v>
      </c>
      <c r="CH140" s="25"/>
      <c r="CI140" s="13"/>
      <c r="CJ140" s="13">
        <v>8</v>
      </c>
      <c r="CK140" s="62">
        <v>-2.2391443299999998</v>
      </c>
      <c r="CL140" s="62">
        <v>0</v>
      </c>
      <c r="CM140" s="15"/>
      <c r="CN140" s="62"/>
      <c r="CO140" s="12">
        <v>0</v>
      </c>
      <c r="CP140" s="13">
        <v>1</v>
      </c>
      <c r="CQ140" s="13">
        <v>5.85</v>
      </c>
      <c r="CR140" s="13">
        <v>0.41</v>
      </c>
      <c r="CS140" s="13">
        <v>3.88</v>
      </c>
      <c r="CT140" s="13"/>
      <c r="CU140" s="13"/>
      <c r="CV140" s="13"/>
      <c r="CW140" s="13"/>
      <c r="CX140" s="13"/>
      <c r="CY140" s="13"/>
      <c r="CZ140" s="13"/>
      <c r="DA140" s="13">
        <v>1</v>
      </c>
      <c r="DB140" s="15">
        <v>0</v>
      </c>
      <c r="DC140" s="15">
        <v>0</v>
      </c>
      <c r="DD140" s="15">
        <v>0</v>
      </c>
      <c r="DE140" s="15">
        <v>0</v>
      </c>
      <c r="DF140" s="15">
        <v>0</v>
      </c>
      <c r="DG140" s="14">
        <v>0</v>
      </c>
      <c r="DH140" s="15"/>
      <c r="DI140" s="13">
        <v>0</v>
      </c>
      <c r="DJ140" s="13">
        <v>1</v>
      </c>
      <c r="DK140" s="13">
        <v>1</v>
      </c>
      <c r="DL140" s="13">
        <v>1</v>
      </c>
      <c r="DM140" s="14"/>
    </row>
    <row r="141" spans="1:697" x14ac:dyDescent="0.25">
      <c r="A141" s="13" t="s">
        <v>626</v>
      </c>
      <c r="B141" s="6">
        <v>143</v>
      </c>
      <c r="C141" s="22">
        <v>2</v>
      </c>
      <c r="D141" s="13">
        <v>19</v>
      </c>
      <c r="E141" s="13">
        <v>16.100000000000001</v>
      </c>
      <c r="F141" s="13" t="s">
        <v>531</v>
      </c>
      <c r="G141" s="13" t="s">
        <v>627</v>
      </c>
      <c r="H141" s="13">
        <v>0</v>
      </c>
      <c r="I141" s="13"/>
      <c r="J141" s="25">
        <v>0.35</v>
      </c>
      <c r="K141" s="50">
        <v>268</v>
      </c>
      <c r="L141" s="50">
        <v>362</v>
      </c>
      <c r="M141" s="25">
        <v>0.74033149171270718</v>
      </c>
      <c r="N141" s="25">
        <v>1</v>
      </c>
      <c r="O141" s="25">
        <v>1.5</v>
      </c>
      <c r="P141" s="13">
        <v>10.74</v>
      </c>
      <c r="Q141" s="13">
        <v>6.35</v>
      </c>
      <c r="R141" s="13">
        <v>1.82</v>
      </c>
      <c r="S141" s="13">
        <v>0.252</v>
      </c>
      <c r="T141" s="13">
        <v>0.24399999999999999</v>
      </c>
      <c r="U141" s="13">
        <v>-1.5778300000000001</v>
      </c>
      <c r="V141" s="13">
        <v>-47.857399999999998</v>
      </c>
      <c r="W141" s="13">
        <v>1.0976600000000001</v>
      </c>
      <c r="X141" s="13">
        <v>-48.2134</v>
      </c>
      <c r="Y141" s="13">
        <v>0.51668099999999995</v>
      </c>
      <c r="Z141" s="13">
        <v>0.50721300000000002</v>
      </c>
      <c r="AA141" s="13">
        <v>0.49082199999999998</v>
      </c>
      <c r="AB141" s="13">
        <v>0.51799099999999998</v>
      </c>
      <c r="AC141" s="13">
        <v>0.562442</v>
      </c>
      <c r="AD141" s="13"/>
      <c r="AE141" s="13"/>
      <c r="AF141" s="13"/>
      <c r="AG141" s="13"/>
      <c r="AH141" s="13"/>
      <c r="AI141" s="13"/>
      <c r="AJ141" s="13">
        <v>-59</v>
      </c>
      <c r="AK141" s="13">
        <v>-1900</v>
      </c>
      <c r="AL141" s="13"/>
      <c r="AM141" s="60"/>
      <c r="AN141" s="15"/>
      <c r="AO141" s="15"/>
      <c r="AP141" s="25">
        <v>40.4529</v>
      </c>
      <c r="AQ141" s="25">
        <v>-37.686199999999999</v>
      </c>
      <c r="AR141" s="13">
        <v>1</v>
      </c>
      <c r="AS141" s="25">
        <v>-47.421599999999998</v>
      </c>
      <c r="AT141" s="25">
        <v>1300</v>
      </c>
      <c r="AU141" s="25">
        <v>-37.686199999999999</v>
      </c>
      <c r="AV141" s="25">
        <v>9.7354299999999991</v>
      </c>
      <c r="AW141" s="25">
        <v>30.717400000000001</v>
      </c>
      <c r="AX141" s="25">
        <v>40.4529</v>
      </c>
      <c r="AY141" s="25">
        <v>0.22839799999999999</v>
      </c>
      <c r="AZ141" s="25">
        <v>0.157169</v>
      </c>
      <c r="BA141" s="25">
        <v>173.43799999999999</v>
      </c>
      <c r="BB141" s="25">
        <v>-246.09399999999999</v>
      </c>
      <c r="BC141" s="25">
        <v>-53.343800000000002</v>
      </c>
      <c r="BD141" s="25">
        <v>-5.9221399999999997</v>
      </c>
      <c r="BE141" s="25">
        <v>0.63568400000000003</v>
      </c>
      <c r="BF141" s="59"/>
      <c r="BG141" s="59"/>
      <c r="BH141" s="59"/>
      <c r="BI141" s="25">
        <v>0.56431600000000004</v>
      </c>
      <c r="BJ141" s="25">
        <v>0.8</v>
      </c>
      <c r="BK141" s="25">
        <v>1</v>
      </c>
      <c r="BL141" s="25"/>
      <c r="BM141" s="25"/>
      <c r="BN141" s="25"/>
      <c r="BO141" s="25"/>
      <c r="BP141" s="25"/>
      <c r="BQ141" s="25"/>
      <c r="BR141" s="25"/>
      <c r="BS141" s="25"/>
      <c r="BT141" s="25"/>
      <c r="BV141" s="25"/>
      <c r="BW141" s="25"/>
      <c r="BX141" s="25"/>
      <c r="BY141" s="61">
        <v>0.49861111111111112</v>
      </c>
      <c r="BZ141" s="61"/>
      <c r="CA141" s="61">
        <v>0.5083333333333333</v>
      </c>
      <c r="CB141" s="61">
        <v>0.56319444444444444</v>
      </c>
      <c r="CC141" s="61">
        <v>5.4861111111111138E-2</v>
      </c>
      <c r="CD141" s="25"/>
      <c r="CE141" s="25"/>
      <c r="CF141" s="25"/>
      <c r="CG141" s="25">
        <v>10.4</v>
      </c>
      <c r="CH141" s="25"/>
      <c r="CI141" s="13"/>
      <c r="CJ141" s="13">
        <v>9</v>
      </c>
      <c r="CK141" s="62">
        <v>3.582630927999999</v>
      </c>
      <c r="CL141" s="15">
        <v>0</v>
      </c>
      <c r="CM141" s="15"/>
      <c r="CN141" s="15"/>
      <c r="CO141" s="12">
        <v>0</v>
      </c>
      <c r="CP141" s="13">
        <v>1</v>
      </c>
      <c r="CQ141" s="13">
        <v>6.21</v>
      </c>
      <c r="CR141" s="13">
        <v>4.55</v>
      </c>
      <c r="CS141" s="13">
        <v>5.58</v>
      </c>
      <c r="CT141" s="13"/>
      <c r="CU141" s="13"/>
      <c r="CV141" s="13"/>
      <c r="CW141" s="13"/>
      <c r="CX141" s="13"/>
      <c r="CY141" s="13"/>
      <c r="CZ141" s="13"/>
      <c r="DA141" s="13">
        <v>1</v>
      </c>
      <c r="DB141" s="15">
        <v>0</v>
      </c>
      <c r="DC141" s="15">
        <v>0</v>
      </c>
      <c r="DD141" s="15">
        <v>0</v>
      </c>
      <c r="DE141" s="15">
        <v>0</v>
      </c>
      <c r="DF141" s="15">
        <v>0</v>
      </c>
      <c r="DG141" s="14">
        <v>0</v>
      </c>
      <c r="DH141" s="15"/>
      <c r="DI141" s="13">
        <v>0</v>
      </c>
      <c r="DJ141" s="13">
        <v>1</v>
      </c>
      <c r="DK141" s="13">
        <v>0</v>
      </c>
      <c r="DL141" s="13">
        <v>0</v>
      </c>
      <c r="DM141" s="14">
        <v>1</v>
      </c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</row>
    <row r="142" spans="1:697" x14ac:dyDescent="0.25">
      <c r="A142" s="48" t="s">
        <v>642</v>
      </c>
      <c r="B142" s="6">
        <v>158</v>
      </c>
      <c r="C142" s="22">
        <v>3</v>
      </c>
      <c r="D142" s="13">
        <v>19</v>
      </c>
      <c r="E142" s="13">
        <v>17.399999999999999</v>
      </c>
      <c r="F142" s="13" t="s">
        <v>531</v>
      </c>
      <c r="G142" s="13"/>
      <c r="H142" s="13">
        <v>0</v>
      </c>
      <c r="I142" s="13"/>
      <c r="J142" s="25">
        <v>0.23</v>
      </c>
      <c r="K142" s="50">
        <v>280</v>
      </c>
      <c r="L142" s="50">
        <v>385</v>
      </c>
      <c r="M142" s="25">
        <v>0.72727272727272729</v>
      </c>
      <c r="N142" s="25">
        <v>1</v>
      </c>
      <c r="O142" s="25">
        <v>1</v>
      </c>
      <c r="P142" s="13">
        <v>7.33</v>
      </c>
      <c r="Q142" s="13">
        <v>5.0999999999999996</v>
      </c>
      <c r="R142" s="13">
        <v>1.71</v>
      </c>
      <c r="S142" s="13">
        <v>0.30099999999999999</v>
      </c>
      <c r="T142" s="13">
        <v>0.29499999999999998</v>
      </c>
      <c r="U142" s="13">
        <v>-1.1246700000000001</v>
      </c>
      <c r="V142" s="13">
        <v>-48.072600000000001</v>
      </c>
      <c r="W142" s="13">
        <v>0.93494900000000003</v>
      </c>
      <c r="X142" s="13">
        <v>-48.849899999999998</v>
      </c>
      <c r="Y142" s="60"/>
      <c r="Z142" s="13">
        <v>0.58302799999999999</v>
      </c>
      <c r="AA142" s="13">
        <v>0.56555100000000003</v>
      </c>
      <c r="AB142" s="13">
        <v>0.54345699999999997</v>
      </c>
      <c r="AC142" s="13">
        <v>0.56664599999999998</v>
      </c>
      <c r="AD142" s="13"/>
      <c r="AE142" s="13"/>
      <c r="AF142" s="13"/>
      <c r="AG142" s="13"/>
      <c r="AH142" s="13"/>
      <c r="AI142" s="13"/>
      <c r="AJ142" s="13">
        <v>-67.900000000000006</v>
      </c>
      <c r="AK142" s="13">
        <v>-3500</v>
      </c>
      <c r="AL142" s="13"/>
      <c r="AM142" s="60"/>
      <c r="AN142" s="15"/>
      <c r="AO142" s="15"/>
      <c r="AP142" s="25">
        <v>24.465800000000002</v>
      </c>
      <c r="AQ142" s="25">
        <v>-39.015099999999997</v>
      </c>
      <c r="AR142" s="13">
        <v>1</v>
      </c>
      <c r="AS142" s="25">
        <v>-47.653300000000002</v>
      </c>
      <c r="AT142" s="25">
        <v>2100</v>
      </c>
      <c r="AU142" s="25">
        <v>-39.015099999999997</v>
      </c>
      <c r="AV142" s="25">
        <v>8.6381999999999994</v>
      </c>
      <c r="AW142" s="25">
        <v>15.8276</v>
      </c>
      <c r="AX142" s="25">
        <v>24.465800000000002</v>
      </c>
      <c r="AY142" s="25">
        <v>0.20823700000000001</v>
      </c>
      <c r="AZ142" s="25">
        <v>0.119003</v>
      </c>
      <c r="BA142" s="25">
        <v>122.65600000000001</v>
      </c>
      <c r="BB142" s="25">
        <v>-128.125</v>
      </c>
      <c r="BC142" s="25">
        <v>-49.875</v>
      </c>
      <c r="BD142" s="25">
        <v>-2.2217099999999999</v>
      </c>
      <c r="BE142" s="25">
        <v>0.651586</v>
      </c>
      <c r="BF142" s="59"/>
      <c r="BG142" s="59"/>
      <c r="BH142" s="59"/>
      <c r="BI142" s="25">
        <v>0.408414</v>
      </c>
      <c r="BJ142" s="25">
        <v>0.6</v>
      </c>
      <c r="BK142" s="25">
        <v>1</v>
      </c>
      <c r="BL142" s="25"/>
      <c r="BM142" s="25"/>
      <c r="BN142" s="25"/>
      <c r="BO142" s="25"/>
      <c r="BP142" s="25"/>
      <c r="BQ142" s="25"/>
      <c r="BR142" s="25"/>
      <c r="BS142" s="25"/>
      <c r="BT142" s="25"/>
      <c r="BV142" s="25"/>
      <c r="BW142" s="25"/>
      <c r="BX142" s="25"/>
      <c r="BY142" s="61">
        <v>0.36805555555555558</v>
      </c>
      <c r="BZ142" s="61"/>
      <c r="CA142" s="61">
        <v>0.38125000000000003</v>
      </c>
      <c r="CB142" s="61">
        <v>0.4458333333333333</v>
      </c>
      <c r="CC142" s="61">
        <v>6.458333333333327E-2</v>
      </c>
      <c r="CD142" s="25"/>
      <c r="CE142" s="25"/>
      <c r="CF142" s="25"/>
      <c r="CG142" s="25">
        <v>6.5</v>
      </c>
      <c r="CH142" s="25"/>
      <c r="CI142" s="13"/>
      <c r="CJ142" s="13">
        <v>14</v>
      </c>
      <c r="CK142" s="62">
        <v>8.379920971999999</v>
      </c>
      <c r="CL142" s="15">
        <v>0</v>
      </c>
      <c r="CM142" s="15"/>
      <c r="CN142" s="15"/>
      <c r="CO142" s="12">
        <v>0</v>
      </c>
      <c r="CP142" s="13">
        <v>1</v>
      </c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>
        <v>0</v>
      </c>
      <c r="DB142" s="15">
        <v>2</v>
      </c>
      <c r="DC142" s="15">
        <v>0</v>
      </c>
      <c r="DD142" s="15">
        <v>0</v>
      </c>
      <c r="DE142" s="15">
        <v>3</v>
      </c>
      <c r="DF142" s="26">
        <v>0</v>
      </c>
      <c r="DG142" s="38">
        <v>0</v>
      </c>
      <c r="DH142" s="26"/>
      <c r="DI142" s="13">
        <v>0</v>
      </c>
      <c r="DJ142" s="13">
        <v>1</v>
      </c>
      <c r="DK142" s="13">
        <v>1</v>
      </c>
      <c r="DL142" s="13">
        <v>0</v>
      </c>
      <c r="DM142" s="14">
        <v>1</v>
      </c>
    </row>
    <row r="143" spans="1:697" x14ac:dyDescent="0.25">
      <c r="A143" s="48" t="s">
        <v>643</v>
      </c>
      <c r="B143" s="6">
        <v>159</v>
      </c>
      <c r="C143" s="22">
        <v>3</v>
      </c>
      <c r="D143" s="13">
        <v>19</v>
      </c>
      <c r="E143" s="13">
        <v>21.3</v>
      </c>
      <c r="F143" s="13" t="s">
        <v>531</v>
      </c>
      <c r="G143" s="13"/>
      <c r="H143" s="13">
        <v>0</v>
      </c>
      <c r="I143" s="13"/>
      <c r="J143" s="25">
        <v>0.23</v>
      </c>
      <c r="K143" s="50"/>
      <c r="L143" s="50"/>
      <c r="M143" s="25"/>
      <c r="N143" s="25">
        <v>1</v>
      </c>
      <c r="O143" s="25">
        <v>1</v>
      </c>
      <c r="P143" s="13">
        <v>12.93</v>
      </c>
      <c r="Q143" s="13">
        <v>7.76</v>
      </c>
      <c r="R143" s="13">
        <v>1.66</v>
      </c>
      <c r="S143" s="13">
        <v>0.309</v>
      </c>
      <c r="T143" s="13">
        <v>0.30499999999999999</v>
      </c>
      <c r="U143" s="13">
        <v>-1.17028</v>
      </c>
      <c r="V143" s="13">
        <v>-50.117100000000001</v>
      </c>
      <c r="W143" s="13">
        <v>1.21275</v>
      </c>
      <c r="X143" s="13">
        <v>-50.821599999999997</v>
      </c>
      <c r="Y143" s="13">
        <v>0.50090100000000004</v>
      </c>
      <c r="Z143" s="13">
        <v>0.50822100000000003</v>
      </c>
      <c r="AA143" s="13">
        <v>0.51934999999999998</v>
      </c>
      <c r="AB143" s="13">
        <v>0.55090700000000004</v>
      </c>
      <c r="AC143" s="13">
        <v>0.61158999999999997</v>
      </c>
      <c r="AD143" s="13"/>
      <c r="AE143" s="13"/>
      <c r="AF143" s="13"/>
      <c r="AG143" s="13"/>
      <c r="AH143" s="13"/>
      <c r="AI143" s="13"/>
      <c r="AJ143" s="13">
        <v>0</v>
      </c>
      <c r="AK143" s="13">
        <v>0</v>
      </c>
      <c r="AL143" s="13"/>
      <c r="AM143" s="60"/>
      <c r="AN143" s="15"/>
      <c r="AO143" s="15"/>
      <c r="AP143" s="25">
        <v>37.048200000000001</v>
      </c>
      <c r="AQ143" s="25">
        <v>-38.282699999999998</v>
      </c>
      <c r="AR143" s="13">
        <v>1</v>
      </c>
      <c r="AS143" s="25">
        <v>-49.7669</v>
      </c>
      <c r="AT143" s="25">
        <v>1800</v>
      </c>
      <c r="AU143" s="25">
        <v>-38.282699999999998</v>
      </c>
      <c r="AV143" s="25">
        <v>11.4842</v>
      </c>
      <c r="AW143" s="25">
        <v>25.564</v>
      </c>
      <c r="AX143" s="25">
        <v>37.048200000000001</v>
      </c>
      <c r="AY143" s="25">
        <v>0.19429199999999999</v>
      </c>
      <c r="AZ143" s="25">
        <v>0.121948</v>
      </c>
      <c r="BA143" s="25">
        <v>195.31200000000001</v>
      </c>
      <c r="BB143" s="25">
        <v>-222.65600000000001</v>
      </c>
      <c r="BC143" s="25">
        <v>-53.5</v>
      </c>
      <c r="BD143" s="25">
        <v>-3.7330800000000002</v>
      </c>
      <c r="BE143" s="25">
        <v>0.59123800000000004</v>
      </c>
      <c r="BF143" s="59"/>
      <c r="BG143" s="59"/>
      <c r="BH143" s="59"/>
      <c r="BI143" s="25">
        <v>0.44876199999999999</v>
      </c>
      <c r="BJ143" s="25">
        <v>0.66</v>
      </c>
      <c r="BK143" s="25">
        <v>1</v>
      </c>
      <c r="BL143" s="25"/>
      <c r="BM143" s="25"/>
      <c r="BN143" s="25"/>
      <c r="BO143" s="25"/>
      <c r="BP143" s="25"/>
      <c r="BQ143" s="25"/>
      <c r="BR143" s="25"/>
      <c r="BS143" s="25"/>
      <c r="BT143" s="25"/>
      <c r="BV143" s="25"/>
      <c r="BW143" s="25"/>
      <c r="BX143" s="25"/>
      <c r="BY143" s="61">
        <v>0.36805555555555558</v>
      </c>
      <c r="BZ143" s="61"/>
      <c r="CA143" s="61">
        <v>0.38125000000000003</v>
      </c>
      <c r="CB143" s="61">
        <v>0.45555555555555555</v>
      </c>
      <c r="CC143" s="61">
        <v>7.4305555555555514E-2</v>
      </c>
      <c r="CD143" s="25"/>
      <c r="CE143" s="25"/>
      <c r="CF143" s="25"/>
      <c r="CG143" s="25"/>
      <c r="CH143" s="25"/>
      <c r="CI143" s="13"/>
      <c r="CJ143" s="13">
        <v>14</v>
      </c>
      <c r="CK143" s="62"/>
      <c r="CL143" s="15"/>
      <c r="CM143" s="15"/>
      <c r="CN143" s="15"/>
      <c r="CO143" s="12">
        <v>0</v>
      </c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5"/>
      <c r="DC143" s="15"/>
      <c r="DD143" s="15"/>
      <c r="DE143" s="15"/>
      <c r="DF143" s="15"/>
      <c r="DG143" s="14"/>
      <c r="DH143" s="15"/>
      <c r="DI143" s="13"/>
      <c r="DJ143" s="13"/>
      <c r="DK143" s="13"/>
      <c r="DL143" s="13"/>
      <c r="DM143" s="14"/>
    </row>
    <row r="144" spans="1:697" x14ac:dyDescent="0.25">
      <c r="A144" s="13" t="s">
        <v>644</v>
      </c>
      <c r="B144" s="6">
        <v>160</v>
      </c>
      <c r="C144" s="22">
        <v>3</v>
      </c>
      <c r="D144" s="13">
        <v>19</v>
      </c>
      <c r="E144" s="13">
        <v>21.3</v>
      </c>
      <c r="F144" s="13" t="s">
        <v>531</v>
      </c>
      <c r="G144" s="13" t="s">
        <v>645</v>
      </c>
      <c r="H144" s="13">
        <v>0</v>
      </c>
      <c r="I144" s="13"/>
      <c r="J144" s="25">
        <v>0.23</v>
      </c>
      <c r="K144" s="50">
        <v>187</v>
      </c>
      <c r="L144" s="50">
        <v>385</v>
      </c>
      <c r="M144" s="25">
        <v>0.48571428571428571</v>
      </c>
      <c r="N144" s="25">
        <v>1</v>
      </c>
      <c r="O144" s="25">
        <v>1.5</v>
      </c>
      <c r="P144" s="13">
        <v>7.54</v>
      </c>
      <c r="Q144" s="13">
        <v>4.6100000000000003</v>
      </c>
      <c r="R144" s="13">
        <v>2.99</v>
      </c>
      <c r="S144" s="13">
        <v>0.315</v>
      </c>
      <c r="T144" s="13">
        <v>0.29199999999999998</v>
      </c>
      <c r="U144" s="13">
        <v>-1.5</v>
      </c>
      <c r="V144" s="13">
        <v>-46.095999999999997</v>
      </c>
      <c r="W144" s="13">
        <v>1.1690100000000001</v>
      </c>
      <c r="X144" s="13">
        <v>-46.435499999999998</v>
      </c>
      <c r="Y144" s="60"/>
      <c r="Z144" s="13">
        <v>0.50373299999999999</v>
      </c>
      <c r="AA144" s="13">
        <v>0.51690999999999998</v>
      </c>
      <c r="AB144" s="13">
        <v>0.52396299999999996</v>
      </c>
      <c r="AC144" s="13">
        <v>0.59265000000000001</v>
      </c>
      <c r="AD144" s="13"/>
      <c r="AE144" s="13"/>
      <c r="AF144" s="13"/>
      <c r="AG144" s="13"/>
      <c r="AH144" s="13"/>
      <c r="AI144" s="13"/>
      <c r="AJ144" s="13">
        <v>-62.8</v>
      </c>
      <c r="AK144" s="13">
        <v>-3500</v>
      </c>
      <c r="AL144" s="13"/>
      <c r="AM144" s="60"/>
      <c r="AN144" s="15"/>
      <c r="AO144" s="15"/>
      <c r="AP144" s="25">
        <v>47.799599999999998</v>
      </c>
      <c r="AQ144" s="25">
        <v>-36.049999999999997</v>
      </c>
      <c r="AR144" s="13">
        <v>1</v>
      </c>
      <c r="AS144" s="25">
        <v>-45.987099999999998</v>
      </c>
      <c r="AT144" s="25">
        <v>1600</v>
      </c>
      <c r="AU144" s="25">
        <v>-36.049999999999997</v>
      </c>
      <c r="AV144" s="25">
        <v>9.9371399999999994</v>
      </c>
      <c r="AW144" s="25">
        <v>37.862499999999997</v>
      </c>
      <c r="AX144" s="25">
        <v>47.799599999999998</v>
      </c>
      <c r="AY144" s="25">
        <v>0.24673900000000001</v>
      </c>
      <c r="AZ144" s="25">
        <v>0.187308</v>
      </c>
      <c r="BA144" s="25">
        <v>201.56200000000001</v>
      </c>
      <c r="BB144" s="25">
        <v>-244.53100000000001</v>
      </c>
      <c r="BC144" s="25">
        <v>-49.1875</v>
      </c>
      <c r="BD144" s="25">
        <v>-3.2003599999999999</v>
      </c>
      <c r="BE144" s="25">
        <v>0.78800000000000003</v>
      </c>
      <c r="BF144" s="59"/>
      <c r="BG144" s="59"/>
      <c r="BH144" s="59"/>
      <c r="BI144" s="25">
        <v>0.61199999999999999</v>
      </c>
      <c r="BJ144" s="25">
        <v>0.9</v>
      </c>
      <c r="BK144" s="25">
        <v>1</v>
      </c>
      <c r="BL144" s="25"/>
      <c r="BM144" s="25"/>
      <c r="BN144" s="25"/>
      <c r="BO144" s="25"/>
      <c r="BP144" s="25"/>
      <c r="BQ144" s="25"/>
      <c r="BR144" s="25"/>
      <c r="BS144" s="25"/>
      <c r="BT144" s="25"/>
      <c r="BV144" s="25"/>
      <c r="BW144" s="25"/>
      <c r="BX144" s="25"/>
      <c r="BY144" s="61">
        <v>0.36805555555555558</v>
      </c>
      <c r="BZ144" s="61"/>
      <c r="CA144" s="61">
        <v>0.38125000000000003</v>
      </c>
      <c r="CB144" s="61">
        <v>0.46458333333333335</v>
      </c>
      <c r="CC144" s="61">
        <v>8.3333333333333315E-2</v>
      </c>
      <c r="CD144" s="25"/>
      <c r="CE144" s="25"/>
      <c r="CF144" s="25"/>
      <c r="CG144" s="25">
        <v>6.5</v>
      </c>
      <c r="CH144" s="25"/>
      <c r="CI144" s="13"/>
      <c r="CJ144" s="13">
        <v>14</v>
      </c>
      <c r="CK144" s="62">
        <v>6.2696041239999989</v>
      </c>
      <c r="CL144" s="15">
        <v>0</v>
      </c>
      <c r="CM144" s="15"/>
      <c r="CN144" s="15"/>
      <c r="CO144" s="12">
        <v>1</v>
      </c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>
        <v>0</v>
      </c>
      <c r="DB144" s="15">
        <v>0</v>
      </c>
      <c r="DC144" s="15">
        <v>0</v>
      </c>
      <c r="DD144" s="15">
        <v>0</v>
      </c>
      <c r="DE144" s="15">
        <v>0</v>
      </c>
      <c r="DF144" s="15">
        <v>0</v>
      </c>
      <c r="DG144" s="14">
        <v>0</v>
      </c>
      <c r="DH144" s="15"/>
      <c r="DI144" s="13">
        <v>1</v>
      </c>
      <c r="DJ144" s="13">
        <v>0</v>
      </c>
      <c r="DK144" s="13">
        <v>1</v>
      </c>
      <c r="DL144" s="13">
        <v>0</v>
      </c>
      <c r="DM144" s="14">
        <v>0</v>
      </c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</row>
    <row r="145" spans="1:190" x14ac:dyDescent="0.25">
      <c r="A145" s="48" t="s">
        <v>650</v>
      </c>
      <c r="B145" s="6">
        <v>163</v>
      </c>
      <c r="C145" s="22">
        <v>5</v>
      </c>
      <c r="D145" s="13">
        <v>19</v>
      </c>
      <c r="E145" s="13">
        <v>21.3</v>
      </c>
      <c r="F145" s="13" t="s">
        <v>531</v>
      </c>
      <c r="G145" s="13"/>
      <c r="H145" s="13">
        <v>3</v>
      </c>
      <c r="I145" s="13"/>
      <c r="J145" s="25">
        <v>0.64</v>
      </c>
      <c r="K145" s="50">
        <v>237</v>
      </c>
      <c r="L145" s="50">
        <v>658</v>
      </c>
      <c r="M145" s="25">
        <v>0.36018237082066867</v>
      </c>
      <c r="N145" s="25">
        <v>1</v>
      </c>
      <c r="O145" s="25">
        <v>1</v>
      </c>
      <c r="P145" s="13">
        <v>7.31</v>
      </c>
      <c r="Q145" s="13">
        <v>5.0999999999999996</v>
      </c>
      <c r="R145" s="13">
        <v>3.08</v>
      </c>
      <c r="S145" s="13">
        <v>0.26700000000000002</v>
      </c>
      <c r="T145" s="13">
        <v>0.26100000000000001</v>
      </c>
      <c r="U145" s="13">
        <v>-0.93245</v>
      </c>
      <c r="V145" s="13">
        <v>-49.296599999999998</v>
      </c>
      <c r="W145" s="13">
        <v>0.75257700000000005</v>
      </c>
      <c r="X145" s="13">
        <v>-49.212200000000003</v>
      </c>
      <c r="Y145" s="60"/>
      <c r="Z145" s="13">
        <v>0.55931699999999995</v>
      </c>
      <c r="AA145" s="13">
        <v>0.57531900000000002</v>
      </c>
      <c r="AB145" s="13">
        <v>0.60373500000000002</v>
      </c>
      <c r="AC145" s="13">
        <v>0.68637800000000004</v>
      </c>
      <c r="AD145" s="13"/>
      <c r="AE145" s="13"/>
      <c r="AF145" s="13"/>
      <c r="AG145" s="13"/>
      <c r="AH145" s="13"/>
      <c r="AI145" s="13"/>
      <c r="AJ145" s="13">
        <v>0</v>
      </c>
      <c r="AK145" s="13">
        <v>0</v>
      </c>
      <c r="AL145" s="13"/>
      <c r="AM145" s="60"/>
      <c r="AN145" s="15"/>
      <c r="AO145" s="85"/>
      <c r="AP145" s="25">
        <v>29.041699999999999</v>
      </c>
      <c r="AQ145" s="25">
        <v>-36.799599999999998</v>
      </c>
      <c r="AR145" s="13">
        <v>1</v>
      </c>
      <c r="AS145" s="25">
        <v>-48.260399999999997</v>
      </c>
      <c r="AT145" s="25">
        <v>2000</v>
      </c>
      <c r="AU145" s="25">
        <v>-36.799599999999998</v>
      </c>
      <c r="AV145" s="25">
        <v>11.460800000000001</v>
      </c>
      <c r="AW145" s="25">
        <v>17.5808</v>
      </c>
      <c r="AX145" s="25">
        <v>29.041699999999999</v>
      </c>
      <c r="AY145" s="25">
        <v>0.21695800000000001</v>
      </c>
      <c r="AZ145" s="25">
        <v>0.13769999999999999</v>
      </c>
      <c r="BA145" s="25">
        <v>115.625</v>
      </c>
      <c r="BB145" s="25">
        <v>-140.625</v>
      </c>
      <c r="BC145" s="25">
        <v>-48.5</v>
      </c>
      <c r="BD145" s="25">
        <v>-0.23957400000000001</v>
      </c>
      <c r="BE145" s="25">
        <v>0.68632300000000002</v>
      </c>
      <c r="BF145" s="59"/>
      <c r="BG145" s="59"/>
      <c r="BH145" s="59"/>
      <c r="BI145" s="25">
        <v>0.59367700000000001</v>
      </c>
      <c r="BJ145" s="25">
        <v>0.82</v>
      </c>
      <c r="BK145" s="25">
        <v>1</v>
      </c>
      <c r="BL145" s="25"/>
      <c r="BM145" s="25"/>
      <c r="BN145" s="25"/>
      <c r="BO145" s="25"/>
      <c r="BP145" s="25"/>
      <c r="BQ145" s="25"/>
      <c r="BR145" s="25"/>
      <c r="BS145" s="25"/>
      <c r="BT145" s="25"/>
      <c r="BV145" s="25"/>
      <c r="BW145" s="25"/>
      <c r="BX145" s="25"/>
      <c r="BY145" s="61">
        <v>0.36805555555555558</v>
      </c>
      <c r="BZ145" s="61"/>
      <c r="CA145" s="61">
        <v>0.38541666666666669</v>
      </c>
      <c r="CB145" s="61">
        <v>0.50486111111111109</v>
      </c>
      <c r="CC145" s="61">
        <v>0.11944444444444441</v>
      </c>
      <c r="CD145" s="25"/>
      <c r="CE145" s="25"/>
      <c r="CF145" s="25"/>
      <c r="CG145" s="25">
        <v>7</v>
      </c>
      <c r="CH145" s="25"/>
      <c r="CI145" s="13"/>
      <c r="CJ145" s="13">
        <v>15</v>
      </c>
      <c r="CK145" s="62">
        <v>0</v>
      </c>
      <c r="CL145" s="62">
        <v>0</v>
      </c>
      <c r="CM145" s="15"/>
      <c r="CN145" s="62"/>
      <c r="CO145" s="12">
        <v>1</v>
      </c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>
        <v>0</v>
      </c>
      <c r="DB145" s="15"/>
      <c r="DC145" s="15"/>
      <c r="DD145" s="15"/>
      <c r="DE145" s="15"/>
      <c r="DF145" s="15"/>
      <c r="DG145" s="14"/>
      <c r="DH145" s="15"/>
      <c r="DI145" s="13"/>
      <c r="DJ145" s="13"/>
      <c r="DK145" s="13"/>
      <c r="DL145" s="13"/>
      <c r="DM145" s="14"/>
    </row>
    <row r="146" spans="1:190" x14ac:dyDescent="0.25">
      <c r="A146" s="13" t="s">
        <v>664</v>
      </c>
      <c r="B146" s="6">
        <v>177</v>
      </c>
      <c r="C146" s="22">
        <v>5</v>
      </c>
      <c r="D146" s="13">
        <v>19</v>
      </c>
      <c r="E146" s="13">
        <v>16.7</v>
      </c>
      <c r="F146" s="13" t="s">
        <v>531</v>
      </c>
      <c r="G146" s="13"/>
      <c r="H146" s="13">
        <v>0</v>
      </c>
      <c r="I146" s="13"/>
      <c r="J146" s="25">
        <v>0.62</v>
      </c>
      <c r="K146" s="88"/>
      <c r="L146" s="50"/>
      <c r="M146" s="25"/>
      <c r="N146" s="25">
        <v>1</v>
      </c>
      <c r="O146" s="25">
        <v>1.5</v>
      </c>
      <c r="P146" s="13">
        <v>14.59</v>
      </c>
      <c r="Q146" s="13">
        <v>6.04</v>
      </c>
      <c r="R146" s="13">
        <v>3.64</v>
      </c>
      <c r="S146" s="13">
        <v>0.40300000000000002</v>
      </c>
      <c r="T146" s="13">
        <v>0.376</v>
      </c>
      <c r="U146" s="13">
        <v>-1.2239599999999999</v>
      </c>
      <c r="V146" s="13">
        <v>-48.215299999999999</v>
      </c>
      <c r="W146" s="13">
        <v>1.15818</v>
      </c>
      <c r="X146" s="13">
        <v>-49.020699999999998</v>
      </c>
      <c r="Y146" s="13">
        <v>0.35787600000000003</v>
      </c>
      <c r="Z146" s="13">
        <v>0.38389600000000002</v>
      </c>
      <c r="AA146" s="13">
        <v>0.38208199999999998</v>
      </c>
      <c r="AB146" s="13">
        <v>0.40366800000000003</v>
      </c>
      <c r="AC146" s="13">
        <v>0.459951</v>
      </c>
      <c r="AD146" s="13"/>
      <c r="AE146" s="13"/>
      <c r="AF146" s="13"/>
      <c r="AG146" s="13"/>
      <c r="AH146" s="13"/>
      <c r="AI146" s="13"/>
      <c r="AJ146" s="13">
        <v>-56.4</v>
      </c>
      <c r="AK146" s="13">
        <v>-1600</v>
      </c>
      <c r="AL146" s="13"/>
      <c r="AM146" s="60"/>
      <c r="AN146" s="15"/>
      <c r="AO146" s="15"/>
      <c r="AP146" s="25">
        <v>63.97</v>
      </c>
      <c r="AQ146" s="25"/>
      <c r="AR146" s="13">
        <v>1</v>
      </c>
      <c r="AS146" s="25">
        <v>-47.09</v>
      </c>
      <c r="AT146" s="25">
        <v>900</v>
      </c>
      <c r="AU146" s="25"/>
      <c r="AV146" s="25">
        <v>22.66</v>
      </c>
      <c r="AW146" s="25">
        <v>41.31</v>
      </c>
      <c r="AX146" s="25">
        <v>63.97</v>
      </c>
      <c r="AY146" s="25">
        <v>0.18</v>
      </c>
      <c r="AZ146" s="25">
        <v>0.09</v>
      </c>
      <c r="BA146" s="25">
        <v>417.97</v>
      </c>
      <c r="BB146" s="25"/>
      <c r="BC146" s="25">
        <v>-52.16</v>
      </c>
      <c r="BD146" s="25">
        <v>-5.0599999999999996</v>
      </c>
      <c r="BE146" s="25">
        <v>0.64</v>
      </c>
      <c r="BF146" s="59"/>
      <c r="BG146" s="59"/>
      <c r="BH146" s="59"/>
      <c r="BI146" s="25">
        <v>0.64</v>
      </c>
      <c r="BJ146" s="25">
        <v>0.78</v>
      </c>
      <c r="BK146" s="25">
        <v>1</v>
      </c>
      <c r="BL146" s="25"/>
      <c r="BM146" s="25"/>
      <c r="BN146" s="25"/>
      <c r="BO146" s="25"/>
      <c r="BP146" s="25"/>
      <c r="BQ146" s="25"/>
      <c r="BR146" s="25"/>
      <c r="BS146" s="25"/>
      <c r="BT146" s="25"/>
      <c r="BV146" s="25"/>
      <c r="BW146" s="25"/>
      <c r="BX146" s="25"/>
      <c r="BY146" s="61">
        <v>0.27916666666666667</v>
      </c>
      <c r="BZ146" s="61"/>
      <c r="CA146" s="61">
        <v>0.29652777777777778</v>
      </c>
      <c r="CB146" s="61">
        <v>0.34722222222222227</v>
      </c>
      <c r="CC146" s="61">
        <v>5.0694444444444486E-2</v>
      </c>
      <c r="CD146" s="25"/>
      <c r="CE146" s="25"/>
      <c r="CF146" s="25"/>
      <c r="CG146" s="25">
        <v>6.3</v>
      </c>
      <c r="CH146" s="25"/>
      <c r="CI146" s="13"/>
      <c r="CJ146" s="13">
        <v>18</v>
      </c>
      <c r="CK146" s="62"/>
      <c r="CL146" s="62"/>
      <c r="CM146" s="15"/>
      <c r="CN146" s="62"/>
      <c r="CO146" s="12">
        <v>0</v>
      </c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>
        <v>0</v>
      </c>
      <c r="DB146" s="15"/>
      <c r="DC146" s="15"/>
      <c r="DD146" s="15"/>
      <c r="DE146" s="15"/>
      <c r="DF146" s="15"/>
      <c r="DG146" s="14"/>
      <c r="DH146" s="15"/>
      <c r="DI146" s="13"/>
      <c r="DJ146" s="13"/>
      <c r="DK146" s="13"/>
      <c r="DL146" s="13"/>
      <c r="DM146" s="14"/>
    </row>
    <row r="147" spans="1:190" x14ac:dyDescent="0.25">
      <c r="A147" s="48" t="s">
        <v>665</v>
      </c>
      <c r="B147" s="6">
        <v>178</v>
      </c>
      <c r="C147" s="22">
        <v>5</v>
      </c>
      <c r="D147" s="13">
        <v>19</v>
      </c>
      <c r="E147" s="13">
        <v>16.7</v>
      </c>
      <c r="F147" s="13" t="s">
        <v>531</v>
      </c>
      <c r="G147" s="13"/>
      <c r="H147" s="13">
        <v>1</v>
      </c>
      <c r="I147" s="13"/>
      <c r="J147" s="25">
        <v>0.62</v>
      </c>
      <c r="K147" s="53">
        <v>87</v>
      </c>
      <c r="L147" s="50">
        <v>406</v>
      </c>
      <c r="M147" s="25">
        <v>0.21428571428571427</v>
      </c>
      <c r="N147" s="25">
        <v>1</v>
      </c>
      <c r="O147" s="25">
        <v>1</v>
      </c>
      <c r="P147" s="13">
        <v>6.48</v>
      </c>
      <c r="Q147" s="13">
        <v>4.59</v>
      </c>
      <c r="R147" s="13">
        <v>1.58</v>
      </c>
      <c r="S147" s="13">
        <v>0.27300000000000002</v>
      </c>
      <c r="T147" s="13">
        <v>0.23799999999999999</v>
      </c>
      <c r="U147" s="13">
        <v>-0.90526300000000004</v>
      </c>
      <c r="V147" s="13">
        <v>-48.073900000000002</v>
      </c>
      <c r="W147" s="13">
        <v>0.78157600000000005</v>
      </c>
      <c r="X147" s="13">
        <v>-48.1218</v>
      </c>
      <c r="Y147" s="13">
        <v>0.56245900000000004</v>
      </c>
      <c r="Z147" s="13">
        <v>0.60360999999999998</v>
      </c>
      <c r="AA147" s="13">
        <v>0.58209</v>
      </c>
      <c r="AB147" s="13">
        <v>0.55218599999999995</v>
      </c>
      <c r="AC147" s="13">
        <v>0.574824</v>
      </c>
      <c r="AD147" s="13"/>
      <c r="AE147" s="13"/>
      <c r="AF147" s="13"/>
      <c r="AG147" s="13"/>
      <c r="AH147" s="13"/>
      <c r="AI147" s="13"/>
      <c r="AJ147" s="13">
        <v>0</v>
      </c>
      <c r="AK147" s="13">
        <v>0</v>
      </c>
      <c r="AL147" s="13"/>
      <c r="AM147" s="60"/>
      <c r="AP147" s="25">
        <v>19.0062</v>
      </c>
      <c r="AQ147" s="25">
        <v>-36.410899999999998</v>
      </c>
      <c r="AR147" s="13">
        <v>1</v>
      </c>
      <c r="AS147" s="25">
        <v>-47.662399999999998</v>
      </c>
      <c r="AT147" s="25">
        <v>2300</v>
      </c>
      <c r="AU147" s="25">
        <v>-36.410899999999998</v>
      </c>
      <c r="AV147" s="25">
        <v>11.2516</v>
      </c>
      <c r="AW147" s="25">
        <v>7.7546299999999997</v>
      </c>
      <c r="AX147" s="25">
        <v>19.0062</v>
      </c>
      <c r="AY147" s="25">
        <v>0.16611200000000001</v>
      </c>
      <c r="AZ147" s="25">
        <v>0.100178</v>
      </c>
      <c r="BA147" s="25">
        <v>71.093800000000002</v>
      </c>
      <c r="BB147" s="25">
        <v>-96.875</v>
      </c>
      <c r="BC147" s="25">
        <v>-49</v>
      </c>
      <c r="BD147" s="25">
        <v>-1.3375699999999999</v>
      </c>
      <c r="BE147" s="25">
        <v>0.57837000000000005</v>
      </c>
      <c r="BF147" s="59"/>
      <c r="BG147" s="59"/>
      <c r="BH147" s="59"/>
      <c r="BI147" s="25">
        <v>0.66163000000000005</v>
      </c>
      <c r="BJ147" s="25">
        <v>0.82</v>
      </c>
      <c r="BK147" s="25">
        <v>1</v>
      </c>
      <c r="BL147" s="25"/>
      <c r="BM147" s="25"/>
      <c r="BN147" s="25"/>
      <c r="BO147" s="25"/>
      <c r="BP147" s="25"/>
      <c r="BQ147" s="25"/>
      <c r="BR147" s="25"/>
      <c r="BS147" s="25"/>
      <c r="BT147" s="25"/>
      <c r="BV147" s="25"/>
      <c r="BW147" s="25"/>
      <c r="BX147" s="25"/>
      <c r="BY147" s="61">
        <v>0.27916666666666667</v>
      </c>
      <c r="BZ147" s="61"/>
      <c r="CA147" s="61">
        <v>0.29652777777777778</v>
      </c>
      <c r="CB147" s="61">
        <v>0.35486111111111113</v>
      </c>
      <c r="CC147" s="61">
        <v>5.8333333333333348E-2</v>
      </c>
      <c r="CD147" s="25"/>
      <c r="CE147" s="25"/>
      <c r="CF147" s="25"/>
      <c r="CG147" s="25">
        <v>8</v>
      </c>
      <c r="CH147" s="25"/>
      <c r="CI147" s="13"/>
      <c r="CJ147" s="13">
        <v>18</v>
      </c>
      <c r="CK147" s="62">
        <v>0</v>
      </c>
      <c r="CL147" s="15">
        <v>0</v>
      </c>
      <c r="CM147" s="15"/>
      <c r="CN147" s="15"/>
      <c r="CO147" s="12">
        <v>0</v>
      </c>
      <c r="CP147" s="13"/>
      <c r="CQ147" s="13">
        <v>6.92</v>
      </c>
      <c r="CR147" s="13">
        <v>1.52</v>
      </c>
      <c r="CS147" s="13">
        <v>1.37</v>
      </c>
      <c r="CT147" s="13">
        <v>1.52</v>
      </c>
      <c r="CU147" s="13"/>
      <c r="CV147" s="13"/>
      <c r="CW147" s="13"/>
      <c r="CX147" s="13"/>
      <c r="CY147" s="13"/>
      <c r="CZ147" s="13"/>
      <c r="DA147" s="13">
        <v>2</v>
      </c>
      <c r="DB147" s="15">
        <v>0</v>
      </c>
      <c r="DC147" s="15">
        <v>0</v>
      </c>
      <c r="DD147" s="15">
        <v>0</v>
      </c>
      <c r="DE147" s="15">
        <v>0</v>
      </c>
      <c r="DF147" s="15">
        <v>0</v>
      </c>
      <c r="DG147" s="14">
        <v>0</v>
      </c>
      <c r="DH147" s="15"/>
      <c r="DI147" s="13">
        <v>1</v>
      </c>
      <c r="DJ147" s="13">
        <v>1</v>
      </c>
      <c r="DK147" s="13">
        <v>1</v>
      </c>
      <c r="DL147" s="13">
        <v>0</v>
      </c>
      <c r="DM147" s="14">
        <v>0</v>
      </c>
    </row>
    <row r="148" spans="1:190" x14ac:dyDescent="0.25">
      <c r="A148" s="13" t="s">
        <v>667</v>
      </c>
      <c r="B148" s="6">
        <v>181</v>
      </c>
      <c r="C148" s="22">
        <v>3</v>
      </c>
      <c r="D148" s="13">
        <v>19</v>
      </c>
      <c r="E148" s="13">
        <v>16.7</v>
      </c>
      <c r="F148" s="13" t="s">
        <v>531</v>
      </c>
      <c r="G148" s="13"/>
      <c r="H148" s="13">
        <v>0</v>
      </c>
      <c r="I148" s="13"/>
      <c r="J148" s="25">
        <v>1</v>
      </c>
      <c r="K148" s="50">
        <v>336</v>
      </c>
      <c r="L148" s="50">
        <v>348</v>
      </c>
      <c r="M148" s="25">
        <v>0.96551724137931039</v>
      </c>
      <c r="N148" s="25">
        <v>1</v>
      </c>
      <c r="O148" s="25">
        <v>1.5</v>
      </c>
      <c r="P148" s="13">
        <v>9.48</v>
      </c>
      <c r="Q148" s="13">
        <v>5.8</v>
      </c>
      <c r="R148" s="13">
        <v>1.55</v>
      </c>
      <c r="S148" s="13">
        <v>0.25700000000000001</v>
      </c>
      <c r="T148" s="13">
        <v>0.26800000000000002</v>
      </c>
      <c r="U148" s="13">
        <v>-1.1996899999999999</v>
      </c>
      <c r="V148" s="13">
        <v>-50.351100000000002</v>
      </c>
      <c r="W148" s="13">
        <v>0.88305400000000001</v>
      </c>
      <c r="X148" s="13">
        <v>-51.067700000000002</v>
      </c>
      <c r="Y148" s="13">
        <v>0.52390800000000004</v>
      </c>
      <c r="Z148" s="13">
        <v>0.52753099999999997</v>
      </c>
      <c r="AA148" s="13">
        <v>0.52301699999999995</v>
      </c>
      <c r="AB148" s="13">
        <v>0.53701399999999999</v>
      </c>
      <c r="AC148" s="13">
        <v>0.61412900000000004</v>
      </c>
      <c r="AD148" s="13"/>
      <c r="AE148" s="13"/>
      <c r="AF148" s="13"/>
      <c r="AG148" s="13"/>
      <c r="AH148" s="13"/>
      <c r="AI148" s="13"/>
      <c r="AJ148" s="13">
        <v>-65</v>
      </c>
      <c r="AK148" s="13">
        <v>-2700</v>
      </c>
      <c r="AL148" s="13"/>
      <c r="AM148" s="60"/>
      <c r="AN148" s="15"/>
      <c r="AO148" s="15"/>
      <c r="AP148" s="25">
        <v>37.810200000000002</v>
      </c>
      <c r="AQ148" s="25">
        <v>-40.135100000000001</v>
      </c>
      <c r="AR148" s="13">
        <v>1</v>
      </c>
      <c r="AS148" s="25">
        <v>-49.591500000000003</v>
      </c>
      <c r="AT148" s="25">
        <v>1500</v>
      </c>
      <c r="AU148" s="25">
        <v>-40.135100000000001</v>
      </c>
      <c r="AV148" s="25">
        <v>9.4563400000000009</v>
      </c>
      <c r="AW148" s="25">
        <v>28.353899999999999</v>
      </c>
      <c r="AX148" s="25">
        <v>37.810200000000002</v>
      </c>
      <c r="AY148" s="25">
        <v>0.232207</v>
      </c>
      <c r="AZ148" s="25">
        <v>0.14862600000000001</v>
      </c>
      <c r="BA148" s="25">
        <v>170.31200000000001</v>
      </c>
      <c r="BB148" s="25">
        <v>-217.18799999999999</v>
      </c>
      <c r="BC148" s="25">
        <v>-53.781199999999998</v>
      </c>
      <c r="BD148" s="25">
        <v>-4.1897799999999998</v>
      </c>
      <c r="BE148" s="25">
        <v>0.67158600000000002</v>
      </c>
      <c r="BF148" s="59"/>
      <c r="BG148" s="59"/>
      <c r="BH148" s="59"/>
      <c r="BI148" s="25">
        <v>0.52841400000000005</v>
      </c>
      <c r="BJ148" s="25">
        <v>0.76</v>
      </c>
      <c r="BK148" s="25">
        <v>1</v>
      </c>
      <c r="BL148" s="25"/>
      <c r="BM148" s="25"/>
      <c r="BN148" s="25"/>
      <c r="BO148" s="25"/>
      <c r="BP148" s="25"/>
      <c r="BQ148" s="25"/>
      <c r="BR148" s="25"/>
      <c r="BS148" s="25"/>
      <c r="BT148" s="25"/>
      <c r="BV148" s="25"/>
      <c r="BW148" s="25"/>
      <c r="BX148" s="25"/>
      <c r="BY148" s="61">
        <v>0.27916666666666667</v>
      </c>
      <c r="BZ148" s="61"/>
      <c r="CA148" s="61">
        <v>0.29305555555555557</v>
      </c>
      <c r="CB148" s="61">
        <v>0.41666666666666669</v>
      </c>
      <c r="CC148" s="61">
        <v>0.12361111111111112</v>
      </c>
      <c r="CD148" s="25"/>
      <c r="CE148" s="25"/>
      <c r="CF148" s="25"/>
      <c r="CG148" s="25">
        <v>10</v>
      </c>
      <c r="CH148" s="25"/>
      <c r="CI148" s="13"/>
      <c r="CJ148" s="13">
        <v>19</v>
      </c>
      <c r="CK148" s="62">
        <v>-9.6068493719999974</v>
      </c>
      <c r="CL148" s="15">
        <v>0</v>
      </c>
      <c r="CM148" s="15"/>
      <c r="CN148" s="15"/>
      <c r="CO148" s="12">
        <v>0</v>
      </c>
      <c r="CP148" s="13"/>
      <c r="CQ148" s="13">
        <v>5.73</v>
      </c>
      <c r="CR148" s="13">
        <v>4.0199999999999996</v>
      </c>
      <c r="CS148" s="13">
        <v>5.89</v>
      </c>
      <c r="CT148" s="13"/>
      <c r="CU148" s="13"/>
      <c r="CV148" s="13"/>
      <c r="CW148" s="13"/>
      <c r="CX148" s="13"/>
      <c r="CY148" s="13"/>
      <c r="CZ148" s="13"/>
      <c r="DA148" s="13">
        <v>1</v>
      </c>
      <c r="DB148" s="15"/>
      <c r="DC148" s="15"/>
      <c r="DD148" s="15"/>
      <c r="DE148" s="15"/>
      <c r="DF148" s="15"/>
      <c r="DG148" s="14"/>
      <c r="DH148" s="15"/>
      <c r="DI148" s="13">
        <v>0</v>
      </c>
      <c r="DJ148" s="13">
        <v>1</v>
      </c>
      <c r="DK148" s="13">
        <v>0</v>
      </c>
      <c r="DL148" s="13">
        <v>0</v>
      </c>
      <c r="DM148" s="14">
        <v>1</v>
      </c>
    </row>
    <row r="149" spans="1:190" x14ac:dyDescent="0.25">
      <c r="A149" s="48" t="s">
        <v>668</v>
      </c>
      <c r="B149" s="6">
        <v>182</v>
      </c>
      <c r="C149" s="22">
        <v>6</v>
      </c>
      <c r="D149" s="13">
        <v>19</v>
      </c>
      <c r="E149" s="13">
        <v>16.7</v>
      </c>
      <c r="F149" s="13" t="s">
        <v>531</v>
      </c>
      <c r="G149" s="13"/>
      <c r="H149" s="13">
        <v>0</v>
      </c>
      <c r="I149" s="13"/>
      <c r="J149" s="25">
        <v>0.67</v>
      </c>
      <c r="K149" s="50">
        <v>492</v>
      </c>
      <c r="L149" s="50">
        <v>602</v>
      </c>
      <c r="M149" s="25">
        <v>0.81727574750830567</v>
      </c>
      <c r="N149" s="25">
        <v>1</v>
      </c>
      <c r="O149" s="25">
        <v>1</v>
      </c>
      <c r="P149" s="13">
        <v>6.9</v>
      </c>
      <c r="Q149" s="13">
        <v>5.42</v>
      </c>
      <c r="R149" s="13">
        <v>2.42</v>
      </c>
      <c r="S149" s="13">
        <v>0.27300000000000002</v>
      </c>
      <c r="T149" s="13">
        <v>0.245</v>
      </c>
      <c r="U149" s="13">
        <v>-0.99810600000000005</v>
      </c>
      <c r="V149" s="13">
        <v>-50.2682</v>
      </c>
      <c r="W149" s="13">
        <v>0.93909399999999998</v>
      </c>
      <c r="X149" s="13">
        <v>-50.36</v>
      </c>
      <c r="Y149" s="13">
        <v>0.63327599999999995</v>
      </c>
      <c r="Z149" s="13">
        <v>0.63338899999999998</v>
      </c>
      <c r="AA149" s="13">
        <v>0.62605299999999997</v>
      </c>
      <c r="AB149" s="13">
        <v>0.63405699999999998</v>
      </c>
      <c r="AC149" s="13">
        <v>0.72506700000000002</v>
      </c>
      <c r="AD149" s="13"/>
      <c r="AE149" s="13"/>
      <c r="AF149" s="13"/>
      <c r="AG149" s="13"/>
      <c r="AH149" s="13"/>
      <c r="AI149" s="13"/>
      <c r="AJ149" s="13">
        <v>-78.400000000000006</v>
      </c>
      <c r="AK149" s="13">
        <v>-4100</v>
      </c>
      <c r="AL149" s="13"/>
      <c r="AM149" s="60"/>
      <c r="AN149" s="15"/>
      <c r="AO149" s="15"/>
      <c r="AP149" s="25">
        <v>21.175999999999998</v>
      </c>
      <c r="AQ149" s="25">
        <v>-39.201700000000002</v>
      </c>
      <c r="AR149" s="13">
        <v>1</v>
      </c>
      <c r="AS149" s="25">
        <v>-49.926000000000002</v>
      </c>
      <c r="AT149" s="25">
        <v>2200</v>
      </c>
      <c r="AU149" s="25">
        <v>-39.201700000000002</v>
      </c>
      <c r="AV149" s="25">
        <v>10.724299999999999</v>
      </c>
      <c r="AW149" s="25">
        <v>10.451700000000001</v>
      </c>
      <c r="AX149" s="25">
        <v>21.175999999999998</v>
      </c>
      <c r="AY149" s="25">
        <v>0.18721399999999999</v>
      </c>
      <c r="AZ149" s="25">
        <v>0.106658</v>
      </c>
      <c r="BA149" s="25">
        <v>86.718800000000002</v>
      </c>
      <c r="BB149" s="25">
        <v>-98.4375</v>
      </c>
      <c r="BC149" s="25">
        <v>-49.75</v>
      </c>
      <c r="BD149" s="25">
        <v>0.17604400000000001</v>
      </c>
      <c r="BE149" s="25">
        <v>0.58345499999999995</v>
      </c>
      <c r="BF149" s="59"/>
      <c r="BG149" s="59"/>
      <c r="BH149" s="59"/>
      <c r="BI149" s="25">
        <v>0.45654499999999998</v>
      </c>
      <c r="BJ149" s="25">
        <v>0.62</v>
      </c>
      <c r="BK149" s="25">
        <v>1</v>
      </c>
      <c r="BL149" s="25"/>
      <c r="BM149" s="25"/>
      <c r="BN149" s="25"/>
      <c r="BO149" s="25"/>
      <c r="BP149" s="25"/>
      <c r="BQ149" s="25"/>
      <c r="BR149" s="25"/>
      <c r="BS149" s="25"/>
      <c r="BT149" s="25"/>
      <c r="BV149" s="25"/>
      <c r="BW149" s="25"/>
      <c r="BX149" s="25"/>
      <c r="BY149" s="61">
        <v>0.27916666666666667</v>
      </c>
      <c r="BZ149" s="61"/>
      <c r="CA149" s="61">
        <v>0.29305555555555557</v>
      </c>
      <c r="CB149" s="61">
        <v>0.43333333333333335</v>
      </c>
      <c r="CC149" s="61">
        <v>0.14027777777777778</v>
      </c>
      <c r="CD149" s="25"/>
      <c r="CE149" s="25"/>
      <c r="CF149" s="25"/>
      <c r="CG149" s="25">
        <v>8</v>
      </c>
      <c r="CH149" s="25"/>
      <c r="CI149" s="13"/>
      <c r="CJ149" s="13">
        <v>20</v>
      </c>
      <c r="CK149" s="62">
        <v>16.354955571999998</v>
      </c>
      <c r="CL149" s="15">
        <v>3.2611249999999998</v>
      </c>
      <c r="CM149" s="15"/>
      <c r="CN149" s="15"/>
      <c r="CO149" s="12">
        <v>1</v>
      </c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>
        <v>0</v>
      </c>
      <c r="DB149" s="15">
        <v>0</v>
      </c>
      <c r="DC149" s="15">
        <v>0</v>
      </c>
      <c r="DD149" s="15">
        <v>0</v>
      </c>
      <c r="DE149" s="15">
        <v>0</v>
      </c>
      <c r="DF149" s="15">
        <v>0</v>
      </c>
      <c r="DG149" s="14">
        <v>0</v>
      </c>
      <c r="DH149" s="15"/>
      <c r="DI149" s="13">
        <v>1</v>
      </c>
      <c r="DJ149" s="13">
        <v>0</v>
      </c>
      <c r="DK149" s="13">
        <v>1</v>
      </c>
      <c r="DL149" s="13">
        <v>0</v>
      </c>
      <c r="DM149" s="14">
        <v>0</v>
      </c>
    </row>
    <row r="150" spans="1:190" x14ac:dyDescent="0.25">
      <c r="A150" s="48" t="s">
        <v>669</v>
      </c>
      <c r="B150" s="6">
        <v>183</v>
      </c>
      <c r="C150" s="22">
        <v>6</v>
      </c>
      <c r="D150" s="13">
        <v>19</v>
      </c>
      <c r="E150" s="13">
        <v>16.7</v>
      </c>
      <c r="F150" s="13" t="s">
        <v>531</v>
      </c>
      <c r="G150" s="13"/>
      <c r="H150" s="13">
        <v>0</v>
      </c>
      <c r="I150" s="13"/>
      <c r="J150" s="25">
        <v>0.67</v>
      </c>
      <c r="K150" s="50">
        <v>211</v>
      </c>
      <c r="L150" s="50">
        <v>602</v>
      </c>
      <c r="M150" s="25">
        <v>0.35049833887043191</v>
      </c>
      <c r="N150" s="25">
        <v>1</v>
      </c>
      <c r="O150" s="25">
        <v>1</v>
      </c>
      <c r="P150" s="13">
        <v>9.24</v>
      </c>
      <c r="Q150" s="13">
        <v>6.82</v>
      </c>
      <c r="R150" s="13">
        <v>2.2200000000000002</v>
      </c>
      <c r="S150" s="13">
        <v>0.29299999999999998</v>
      </c>
      <c r="T150" s="13">
        <v>0.28799999999999998</v>
      </c>
      <c r="U150" s="13">
        <v>-0.95865900000000004</v>
      </c>
      <c r="V150" s="13">
        <v>-47.930199999999999</v>
      </c>
      <c r="W150" s="13">
        <v>0.926875</v>
      </c>
      <c r="X150" s="13">
        <v>-48.133200000000002</v>
      </c>
      <c r="Y150" s="13">
        <v>0.600518</v>
      </c>
      <c r="Z150" s="13">
        <v>0.59726999999999997</v>
      </c>
      <c r="AA150" s="13">
        <v>0.57224200000000003</v>
      </c>
      <c r="AB150" s="13">
        <v>0.59101400000000004</v>
      </c>
      <c r="AC150" s="13">
        <v>0.63519899999999996</v>
      </c>
      <c r="AD150" s="13"/>
      <c r="AE150" s="13"/>
      <c r="AF150" s="13"/>
      <c r="AG150" s="13"/>
      <c r="AH150" s="13"/>
      <c r="AI150" s="13"/>
      <c r="AJ150" s="13">
        <v>0</v>
      </c>
      <c r="AK150" s="13">
        <v>0</v>
      </c>
      <c r="AL150" s="13"/>
      <c r="AM150" s="60"/>
      <c r="AN150" s="35"/>
      <c r="AO150" s="35"/>
      <c r="AP150" s="25">
        <v>19.704000000000001</v>
      </c>
      <c r="AQ150" s="25">
        <v>-36.1188</v>
      </c>
      <c r="AR150" s="13">
        <v>1</v>
      </c>
      <c r="AS150" s="25">
        <v>-47.704000000000001</v>
      </c>
      <c r="AT150" s="25">
        <v>2100</v>
      </c>
      <c r="AU150" s="25">
        <v>-36.1188</v>
      </c>
      <c r="AV150" s="25">
        <v>11.5853</v>
      </c>
      <c r="AW150" s="25">
        <v>8.1187500000000004</v>
      </c>
      <c r="AX150" s="25">
        <v>19.704000000000001</v>
      </c>
      <c r="AY150" s="25">
        <v>0.170706</v>
      </c>
      <c r="AZ150" s="25">
        <v>9.8505099999999998E-2</v>
      </c>
      <c r="BA150" s="25">
        <v>73.4375</v>
      </c>
      <c r="BB150" s="25">
        <v>-92.968800000000002</v>
      </c>
      <c r="BC150" s="25">
        <v>-48.218800000000002</v>
      </c>
      <c r="BD150" s="25">
        <v>-0.514706</v>
      </c>
      <c r="BE150" s="25">
        <v>0.58830800000000005</v>
      </c>
      <c r="BF150" s="59"/>
      <c r="BG150" s="59"/>
      <c r="BH150" s="59"/>
      <c r="BI150" s="25">
        <v>0.591692</v>
      </c>
      <c r="BJ150" s="25">
        <v>0.74</v>
      </c>
      <c r="BK150" s="25">
        <v>1</v>
      </c>
      <c r="BL150" s="25"/>
      <c r="BM150" s="25"/>
      <c r="BN150" s="25"/>
      <c r="BO150" s="25"/>
      <c r="BP150" s="25"/>
      <c r="BQ150" s="25"/>
      <c r="BR150" s="25"/>
      <c r="BS150" s="25"/>
      <c r="BT150" s="25"/>
      <c r="BV150" s="25"/>
      <c r="BW150" s="25"/>
      <c r="BX150" s="25"/>
      <c r="BY150" s="61">
        <v>0.27916666666666667</v>
      </c>
      <c r="BZ150" s="61"/>
      <c r="CA150" s="61">
        <v>0.29305555555555557</v>
      </c>
      <c r="CB150" s="61">
        <v>0.44027777777777777</v>
      </c>
      <c r="CC150" s="61">
        <v>0.1472222222222222</v>
      </c>
      <c r="CD150" s="25"/>
      <c r="CE150" s="25"/>
      <c r="CF150" s="25"/>
      <c r="CG150" s="25">
        <v>11.1</v>
      </c>
      <c r="CH150" s="25"/>
      <c r="CI150" s="13"/>
      <c r="CJ150" s="13">
        <v>20</v>
      </c>
      <c r="CK150" s="62">
        <v>39.777018727999994</v>
      </c>
      <c r="CL150" s="15">
        <v>16.395073</v>
      </c>
      <c r="CM150" s="15"/>
      <c r="CN150" s="15"/>
      <c r="CO150" s="12">
        <v>1</v>
      </c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>
        <v>0</v>
      </c>
      <c r="DB150" s="15">
        <v>0</v>
      </c>
      <c r="DC150" s="15">
        <v>0</v>
      </c>
      <c r="DD150" s="15">
        <v>0</v>
      </c>
      <c r="DE150" s="15">
        <v>0</v>
      </c>
      <c r="DF150" s="15">
        <v>0</v>
      </c>
      <c r="DG150" s="14">
        <v>0</v>
      </c>
      <c r="DH150" s="15"/>
      <c r="DI150" s="13">
        <v>1</v>
      </c>
      <c r="DJ150" s="13">
        <v>0</v>
      </c>
      <c r="DK150" s="13">
        <v>0</v>
      </c>
      <c r="DL150" s="13"/>
      <c r="DM150" s="14">
        <v>0</v>
      </c>
    </row>
    <row r="151" spans="1:190" x14ac:dyDescent="0.25">
      <c r="A151" s="13" t="s">
        <v>670</v>
      </c>
      <c r="B151" s="6">
        <v>184</v>
      </c>
      <c r="C151" s="22">
        <v>6</v>
      </c>
      <c r="D151" s="13">
        <v>19</v>
      </c>
      <c r="E151" s="13">
        <v>16.7</v>
      </c>
      <c r="F151" s="13" t="s">
        <v>531</v>
      </c>
      <c r="G151" s="13"/>
      <c r="H151" s="13">
        <v>0</v>
      </c>
      <c r="I151" s="13"/>
      <c r="J151" s="25">
        <v>0.67</v>
      </c>
      <c r="K151" s="50">
        <v>121</v>
      </c>
      <c r="L151" s="50">
        <v>602</v>
      </c>
      <c r="M151" s="25">
        <v>0.2009966777408638</v>
      </c>
      <c r="N151" s="25">
        <v>1</v>
      </c>
      <c r="O151" s="25">
        <v>1.5</v>
      </c>
      <c r="P151" s="13">
        <v>9.57</v>
      </c>
      <c r="Q151" s="13">
        <v>5.57</v>
      </c>
      <c r="R151" s="13">
        <v>3.9</v>
      </c>
      <c r="S151" s="13">
        <v>0.34</v>
      </c>
      <c r="T151" s="13">
        <v>0.36</v>
      </c>
      <c r="U151" s="13">
        <v>-1.1770799999999999</v>
      </c>
      <c r="V151" s="13">
        <v>-46.768999999999998</v>
      </c>
      <c r="W151" s="13">
        <v>1.11174</v>
      </c>
      <c r="X151" s="13">
        <v>-47.2027</v>
      </c>
      <c r="Y151" s="13">
        <v>0.448513</v>
      </c>
      <c r="Z151" s="13">
        <v>0.49437399999999998</v>
      </c>
      <c r="AA151" s="13">
        <v>0.505185</v>
      </c>
      <c r="AB151" s="13">
        <v>0.52627999999999997</v>
      </c>
      <c r="AC151" s="13">
        <v>0.57837700000000003</v>
      </c>
      <c r="AD151" s="13"/>
      <c r="AE151" s="13"/>
      <c r="AF151" s="13"/>
      <c r="AG151" s="13"/>
      <c r="AH151" s="13"/>
      <c r="AI151" s="13"/>
      <c r="AJ151" s="13">
        <v>-61.1</v>
      </c>
      <c r="AK151" s="13">
        <v>-2600</v>
      </c>
      <c r="AL151" s="13"/>
      <c r="AM151" s="60"/>
      <c r="AN151" s="15"/>
      <c r="AO151" s="15"/>
      <c r="AP151" s="25">
        <v>54.46</v>
      </c>
      <c r="AQ151" s="25"/>
      <c r="AR151" s="13">
        <v>1</v>
      </c>
      <c r="AS151" s="25">
        <v>-46.68</v>
      </c>
      <c r="AT151" s="25">
        <v>1200</v>
      </c>
      <c r="AU151" s="25"/>
      <c r="AV151" s="25">
        <v>18.96</v>
      </c>
      <c r="AW151" s="25">
        <v>35.5</v>
      </c>
      <c r="AX151" s="25">
        <v>54.46</v>
      </c>
      <c r="AY151" s="25">
        <v>0.22</v>
      </c>
      <c r="AZ151" s="25">
        <v>0.12</v>
      </c>
      <c r="BA151" s="25">
        <v>284.38</v>
      </c>
      <c r="BB151" s="25"/>
      <c r="BC151" s="25">
        <v>-49.94</v>
      </c>
      <c r="BD151" s="25">
        <v>-3.26</v>
      </c>
      <c r="BE151" s="25">
        <v>0.78</v>
      </c>
      <c r="BF151" s="59"/>
      <c r="BG151" s="59"/>
      <c r="BH151" s="59"/>
      <c r="BI151" s="25">
        <v>0.76</v>
      </c>
      <c r="BJ151" s="25">
        <v>0.94</v>
      </c>
      <c r="BK151" s="25">
        <v>1</v>
      </c>
      <c r="BL151" s="25"/>
      <c r="BM151" s="25"/>
      <c r="BN151" s="25"/>
      <c r="BO151" s="25"/>
      <c r="BP151" s="25"/>
      <c r="BQ151" s="25"/>
      <c r="BR151" s="25"/>
      <c r="BS151" s="25"/>
      <c r="BT151" s="25"/>
      <c r="BV151" s="25"/>
      <c r="BW151" s="25"/>
      <c r="BX151" s="25"/>
      <c r="BY151" s="61">
        <v>0.27916666666666667</v>
      </c>
      <c r="BZ151" s="61"/>
      <c r="CA151" s="61">
        <v>0.29305555555555557</v>
      </c>
      <c r="CB151" s="61">
        <v>0.44722222222222219</v>
      </c>
      <c r="CC151" s="61">
        <v>0.15416666666666662</v>
      </c>
      <c r="CD151" s="25"/>
      <c r="CE151" s="25"/>
      <c r="CF151" s="25"/>
      <c r="CG151" s="25">
        <v>9.3000000000000007</v>
      </c>
      <c r="CH151" s="25"/>
      <c r="CI151" s="13"/>
      <c r="CJ151" s="13">
        <v>20</v>
      </c>
      <c r="CK151" s="15">
        <v>-8.3431131199999999</v>
      </c>
      <c r="CL151" s="15">
        <v>0</v>
      </c>
      <c r="CM151" s="15"/>
      <c r="CN151" s="15"/>
      <c r="CO151" s="86">
        <v>1</v>
      </c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>
        <v>0</v>
      </c>
      <c r="DB151" s="15"/>
      <c r="DC151" s="15"/>
      <c r="DD151" s="15"/>
      <c r="DE151" s="15"/>
      <c r="DF151" s="15"/>
      <c r="DG151" s="15"/>
      <c r="DH151" s="15"/>
      <c r="DI151" s="13"/>
      <c r="DJ151" s="13"/>
      <c r="DK151" s="13"/>
      <c r="DL151" s="13"/>
      <c r="DM151" s="15"/>
    </row>
    <row r="152" spans="1:190" x14ac:dyDescent="0.25">
      <c r="A152" s="48" t="s">
        <v>707</v>
      </c>
      <c r="B152" s="6">
        <v>220</v>
      </c>
      <c r="C152" s="22">
        <v>10</v>
      </c>
      <c r="D152" s="13">
        <v>19</v>
      </c>
      <c r="E152" s="13">
        <v>16.600000000000001</v>
      </c>
      <c r="F152" s="13" t="s">
        <v>531</v>
      </c>
      <c r="G152" s="13"/>
      <c r="H152" s="13">
        <v>0</v>
      </c>
      <c r="I152" s="13"/>
      <c r="J152" s="25">
        <v>0.93</v>
      </c>
      <c r="K152" s="50">
        <v>218</v>
      </c>
      <c r="L152" s="50">
        <v>431</v>
      </c>
      <c r="M152" s="25">
        <v>0.50580046403712298</v>
      </c>
      <c r="N152" s="25">
        <v>1</v>
      </c>
      <c r="O152" s="25">
        <v>1</v>
      </c>
      <c r="P152" s="13">
        <v>8.89</v>
      </c>
      <c r="Q152" s="13">
        <v>7.32</v>
      </c>
      <c r="R152" s="13">
        <v>5.73</v>
      </c>
      <c r="S152" s="13">
        <v>0.26300000000000001</v>
      </c>
      <c r="T152" s="13">
        <v>0.24399999999999999</v>
      </c>
      <c r="U152" s="13">
        <v>-0.95718700000000001</v>
      </c>
      <c r="V152" s="13">
        <v>-46.998800000000003</v>
      </c>
      <c r="W152" s="13">
        <v>0.95044200000000001</v>
      </c>
      <c r="X152" s="13">
        <v>-46.992600000000003</v>
      </c>
      <c r="Y152" s="13">
        <v>0.71006999999999998</v>
      </c>
      <c r="Z152" s="13">
        <v>0.70550999999999997</v>
      </c>
      <c r="AA152" s="13">
        <v>0.70899599999999996</v>
      </c>
      <c r="AB152" s="13">
        <v>0.71494199999999997</v>
      </c>
      <c r="AC152" s="13">
        <v>0.78947800000000001</v>
      </c>
      <c r="AD152" s="13"/>
      <c r="AE152" s="13"/>
      <c r="AF152" s="13"/>
      <c r="AG152" s="13"/>
      <c r="AH152" s="13"/>
      <c r="AI152" s="13"/>
      <c r="AJ152" s="13">
        <v>0</v>
      </c>
      <c r="AK152" s="13">
        <v>0</v>
      </c>
      <c r="AL152" s="13"/>
      <c r="AM152" s="60"/>
      <c r="AN152" s="15"/>
      <c r="AO152" s="15"/>
      <c r="AP152" s="25">
        <v>32.430999999999997</v>
      </c>
      <c r="AQ152" s="25">
        <v>-36.204099999999997</v>
      </c>
      <c r="AR152" s="13">
        <v>35</v>
      </c>
      <c r="AS152" s="25">
        <v>-46.791699999999999</v>
      </c>
      <c r="AT152" s="25">
        <v>2130</v>
      </c>
      <c r="AU152" s="25">
        <v>-36.204099999999997</v>
      </c>
      <c r="AV152" s="25">
        <v>10.5876</v>
      </c>
      <c r="AW152" s="25">
        <v>21.843399999999999</v>
      </c>
      <c r="AX152" s="25">
        <v>32.430999999999997</v>
      </c>
      <c r="AY152" s="25">
        <v>0.19292200000000001</v>
      </c>
      <c r="AZ152" s="25">
        <v>0.122405</v>
      </c>
      <c r="BA152" s="25">
        <v>168.43799999999999</v>
      </c>
      <c r="BB152" s="25"/>
      <c r="BC152" s="25">
        <v>-49.158000000000001</v>
      </c>
      <c r="BD152" s="25">
        <v>-2.3663699999999999</v>
      </c>
      <c r="BE152" s="25">
        <v>0.57711900000000005</v>
      </c>
      <c r="BF152" s="59"/>
      <c r="BG152" s="59"/>
      <c r="BH152" s="59"/>
      <c r="BI152" s="25">
        <v>0.45716699999999999</v>
      </c>
      <c r="BJ152" s="25">
        <v>0.65142900000000004</v>
      </c>
      <c r="BK152" s="25">
        <v>1</v>
      </c>
      <c r="BL152" s="25"/>
      <c r="BM152" s="25"/>
      <c r="BN152" s="25"/>
      <c r="BO152" s="25"/>
      <c r="BP152" s="25"/>
      <c r="BQ152" s="25"/>
      <c r="BR152" s="25"/>
      <c r="BS152" s="25"/>
      <c r="BT152" s="25"/>
      <c r="BV152" s="25"/>
      <c r="BW152" s="25"/>
      <c r="BX152" s="25"/>
      <c r="BY152" s="61">
        <v>0.30833333333333335</v>
      </c>
      <c r="BZ152" s="61"/>
      <c r="CA152" s="61">
        <v>0.32916666666666666</v>
      </c>
      <c r="CB152" s="61">
        <v>0.38263888888888892</v>
      </c>
      <c r="CC152" s="61">
        <v>5.3472222222222254E-2</v>
      </c>
      <c r="CD152" s="25"/>
      <c r="CE152" s="25"/>
      <c r="CF152" s="25"/>
      <c r="CG152" s="25">
        <v>9.6999999999999993</v>
      </c>
      <c r="CH152" s="25"/>
      <c r="CI152" s="13"/>
      <c r="CJ152" s="13">
        <v>32</v>
      </c>
      <c r="CK152" s="15">
        <v>0</v>
      </c>
      <c r="CL152" s="15">
        <v>0</v>
      </c>
      <c r="CM152" s="15"/>
      <c r="CN152" s="15"/>
      <c r="CO152" s="86">
        <v>1</v>
      </c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>
        <v>0</v>
      </c>
      <c r="DB152" s="15"/>
      <c r="DC152" s="15"/>
      <c r="DD152" s="15"/>
      <c r="DE152" s="15"/>
      <c r="DF152" s="15"/>
      <c r="DG152" s="15"/>
      <c r="DH152" s="15"/>
      <c r="DI152" s="13">
        <v>0</v>
      </c>
      <c r="DJ152" s="13">
        <v>1</v>
      </c>
      <c r="DK152" s="13">
        <v>0</v>
      </c>
      <c r="DL152" s="13"/>
      <c r="DM152" s="15"/>
    </row>
    <row r="153" spans="1:190" x14ac:dyDescent="0.25">
      <c r="A153" s="48" t="s">
        <v>712</v>
      </c>
      <c r="B153" s="6">
        <v>225</v>
      </c>
      <c r="C153" s="22">
        <v>3</v>
      </c>
      <c r="D153" s="13">
        <v>19</v>
      </c>
      <c r="E153" s="13">
        <v>14.2</v>
      </c>
      <c r="F153" s="13" t="s">
        <v>531</v>
      </c>
      <c r="G153" s="13"/>
      <c r="H153" s="13">
        <v>0</v>
      </c>
      <c r="I153" s="13"/>
      <c r="J153" s="25">
        <v>0.33</v>
      </c>
      <c r="K153" s="50">
        <v>81</v>
      </c>
      <c r="L153" s="50">
        <v>340</v>
      </c>
      <c r="M153" s="25">
        <v>0.23823529411764705</v>
      </c>
      <c r="N153" s="25">
        <v>1</v>
      </c>
      <c r="O153" s="25">
        <v>1</v>
      </c>
      <c r="P153" s="13">
        <v>8.1300000000000008</v>
      </c>
      <c r="Q153" s="13">
        <v>6.13</v>
      </c>
      <c r="R153" s="13">
        <v>3.18</v>
      </c>
      <c r="S153" s="13">
        <v>0.23300000000000001</v>
      </c>
      <c r="T153" s="13">
        <v>0.23200000000000001</v>
      </c>
      <c r="U153" s="13"/>
      <c r="V153" s="13"/>
      <c r="W153" s="13"/>
      <c r="X153" s="13"/>
      <c r="Y153" s="13">
        <v>0.57409399999999999</v>
      </c>
      <c r="Z153" s="13">
        <v>0.59822799999999998</v>
      </c>
      <c r="AA153" s="13">
        <v>0.590283</v>
      </c>
      <c r="AB153" s="13">
        <v>0.59507200000000005</v>
      </c>
      <c r="AC153" s="13">
        <v>0.67573300000000003</v>
      </c>
      <c r="AD153" s="13"/>
      <c r="AE153" s="13"/>
      <c r="AF153" s="13"/>
      <c r="AG153" s="13"/>
      <c r="AH153" s="13"/>
      <c r="AI153" s="13"/>
      <c r="AJ153" s="13">
        <v>0</v>
      </c>
      <c r="AK153" s="13">
        <v>0</v>
      </c>
      <c r="AL153" s="13"/>
      <c r="AM153" s="60"/>
      <c r="AN153" s="78"/>
      <c r="AO153" s="78"/>
      <c r="AP153" s="25">
        <v>26.102900000000002</v>
      </c>
      <c r="AQ153" s="25">
        <v>-32.429299999999998</v>
      </c>
      <c r="AR153" s="13">
        <v>26</v>
      </c>
      <c r="AS153" s="25">
        <v>-47.234000000000002</v>
      </c>
      <c r="AT153" s="25">
        <v>2080</v>
      </c>
      <c r="AU153" s="25">
        <v>-32.429299999999998</v>
      </c>
      <c r="AV153" s="25">
        <v>14.804600000000001</v>
      </c>
      <c r="AW153" s="25">
        <v>11.298299999999999</v>
      </c>
      <c r="AX153" s="25">
        <v>26.102900000000002</v>
      </c>
      <c r="AY153" s="25">
        <v>0.18349099999999999</v>
      </c>
      <c r="AZ153" s="25">
        <v>0.10699400000000001</v>
      </c>
      <c r="BA153" s="25">
        <v>99.278800000000004</v>
      </c>
      <c r="BB153" s="25"/>
      <c r="BC153" s="25">
        <v>-42.093800000000002</v>
      </c>
      <c r="BD153" s="25">
        <v>5.1402000000000001</v>
      </c>
      <c r="BE153" s="25">
        <v>0.61675599999999997</v>
      </c>
      <c r="BF153" s="59"/>
      <c r="BG153" s="59"/>
      <c r="BH153" s="59"/>
      <c r="BI153" s="25">
        <v>0.54708999999999997</v>
      </c>
      <c r="BJ153" s="25">
        <v>0.71269199999999999</v>
      </c>
      <c r="BK153" s="25">
        <v>1</v>
      </c>
      <c r="BL153" s="25"/>
      <c r="BM153" s="25"/>
      <c r="BN153" s="25"/>
      <c r="BO153" s="25"/>
      <c r="BP153" s="25"/>
      <c r="BQ153" s="25"/>
      <c r="BR153" s="25"/>
      <c r="BS153" s="25"/>
      <c r="BT153" s="25"/>
      <c r="BV153" s="25"/>
      <c r="BW153" s="25"/>
      <c r="BX153" s="25"/>
      <c r="BY153" s="61">
        <v>0.50486111111111109</v>
      </c>
      <c r="BZ153" s="61"/>
      <c r="CA153" s="61">
        <v>0.51666666666666672</v>
      </c>
      <c r="CB153" s="61">
        <v>0.5625</v>
      </c>
      <c r="CC153" s="61">
        <v>4.5833333333333282E-2</v>
      </c>
      <c r="CD153" s="25"/>
      <c r="CE153" s="25"/>
      <c r="CF153" s="25"/>
      <c r="CG153" s="25">
        <v>8.4</v>
      </c>
      <c r="CH153" s="25"/>
      <c r="CI153" s="13"/>
      <c r="CJ153" s="13">
        <v>34</v>
      </c>
      <c r="CK153" s="15">
        <v>0</v>
      </c>
      <c r="CL153" s="15">
        <v>0</v>
      </c>
      <c r="CM153" s="15"/>
      <c r="CN153" s="15"/>
      <c r="CO153" s="86">
        <v>0</v>
      </c>
      <c r="CP153" s="13">
        <v>1</v>
      </c>
      <c r="CQ153" s="13">
        <v>5.79</v>
      </c>
      <c r="CR153" s="13">
        <v>1.4</v>
      </c>
      <c r="CS153" s="13">
        <v>6.04</v>
      </c>
      <c r="CT153" s="13"/>
      <c r="CU153" s="13"/>
      <c r="CV153" s="13"/>
      <c r="CW153" s="13"/>
      <c r="CX153" s="13"/>
      <c r="CY153" s="13"/>
      <c r="CZ153" s="13"/>
      <c r="DA153" s="13">
        <v>1</v>
      </c>
      <c r="DB153" s="15">
        <v>2</v>
      </c>
      <c r="DC153" s="15">
        <v>0</v>
      </c>
      <c r="DD153" s="15">
        <v>0</v>
      </c>
      <c r="DE153" s="15">
        <v>0</v>
      </c>
      <c r="DF153" s="26">
        <v>0</v>
      </c>
      <c r="DG153" s="26">
        <v>0</v>
      </c>
      <c r="DH153" s="26"/>
      <c r="DI153" s="13">
        <v>1</v>
      </c>
      <c r="DJ153" s="13">
        <v>1</v>
      </c>
      <c r="DK153" s="13">
        <v>0</v>
      </c>
      <c r="DL153" s="13">
        <v>1</v>
      </c>
      <c r="DM153" s="15">
        <v>0</v>
      </c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</row>
    <row r="154" spans="1:190" x14ac:dyDescent="0.25">
      <c r="A154" s="48" t="s">
        <v>715</v>
      </c>
      <c r="B154" s="6">
        <v>227</v>
      </c>
      <c r="C154" s="22">
        <v>3</v>
      </c>
      <c r="D154" s="13">
        <v>19</v>
      </c>
      <c r="E154" s="13">
        <v>14.2</v>
      </c>
      <c r="F154" s="13" t="s">
        <v>531</v>
      </c>
      <c r="G154" s="13"/>
      <c r="H154" s="13"/>
      <c r="I154" s="13"/>
      <c r="J154" s="25">
        <v>0.33</v>
      </c>
      <c r="K154" s="53"/>
      <c r="L154" s="53"/>
      <c r="M154" s="25">
        <v>0.47928994082840237</v>
      </c>
      <c r="N154" s="25">
        <v>1</v>
      </c>
      <c r="O154" s="25">
        <v>1</v>
      </c>
      <c r="P154" s="13">
        <v>8.86</v>
      </c>
      <c r="Q154" s="13">
        <v>6.6</v>
      </c>
      <c r="R154" s="13">
        <v>2.79</v>
      </c>
      <c r="S154" s="13">
        <v>0.20899999999999999</v>
      </c>
      <c r="T154" s="13">
        <v>0.29399999999999998</v>
      </c>
      <c r="U154" s="13">
        <v>-0.90255399999999997</v>
      </c>
      <c r="V154" s="13">
        <v>-48.543900000000001</v>
      </c>
      <c r="W154" s="13">
        <v>0.975379</v>
      </c>
      <c r="X154" s="13">
        <v>-48.843699999999998</v>
      </c>
      <c r="Y154" s="13">
        <v>0.58521500000000004</v>
      </c>
      <c r="Z154" s="13">
        <v>0.60472999999999999</v>
      </c>
      <c r="AA154" s="13">
        <v>0.63488599999999995</v>
      </c>
      <c r="AB154" s="13">
        <v>0.654277</v>
      </c>
      <c r="AC154" s="13">
        <v>0.70837399999999995</v>
      </c>
      <c r="AD154" s="13"/>
      <c r="AE154" s="13"/>
      <c r="AF154" s="13"/>
      <c r="AG154" s="13"/>
      <c r="AH154" s="13"/>
      <c r="AI154" s="13"/>
      <c r="AJ154" s="13">
        <v>-65.8</v>
      </c>
      <c r="AK154" s="13">
        <v>-2600</v>
      </c>
      <c r="AL154" s="13"/>
      <c r="AM154" s="60"/>
      <c r="AN154" s="15"/>
      <c r="AO154" s="15"/>
      <c r="AP154" s="25">
        <v>26.9498</v>
      </c>
      <c r="AQ154" s="25">
        <v>-37.3626</v>
      </c>
      <c r="AR154" s="13">
        <v>34</v>
      </c>
      <c r="AS154" s="25">
        <v>-48.504899999999999</v>
      </c>
      <c r="AT154" s="25">
        <v>1470</v>
      </c>
      <c r="AU154" s="25">
        <v>-37.3626</v>
      </c>
      <c r="AV154" s="25">
        <v>11.142300000000001</v>
      </c>
      <c r="AW154" s="25">
        <v>15.807499999999999</v>
      </c>
      <c r="AX154" s="25">
        <v>26.9498</v>
      </c>
      <c r="AY154" s="25">
        <v>0.20907500000000001</v>
      </c>
      <c r="AZ154" s="25">
        <v>0.128137</v>
      </c>
      <c r="BA154" s="25">
        <v>115.16500000000001</v>
      </c>
      <c r="BB154" s="25"/>
      <c r="BC154" s="25">
        <v>-48.253700000000002</v>
      </c>
      <c r="BD154" s="25">
        <v>0.25126700000000002</v>
      </c>
      <c r="BE154" s="25">
        <v>0.66315299999999999</v>
      </c>
      <c r="BF154" s="59"/>
      <c r="BG154" s="59"/>
      <c r="BH154" s="59"/>
      <c r="BI154" s="25">
        <v>0.56478799999999996</v>
      </c>
      <c r="BJ154" s="25">
        <v>0.76411799999999996</v>
      </c>
      <c r="BK154" s="25">
        <v>1</v>
      </c>
      <c r="BL154" s="25"/>
      <c r="BM154" s="25"/>
      <c r="BN154" s="25"/>
      <c r="BO154" s="25"/>
      <c r="BP154" s="25"/>
      <c r="BQ154" s="25"/>
      <c r="BR154" s="25"/>
      <c r="BS154" s="25"/>
      <c r="BT154" s="25"/>
      <c r="BV154" s="25"/>
      <c r="BW154" s="25"/>
      <c r="BX154" s="25"/>
      <c r="BY154" s="61">
        <v>0.50486111111111109</v>
      </c>
      <c r="BZ154" s="61"/>
      <c r="CA154" s="61">
        <v>0.51666666666666672</v>
      </c>
      <c r="CB154" s="61">
        <v>0.57777777777777783</v>
      </c>
      <c r="CC154" s="61">
        <v>6.1111111111111116E-2</v>
      </c>
      <c r="CD154" s="25"/>
      <c r="CE154" s="25"/>
      <c r="CF154" s="25"/>
      <c r="CG154" s="25">
        <v>9.1</v>
      </c>
      <c r="CH154" s="25"/>
      <c r="CI154" s="13"/>
      <c r="CJ154" s="13">
        <v>34</v>
      </c>
      <c r="CK154" s="26"/>
      <c r="CL154" s="15"/>
      <c r="CM154" s="15"/>
      <c r="CN154" s="15"/>
      <c r="CO154" s="86">
        <v>0</v>
      </c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>
        <v>0</v>
      </c>
      <c r="DB154" s="15"/>
      <c r="DC154" s="15"/>
      <c r="DD154" s="15"/>
      <c r="DE154" s="15"/>
      <c r="DF154" s="15"/>
      <c r="DG154" s="15"/>
      <c r="DH154" s="15"/>
      <c r="DI154" s="13"/>
      <c r="DJ154" s="13"/>
      <c r="DK154" s="13"/>
      <c r="DL154" s="13"/>
      <c r="DM154" s="15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</row>
    <row r="155" spans="1:190" x14ac:dyDescent="0.25">
      <c r="A155" s="48" t="s">
        <v>716</v>
      </c>
      <c r="B155" s="6">
        <v>228</v>
      </c>
      <c r="C155" s="22">
        <v>4</v>
      </c>
      <c r="D155" s="13">
        <v>19</v>
      </c>
      <c r="E155" s="13">
        <v>14.2</v>
      </c>
      <c r="F155" s="13" t="s">
        <v>531</v>
      </c>
      <c r="G155" s="13"/>
      <c r="H155" s="13">
        <v>1</v>
      </c>
      <c r="I155" s="13"/>
      <c r="J155" s="25">
        <v>0.36</v>
      </c>
      <c r="K155" s="50">
        <v>136</v>
      </c>
      <c r="L155" s="50">
        <v>370</v>
      </c>
      <c r="M155" s="25">
        <v>0.36756756756756759</v>
      </c>
      <c r="N155" s="25">
        <v>1</v>
      </c>
      <c r="O155" s="25">
        <v>1</v>
      </c>
      <c r="P155" s="13">
        <v>8.86</v>
      </c>
      <c r="Q155" s="13">
        <v>5.34</v>
      </c>
      <c r="R155" s="13">
        <v>1.98</v>
      </c>
      <c r="S155" s="13">
        <v>0.30199999999999999</v>
      </c>
      <c r="T155" s="13">
        <v>0.31900000000000001</v>
      </c>
      <c r="U155" s="13">
        <v>-1.0631600000000001</v>
      </c>
      <c r="V155" s="13">
        <v>-52.366999999999997</v>
      </c>
      <c r="W155" s="13">
        <v>1.0535699999999999</v>
      </c>
      <c r="X155" s="13">
        <v>-52.747900000000001</v>
      </c>
      <c r="Y155" s="13">
        <v>0.47862300000000002</v>
      </c>
      <c r="Z155" s="13">
        <v>0.475275</v>
      </c>
      <c r="AA155" s="13">
        <v>0.47313499999999997</v>
      </c>
      <c r="AB155" s="13">
        <v>0.50612000000000001</v>
      </c>
      <c r="AC155" s="13">
        <v>0.61002699999999999</v>
      </c>
      <c r="AD155" s="13"/>
      <c r="AE155" s="13"/>
      <c r="AF155" s="13"/>
      <c r="AG155" s="13"/>
      <c r="AH155" s="13"/>
      <c r="AI155" s="13"/>
      <c r="AJ155" s="13">
        <v>0</v>
      </c>
      <c r="AK155" s="13">
        <v>0</v>
      </c>
      <c r="AL155" s="13"/>
      <c r="AM155" s="60"/>
      <c r="AN155" s="15"/>
      <c r="AO155" s="15"/>
      <c r="AP155" s="25">
        <v>26.258800000000001</v>
      </c>
      <c r="AQ155" s="25">
        <v>-39.889600000000002</v>
      </c>
      <c r="AR155" s="13">
        <v>20</v>
      </c>
      <c r="AS155" s="25">
        <v>-51.744799999999998</v>
      </c>
      <c r="AT155" s="25">
        <v>2300</v>
      </c>
      <c r="AU155" s="25">
        <v>-39.889600000000002</v>
      </c>
      <c r="AV155" s="25">
        <v>11.8552</v>
      </c>
      <c r="AW155" s="25">
        <v>14.403600000000001</v>
      </c>
      <c r="AX155" s="25">
        <v>26.258800000000001</v>
      </c>
      <c r="AY155" s="25">
        <v>0.18663299999999999</v>
      </c>
      <c r="AZ155" s="25">
        <v>0.11480799999999999</v>
      </c>
      <c r="BA155" s="25">
        <v>117.422</v>
      </c>
      <c r="BB155" s="25"/>
      <c r="BC155" s="25">
        <v>-52.646900000000002</v>
      </c>
      <c r="BD155" s="25">
        <v>-0.90210000000000001</v>
      </c>
      <c r="BE155" s="25">
        <v>0.62038000000000004</v>
      </c>
      <c r="BF155" s="59"/>
      <c r="BG155" s="59"/>
      <c r="BH155" s="59"/>
      <c r="BI155" s="25">
        <v>0.53212000000000004</v>
      </c>
      <c r="BJ155" s="25">
        <v>0.71199999999999997</v>
      </c>
      <c r="BK155" s="25">
        <v>1</v>
      </c>
      <c r="BL155" s="25"/>
      <c r="BM155" s="25"/>
      <c r="BN155" s="25"/>
      <c r="BO155" s="25"/>
      <c r="BP155" s="25"/>
      <c r="BQ155" s="25"/>
      <c r="BR155" s="25"/>
      <c r="BS155" s="25"/>
      <c r="BT155" s="25"/>
      <c r="BV155" s="25"/>
      <c r="BW155" s="25"/>
      <c r="BX155" s="25"/>
      <c r="BY155" s="61">
        <v>0.50486111111111109</v>
      </c>
      <c r="BZ155" s="61"/>
      <c r="CA155" s="61">
        <v>0.51874999999999993</v>
      </c>
      <c r="CB155" s="61">
        <v>0.59305555555555556</v>
      </c>
      <c r="CC155" s="61">
        <v>7.4305555555555625E-2</v>
      </c>
      <c r="CD155" s="25"/>
      <c r="CE155" s="25"/>
      <c r="CF155" s="25"/>
      <c r="CG155" s="25">
        <v>6.3</v>
      </c>
      <c r="CH155" s="25"/>
      <c r="CI155" s="13"/>
      <c r="CJ155" s="13">
        <v>35</v>
      </c>
      <c r="CK155" s="15">
        <v>14.490024404</v>
      </c>
      <c r="CL155" s="15">
        <v>0</v>
      </c>
      <c r="CM155" s="15"/>
      <c r="CN155" s="15"/>
      <c r="CO155" s="86">
        <v>0</v>
      </c>
      <c r="CP155" s="13">
        <v>1</v>
      </c>
      <c r="CQ155" s="13">
        <v>6.29</v>
      </c>
      <c r="CR155" s="13">
        <v>2.35</v>
      </c>
      <c r="CS155" s="13">
        <v>1.1399999999999999</v>
      </c>
      <c r="CT155" s="13">
        <v>1.79</v>
      </c>
      <c r="CU155" s="13"/>
      <c r="CV155" s="13"/>
      <c r="CW155" s="13"/>
      <c r="CX155" s="13"/>
      <c r="CY155" s="13"/>
      <c r="CZ155" s="13"/>
      <c r="DA155" s="13">
        <v>2</v>
      </c>
      <c r="DB155" s="15">
        <v>0</v>
      </c>
      <c r="DC155" s="15">
        <v>0</v>
      </c>
      <c r="DD155" s="15">
        <v>1</v>
      </c>
      <c r="DE155" s="15">
        <v>0</v>
      </c>
      <c r="DF155" s="15">
        <v>0</v>
      </c>
      <c r="DG155" s="15">
        <v>0</v>
      </c>
      <c r="DH155" s="15"/>
      <c r="DI155" s="13">
        <v>1</v>
      </c>
      <c r="DJ155" s="13">
        <v>1</v>
      </c>
      <c r="DK155" s="13">
        <v>1</v>
      </c>
      <c r="DL155" s="13">
        <v>1</v>
      </c>
      <c r="DM155" s="15">
        <v>0</v>
      </c>
    </row>
    <row r="156" spans="1:190" x14ac:dyDescent="0.25">
      <c r="A156" s="13" t="s">
        <v>718</v>
      </c>
      <c r="B156" s="6">
        <v>230</v>
      </c>
      <c r="C156" s="22">
        <v>5</v>
      </c>
      <c r="D156" s="13">
        <v>19</v>
      </c>
      <c r="E156" s="13">
        <v>14.2</v>
      </c>
      <c r="F156" s="13" t="s">
        <v>531</v>
      </c>
      <c r="G156" s="13"/>
      <c r="H156" s="13">
        <v>0</v>
      </c>
      <c r="I156" s="13"/>
      <c r="J156" s="25">
        <v>0.56000000000000005</v>
      </c>
      <c r="K156" s="50">
        <v>239</v>
      </c>
      <c r="L156" s="50">
        <v>472</v>
      </c>
      <c r="M156" s="25">
        <v>0.50635593220338981</v>
      </c>
      <c r="N156" s="25">
        <v>1</v>
      </c>
      <c r="O156" s="25">
        <v>1.5</v>
      </c>
      <c r="P156" s="13">
        <v>12.21</v>
      </c>
      <c r="Q156" s="13">
        <v>9.07</v>
      </c>
      <c r="R156" s="13">
        <v>4.1500000000000004</v>
      </c>
      <c r="S156" s="13">
        <v>0.47399999999999998</v>
      </c>
      <c r="T156" s="13">
        <v>0.50800000000000001</v>
      </c>
      <c r="U156" s="13">
        <v>-1.25166</v>
      </c>
      <c r="V156" s="13">
        <v>-48.890599999999999</v>
      </c>
      <c r="W156" s="13">
        <v>0.90724700000000003</v>
      </c>
      <c r="X156" s="13">
        <v>-49.664099999999998</v>
      </c>
      <c r="Y156" s="13">
        <v>0.41228700000000001</v>
      </c>
      <c r="Z156" s="13">
        <v>0.427311</v>
      </c>
      <c r="AA156" s="13">
        <v>0.453322</v>
      </c>
      <c r="AB156" s="13">
        <v>0.50329400000000002</v>
      </c>
      <c r="AC156" s="13">
        <v>0.56777900000000003</v>
      </c>
      <c r="AD156" s="13"/>
      <c r="AE156" s="13"/>
      <c r="AF156" s="13"/>
      <c r="AG156" s="13"/>
      <c r="AH156" s="13"/>
      <c r="AI156" s="13"/>
      <c r="AJ156" s="13">
        <v>-59.6</v>
      </c>
      <c r="AK156" s="13">
        <v>-1300</v>
      </c>
      <c r="AL156" s="13"/>
      <c r="AM156" s="60"/>
      <c r="AN156" s="15"/>
      <c r="AO156" s="15"/>
      <c r="AP156" s="25">
        <v>54.751800000000003</v>
      </c>
      <c r="AQ156" s="25">
        <v>-35.926099999999998</v>
      </c>
      <c r="AR156" s="13">
        <v>21</v>
      </c>
      <c r="AS156" s="25">
        <v>-48.717599999999997</v>
      </c>
      <c r="AT156" s="25">
        <v>1000</v>
      </c>
      <c r="AU156" s="25">
        <v>-35.926099999999998</v>
      </c>
      <c r="AV156" s="25">
        <v>12.791499999999999</v>
      </c>
      <c r="AW156" s="25">
        <v>41.960299999999997</v>
      </c>
      <c r="AX156" s="25">
        <v>54.751800000000003</v>
      </c>
      <c r="AY156" s="25">
        <v>0.242122</v>
      </c>
      <c r="AZ156" s="25">
        <v>0.15626999999999999</v>
      </c>
      <c r="BA156" s="25">
        <v>272.69299999999998</v>
      </c>
      <c r="BB156" s="25"/>
      <c r="BC156" s="25">
        <v>-52.019300000000001</v>
      </c>
      <c r="BD156" s="25">
        <v>-3.30179</v>
      </c>
      <c r="BE156" s="25">
        <v>0.78527599999999997</v>
      </c>
      <c r="BF156" s="59"/>
      <c r="BG156" s="59"/>
      <c r="BH156" s="59"/>
      <c r="BI156" s="25">
        <v>0.77567699999999995</v>
      </c>
      <c r="BJ156" s="25">
        <v>1.0314300000000001</v>
      </c>
      <c r="BK156" s="25">
        <v>1</v>
      </c>
      <c r="BL156" s="25"/>
      <c r="BM156" s="25"/>
      <c r="BN156" s="25"/>
      <c r="BO156" s="25"/>
      <c r="BP156" s="25"/>
      <c r="BQ156" s="25"/>
      <c r="BR156" s="25"/>
      <c r="BS156" s="25"/>
      <c r="BT156" s="25"/>
      <c r="BV156" s="25"/>
      <c r="BW156" s="25"/>
      <c r="BX156" s="25"/>
      <c r="BY156" s="61">
        <v>0.50486111111111109</v>
      </c>
      <c r="BZ156" s="61"/>
      <c r="CA156" s="61">
        <v>0.52500000000000002</v>
      </c>
      <c r="CB156" s="61">
        <v>0.62847222222222221</v>
      </c>
      <c r="CC156" s="61">
        <v>0.10347222222222219</v>
      </c>
      <c r="CD156" s="25"/>
      <c r="CE156" s="25"/>
      <c r="CF156" s="25"/>
      <c r="CG156" s="25">
        <v>8.4</v>
      </c>
      <c r="CH156" s="25"/>
      <c r="CI156" s="13"/>
      <c r="CJ156" s="13">
        <v>36</v>
      </c>
      <c r="CK156" s="15">
        <v>0</v>
      </c>
      <c r="CL156" s="15">
        <v>0</v>
      </c>
      <c r="CM156" s="15"/>
      <c r="CN156" s="15"/>
      <c r="CO156" s="86">
        <v>0</v>
      </c>
      <c r="CP156" s="13"/>
      <c r="CQ156" s="13">
        <v>7.98</v>
      </c>
      <c r="CR156" s="13">
        <v>3.98</v>
      </c>
      <c r="CS156" s="13">
        <v>4.7699999999999996</v>
      </c>
      <c r="CT156" s="13"/>
      <c r="CU156" s="13"/>
      <c r="CV156" s="13"/>
      <c r="CW156" s="13"/>
      <c r="CX156" s="13"/>
      <c r="CY156" s="13"/>
      <c r="CZ156" s="13"/>
      <c r="DA156" s="13">
        <v>1</v>
      </c>
      <c r="DB156" s="15"/>
      <c r="DC156" s="15"/>
      <c r="DD156" s="15"/>
      <c r="DE156" s="15"/>
      <c r="DF156" s="15"/>
      <c r="DG156" s="15"/>
      <c r="DH156" s="15"/>
      <c r="DI156" s="13">
        <v>0</v>
      </c>
      <c r="DJ156" s="13">
        <v>1</v>
      </c>
      <c r="DK156" s="13">
        <v>0</v>
      </c>
      <c r="DL156" s="13">
        <v>1</v>
      </c>
      <c r="DM156" s="15"/>
    </row>
    <row r="157" spans="1:190" x14ac:dyDescent="0.25">
      <c r="A157" s="13" t="s">
        <v>719</v>
      </c>
      <c r="B157" s="6">
        <v>231</v>
      </c>
      <c r="C157" s="22">
        <v>5</v>
      </c>
      <c r="D157" s="13">
        <v>19</v>
      </c>
      <c r="E157" s="13">
        <v>14.2</v>
      </c>
      <c r="F157" s="13" t="s">
        <v>531</v>
      </c>
      <c r="G157" s="13"/>
      <c r="H157" s="13">
        <v>0</v>
      </c>
      <c r="I157" s="13"/>
      <c r="J157" s="25">
        <v>0.56000000000000005</v>
      </c>
      <c r="K157" s="50">
        <v>71</v>
      </c>
      <c r="L157" s="50">
        <v>472</v>
      </c>
      <c r="M157" s="25">
        <v>0.15042372881355931</v>
      </c>
      <c r="N157" s="25">
        <v>1</v>
      </c>
      <c r="O157" s="25">
        <v>1.5</v>
      </c>
      <c r="P157" s="13">
        <v>13.58</v>
      </c>
      <c r="Q157" s="13">
        <v>7.56</v>
      </c>
      <c r="R157" s="13">
        <v>4.1500000000000004</v>
      </c>
      <c r="S157" s="13">
        <v>0.29799999999999999</v>
      </c>
      <c r="T157" s="13">
        <v>0.30599999999999999</v>
      </c>
      <c r="U157" s="13">
        <v>-0.98592000000000002</v>
      </c>
      <c r="V157" s="13">
        <v>-46.609299999999998</v>
      </c>
      <c r="W157" s="13">
        <v>0.90852900000000003</v>
      </c>
      <c r="X157" s="13">
        <v>-46.619100000000003</v>
      </c>
      <c r="Y157" s="13">
        <v>0.43900600000000001</v>
      </c>
      <c r="Z157" s="13">
        <v>0.46518100000000001</v>
      </c>
      <c r="AA157" s="13">
        <v>0.469107</v>
      </c>
      <c r="AB157" s="13">
        <v>0.49223600000000001</v>
      </c>
      <c r="AC157" s="13">
        <v>0.55986800000000003</v>
      </c>
      <c r="AD157" s="13"/>
      <c r="AE157" s="13"/>
      <c r="AF157" s="13"/>
      <c r="AG157" s="13"/>
      <c r="AH157" s="13"/>
      <c r="AI157" s="13"/>
      <c r="AJ157" s="13">
        <v>-62.2</v>
      </c>
      <c r="AK157" s="13">
        <v>-2100</v>
      </c>
      <c r="AL157" s="13"/>
      <c r="AM157" s="60"/>
      <c r="AN157" s="15"/>
      <c r="AO157" s="15"/>
      <c r="AP157" s="25">
        <v>57.079099999999997</v>
      </c>
      <c r="AQ157" s="25">
        <v>-36.227899999999998</v>
      </c>
      <c r="AR157" s="13">
        <v>14</v>
      </c>
      <c r="AS157" s="25">
        <v>-46.338000000000001</v>
      </c>
      <c r="AT157" s="25">
        <v>970</v>
      </c>
      <c r="AU157" s="25">
        <v>-36.227899999999998</v>
      </c>
      <c r="AV157" s="25">
        <v>10.110099999999999</v>
      </c>
      <c r="AW157" s="25">
        <v>46.969000000000001</v>
      </c>
      <c r="AX157" s="25">
        <v>57.079099999999997</v>
      </c>
      <c r="AY157" s="25">
        <v>0.211364</v>
      </c>
      <c r="AZ157" s="25">
        <v>0.138354</v>
      </c>
      <c r="BA157" s="25">
        <v>357.81200000000001</v>
      </c>
      <c r="BB157" s="25"/>
      <c r="BC157" s="25">
        <v>-51.678600000000003</v>
      </c>
      <c r="BD157" s="25">
        <v>-5.3405300000000002</v>
      </c>
      <c r="BE157" s="25">
        <v>0.66578599999999999</v>
      </c>
      <c r="BF157" s="59"/>
      <c r="BG157" s="59"/>
      <c r="BH157" s="59"/>
      <c r="BI157" s="25">
        <v>0.58850000000000002</v>
      </c>
      <c r="BJ157" s="25">
        <v>0.81928599999999996</v>
      </c>
      <c r="BK157" s="25">
        <v>1</v>
      </c>
      <c r="BL157" s="25"/>
      <c r="BM157" s="25"/>
      <c r="BN157" s="25"/>
      <c r="BO157" s="25"/>
      <c r="BP157" s="25"/>
      <c r="BQ157" s="25"/>
      <c r="BR157" s="25"/>
      <c r="BS157" s="25"/>
      <c r="BT157" s="25"/>
      <c r="BV157" s="25"/>
      <c r="BW157" s="25"/>
      <c r="BX157" s="25"/>
      <c r="BY157" s="61">
        <v>0.50486111111111109</v>
      </c>
      <c r="BZ157" s="61"/>
      <c r="CA157" s="61">
        <v>0.52500000000000002</v>
      </c>
      <c r="CB157" s="61">
        <v>0.6381944444444444</v>
      </c>
      <c r="CC157" s="61">
        <v>0.11319444444444438</v>
      </c>
      <c r="CD157" s="25"/>
      <c r="CE157" s="25"/>
      <c r="CF157" s="25"/>
      <c r="CG157" s="25">
        <v>9</v>
      </c>
      <c r="CH157" s="25"/>
      <c r="CI157" s="13"/>
      <c r="CJ157" s="13">
        <v>36</v>
      </c>
      <c r="CK157" s="15">
        <v>0</v>
      </c>
      <c r="CL157" s="15">
        <v>0</v>
      </c>
      <c r="CM157" s="15"/>
      <c r="CN157" s="15"/>
      <c r="CO157" s="86">
        <v>0</v>
      </c>
      <c r="CP157" s="13">
        <v>1</v>
      </c>
      <c r="CQ157" s="13">
        <v>7.98</v>
      </c>
      <c r="CR157" s="13">
        <v>1.27</v>
      </c>
      <c r="CS157" s="13">
        <v>0.57999999999999996</v>
      </c>
      <c r="CT157" s="13"/>
      <c r="CU157" s="13"/>
      <c r="CV157" s="13"/>
      <c r="CW157" s="13"/>
      <c r="CX157" s="13"/>
      <c r="CY157" s="13"/>
      <c r="CZ157" s="13"/>
      <c r="DA157" s="13">
        <v>1</v>
      </c>
      <c r="DB157" s="15">
        <v>0</v>
      </c>
      <c r="DC157" s="15">
        <v>0</v>
      </c>
      <c r="DD157" s="15">
        <v>0</v>
      </c>
      <c r="DE157" s="15">
        <v>0</v>
      </c>
      <c r="DF157" s="15">
        <v>0</v>
      </c>
      <c r="DG157" s="15">
        <v>0</v>
      </c>
      <c r="DH157" s="15"/>
      <c r="DI157" s="13">
        <v>1</v>
      </c>
      <c r="DJ157" s="13">
        <v>0</v>
      </c>
      <c r="DK157" s="13">
        <v>1</v>
      </c>
      <c r="DL157" s="13">
        <v>0</v>
      </c>
      <c r="DM157" s="15">
        <v>0</v>
      </c>
    </row>
    <row r="158" spans="1:190" x14ac:dyDescent="0.25">
      <c r="A158" s="48" t="s">
        <v>749</v>
      </c>
      <c r="B158" s="6">
        <v>259</v>
      </c>
      <c r="C158" s="22">
        <v>6</v>
      </c>
      <c r="D158" s="13">
        <v>19</v>
      </c>
      <c r="E158" s="13">
        <v>20.5</v>
      </c>
      <c r="F158" s="13" t="s">
        <v>531</v>
      </c>
      <c r="G158" s="13"/>
      <c r="H158" s="13">
        <v>0</v>
      </c>
      <c r="I158" s="13"/>
      <c r="J158" s="25">
        <v>0.56000000000000005</v>
      </c>
      <c r="K158" s="50">
        <v>157</v>
      </c>
      <c r="L158" s="50">
        <v>343</v>
      </c>
      <c r="M158" s="25">
        <v>0.45772594752186591</v>
      </c>
      <c r="N158" s="25">
        <v>1</v>
      </c>
      <c r="O158" s="25">
        <v>1</v>
      </c>
      <c r="P158" s="13">
        <v>15.27</v>
      </c>
      <c r="Q158" s="13">
        <v>10.18</v>
      </c>
      <c r="R158" s="13">
        <v>2.8</v>
      </c>
      <c r="S158" s="13">
        <v>0.35099999999999998</v>
      </c>
      <c r="T158" s="13">
        <v>0.371</v>
      </c>
      <c r="U158" s="13">
        <v>-1.13707</v>
      </c>
      <c r="V158" s="13">
        <v>-50.369100000000003</v>
      </c>
      <c r="W158" s="13">
        <v>0.87212999999999996</v>
      </c>
      <c r="X158" s="13">
        <v>-50.883800000000001</v>
      </c>
      <c r="Y158" s="13">
        <v>0.52558099999999996</v>
      </c>
      <c r="Z158" s="13">
        <v>0.52368800000000004</v>
      </c>
      <c r="AA158" s="13">
        <v>0.539076</v>
      </c>
      <c r="AB158" s="13">
        <v>0.57032099999999997</v>
      </c>
      <c r="AC158" s="13">
        <v>0.65852900000000003</v>
      </c>
      <c r="AD158" s="13"/>
      <c r="AE158" s="13"/>
      <c r="AF158" s="13"/>
      <c r="AG158" s="13"/>
      <c r="AH158" s="13"/>
      <c r="AI158" s="13"/>
      <c r="AJ158" s="13">
        <v>0</v>
      </c>
      <c r="AK158" s="13">
        <v>0</v>
      </c>
      <c r="AL158" s="13"/>
      <c r="AM158" s="60"/>
      <c r="AN158" s="15"/>
      <c r="AO158" s="15"/>
      <c r="AP158" s="25">
        <v>30.4664</v>
      </c>
      <c r="AQ158" s="25">
        <v>-36.679200000000002</v>
      </c>
      <c r="AR158" s="13">
        <v>29</v>
      </c>
      <c r="AS158" s="25">
        <v>-49.175400000000003</v>
      </c>
      <c r="AT158" s="25">
        <v>1560</v>
      </c>
      <c r="AU158" s="25">
        <v>-36.679200000000002</v>
      </c>
      <c r="AV158" s="25">
        <v>12.4962</v>
      </c>
      <c r="AW158" s="25">
        <v>17.970199999999998</v>
      </c>
      <c r="AX158" s="25">
        <v>30.4664</v>
      </c>
      <c r="AY158" s="25">
        <v>0.19196199999999999</v>
      </c>
      <c r="AZ158" s="25">
        <v>0.11099299999999999</v>
      </c>
      <c r="BA158" s="25">
        <v>154.203</v>
      </c>
      <c r="BB158" s="25"/>
      <c r="BC158" s="25">
        <v>-50.502200000000002</v>
      </c>
      <c r="BD158" s="25">
        <v>-1.3267199999999999</v>
      </c>
      <c r="BE158" s="25">
        <v>0.61023300000000003</v>
      </c>
      <c r="BF158" s="59"/>
      <c r="BG158" s="59"/>
      <c r="BH158" s="59"/>
      <c r="BI158" s="25">
        <v>0.61597400000000002</v>
      </c>
      <c r="BJ158" s="25">
        <v>0.79344800000000004</v>
      </c>
      <c r="BK158" s="25">
        <v>1</v>
      </c>
      <c r="BL158" s="25"/>
      <c r="BM158" s="25"/>
      <c r="BN158" s="25"/>
      <c r="BO158" s="25"/>
      <c r="BP158" s="25"/>
      <c r="BQ158" s="25"/>
      <c r="BR158" s="25"/>
      <c r="BS158" s="25"/>
      <c r="BT158" s="25"/>
      <c r="BV158" s="25"/>
      <c r="BW158" s="25"/>
      <c r="BX158" s="25"/>
      <c r="BY158" s="61">
        <v>0.3743055555555555</v>
      </c>
      <c r="BZ158" s="61"/>
      <c r="CA158" s="61">
        <v>0.3923611111111111</v>
      </c>
      <c r="CB158" s="61">
        <v>0.44166666666666665</v>
      </c>
      <c r="CC158" s="61">
        <v>4.9305555555555547E-2</v>
      </c>
      <c r="CD158" s="25"/>
      <c r="CE158" s="25"/>
      <c r="CF158" s="25"/>
      <c r="CG158" s="25">
        <v>7.8</v>
      </c>
      <c r="CH158" s="25"/>
      <c r="CI158" s="13"/>
      <c r="CJ158" s="13">
        <v>43</v>
      </c>
      <c r="CK158" s="15">
        <v>0</v>
      </c>
      <c r="CL158" s="15">
        <v>0</v>
      </c>
      <c r="CM158" s="15"/>
      <c r="CN158" s="15"/>
      <c r="CO158" s="86">
        <v>0</v>
      </c>
      <c r="CP158" s="13"/>
      <c r="CQ158" s="13">
        <v>5.83</v>
      </c>
      <c r="CR158" s="13">
        <v>2.7</v>
      </c>
      <c r="CS158" s="13">
        <v>5.83</v>
      </c>
      <c r="CT158" s="13"/>
      <c r="CU158" s="13"/>
      <c r="CV158" s="13"/>
      <c r="CW158" s="13"/>
      <c r="CX158" s="13"/>
      <c r="CY158" s="13"/>
      <c r="CZ158" s="13"/>
      <c r="DA158" s="13">
        <v>2</v>
      </c>
      <c r="DB158" s="15">
        <v>0</v>
      </c>
      <c r="DC158" s="15">
        <v>0</v>
      </c>
      <c r="DD158" s="15">
        <v>0</v>
      </c>
      <c r="DE158" s="15">
        <v>0</v>
      </c>
      <c r="DF158" s="15">
        <v>0</v>
      </c>
      <c r="DG158" s="15">
        <v>0</v>
      </c>
      <c r="DH158" s="15"/>
      <c r="DI158" s="13">
        <v>1</v>
      </c>
      <c r="DJ158" s="13">
        <v>1</v>
      </c>
      <c r="DK158" s="13">
        <v>1</v>
      </c>
      <c r="DL158" s="13">
        <v>0</v>
      </c>
      <c r="DM158" s="15">
        <v>0</v>
      </c>
    </row>
    <row r="159" spans="1:190" x14ac:dyDescent="0.25">
      <c r="A159" s="48" t="s">
        <v>750</v>
      </c>
      <c r="B159" s="6">
        <v>260</v>
      </c>
      <c r="C159" s="22">
        <v>6</v>
      </c>
      <c r="D159" s="13">
        <v>19</v>
      </c>
      <c r="E159" s="13">
        <v>20.5</v>
      </c>
      <c r="F159" s="13" t="s">
        <v>531</v>
      </c>
      <c r="G159" s="13"/>
      <c r="H159" s="13">
        <v>0</v>
      </c>
      <c r="I159" s="13"/>
      <c r="J159" s="25">
        <v>0.56000000000000005</v>
      </c>
      <c r="K159" s="50">
        <v>55</v>
      </c>
      <c r="L159" s="50">
        <v>343</v>
      </c>
      <c r="M159" s="25">
        <v>0.16034985422740525</v>
      </c>
      <c r="N159" s="25">
        <v>1</v>
      </c>
      <c r="O159" s="25">
        <v>1</v>
      </c>
      <c r="P159" s="13">
        <v>7.42</v>
      </c>
      <c r="Q159" s="13">
        <v>4.3499999999999996</v>
      </c>
      <c r="R159" s="13">
        <v>1.9</v>
      </c>
      <c r="S159" s="13">
        <v>0.35499999999999998</v>
      </c>
      <c r="T159" s="13">
        <v>0.314</v>
      </c>
      <c r="U159" s="13">
        <v>-0.98278100000000002</v>
      </c>
      <c r="V159" s="13">
        <v>-56.4148</v>
      </c>
      <c r="W159" s="13">
        <v>0.95599500000000004</v>
      </c>
      <c r="X159" s="13">
        <v>-56.515799999999999</v>
      </c>
      <c r="Y159" s="13">
        <v>0.482678</v>
      </c>
      <c r="Z159" s="13">
        <v>0.47911999999999999</v>
      </c>
      <c r="AA159" s="13">
        <v>0.47762300000000002</v>
      </c>
      <c r="AB159" s="13">
        <v>0.53367299999999995</v>
      </c>
      <c r="AC159" s="13">
        <v>0.67361700000000002</v>
      </c>
      <c r="AD159" s="13"/>
      <c r="AE159" s="13"/>
      <c r="AF159" s="13"/>
      <c r="AG159" s="13"/>
      <c r="AH159" s="13"/>
      <c r="AI159" s="13"/>
      <c r="AJ159" s="13">
        <v>-74.400000000000006</v>
      </c>
      <c r="AK159" s="13">
        <v>-4200</v>
      </c>
      <c r="AL159" s="13"/>
      <c r="AM159" s="60"/>
      <c r="AN159" s="15"/>
      <c r="AO159" s="15"/>
      <c r="AP159" s="25">
        <v>26.779299999999999</v>
      </c>
      <c r="AQ159" s="25">
        <v>-42.750300000000003</v>
      </c>
      <c r="AR159" s="13">
        <v>33</v>
      </c>
      <c r="AS159" s="25">
        <v>-55.976300000000002</v>
      </c>
      <c r="AT159" s="25">
        <v>2320</v>
      </c>
      <c r="AU159" s="25">
        <v>-42.750300000000003</v>
      </c>
      <c r="AV159" s="25">
        <v>13.226000000000001</v>
      </c>
      <c r="AW159" s="25">
        <v>13.5534</v>
      </c>
      <c r="AX159" s="25">
        <v>26.779299999999999</v>
      </c>
      <c r="AY159" s="25">
        <v>0.20968400000000001</v>
      </c>
      <c r="AZ159" s="25">
        <v>0.12654699999999999</v>
      </c>
      <c r="BA159" s="25">
        <v>100.23699999999999</v>
      </c>
      <c r="BB159" s="25"/>
      <c r="BC159" s="25">
        <v>-54.406199999999998</v>
      </c>
      <c r="BD159" s="25">
        <v>1.5700400000000001</v>
      </c>
      <c r="BE159" s="25">
        <v>0.67356199999999999</v>
      </c>
      <c r="BF159" s="59"/>
      <c r="BG159" s="59"/>
      <c r="BH159" s="59"/>
      <c r="BI159" s="25">
        <v>0.57674099999999995</v>
      </c>
      <c r="BJ159" s="25">
        <v>0.77030299999999996</v>
      </c>
      <c r="BK159" s="25">
        <v>1</v>
      </c>
      <c r="BL159" s="25"/>
      <c r="BM159" s="25"/>
      <c r="BN159" s="25"/>
      <c r="BO159" s="25"/>
      <c r="BP159" s="25"/>
      <c r="BQ159" s="25"/>
      <c r="BR159" s="25"/>
      <c r="BS159" s="25"/>
      <c r="BT159" s="25"/>
      <c r="BV159" s="25"/>
      <c r="BW159" s="25"/>
      <c r="BX159" s="25"/>
      <c r="BY159" s="61">
        <v>0.3743055555555555</v>
      </c>
      <c r="BZ159" s="61"/>
      <c r="CA159" s="61">
        <v>0.3923611111111111</v>
      </c>
      <c r="CB159" s="61">
        <v>0.45069444444444445</v>
      </c>
      <c r="CC159" s="61">
        <v>5.8333333333333348E-2</v>
      </c>
      <c r="CD159" s="25"/>
      <c r="CE159" s="25"/>
      <c r="CF159" s="25"/>
      <c r="CG159" s="25">
        <v>7.4</v>
      </c>
      <c r="CH159" s="25"/>
      <c r="CI159" s="13"/>
      <c r="CJ159" s="13">
        <v>43</v>
      </c>
      <c r="CK159" s="15" t="s">
        <v>751</v>
      </c>
      <c r="CL159" s="15"/>
      <c r="CM159" s="15"/>
      <c r="CN159" s="15"/>
      <c r="CO159" s="86">
        <v>1</v>
      </c>
      <c r="CP159" s="13">
        <v>1</v>
      </c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>
        <v>0</v>
      </c>
      <c r="DB159" s="15"/>
      <c r="DC159" s="15"/>
      <c r="DD159" s="15"/>
      <c r="DE159" s="15"/>
      <c r="DF159" s="15"/>
      <c r="DG159" s="15"/>
      <c r="DH159" s="15"/>
      <c r="DI159" s="13">
        <v>0</v>
      </c>
      <c r="DJ159" s="13">
        <v>1</v>
      </c>
      <c r="DK159" s="13"/>
      <c r="DL159" s="13"/>
      <c r="DM159" s="15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</row>
    <row r="160" spans="1:190" x14ac:dyDescent="0.25">
      <c r="A160" s="13" t="s">
        <v>753</v>
      </c>
      <c r="B160" s="6">
        <v>262</v>
      </c>
      <c r="C160" s="22">
        <v>7</v>
      </c>
      <c r="D160" s="13">
        <v>19</v>
      </c>
      <c r="E160" s="13">
        <v>20.5</v>
      </c>
      <c r="F160" s="13" t="s">
        <v>531</v>
      </c>
      <c r="G160" s="13"/>
      <c r="H160" s="13">
        <v>0</v>
      </c>
      <c r="I160" s="13"/>
      <c r="J160" s="25">
        <v>0.78</v>
      </c>
      <c r="K160" s="53">
        <v>177</v>
      </c>
      <c r="L160" s="53">
        <v>684</v>
      </c>
      <c r="M160" s="25">
        <v>0.25877192982456143</v>
      </c>
      <c r="N160" s="25">
        <v>1</v>
      </c>
      <c r="O160" s="25">
        <v>1.5</v>
      </c>
      <c r="P160" s="13">
        <v>9.43</v>
      </c>
      <c r="Q160" s="13">
        <v>5.28</v>
      </c>
      <c r="R160" s="13">
        <v>1.93</v>
      </c>
      <c r="S160" s="13">
        <v>0.28100000000000003</v>
      </c>
      <c r="T160" s="13">
        <v>0.23400000000000001</v>
      </c>
      <c r="U160" s="13">
        <v>-0.84243400000000002</v>
      </c>
      <c r="V160" s="13">
        <v>-51.049799999999998</v>
      </c>
      <c r="W160" s="13">
        <v>0.81835899999999995</v>
      </c>
      <c r="X160" s="13">
        <v>-51.249000000000002</v>
      </c>
      <c r="Y160" s="13">
        <v>0.485097</v>
      </c>
      <c r="Z160" s="13">
        <v>0.480213</v>
      </c>
      <c r="AA160" s="13">
        <v>0.47345900000000002</v>
      </c>
      <c r="AB160" s="13">
        <v>0.48595500000000003</v>
      </c>
      <c r="AC160" s="13">
        <v>0.55870299999999995</v>
      </c>
      <c r="AD160" s="13"/>
      <c r="AE160" s="13"/>
      <c r="AF160" s="13"/>
      <c r="AG160" s="13"/>
      <c r="AH160" s="13"/>
      <c r="AI160" s="13"/>
      <c r="AJ160" s="13">
        <v>-69.2</v>
      </c>
      <c r="AK160" s="13">
        <v>-3300</v>
      </c>
      <c r="AL160" s="13"/>
      <c r="AM160" s="60"/>
      <c r="AN160" s="15"/>
      <c r="AO160" s="15"/>
      <c r="AP160" s="25">
        <v>38.986800000000002</v>
      </c>
      <c r="AQ160" s="25">
        <v>-40.377400000000002</v>
      </c>
      <c r="AR160" s="13">
        <v>9</v>
      </c>
      <c r="AS160" s="25">
        <v>-50.643000000000001</v>
      </c>
      <c r="AT160" s="25">
        <v>1860</v>
      </c>
      <c r="AU160" s="25">
        <v>-40.377400000000002</v>
      </c>
      <c r="AV160" s="25">
        <v>10.265599999999999</v>
      </c>
      <c r="AW160" s="25">
        <v>28.7212</v>
      </c>
      <c r="AX160" s="25">
        <v>38.986800000000002</v>
      </c>
      <c r="AY160" s="25">
        <v>0.20180000000000001</v>
      </c>
      <c r="AZ160" s="25">
        <v>0.15617400000000001</v>
      </c>
      <c r="BA160" s="25">
        <v>177.43100000000001</v>
      </c>
      <c r="BB160" s="25"/>
      <c r="BC160" s="25">
        <v>-56.913200000000003</v>
      </c>
      <c r="BD160" s="25">
        <v>-6.2701700000000002</v>
      </c>
      <c r="BE160" s="25">
        <v>0.60063100000000003</v>
      </c>
      <c r="BF160" s="59"/>
      <c r="BG160" s="59"/>
      <c r="BH160" s="59"/>
      <c r="BI160" s="25">
        <v>0.59381300000000004</v>
      </c>
      <c r="BJ160" s="25">
        <v>0.83111100000000004</v>
      </c>
      <c r="BK160" s="25">
        <v>1</v>
      </c>
      <c r="BL160" s="25"/>
      <c r="BM160" s="25"/>
      <c r="BN160" s="25"/>
      <c r="BO160" s="25"/>
      <c r="BP160" s="25"/>
      <c r="BQ160" s="25"/>
      <c r="BR160" s="25"/>
      <c r="BS160" s="25"/>
      <c r="BT160" s="25"/>
      <c r="BV160" s="25"/>
      <c r="BW160" s="25"/>
      <c r="BX160" s="25"/>
      <c r="BY160" s="61">
        <v>0.3743055555555555</v>
      </c>
      <c r="BZ160" s="61"/>
      <c r="CA160" s="61">
        <v>0.39444444444444443</v>
      </c>
      <c r="CB160" s="61">
        <v>0.47986111111111113</v>
      </c>
      <c r="CC160" s="61">
        <v>8.5416666666666696E-2</v>
      </c>
      <c r="CD160" s="25"/>
      <c r="CE160" s="25"/>
      <c r="CF160" s="25"/>
      <c r="CG160" s="25">
        <v>9.1999999999999993</v>
      </c>
      <c r="CH160" s="25"/>
      <c r="CI160" s="13"/>
      <c r="CJ160" s="13">
        <v>44</v>
      </c>
      <c r="CK160" s="15">
        <v>0</v>
      </c>
      <c r="CL160" s="15">
        <v>0</v>
      </c>
      <c r="CM160" s="15"/>
      <c r="CN160" s="15"/>
      <c r="CO160" s="86">
        <v>0</v>
      </c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5">
        <v>0</v>
      </c>
      <c r="DC160" s="15">
        <v>1</v>
      </c>
      <c r="DD160" s="15">
        <v>1</v>
      </c>
      <c r="DE160" s="26">
        <v>0</v>
      </c>
      <c r="DF160" s="15">
        <v>0</v>
      </c>
      <c r="DG160" s="15">
        <v>0</v>
      </c>
      <c r="DH160" s="15"/>
      <c r="DI160" s="13">
        <v>1</v>
      </c>
      <c r="DJ160" s="13">
        <v>0</v>
      </c>
      <c r="DK160" s="13">
        <v>1</v>
      </c>
      <c r="DL160" s="13">
        <v>0</v>
      </c>
      <c r="DM160" s="15">
        <v>0</v>
      </c>
    </row>
    <row r="161" spans="1:190" x14ac:dyDescent="0.25">
      <c r="A161" s="48" t="s">
        <v>755</v>
      </c>
      <c r="B161" s="6">
        <v>264</v>
      </c>
      <c r="C161" s="22">
        <v>7</v>
      </c>
      <c r="D161" s="13">
        <v>19</v>
      </c>
      <c r="E161" s="13">
        <v>20.5</v>
      </c>
      <c r="F161" s="13" t="s">
        <v>531</v>
      </c>
      <c r="G161" s="13"/>
      <c r="H161" s="13">
        <v>0</v>
      </c>
      <c r="I161" s="13"/>
      <c r="J161" s="25">
        <v>0.78</v>
      </c>
      <c r="K161" s="53">
        <v>191</v>
      </c>
      <c r="L161" s="53">
        <v>684</v>
      </c>
      <c r="M161" s="25">
        <v>0.27923976608187134</v>
      </c>
      <c r="N161" s="25">
        <v>1</v>
      </c>
      <c r="O161" s="25">
        <v>1</v>
      </c>
      <c r="P161" s="13">
        <v>7.83</v>
      </c>
      <c r="Q161" s="13">
        <v>5.72</v>
      </c>
      <c r="R161" s="13">
        <v>2.3199999999999998</v>
      </c>
      <c r="S161" s="13">
        <v>0.26400000000000001</v>
      </c>
      <c r="T161" s="13">
        <v>0.23</v>
      </c>
      <c r="U161" s="13">
        <v>-0.90927400000000003</v>
      </c>
      <c r="V161" s="13">
        <v>-52.368200000000002</v>
      </c>
      <c r="W161" s="13">
        <v>0.95089299999999999</v>
      </c>
      <c r="X161" s="13">
        <v>-52.509300000000003</v>
      </c>
      <c r="Y161" s="13">
        <v>0.62734500000000004</v>
      </c>
      <c r="Z161" s="13">
        <v>0.61018499999999998</v>
      </c>
      <c r="AA161" s="13">
        <v>0.58528899999999995</v>
      </c>
      <c r="AB161" s="13">
        <v>0.59206300000000001</v>
      </c>
      <c r="AC161" s="13">
        <v>0.66433200000000003</v>
      </c>
      <c r="AD161" s="13"/>
      <c r="AE161" s="13"/>
      <c r="AF161" s="13"/>
      <c r="AG161" s="13"/>
      <c r="AH161" s="13"/>
      <c r="AI161" s="13"/>
      <c r="AJ161" s="13">
        <v>0</v>
      </c>
      <c r="AK161" s="13">
        <v>0</v>
      </c>
      <c r="AL161" s="13"/>
      <c r="AM161" s="60"/>
      <c r="AN161" s="15"/>
      <c r="AO161" s="15"/>
      <c r="AP161" s="25">
        <v>29.530200000000001</v>
      </c>
      <c r="AQ161" s="25">
        <v>-35.026800000000001</v>
      </c>
      <c r="AR161" s="13">
        <v>26</v>
      </c>
      <c r="AS161" s="25">
        <v>-52.230899999999998</v>
      </c>
      <c r="AT161" s="25">
        <v>2460</v>
      </c>
      <c r="AU161" s="25">
        <v>-35.026800000000001</v>
      </c>
      <c r="AV161" s="25">
        <v>17.2041</v>
      </c>
      <c r="AW161" s="25">
        <v>12.3261</v>
      </c>
      <c r="AX161" s="25">
        <v>29.530200000000001</v>
      </c>
      <c r="AY161" s="25">
        <v>0.17518500000000001</v>
      </c>
      <c r="AZ161" s="25">
        <v>0.104947</v>
      </c>
      <c r="BA161" s="25">
        <v>110.81699999999999</v>
      </c>
      <c r="BB161" s="25"/>
      <c r="BC161" s="25">
        <v>-47.393000000000001</v>
      </c>
      <c r="BD161" s="25">
        <v>4.83786</v>
      </c>
      <c r="BE161" s="25">
        <v>0.57184999999999997</v>
      </c>
      <c r="BF161" s="59"/>
      <c r="BG161" s="59"/>
      <c r="BH161" s="59"/>
      <c r="BI161" s="25">
        <v>0.54007300000000003</v>
      </c>
      <c r="BJ161" s="25">
        <v>0.70346200000000003</v>
      </c>
      <c r="BK161" s="25">
        <v>1</v>
      </c>
      <c r="BL161" s="25"/>
      <c r="BM161" s="25"/>
      <c r="BN161" s="25"/>
      <c r="BO161" s="25"/>
      <c r="BP161" s="25"/>
      <c r="BQ161" s="25"/>
      <c r="BR161" s="25"/>
      <c r="BS161" s="25"/>
      <c r="BT161" s="25"/>
      <c r="BV161" s="25"/>
      <c r="BW161" s="25"/>
      <c r="BX161" s="25"/>
      <c r="BY161" s="61">
        <v>0.3743055555555555</v>
      </c>
      <c r="BZ161" s="61"/>
      <c r="CA161" s="61">
        <v>0.39444444444444443</v>
      </c>
      <c r="CB161" s="61">
        <v>0.50277777777777777</v>
      </c>
      <c r="CC161" s="61">
        <v>0.10833333333333334</v>
      </c>
      <c r="CD161" s="25"/>
      <c r="CE161" s="25"/>
      <c r="CF161" s="25"/>
      <c r="CG161" s="25">
        <v>8</v>
      </c>
      <c r="CH161" s="25"/>
      <c r="CI161" s="13"/>
      <c r="CJ161" s="13">
        <v>44</v>
      </c>
      <c r="CK161" s="15">
        <v>36.685159159999991</v>
      </c>
      <c r="CL161" s="15">
        <v>13.480559</v>
      </c>
      <c r="CM161" s="15"/>
      <c r="CN161" s="15"/>
      <c r="CO161" s="86">
        <v>0</v>
      </c>
      <c r="CP161" s="13"/>
      <c r="CQ161" s="13">
        <v>11.72</v>
      </c>
      <c r="CR161" s="13">
        <v>3.33</v>
      </c>
      <c r="CS161" s="13">
        <v>1.68</v>
      </c>
      <c r="CT161" s="13"/>
      <c r="CU161" s="13"/>
      <c r="CV161" s="13"/>
      <c r="CW161" s="13"/>
      <c r="CX161" s="13"/>
      <c r="CY161" s="13"/>
      <c r="CZ161" s="13"/>
      <c r="DA161" s="13">
        <v>1</v>
      </c>
      <c r="DB161" s="15">
        <v>0</v>
      </c>
      <c r="DC161" s="15">
        <v>0</v>
      </c>
      <c r="DD161" s="15">
        <v>0</v>
      </c>
      <c r="DE161" s="15">
        <v>0</v>
      </c>
      <c r="DF161" s="15">
        <v>0</v>
      </c>
      <c r="DG161" s="15">
        <v>0</v>
      </c>
      <c r="DH161" s="15"/>
      <c r="DI161" s="13">
        <v>1</v>
      </c>
      <c r="DJ161" s="13">
        <v>1</v>
      </c>
      <c r="DK161" s="13">
        <v>0</v>
      </c>
      <c r="DL161" s="13">
        <v>1</v>
      </c>
      <c r="DM161" s="15">
        <v>0</v>
      </c>
    </row>
    <row r="162" spans="1:190" x14ac:dyDescent="0.25">
      <c r="A162" s="48" t="s">
        <v>756</v>
      </c>
      <c r="B162" s="6">
        <v>265</v>
      </c>
      <c r="C162" s="22">
        <v>8</v>
      </c>
      <c r="D162" s="13">
        <v>19</v>
      </c>
      <c r="E162" s="13">
        <v>20.5</v>
      </c>
      <c r="F162" s="13" t="s">
        <v>531</v>
      </c>
      <c r="G162" s="13"/>
      <c r="H162" s="13">
        <v>1</v>
      </c>
      <c r="I162" s="13"/>
      <c r="J162" s="25">
        <v>0.94</v>
      </c>
      <c r="K162" s="50">
        <v>265</v>
      </c>
      <c r="L162" s="50">
        <v>475</v>
      </c>
      <c r="M162" s="25">
        <v>0.55789473684210522</v>
      </c>
      <c r="N162" s="25">
        <v>1</v>
      </c>
      <c r="O162" s="25">
        <v>1</v>
      </c>
      <c r="P162" s="13">
        <v>10.02</v>
      </c>
      <c r="Q162" s="13">
        <v>7.06</v>
      </c>
      <c r="R162" s="13">
        <v>2.74</v>
      </c>
      <c r="S162" s="13">
        <v>0.29799999999999999</v>
      </c>
      <c r="T162" s="13">
        <v>0.26200000000000001</v>
      </c>
      <c r="U162" s="13">
        <v>-1.08897</v>
      </c>
      <c r="V162" s="13">
        <v>-49.988399999999999</v>
      </c>
      <c r="W162" s="13">
        <v>1.0199800000000001</v>
      </c>
      <c r="X162" s="13">
        <v>-50.2562</v>
      </c>
      <c r="Y162" s="13">
        <v>0.57920400000000005</v>
      </c>
      <c r="Z162" s="13">
        <v>0.56654599999999999</v>
      </c>
      <c r="AA162" s="13">
        <v>0.54898100000000005</v>
      </c>
      <c r="AB162" s="13">
        <v>0.57447099999999995</v>
      </c>
      <c r="AC162" s="13">
        <v>0.67174100000000003</v>
      </c>
      <c r="AD162" s="13"/>
      <c r="AE162" s="13"/>
      <c r="AF162" s="13"/>
      <c r="AG162" s="13"/>
      <c r="AH162" s="13"/>
      <c r="AI162" s="13"/>
      <c r="AJ162" s="13">
        <v>-76</v>
      </c>
      <c r="AK162" s="13">
        <v>-3100</v>
      </c>
      <c r="AL162" s="13"/>
      <c r="AM162" s="60"/>
      <c r="AN162" s="15"/>
      <c r="AO162" s="15"/>
      <c r="AP162" s="25">
        <v>27.553899999999999</v>
      </c>
      <c r="AQ162" s="25">
        <v>-38.449399999999997</v>
      </c>
      <c r="AR162" s="13">
        <v>20</v>
      </c>
      <c r="AS162" s="25">
        <v>-49.695999999999998</v>
      </c>
      <c r="AT162" s="25">
        <v>1550</v>
      </c>
      <c r="AU162" s="25">
        <v>-38.449399999999997</v>
      </c>
      <c r="AV162" s="25">
        <v>11.246700000000001</v>
      </c>
      <c r="AW162" s="25">
        <v>16.307200000000002</v>
      </c>
      <c r="AX162" s="25">
        <v>27.553899999999999</v>
      </c>
      <c r="AY162" s="25">
        <v>0.196769</v>
      </c>
      <c r="AZ162" s="25">
        <v>0.114978</v>
      </c>
      <c r="BA162" s="25">
        <v>132.96899999999999</v>
      </c>
      <c r="BB162" s="25"/>
      <c r="BC162" s="25">
        <v>-49.295299999999997</v>
      </c>
      <c r="BD162" s="25">
        <v>0.40073300000000001</v>
      </c>
      <c r="BE162" s="25">
        <v>0.62626899999999996</v>
      </c>
      <c r="BF162" s="59"/>
      <c r="BG162" s="59"/>
      <c r="BH162" s="59"/>
      <c r="BI162" s="25">
        <v>0.57823100000000005</v>
      </c>
      <c r="BJ162" s="25">
        <v>0.75900000000000001</v>
      </c>
      <c r="BK162" s="25">
        <v>1</v>
      </c>
      <c r="BL162" s="25"/>
      <c r="BM162" s="25"/>
      <c r="BN162" s="25"/>
      <c r="BO162" s="25"/>
      <c r="BP162" s="25"/>
      <c r="BQ162" s="25"/>
      <c r="BR162" s="25"/>
      <c r="BS162" s="25"/>
      <c r="BT162" s="25"/>
      <c r="BV162" s="25"/>
      <c r="BW162" s="25"/>
      <c r="BX162" s="25"/>
      <c r="BY162" s="61">
        <v>0.3743055555555555</v>
      </c>
      <c r="BZ162" s="61"/>
      <c r="CA162" s="61">
        <v>0.39513888888888887</v>
      </c>
      <c r="CB162" s="61">
        <v>0.52638888888888891</v>
      </c>
      <c r="CC162" s="61">
        <v>0.13125000000000003</v>
      </c>
      <c r="CD162" s="25"/>
      <c r="CE162" s="25"/>
      <c r="CF162" s="25"/>
      <c r="CG162" s="25">
        <v>8.9</v>
      </c>
      <c r="CH162" s="25"/>
      <c r="CI162" s="13"/>
      <c r="CJ162" s="13">
        <v>45</v>
      </c>
      <c r="CK162" s="15">
        <v>0</v>
      </c>
      <c r="CL162" s="15">
        <v>0</v>
      </c>
      <c r="CM162" s="15"/>
      <c r="CN162" s="15"/>
      <c r="CO162" s="86">
        <v>1</v>
      </c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>
        <v>0</v>
      </c>
      <c r="DB162" s="15"/>
      <c r="DC162" s="15"/>
      <c r="DD162" s="15"/>
      <c r="DE162" s="15"/>
      <c r="DF162" s="15"/>
      <c r="DG162" s="15"/>
      <c r="DH162" s="15"/>
      <c r="DI162" s="13"/>
      <c r="DJ162" s="13"/>
      <c r="DK162" s="13"/>
      <c r="DL162" s="13"/>
      <c r="DM162" s="15"/>
    </row>
    <row r="163" spans="1:190" x14ac:dyDescent="0.25">
      <c r="A163" s="48" t="s">
        <v>757</v>
      </c>
      <c r="B163" s="6">
        <v>266</v>
      </c>
      <c r="C163" s="22">
        <v>8</v>
      </c>
      <c r="D163" s="13">
        <v>19</v>
      </c>
      <c r="E163" s="13">
        <v>20.5</v>
      </c>
      <c r="F163" s="13" t="s">
        <v>531</v>
      </c>
      <c r="G163" s="13"/>
      <c r="H163" s="13">
        <v>0</v>
      </c>
      <c r="I163" s="13"/>
      <c r="J163" s="25">
        <v>0.94</v>
      </c>
      <c r="K163" s="50">
        <v>348</v>
      </c>
      <c r="L163" s="50">
        <v>475</v>
      </c>
      <c r="M163" s="25">
        <v>0.73263157894736841</v>
      </c>
      <c r="N163" s="25">
        <v>1</v>
      </c>
      <c r="O163" s="25">
        <v>1</v>
      </c>
      <c r="P163" s="13">
        <v>8.34</v>
      </c>
      <c r="Q163" s="13">
        <v>6.24</v>
      </c>
      <c r="R163" s="13">
        <v>3.65</v>
      </c>
      <c r="S163" s="13">
        <v>0.21299999999999999</v>
      </c>
      <c r="T163" s="13">
        <v>0.20699999999999999</v>
      </c>
      <c r="U163" s="13">
        <v>-1.17031</v>
      </c>
      <c r="V163" s="13">
        <v>-48.386600000000001</v>
      </c>
      <c r="W163" s="13">
        <v>0.96218800000000004</v>
      </c>
      <c r="X163" s="13">
        <v>-48.478900000000003</v>
      </c>
      <c r="Y163" s="13">
        <v>0.64607000000000003</v>
      </c>
      <c r="Z163" s="13">
        <v>0.64305999999999996</v>
      </c>
      <c r="AA163" s="13">
        <v>0.63801600000000003</v>
      </c>
      <c r="AB163" s="13">
        <v>0.66773199999999999</v>
      </c>
      <c r="AC163" s="13">
        <v>0.75468900000000005</v>
      </c>
      <c r="AD163" s="13"/>
      <c r="AE163" s="13"/>
      <c r="AF163" s="13"/>
      <c r="AG163" s="13"/>
      <c r="AH163" s="13"/>
      <c r="AI163" s="13"/>
      <c r="AJ163" s="13">
        <v>-79.5</v>
      </c>
      <c r="AK163" s="13">
        <v>-4100</v>
      </c>
      <c r="AL163" s="13"/>
      <c r="AM163" s="60"/>
      <c r="AN163" s="15"/>
      <c r="AO163" s="15"/>
      <c r="AP163" s="25">
        <v>26.674900000000001</v>
      </c>
      <c r="AQ163" s="25">
        <v>-35.464300000000001</v>
      </c>
      <c r="AR163" s="13">
        <v>17</v>
      </c>
      <c r="AS163" s="25">
        <v>-48.079300000000003</v>
      </c>
      <c r="AT163" s="25">
        <v>1900</v>
      </c>
      <c r="AU163" s="25">
        <v>-35.464300000000001</v>
      </c>
      <c r="AV163" s="25">
        <v>12.6149</v>
      </c>
      <c r="AW163" s="25">
        <v>14.059900000000001</v>
      </c>
      <c r="AX163" s="25">
        <v>26.674900000000001</v>
      </c>
      <c r="AY163" s="25">
        <v>0.18570600000000001</v>
      </c>
      <c r="AZ163" s="25">
        <v>0.106889</v>
      </c>
      <c r="BA163" s="25">
        <v>124.173</v>
      </c>
      <c r="BB163" s="25"/>
      <c r="BC163" s="25">
        <v>-45.4375</v>
      </c>
      <c r="BD163" s="25">
        <v>2.6417799999999998</v>
      </c>
      <c r="BE163" s="25">
        <v>0.59452400000000005</v>
      </c>
      <c r="BF163" s="59"/>
      <c r="BG163" s="59"/>
      <c r="BH163" s="59"/>
      <c r="BI163" s="25">
        <v>0.51782899999999998</v>
      </c>
      <c r="BJ163" s="25">
        <v>0.68705899999999998</v>
      </c>
      <c r="BK163" s="25">
        <v>1</v>
      </c>
      <c r="BL163" s="25"/>
      <c r="BM163" s="25"/>
      <c r="BN163" s="25"/>
      <c r="BO163" s="25"/>
      <c r="BP163" s="25"/>
      <c r="BQ163" s="25"/>
      <c r="BR163" s="25"/>
      <c r="BS163" s="25"/>
      <c r="BT163" s="25"/>
      <c r="BV163" s="25"/>
      <c r="BW163" s="25"/>
      <c r="BX163" s="25"/>
      <c r="BY163" s="61">
        <v>0.3743055555555555</v>
      </c>
      <c r="BZ163" s="61"/>
      <c r="CA163" s="61">
        <v>0.39513888888888887</v>
      </c>
      <c r="CB163" s="61">
        <v>0.53472222222222221</v>
      </c>
      <c r="CC163" s="61">
        <v>0.13958333333333334</v>
      </c>
      <c r="CD163" s="25"/>
      <c r="CE163" s="25"/>
      <c r="CF163" s="25"/>
      <c r="CG163" s="25">
        <v>8</v>
      </c>
      <c r="CH163" s="25"/>
      <c r="CI163" s="13"/>
      <c r="CJ163" s="13">
        <v>45</v>
      </c>
      <c r="CK163" s="15">
        <v>9.1283472959999994</v>
      </c>
      <c r="CL163" s="15">
        <v>0</v>
      </c>
      <c r="CM163" s="15"/>
      <c r="CN163" s="15"/>
      <c r="CO163" s="86">
        <v>1</v>
      </c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>
        <v>0</v>
      </c>
      <c r="DB163" s="15"/>
      <c r="DC163" s="15"/>
      <c r="DD163" s="15"/>
      <c r="DE163" s="15"/>
      <c r="DF163" s="15"/>
      <c r="DG163" s="15"/>
      <c r="DH163" s="15"/>
      <c r="DI163" s="13"/>
      <c r="DJ163" s="13"/>
      <c r="DK163" s="13"/>
      <c r="DL163" s="13"/>
      <c r="DM163" s="15"/>
    </row>
    <row r="164" spans="1:190" x14ac:dyDescent="0.25">
      <c r="A164" s="48" t="s">
        <v>758</v>
      </c>
      <c r="B164" s="6">
        <v>267</v>
      </c>
      <c r="C164" s="22">
        <v>8</v>
      </c>
      <c r="D164" s="13">
        <v>19</v>
      </c>
      <c r="E164" s="13">
        <v>20.5</v>
      </c>
      <c r="F164" s="13" t="s">
        <v>531</v>
      </c>
      <c r="G164" s="13"/>
      <c r="H164" s="13">
        <v>0</v>
      </c>
      <c r="I164" s="13"/>
      <c r="J164" s="25">
        <v>0.94</v>
      </c>
      <c r="K164" s="50">
        <v>158</v>
      </c>
      <c r="L164" s="50">
        <v>475</v>
      </c>
      <c r="M164" s="25">
        <v>0.33263157894736844</v>
      </c>
      <c r="N164" s="25">
        <v>1</v>
      </c>
      <c r="O164" s="25">
        <v>1</v>
      </c>
      <c r="P164" s="13">
        <v>8.5</v>
      </c>
      <c r="Q164" s="13">
        <v>6</v>
      </c>
      <c r="R164" s="13">
        <v>2.73</v>
      </c>
      <c r="S164" s="13">
        <v>0.25800000000000001</v>
      </c>
      <c r="T164" s="13">
        <v>0.26400000000000001</v>
      </c>
      <c r="U164" s="13">
        <v>-0.84687500000000004</v>
      </c>
      <c r="V164" s="13">
        <v>-47.509500000000003</v>
      </c>
      <c r="W164" s="13">
        <v>0.73499999999999999</v>
      </c>
      <c r="X164" s="13">
        <v>-48.049599999999998</v>
      </c>
      <c r="Y164" s="13">
        <v>0.58138999999999996</v>
      </c>
      <c r="Z164" s="13">
        <v>0.57618899999999995</v>
      </c>
      <c r="AA164" s="13">
        <v>0.57003499999999996</v>
      </c>
      <c r="AB164" s="13">
        <v>0.58662800000000004</v>
      </c>
      <c r="AC164" s="13">
        <v>0.65620599999999996</v>
      </c>
      <c r="AD164" s="13"/>
      <c r="AE164" s="13"/>
      <c r="AF164" s="13"/>
      <c r="AG164" s="13"/>
      <c r="AH164" s="13"/>
      <c r="AI164" s="13"/>
      <c r="AJ164" s="13">
        <v>0</v>
      </c>
      <c r="AK164" s="13">
        <v>0</v>
      </c>
      <c r="AL164" s="13"/>
      <c r="AM164" s="60"/>
      <c r="AN164" s="15"/>
      <c r="AO164" s="15"/>
      <c r="AP164" s="25">
        <v>24.911000000000001</v>
      </c>
      <c r="AQ164" s="25">
        <v>-34.522799999999997</v>
      </c>
      <c r="AR164" s="13">
        <v>43</v>
      </c>
      <c r="AS164" s="25">
        <v>-46.776499999999999</v>
      </c>
      <c r="AT164" s="25">
        <v>2150</v>
      </c>
      <c r="AU164" s="25">
        <v>-34.522799999999997</v>
      </c>
      <c r="AV164" s="25">
        <v>12.2537</v>
      </c>
      <c r="AW164" s="25">
        <v>12.6572</v>
      </c>
      <c r="AX164" s="25">
        <v>24.911000000000001</v>
      </c>
      <c r="AY164" s="25">
        <v>0.18357200000000001</v>
      </c>
      <c r="AZ164" s="25">
        <v>0.112275</v>
      </c>
      <c r="BA164" s="25">
        <v>107.304</v>
      </c>
      <c r="BB164" s="25"/>
      <c r="BC164" s="25">
        <v>-45.988399999999999</v>
      </c>
      <c r="BD164" s="25">
        <v>0.78813699999999998</v>
      </c>
      <c r="BE164" s="25">
        <v>0.59293099999999999</v>
      </c>
      <c r="BF164" s="59"/>
      <c r="BG164" s="59"/>
      <c r="BH164" s="59"/>
      <c r="BI164" s="25">
        <v>0.47381299999999998</v>
      </c>
      <c r="BJ164" s="25">
        <v>0.64651199999999998</v>
      </c>
      <c r="BK164" s="25">
        <v>1</v>
      </c>
      <c r="BL164" s="25"/>
      <c r="BM164" s="25"/>
      <c r="BN164" s="25"/>
      <c r="BO164" s="25"/>
      <c r="BP164" s="25"/>
      <c r="BQ164" s="25"/>
      <c r="BR164" s="25"/>
      <c r="BS164" s="25"/>
      <c r="BT164" s="25"/>
      <c r="BV164" s="25"/>
      <c r="BW164" s="25"/>
      <c r="BX164" s="25"/>
      <c r="BY164" s="61">
        <v>0.3743055555555555</v>
      </c>
      <c r="BZ164" s="61"/>
      <c r="CA164" s="61">
        <v>0.39513888888888887</v>
      </c>
      <c r="CB164" s="61">
        <v>0.5444444444444444</v>
      </c>
      <c r="CC164" s="61">
        <v>0.14930555555555552</v>
      </c>
      <c r="CD164" s="25"/>
      <c r="CE164" s="25"/>
      <c r="CF164" s="25"/>
      <c r="CG164" s="25">
        <v>9</v>
      </c>
      <c r="CH164" s="25"/>
      <c r="CI164" s="13"/>
      <c r="CJ164" s="13">
        <v>45</v>
      </c>
      <c r="CK164" s="15">
        <v>0</v>
      </c>
      <c r="CL164" s="15">
        <v>0</v>
      </c>
      <c r="CM164" s="15"/>
      <c r="CN164" s="15"/>
      <c r="CO164" s="86">
        <v>0</v>
      </c>
      <c r="CP164" s="13">
        <v>1</v>
      </c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>
        <v>0</v>
      </c>
      <c r="DB164" s="15">
        <v>0</v>
      </c>
      <c r="DC164" s="15">
        <v>1</v>
      </c>
      <c r="DD164" s="15">
        <v>0</v>
      </c>
      <c r="DE164" s="26">
        <v>0</v>
      </c>
      <c r="DF164" s="15">
        <v>0</v>
      </c>
      <c r="DG164" s="15">
        <v>0</v>
      </c>
      <c r="DH164" s="15"/>
      <c r="DI164" s="13">
        <v>0</v>
      </c>
      <c r="DJ164" s="13">
        <v>0</v>
      </c>
      <c r="DK164" s="13">
        <v>0</v>
      </c>
      <c r="DL164" s="13">
        <v>0</v>
      </c>
      <c r="DM164" s="15">
        <v>0</v>
      </c>
    </row>
    <row r="165" spans="1:190" x14ac:dyDescent="0.25">
      <c r="A165" s="13" t="s">
        <v>759</v>
      </c>
      <c r="B165" s="6">
        <v>268</v>
      </c>
      <c r="C165" s="22">
        <v>8</v>
      </c>
      <c r="D165" s="13">
        <v>19</v>
      </c>
      <c r="E165" s="13">
        <v>20.5</v>
      </c>
      <c r="F165" s="13" t="s">
        <v>531</v>
      </c>
      <c r="G165" s="13"/>
      <c r="H165" s="13">
        <v>0</v>
      </c>
      <c r="I165" s="13"/>
      <c r="J165" s="25">
        <v>0.94</v>
      </c>
      <c r="K165" s="50">
        <v>74</v>
      </c>
      <c r="L165" s="50">
        <v>475</v>
      </c>
      <c r="M165" s="25">
        <v>0.15578947368421053</v>
      </c>
      <c r="N165" s="25">
        <v>1</v>
      </c>
      <c r="O165" s="25">
        <v>1.5</v>
      </c>
      <c r="P165" s="13">
        <v>5.53</v>
      </c>
      <c r="Q165" s="13">
        <v>4.4400000000000004</v>
      </c>
      <c r="R165" s="13">
        <v>1.79</v>
      </c>
      <c r="S165" s="13">
        <v>0.188</v>
      </c>
      <c r="T165" s="13">
        <v>0.21</v>
      </c>
      <c r="U165" s="13">
        <v>-1.0283500000000001</v>
      </c>
      <c r="V165" s="13">
        <v>-46.534100000000002</v>
      </c>
      <c r="W165" s="13">
        <v>0.84729399999999999</v>
      </c>
      <c r="X165" s="13">
        <v>-46.376800000000003</v>
      </c>
      <c r="Y165" s="60"/>
      <c r="Z165" s="13">
        <v>0.68472200000000005</v>
      </c>
      <c r="AA165" s="13">
        <v>0.673875</v>
      </c>
      <c r="AB165" s="13">
        <v>0.66913900000000004</v>
      </c>
      <c r="AC165" s="13">
        <v>0.72617100000000001</v>
      </c>
      <c r="AD165" s="13"/>
      <c r="AE165" s="13"/>
      <c r="AF165" s="13"/>
      <c r="AG165" s="13"/>
      <c r="AH165" s="13"/>
      <c r="AI165" s="13"/>
      <c r="AJ165" s="13">
        <v>0</v>
      </c>
      <c r="AK165" s="13">
        <v>0</v>
      </c>
      <c r="AL165" s="13"/>
      <c r="AM165" s="60"/>
      <c r="AN165" s="15"/>
      <c r="AO165" s="15"/>
      <c r="AP165" s="59"/>
      <c r="AQ165" s="59"/>
      <c r="AR165" s="60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  <c r="BK165" s="25">
        <v>1</v>
      </c>
      <c r="BL165" s="25"/>
      <c r="BM165" s="25"/>
      <c r="BN165" s="25"/>
      <c r="BO165" s="25"/>
      <c r="BP165" s="25"/>
      <c r="BQ165" s="25"/>
      <c r="BR165" s="25"/>
      <c r="BS165" s="25"/>
      <c r="BT165" s="25"/>
      <c r="BV165" s="25"/>
      <c r="BW165" s="25"/>
      <c r="BX165" s="25"/>
      <c r="BY165" s="61">
        <v>0.3743055555555555</v>
      </c>
      <c r="BZ165" s="61"/>
      <c r="CA165" s="61">
        <v>0.39513888888888887</v>
      </c>
      <c r="CB165" s="61">
        <v>0.55208333333333337</v>
      </c>
      <c r="CC165" s="61">
        <v>0.1569444444444445</v>
      </c>
      <c r="CD165" s="25"/>
      <c r="CE165" s="25"/>
      <c r="CF165" s="25"/>
      <c r="CG165" s="25">
        <v>7.5</v>
      </c>
      <c r="CH165" s="25"/>
      <c r="CI165" s="13"/>
      <c r="CJ165" s="13">
        <v>45</v>
      </c>
      <c r="CK165" s="15">
        <v>-21.906806581999998</v>
      </c>
      <c r="CL165" s="15">
        <v>-4.5022159999999998</v>
      </c>
      <c r="CM165" s="15"/>
      <c r="CN165" s="15"/>
      <c r="CO165" s="86">
        <v>1</v>
      </c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>
        <v>0</v>
      </c>
      <c r="DB165" s="15"/>
      <c r="DC165" s="15"/>
      <c r="DD165" s="15"/>
      <c r="DE165" s="15"/>
      <c r="DF165" s="15"/>
      <c r="DG165" s="15"/>
      <c r="DH165" s="15"/>
      <c r="DI165" s="13"/>
      <c r="DJ165" s="13"/>
      <c r="DK165" s="13"/>
      <c r="DL165" s="13"/>
      <c r="DM165" s="15"/>
    </row>
    <row r="166" spans="1:190" x14ac:dyDescent="0.25">
      <c r="A166" s="13" t="s">
        <v>760</v>
      </c>
      <c r="B166" s="6">
        <v>269</v>
      </c>
      <c r="C166" s="22">
        <v>5</v>
      </c>
      <c r="D166" s="13">
        <v>19</v>
      </c>
      <c r="E166" s="13">
        <v>20.5</v>
      </c>
      <c r="F166" s="13" t="s">
        <v>531</v>
      </c>
      <c r="G166" s="13"/>
      <c r="H166" s="13">
        <v>0</v>
      </c>
      <c r="I166" s="13"/>
      <c r="J166" s="25">
        <v>1</v>
      </c>
      <c r="K166" s="50">
        <v>233</v>
      </c>
      <c r="L166" s="50">
        <v>300</v>
      </c>
      <c r="M166" s="25">
        <v>0.77666666666666662</v>
      </c>
      <c r="N166" s="25">
        <v>1</v>
      </c>
      <c r="O166" s="25">
        <v>1.5</v>
      </c>
      <c r="P166" s="13">
        <v>11.14</v>
      </c>
      <c r="Q166" s="13">
        <v>7.29</v>
      </c>
      <c r="R166" s="13">
        <v>3.49</v>
      </c>
      <c r="S166" s="13">
        <v>0.27900000000000003</v>
      </c>
      <c r="T166" s="13">
        <v>0.30199999999999999</v>
      </c>
      <c r="U166" s="13">
        <v>-1.0237499999999999</v>
      </c>
      <c r="V166" s="13">
        <v>-49.442599999999999</v>
      </c>
      <c r="W166" s="13">
        <v>0.95687500000000003</v>
      </c>
      <c r="X166" s="13">
        <v>-49.603299999999997</v>
      </c>
      <c r="Y166" s="13">
        <v>0.60075900000000004</v>
      </c>
      <c r="Z166" s="13">
        <v>0.61571799999999999</v>
      </c>
      <c r="AA166" s="13">
        <v>0.62269699999999994</v>
      </c>
      <c r="AB166" s="13">
        <v>0.645899</v>
      </c>
      <c r="AC166" s="13">
        <v>0.71963299999999997</v>
      </c>
      <c r="AD166" s="13"/>
      <c r="AE166" s="13"/>
      <c r="AF166" s="13"/>
      <c r="AG166" s="13"/>
      <c r="AH166" s="13"/>
      <c r="AI166" s="13"/>
      <c r="AJ166" s="13">
        <v>-72.099999999999994</v>
      </c>
      <c r="AK166" s="13">
        <v>-2700</v>
      </c>
      <c r="AL166" s="13"/>
      <c r="AM166" s="60"/>
      <c r="AN166" s="15"/>
      <c r="AO166" s="15"/>
      <c r="AP166" s="25">
        <v>54.233899999999998</v>
      </c>
      <c r="AQ166" s="25">
        <v>-34.265300000000003</v>
      </c>
      <c r="AR166" s="13">
        <v>26</v>
      </c>
      <c r="AS166" s="25">
        <v>-49.098100000000002</v>
      </c>
      <c r="AT166" s="25">
        <v>1620</v>
      </c>
      <c r="AU166" s="25">
        <v>-34.265300000000003</v>
      </c>
      <c r="AV166" s="25">
        <v>14.832800000000001</v>
      </c>
      <c r="AW166" s="25">
        <v>39.401200000000003</v>
      </c>
      <c r="AX166" s="25">
        <v>54.233899999999998</v>
      </c>
      <c r="AY166" s="25">
        <v>0.218109</v>
      </c>
      <c r="AZ166" s="25">
        <v>0.164155</v>
      </c>
      <c r="BA166" s="25">
        <v>267.428</v>
      </c>
      <c r="BB166" s="25"/>
      <c r="BC166" s="25">
        <v>-50.996400000000001</v>
      </c>
      <c r="BD166" s="25">
        <v>-1.8983000000000001</v>
      </c>
      <c r="BE166" s="25">
        <v>0.70108999999999999</v>
      </c>
      <c r="BF166" s="59"/>
      <c r="BG166" s="59"/>
      <c r="BH166" s="59"/>
      <c r="BI166" s="25">
        <v>0.60814100000000004</v>
      </c>
      <c r="BJ166" s="25">
        <v>0.87076900000000002</v>
      </c>
      <c r="BK166" s="25">
        <v>1</v>
      </c>
      <c r="BL166" s="25"/>
      <c r="BM166" s="25"/>
      <c r="BN166" s="25"/>
      <c r="BO166" s="25"/>
      <c r="BP166" s="25"/>
      <c r="BQ166" s="25"/>
      <c r="BR166" s="25"/>
      <c r="BS166" s="25"/>
      <c r="BT166" s="25"/>
      <c r="BV166" s="25"/>
      <c r="BW166" s="25"/>
      <c r="BX166" s="25"/>
      <c r="BY166" s="61">
        <v>0.3743055555555555</v>
      </c>
      <c r="BZ166" s="61"/>
      <c r="CA166" s="61">
        <v>0.39027777777777778</v>
      </c>
      <c r="CB166" s="61">
        <v>0.57152777777777775</v>
      </c>
      <c r="CC166" s="61">
        <v>0.18124999999999997</v>
      </c>
      <c r="CD166" s="25"/>
      <c r="CE166" s="25"/>
      <c r="CF166" s="25"/>
      <c r="CG166" s="25">
        <v>10.7</v>
      </c>
      <c r="CH166" s="25"/>
      <c r="CI166" s="13"/>
      <c r="CJ166" s="13">
        <v>46</v>
      </c>
      <c r="CK166" s="15">
        <v>0</v>
      </c>
      <c r="CL166" s="15">
        <v>0</v>
      </c>
      <c r="CM166" s="15"/>
      <c r="CN166" s="15"/>
      <c r="CO166" s="86">
        <v>0</v>
      </c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5">
        <v>3</v>
      </c>
      <c r="DC166" s="15">
        <v>0</v>
      </c>
      <c r="DD166" s="15">
        <v>0</v>
      </c>
      <c r="DE166" s="15">
        <v>0</v>
      </c>
      <c r="DF166" s="26">
        <v>0</v>
      </c>
      <c r="DG166" s="26">
        <v>0</v>
      </c>
      <c r="DH166" s="26"/>
      <c r="DI166" s="13">
        <v>0</v>
      </c>
      <c r="DJ166" s="13">
        <v>1</v>
      </c>
      <c r="DK166" s="13">
        <v>0</v>
      </c>
      <c r="DL166" s="13">
        <v>0</v>
      </c>
      <c r="DM166" s="15">
        <v>1</v>
      </c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</row>
    <row r="167" spans="1:190" x14ac:dyDescent="0.25">
      <c r="A167" s="13" t="s">
        <v>761</v>
      </c>
      <c r="B167" s="6">
        <v>271</v>
      </c>
      <c r="C167" s="22">
        <v>6</v>
      </c>
      <c r="D167" s="13">
        <v>19</v>
      </c>
      <c r="E167" s="13">
        <v>20.5</v>
      </c>
      <c r="F167" s="13" t="s">
        <v>531</v>
      </c>
      <c r="G167" s="13"/>
      <c r="H167" s="13">
        <v>0</v>
      </c>
      <c r="I167" s="13"/>
      <c r="J167" s="25">
        <v>0.66666666666666663</v>
      </c>
      <c r="K167" s="50">
        <v>114</v>
      </c>
      <c r="L167" s="50">
        <v>658</v>
      </c>
      <c r="M167" s="25">
        <v>0.17325227963525835</v>
      </c>
      <c r="N167" s="25">
        <v>1</v>
      </c>
      <c r="O167" s="25">
        <v>1.5</v>
      </c>
      <c r="P167" s="13">
        <v>9.14</v>
      </c>
      <c r="Q167" s="13">
        <v>5.01</v>
      </c>
      <c r="R167" s="13">
        <v>3.27</v>
      </c>
      <c r="S167" s="13">
        <v>0.31</v>
      </c>
      <c r="T167" s="13">
        <v>0.29899999999999999</v>
      </c>
      <c r="U167" s="13">
        <v>-1.2050000000000001</v>
      </c>
      <c r="V167" s="13">
        <v>-49.726900000000001</v>
      </c>
      <c r="W167" s="13">
        <v>1.0306200000000001</v>
      </c>
      <c r="X167" s="13">
        <v>-50.026200000000003</v>
      </c>
      <c r="Y167" s="13">
        <v>0.444691</v>
      </c>
      <c r="Z167" s="13">
        <v>0.449318</v>
      </c>
      <c r="AA167" s="13">
        <v>0.461588</v>
      </c>
      <c r="AB167" s="13">
        <v>0.49232900000000002</v>
      </c>
      <c r="AC167" s="13">
        <v>0.59221100000000004</v>
      </c>
      <c r="AD167" s="13"/>
      <c r="AE167" s="13"/>
      <c r="AF167" s="13"/>
      <c r="AG167" s="13"/>
      <c r="AH167" s="13"/>
      <c r="AI167" s="13"/>
      <c r="AJ167" s="13">
        <v>-67.3</v>
      </c>
      <c r="AK167" s="13">
        <v>-3600</v>
      </c>
      <c r="AL167" s="13"/>
      <c r="AM167" s="60"/>
      <c r="AN167" s="15"/>
      <c r="AO167" s="15"/>
      <c r="AP167" s="25">
        <v>56.811199999999999</v>
      </c>
      <c r="AQ167" s="25">
        <v>-39.127800000000001</v>
      </c>
      <c r="AR167" s="13">
        <v>34</v>
      </c>
      <c r="AS167" s="25">
        <v>-49.499600000000001</v>
      </c>
      <c r="AT167" s="25">
        <v>1460</v>
      </c>
      <c r="AU167" s="25">
        <v>-39.127800000000001</v>
      </c>
      <c r="AV167" s="25">
        <v>10.3719</v>
      </c>
      <c r="AW167" s="25">
        <v>46.439300000000003</v>
      </c>
      <c r="AX167" s="25">
        <v>56.811199999999999</v>
      </c>
      <c r="AY167" s="25">
        <v>0.200901</v>
      </c>
      <c r="AZ167" s="25">
        <v>0.12531900000000001</v>
      </c>
      <c r="BA167" s="25">
        <v>387.178</v>
      </c>
      <c r="BB167" s="25"/>
      <c r="BC167" s="25">
        <v>-52.797800000000002</v>
      </c>
      <c r="BD167" s="25">
        <v>-3.2981799999999999</v>
      </c>
      <c r="BE167" s="25">
        <v>0.64351700000000001</v>
      </c>
      <c r="BF167" s="59"/>
      <c r="BG167" s="59"/>
      <c r="BH167" s="59"/>
      <c r="BI167" s="25">
        <v>0.55324799999999996</v>
      </c>
      <c r="BJ167" s="25">
        <v>0.76617599999999997</v>
      </c>
      <c r="BK167" s="25">
        <v>1</v>
      </c>
      <c r="BL167" s="25"/>
      <c r="BM167" s="25"/>
      <c r="BN167" s="25"/>
      <c r="BO167" s="25"/>
      <c r="BP167" s="25"/>
      <c r="BQ167" s="25"/>
      <c r="BR167" s="25"/>
      <c r="BS167" s="25"/>
      <c r="BT167" s="25"/>
      <c r="BV167" s="25"/>
      <c r="BW167" s="25"/>
      <c r="BX167" s="25"/>
      <c r="BY167" s="61">
        <v>0.3611111111111111</v>
      </c>
      <c r="BZ167" s="61"/>
      <c r="CA167" s="61">
        <v>0.37777777777777777</v>
      </c>
      <c r="CB167" s="61">
        <v>0.44444444444444442</v>
      </c>
      <c r="CC167" s="61">
        <v>6.6666666666666652E-2</v>
      </c>
      <c r="CD167" s="25"/>
      <c r="CE167" s="25"/>
      <c r="CF167" s="25"/>
      <c r="CG167" s="25">
        <v>8.3000000000000007</v>
      </c>
      <c r="CH167" s="25"/>
      <c r="CI167" s="13"/>
      <c r="CJ167" s="13">
        <v>48</v>
      </c>
      <c r="CK167" s="15">
        <v>-16.195454879999996</v>
      </c>
      <c r="CL167" s="15">
        <v>1.02</v>
      </c>
      <c r="CM167" s="15"/>
      <c r="CN167" s="15"/>
      <c r="CO167" s="86">
        <v>0</v>
      </c>
      <c r="CP167" s="13">
        <v>1</v>
      </c>
      <c r="CQ167" s="13">
        <v>10.37</v>
      </c>
      <c r="CR167" s="13">
        <v>1.72</v>
      </c>
      <c r="CS167" s="13">
        <v>5.93</v>
      </c>
      <c r="CT167" s="13"/>
      <c r="CU167" s="13"/>
      <c r="CV167" s="13"/>
      <c r="CW167" s="13"/>
      <c r="CX167" s="13"/>
      <c r="CY167" s="13"/>
      <c r="CZ167" s="13"/>
      <c r="DA167" s="13">
        <v>1</v>
      </c>
      <c r="DB167" s="15">
        <v>1</v>
      </c>
      <c r="DC167" s="15">
        <v>0</v>
      </c>
      <c r="DD167" s="15">
        <v>0</v>
      </c>
      <c r="DE167" s="26">
        <v>0</v>
      </c>
      <c r="DF167" s="26">
        <v>0</v>
      </c>
      <c r="DG167" s="26">
        <v>0</v>
      </c>
      <c r="DH167" s="26"/>
      <c r="DI167" s="13">
        <v>0</v>
      </c>
      <c r="DJ167" s="13">
        <v>1</v>
      </c>
      <c r="DK167" s="13">
        <v>0</v>
      </c>
      <c r="DL167" s="13">
        <v>1</v>
      </c>
      <c r="DM167" s="15">
        <v>0</v>
      </c>
    </row>
    <row r="168" spans="1:190" x14ac:dyDescent="0.25">
      <c r="A168" s="48" t="s">
        <v>762</v>
      </c>
      <c r="B168" s="6">
        <v>272</v>
      </c>
      <c r="C168" s="22">
        <v>6</v>
      </c>
      <c r="D168" s="13">
        <v>19</v>
      </c>
      <c r="E168" s="13">
        <v>20.5</v>
      </c>
      <c r="F168" s="13" t="s">
        <v>531</v>
      </c>
      <c r="G168" s="13"/>
      <c r="H168" s="13">
        <v>0</v>
      </c>
      <c r="I168" s="13"/>
      <c r="J168" s="25">
        <v>0.66666666666666663</v>
      </c>
      <c r="K168" s="50">
        <v>598</v>
      </c>
      <c r="L168" s="50">
        <v>658</v>
      </c>
      <c r="M168" s="25">
        <v>0.90881458966565354</v>
      </c>
      <c r="N168" s="25">
        <v>1</v>
      </c>
      <c r="O168" s="25">
        <v>1</v>
      </c>
      <c r="P168" s="13">
        <v>8.07</v>
      </c>
      <c r="Q168" s="13">
        <v>5.5</v>
      </c>
      <c r="R168" s="13">
        <v>1.92</v>
      </c>
      <c r="S168" s="13">
        <v>0.26400000000000001</v>
      </c>
      <c r="T168" s="13">
        <v>0.32800000000000001</v>
      </c>
      <c r="U168" s="13">
        <v>-1.0153099999999999</v>
      </c>
      <c r="V168" s="13">
        <v>-49.584699999999998</v>
      </c>
      <c r="W168" s="13">
        <v>0.864375</v>
      </c>
      <c r="X168" s="13">
        <v>-49.737900000000003</v>
      </c>
      <c r="Y168" s="13">
        <v>0.61374099999999998</v>
      </c>
      <c r="Z168" s="13">
        <v>0.59658500000000003</v>
      </c>
      <c r="AA168" s="13">
        <v>0.56950000000000001</v>
      </c>
      <c r="AB168" s="13">
        <v>0.55607700000000004</v>
      </c>
      <c r="AC168" s="13">
        <v>0.60627900000000001</v>
      </c>
      <c r="AD168" s="13"/>
      <c r="AE168" s="13"/>
      <c r="AF168" s="13"/>
      <c r="AG168" s="13"/>
      <c r="AH168" s="13"/>
      <c r="AI168" s="13"/>
      <c r="AJ168" s="13">
        <v>0</v>
      </c>
      <c r="AK168" s="13">
        <v>0</v>
      </c>
      <c r="AL168" s="13"/>
      <c r="AM168" s="60"/>
      <c r="AN168" s="15"/>
      <c r="AO168" s="15"/>
      <c r="AP168" s="25">
        <v>27.444500000000001</v>
      </c>
      <c r="AQ168" s="25">
        <v>-38.304200000000002</v>
      </c>
      <c r="AR168" s="13">
        <v>40</v>
      </c>
      <c r="AS168" s="25">
        <v>-49.325800000000001</v>
      </c>
      <c r="AT168" s="25">
        <v>2100</v>
      </c>
      <c r="AU168" s="25">
        <v>-38.304200000000002</v>
      </c>
      <c r="AV168" s="25">
        <v>11.0215</v>
      </c>
      <c r="AW168" s="25">
        <v>16.422999999999998</v>
      </c>
      <c r="AX168" s="25">
        <v>27.444500000000001</v>
      </c>
      <c r="AY168" s="25">
        <v>0.19700100000000001</v>
      </c>
      <c r="AZ168" s="25">
        <v>0.11316900000000001</v>
      </c>
      <c r="BA168" s="25">
        <v>136.953</v>
      </c>
      <c r="BB168" s="25"/>
      <c r="BC168" s="25">
        <v>-50.390599999999999</v>
      </c>
      <c r="BD168" s="25">
        <v>-1.06484</v>
      </c>
      <c r="BE168" s="25">
        <v>0.63261400000000001</v>
      </c>
      <c r="BF168" s="59"/>
      <c r="BG168" s="59"/>
      <c r="BH168" s="59"/>
      <c r="BI168" s="25">
        <v>0.51388599999999995</v>
      </c>
      <c r="BJ168" s="25">
        <v>0.69550000000000001</v>
      </c>
      <c r="BK168" s="25">
        <v>1</v>
      </c>
      <c r="BL168" s="25"/>
      <c r="BM168" s="25"/>
      <c r="BN168" s="25"/>
      <c r="BO168" s="25"/>
      <c r="BP168" s="25"/>
      <c r="BQ168" s="25"/>
      <c r="BR168" s="25"/>
      <c r="BS168" s="25"/>
      <c r="BT168" s="25"/>
      <c r="BV168" s="25"/>
      <c r="BW168" s="25"/>
      <c r="BX168" s="25"/>
      <c r="BY168" s="61">
        <v>0.3611111111111111</v>
      </c>
      <c r="BZ168" s="61"/>
      <c r="CA168" s="61">
        <v>0.37777777777777777</v>
      </c>
      <c r="CB168" s="61">
        <v>0.45208333333333334</v>
      </c>
      <c r="CC168" s="61">
        <v>7.4305555555555569E-2</v>
      </c>
      <c r="CD168" s="25"/>
      <c r="CE168" s="25"/>
      <c r="CF168" s="25"/>
      <c r="CG168" s="25">
        <v>8.1</v>
      </c>
      <c r="CH168" s="25"/>
      <c r="CI168" s="13"/>
      <c r="CJ168" s="13">
        <v>48</v>
      </c>
      <c r="CK168" s="15">
        <v>-10.821508487999999</v>
      </c>
      <c r="CL168" s="15">
        <v>0</v>
      </c>
      <c r="CM168" s="15"/>
      <c r="CN168" s="15"/>
      <c r="CO168" s="86">
        <v>0</v>
      </c>
      <c r="CP168" s="13">
        <v>1</v>
      </c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>
        <v>0</v>
      </c>
      <c r="DB168" s="15"/>
      <c r="DC168" s="15"/>
      <c r="DD168" s="15"/>
      <c r="DE168" s="15"/>
      <c r="DF168" s="15"/>
      <c r="DG168" s="15"/>
      <c r="DH168" s="15"/>
      <c r="DI168" s="13">
        <v>0</v>
      </c>
      <c r="DJ168" s="13">
        <v>1</v>
      </c>
      <c r="DK168" s="13"/>
      <c r="DL168" s="13"/>
      <c r="DM168" s="15">
        <v>1</v>
      </c>
    </row>
    <row r="169" spans="1:190" x14ac:dyDescent="0.25">
      <c r="A169" s="48" t="s">
        <v>763</v>
      </c>
      <c r="B169" s="6">
        <v>273</v>
      </c>
      <c r="C169" s="22">
        <v>6</v>
      </c>
      <c r="D169" s="13">
        <v>19</v>
      </c>
      <c r="E169" s="13">
        <v>20.5</v>
      </c>
      <c r="F169" s="13" t="s">
        <v>531</v>
      </c>
      <c r="G169" s="13"/>
      <c r="H169" s="13">
        <v>0</v>
      </c>
      <c r="I169" s="13"/>
      <c r="J169" s="25">
        <v>0.66666666666666663</v>
      </c>
      <c r="K169" s="50">
        <v>420</v>
      </c>
      <c r="L169" s="50">
        <v>658</v>
      </c>
      <c r="M169" s="25">
        <v>0.63829787234042556</v>
      </c>
      <c r="N169" s="25">
        <v>1</v>
      </c>
      <c r="O169" s="25">
        <v>1</v>
      </c>
      <c r="P169" s="13">
        <v>9.1300000000000008</v>
      </c>
      <c r="Q169" s="13">
        <v>5.38</v>
      </c>
      <c r="R169" s="13">
        <v>1.91</v>
      </c>
      <c r="S169" s="13">
        <v>0.29799999999999999</v>
      </c>
      <c r="T169" s="13">
        <v>0.27</v>
      </c>
      <c r="U169" s="13">
        <v>-0.973437</v>
      </c>
      <c r="V169" s="13">
        <v>-49.427</v>
      </c>
      <c r="W169" s="13">
        <v>0.88906300000000005</v>
      </c>
      <c r="X169" s="13">
        <v>-49.520899999999997</v>
      </c>
      <c r="Y169" s="13">
        <v>0.48823499999999997</v>
      </c>
      <c r="Z169" s="13">
        <v>0.48747200000000002</v>
      </c>
      <c r="AA169" s="13">
        <v>0.47423599999999999</v>
      </c>
      <c r="AB169" s="13">
        <v>0.48901699999999998</v>
      </c>
      <c r="AC169" s="13">
        <v>0.55883799999999995</v>
      </c>
      <c r="AD169" s="13"/>
      <c r="AE169" s="13"/>
      <c r="AF169" s="13"/>
      <c r="AG169" s="13"/>
      <c r="AH169" s="13"/>
      <c r="AI169" s="13"/>
      <c r="AJ169" s="13">
        <v>0</v>
      </c>
      <c r="AK169" s="13">
        <v>0</v>
      </c>
      <c r="AL169" s="13"/>
      <c r="AM169" s="60"/>
      <c r="AN169" s="15"/>
      <c r="AO169" s="15"/>
      <c r="AP169" s="25">
        <v>22.387499999999999</v>
      </c>
      <c r="AQ169" s="25">
        <v>-37.847799999999999</v>
      </c>
      <c r="AR169" s="13">
        <v>35</v>
      </c>
      <c r="AS169" s="25">
        <v>-49.229399999999998</v>
      </c>
      <c r="AT169" s="25">
        <v>2540</v>
      </c>
      <c r="AU169" s="25">
        <v>-37.847799999999999</v>
      </c>
      <c r="AV169" s="25">
        <v>11.381600000000001</v>
      </c>
      <c r="AW169" s="25">
        <v>11.0059</v>
      </c>
      <c r="AX169" s="25">
        <v>22.387499999999999</v>
      </c>
      <c r="AY169" s="25">
        <v>0.16556499999999999</v>
      </c>
      <c r="AZ169" s="25">
        <v>9.9334199999999997E-2</v>
      </c>
      <c r="BA169" s="25">
        <v>105.089</v>
      </c>
      <c r="BB169" s="25"/>
      <c r="BC169" s="25">
        <v>-49.8277</v>
      </c>
      <c r="BD169" s="25">
        <v>-0.59824500000000003</v>
      </c>
      <c r="BE169" s="25">
        <v>0.54714600000000002</v>
      </c>
      <c r="BF169" s="59"/>
      <c r="BG169" s="59"/>
      <c r="BH169" s="59"/>
      <c r="BI169" s="25">
        <v>0.51171100000000003</v>
      </c>
      <c r="BJ169" s="25">
        <v>0.66485700000000003</v>
      </c>
      <c r="BK169" s="25">
        <v>1</v>
      </c>
      <c r="BL169" s="25"/>
      <c r="BM169" s="25"/>
      <c r="BN169" s="25"/>
      <c r="BO169" s="25"/>
      <c r="BP169" s="25"/>
      <c r="BQ169" s="25"/>
      <c r="BR169" s="25"/>
      <c r="BS169" s="25"/>
      <c r="BT169" s="25"/>
      <c r="BV169" s="25"/>
      <c r="BW169" s="25"/>
      <c r="BX169" s="25"/>
      <c r="BY169" s="61">
        <v>0.3611111111111111</v>
      </c>
      <c r="BZ169" s="61"/>
      <c r="CA169" s="61">
        <v>0.37777777777777777</v>
      </c>
      <c r="CB169" s="61">
        <v>0.46388888888888885</v>
      </c>
      <c r="CC169" s="61">
        <v>8.6111111111111083E-2</v>
      </c>
      <c r="CD169" s="25"/>
      <c r="CE169" s="25"/>
      <c r="CF169" s="25"/>
      <c r="CG169" s="25">
        <v>7.5</v>
      </c>
      <c r="CH169" s="25"/>
      <c r="CI169" s="13"/>
      <c r="CJ169" s="13">
        <v>48</v>
      </c>
      <c r="CK169" s="15">
        <v>14.011522328</v>
      </c>
      <c r="CL169" s="15">
        <v>4.0214329999999991</v>
      </c>
      <c r="CM169" s="15"/>
      <c r="CN169" s="15"/>
      <c r="CO169" s="86">
        <v>0</v>
      </c>
      <c r="CP169" s="13">
        <v>1</v>
      </c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>
        <v>0</v>
      </c>
      <c r="DB169" s="15"/>
      <c r="DC169" s="15"/>
      <c r="DD169" s="15"/>
      <c r="DE169" s="15"/>
      <c r="DF169" s="15"/>
      <c r="DG169" s="15"/>
      <c r="DH169" s="15"/>
      <c r="DI169" s="13">
        <v>0</v>
      </c>
      <c r="DJ169" s="13">
        <v>1</v>
      </c>
      <c r="DK169" s="13">
        <v>1</v>
      </c>
      <c r="DL169" s="13"/>
      <c r="DM169" s="15"/>
    </row>
    <row r="170" spans="1:190" x14ac:dyDescent="0.25">
      <c r="A170" s="13" t="s">
        <v>766</v>
      </c>
      <c r="B170" s="6">
        <v>276</v>
      </c>
      <c r="C170" s="22">
        <v>4</v>
      </c>
      <c r="D170" s="13">
        <v>19</v>
      </c>
      <c r="E170" s="13">
        <v>20.5</v>
      </c>
      <c r="F170" s="13" t="s">
        <v>531</v>
      </c>
      <c r="G170" s="13"/>
      <c r="H170" s="13">
        <v>0</v>
      </c>
      <c r="I170" s="13"/>
      <c r="J170" s="25">
        <v>0.33333333333333331</v>
      </c>
      <c r="K170" s="50">
        <v>151</v>
      </c>
      <c r="L170" s="50">
        <v>408</v>
      </c>
      <c r="M170" s="25">
        <v>0.37009803921568629</v>
      </c>
      <c r="N170" s="25">
        <v>1</v>
      </c>
      <c r="O170" s="25">
        <v>1.5</v>
      </c>
      <c r="P170" s="13">
        <v>7.93</v>
      </c>
      <c r="Q170" s="13">
        <v>5.86</v>
      </c>
      <c r="R170" s="13">
        <v>3.66</v>
      </c>
      <c r="S170" s="13">
        <v>0.29499999999999998</v>
      </c>
      <c r="T170" s="13">
        <v>0.27</v>
      </c>
      <c r="U170" s="13">
        <v>-0.81565699999999997</v>
      </c>
      <c r="V170" s="13">
        <v>-47.026499999999999</v>
      </c>
      <c r="W170" s="13">
        <v>0.85819900000000005</v>
      </c>
      <c r="X170" s="13">
        <v>-47.3491</v>
      </c>
      <c r="Y170" s="13">
        <v>0.57554300000000003</v>
      </c>
      <c r="Z170" s="13">
        <v>0.61516400000000004</v>
      </c>
      <c r="AA170" s="13">
        <v>0.61909400000000003</v>
      </c>
      <c r="AB170" s="13">
        <v>0.628027</v>
      </c>
      <c r="AC170" s="13">
        <v>0.67684900000000003</v>
      </c>
      <c r="AD170" s="13"/>
      <c r="AE170" s="13"/>
      <c r="AF170" s="13"/>
      <c r="AG170" s="13"/>
      <c r="AH170" s="13"/>
      <c r="AI170" s="13"/>
      <c r="AJ170" s="13">
        <v>0</v>
      </c>
      <c r="AK170" s="13">
        <v>0</v>
      </c>
      <c r="AL170" s="13"/>
      <c r="AM170" s="60"/>
      <c r="AN170" s="15"/>
      <c r="AO170" s="15"/>
      <c r="AP170" s="25">
        <v>51.457000000000001</v>
      </c>
      <c r="AQ170" s="25">
        <v>-32.222099999999998</v>
      </c>
      <c r="AR170" s="13">
        <v>38</v>
      </c>
      <c r="AS170" s="25">
        <v>-45.841000000000001</v>
      </c>
      <c r="AT170" s="25">
        <v>1680</v>
      </c>
      <c r="AU170" s="25">
        <v>-32.222099999999998</v>
      </c>
      <c r="AV170" s="25">
        <v>13.6189</v>
      </c>
      <c r="AW170" s="25">
        <v>37.838099999999997</v>
      </c>
      <c r="AX170" s="25">
        <v>51.457000000000001</v>
      </c>
      <c r="AY170" s="25">
        <v>0.21387800000000001</v>
      </c>
      <c r="AZ170" s="25">
        <v>0.13095300000000001</v>
      </c>
      <c r="BA170" s="25">
        <v>299.548</v>
      </c>
      <c r="BB170" s="25"/>
      <c r="BC170" s="25">
        <v>-49.19</v>
      </c>
      <c r="BD170" s="25">
        <v>-3.3489599999999999</v>
      </c>
      <c r="BE170" s="25">
        <v>0.69500799999999996</v>
      </c>
      <c r="BF170" s="59"/>
      <c r="BG170" s="59"/>
      <c r="BH170" s="59"/>
      <c r="BI170" s="25">
        <v>0.62920200000000004</v>
      </c>
      <c r="BJ170" s="25">
        <v>0.85263199999999995</v>
      </c>
      <c r="BK170" s="25">
        <v>1</v>
      </c>
      <c r="BL170" s="25"/>
      <c r="BM170" s="25"/>
      <c r="BN170" s="25"/>
      <c r="BO170" s="25"/>
      <c r="BP170" s="25"/>
      <c r="BQ170" s="25"/>
      <c r="BR170" s="25"/>
      <c r="BS170" s="25"/>
      <c r="BT170" s="25"/>
      <c r="BV170" s="25"/>
      <c r="BW170" s="25"/>
      <c r="BX170" s="25"/>
      <c r="BY170" s="61">
        <v>0.3611111111111111</v>
      </c>
      <c r="BZ170" s="61"/>
      <c r="CA170" s="61">
        <v>0.3743055555555555</v>
      </c>
      <c r="CB170" s="61">
        <v>0.5083333333333333</v>
      </c>
      <c r="CC170" s="61">
        <v>0.1340277777777778</v>
      </c>
      <c r="CD170" s="25"/>
      <c r="CE170" s="25"/>
      <c r="CF170" s="25"/>
      <c r="CG170" s="25">
        <v>8.6999999999999993</v>
      </c>
      <c r="CH170" s="25"/>
      <c r="CI170" s="13"/>
      <c r="CJ170" s="13">
        <v>50</v>
      </c>
      <c r="CK170" s="15">
        <v>-7.7296489199999989</v>
      </c>
      <c r="CL170" s="15">
        <v>0</v>
      </c>
      <c r="CM170" s="15"/>
      <c r="CN170" s="15"/>
      <c r="CO170" s="86">
        <v>1</v>
      </c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>
        <v>0</v>
      </c>
      <c r="DB170" s="15"/>
      <c r="DC170" s="15"/>
      <c r="DD170" s="15"/>
      <c r="DE170" s="15"/>
      <c r="DF170" s="15"/>
      <c r="DG170" s="15"/>
      <c r="DH170" s="15"/>
      <c r="DI170" s="13"/>
      <c r="DJ170" s="13"/>
      <c r="DK170" s="13"/>
      <c r="DL170" s="13"/>
      <c r="DM170" s="15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</row>
    <row r="171" spans="1:190" x14ac:dyDescent="0.25">
      <c r="A171" s="48" t="s">
        <v>806</v>
      </c>
      <c r="B171" s="6">
        <v>311</v>
      </c>
      <c r="C171" s="22" t="s">
        <v>807</v>
      </c>
      <c r="D171" s="13">
        <v>19</v>
      </c>
      <c r="E171" s="13">
        <v>17.100000000000001</v>
      </c>
      <c r="F171" s="13" t="s">
        <v>531</v>
      </c>
      <c r="G171" s="13"/>
      <c r="H171" s="13">
        <v>1</v>
      </c>
      <c r="I171" s="13"/>
      <c r="J171" s="59"/>
      <c r="K171" s="53">
        <v>132</v>
      </c>
      <c r="L171" s="53">
        <v>311</v>
      </c>
      <c r="M171" s="25">
        <v>0.42443729903536975</v>
      </c>
      <c r="N171" s="25">
        <v>1</v>
      </c>
      <c r="O171" s="25">
        <v>1</v>
      </c>
      <c r="P171" s="13">
        <v>9.01</v>
      </c>
      <c r="Q171" s="13">
        <v>5.33</v>
      </c>
      <c r="R171" s="25">
        <v>1.61</v>
      </c>
      <c r="S171" s="13">
        <v>0.27700000000000002</v>
      </c>
      <c r="T171" s="13">
        <v>0.20899999999999999</v>
      </c>
      <c r="U171" s="13">
        <v>-0.96391800000000005</v>
      </c>
      <c r="V171" s="13">
        <v>-55.130299999999998</v>
      </c>
      <c r="W171" s="13">
        <v>0.94419600000000004</v>
      </c>
      <c r="X171" s="13">
        <v>-55.4041</v>
      </c>
      <c r="Y171" s="13">
        <v>0.46085999999999999</v>
      </c>
      <c r="Z171" s="13">
        <v>0.46286500000000003</v>
      </c>
      <c r="AA171" s="13">
        <v>0.481993</v>
      </c>
      <c r="AB171" s="13">
        <v>0.53449199999999997</v>
      </c>
      <c r="AC171" s="13">
        <v>0.67725000000000002</v>
      </c>
      <c r="AD171" s="13"/>
      <c r="AE171" s="13"/>
      <c r="AF171" s="13"/>
      <c r="AG171" s="13"/>
      <c r="AH171" s="13"/>
      <c r="AI171" s="13"/>
      <c r="AJ171" s="13">
        <v>-71.8</v>
      </c>
      <c r="AK171" s="13">
        <v>-3200</v>
      </c>
      <c r="AL171" s="13"/>
      <c r="AM171" s="13"/>
      <c r="AN171" s="15"/>
      <c r="AO171" s="15"/>
      <c r="AP171" s="25">
        <v>24.343699999999998</v>
      </c>
      <c r="AQ171" s="25">
        <v>-45.313400000000001</v>
      </c>
      <c r="AR171" s="13">
        <v>26</v>
      </c>
      <c r="AS171" s="25">
        <v>-54.581699999999998</v>
      </c>
      <c r="AT171" s="25">
        <v>1680</v>
      </c>
      <c r="AU171" s="25">
        <v>-45.313400000000001</v>
      </c>
      <c r="AV171" s="25">
        <v>9.2682500000000001</v>
      </c>
      <c r="AW171" s="25">
        <v>15.0754</v>
      </c>
      <c r="AX171" s="25">
        <v>24.343699999999998</v>
      </c>
      <c r="AY171" s="25">
        <v>0.172571</v>
      </c>
      <c r="AZ171" s="25">
        <v>0.105962</v>
      </c>
      <c r="BA171" s="25">
        <v>132.81200000000001</v>
      </c>
      <c r="BB171" s="25"/>
      <c r="BC171" s="25">
        <v>-57.908700000000003</v>
      </c>
      <c r="BD171" s="25">
        <v>-3.3269799999999998</v>
      </c>
      <c r="BE171" s="25">
        <v>0.55359499999999995</v>
      </c>
      <c r="BF171" s="59"/>
      <c r="BG171" s="59"/>
      <c r="BH171" s="59"/>
      <c r="BI171" s="25">
        <v>0.51294300000000004</v>
      </c>
      <c r="BJ171" s="25">
        <v>0.68115400000000004</v>
      </c>
      <c r="BK171" s="25">
        <v>1</v>
      </c>
      <c r="BL171" s="25"/>
      <c r="BM171" s="25"/>
      <c r="BN171" s="25"/>
      <c r="BO171" s="25"/>
      <c r="BP171" s="25"/>
      <c r="BQ171" s="25"/>
      <c r="BR171" s="25"/>
      <c r="BS171" s="25"/>
      <c r="BT171" s="25"/>
      <c r="BV171" s="25"/>
      <c r="BW171" s="25"/>
      <c r="BX171" s="25"/>
      <c r="BY171" s="61">
        <v>0.38680555555555557</v>
      </c>
      <c r="BZ171" s="61"/>
      <c r="CA171" s="61">
        <v>0.40347222222222223</v>
      </c>
      <c r="CB171" s="61"/>
      <c r="CC171" s="61"/>
      <c r="CD171" s="25"/>
      <c r="CE171" s="25"/>
      <c r="CF171" s="25"/>
      <c r="CG171" s="25"/>
      <c r="CH171" s="25"/>
      <c r="CI171" s="13"/>
      <c r="CJ171" s="13">
        <v>69</v>
      </c>
      <c r="CK171" s="26"/>
      <c r="CL171" s="26"/>
      <c r="CM171" s="26"/>
      <c r="CN171" s="26"/>
      <c r="CO171" s="86">
        <v>1</v>
      </c>
      <c r="DA171" s="6">
        <v>0</v>
      </c>
      <c r="DB171" s="26"/>
      <c r="DC171" s="26"/>
      <c r="DD171" s="26"/>
      <c r="DE171" s="26"/>
      <c r="DF171" s="26"/>
      <c r="DG171" s="26"/>
      <c r="DH171" s="26"/>
      <c r="DM171" s="26"/>
    </row>
    <row r="172" spans="1:190" x14ac:dyDescent="0.25">
      <c r="A172" s="48" t="s">
        <v>809</v>
      </c>
      <c r="B172" s="6">
        <v>316</v>
      </c>
      <c r="C172" s="22" t="s">
        <v>778</v>
      </c>
      <c r="D172" s="13">
        <v>19</v>
      </c>
      <c r="E172" s="13">
        <v>17.399999999999999</v>
      </c>
      <c r="F172" s="13" t="s">
        <v>531</v>
      </c>
      <c r="G172" s="13"/>
      <c r="H172" s="13">
        <v>0</v>
      </c>
      <c r="I172" s="13"/>
      <c r="J172" s="25">
        <v>0.5</v>
      </c>
      <c r="K172" s="53"/>
      <c r="L172" s="53"/>
      <c r="M172" s="25">
        <v>0.17181705809641531</v>
      </c>
      <c r="N172" s="25">
        <v>1</v>
      </c>
      <c r="O172" s="25">
        <v>1</v>
      </c>
      <c r="P172" s="13">
        <v>9.3699999999999992</v>
      </c>
      <c r="Q172" s="13">
        <v>4.9800000000000004</v>
      </c>
      <c r="R172" s="25">
        <v>2.29</v>
      </c>
      <c r="S172" s="13">
        <v>0.30199999999999999</v>
      </c>
      <c r="T172" s="13">
        <v>0.25800000000000001</v>
      </c>
      <c r="U172" s="13">
        <v>-1.0057700000000001</v>
      </c>
      <c r="V172" s="13">
        <v>-48.658000000000001</v>
      </c>
      <c r="W172" s="13">
        <v>0.95535700000000001</v>
      </c>
      <c r="X172" s="13">
        <v>-48.953899999999997</v>
      </c>
      <c r="Y172" s="13">
        <v>0.42060500000000001</v>
      </c>
      <c r="Z172" s="13">
        <v>0.42542999999999997</v>
      </c>
      <c r="AA172" s="13">
        <v>0.42698599999999998</v>
      </c>
      <c r="AB172" s="13">
        <v>0.45134099999999999</v>
      </c>
      <c r="AC172" s="13">
        <v>0.54986299999999999</v>
      </c>
      <c r="AD172" s="13"/>
      <c r="AE172" s="13"/>
      <c r="AF172" s="13"/>
      <c r="AG172" s="13"/>
      <c r="AH172" s="13"/>
      <c r="AI172" s="13"/>
      <c r="AJ172" s="13">
        <v>-69.599999999999994</v>
      </c>
      <c r="AK172" s="13">
        <v>-4000</v>
      </c>
      <c r="AL172" s="13"/>
      <c r="AM172" s="13">
        <v>268</v>
      </c>
      <c r="AN172" s="15"/>
      <c r="AO172" s="15"/>
      <c r="AP172" s="25">
        <v>26.188300000000002</v>
      </c>
      <c r="AQ172" s="25">
        <v>-37.090899999999998</v>
      </c>
      <c r="AR172" s="13">
        <v>31</v>
      </c>
      <c r="AS172" s="25">
        <v>-48.351599999999998</v>
      </c>
      <c r="AT172" s="25">
        <v>1800</v>
      </c>
      <c r="AU172" s="25">
        <v>-37.090899999999998</v>
      </c>
      <c r="AV172" s="25">
        <v>11.2607</v>
      </c>
      <c r="AW172" s="25">
        <v>14.9276</v>
      </c>
      <c r="AX172" s="25">
        <v>26.188300000000002</v>
      </c>
      <c r="AY172" s="25">
        <v>0.19287299999999999</v>
      </c>
      <c r="AZ172" s="25">
        <v>0.113775</v>
      </c>
      <c r="BA172" s="25">
        <v>122.732</v>
      </c>
      <c r="BB172" s="25"/>
      <c r="BC172" s="25">
        <v>-49.249000000000002</v>
      </c>
      <c r="BD172" s="25">
        <v>-0.89741400000000004</v>
      </c>
      <c r="BE172" s="25">
        <v>0.63139100000000004</v>
      </c>
      <c r="BF172" s="59"/>
      <c r="BG172" s="59"/>
      <c r="BH172" s="59"/>
      <c r="BI172" s="25">
        <v>0.54247999999999996</v>
      </c>
      <c r="BJ172" s="25">
        <v>0.72193600000000002</v>
      </c>
      <c r="BK172" s="25">
        <v>1</v>
      </c>
      <c r="BL172" s="25"/>
      <c r="BM172" s="25"/>
      <c r="BN172" s="25"/>
      <c r="BO172" s="25"/>
      <c r="BP172" s="25"/>
      <c r="BQ172" s="25"/>
      <c r="BR172" s="25"/>
      <c r="BS172" s="25"/>
      <c r="BT172" s="25"/>
      <c r="BV172" s="25"/>
      <c r="BW172" s="25"/>
      <c r="BX172" s="25"/>
      <c r="BY172" s="61">
        <v>0.46527777777777773</v>
      </c>
      <c r="BZ172" s="61"/>
      <c r="CA172" s="61">
        <v>0.47986111111111113</v>
      </c>
      <c r="CB172" s="61"/>
      <c r="CC172" s="61"/>
      <c r="CD172" s="25"/>
      <c r="CE172" s="25"/>
      <c r="CF172" s="25"/>
      <c r="CG172" s="25"/>
      <c r="CH172" s="25"/>
      <c r="CI172" s="13"/>
      <c r="CJ172" s="13">
        <v>71</v>
      </c>
      <c r="CK172" s="26"/>
      <c r="CL172" s="26"/>
      <c r="CM172" s="26"/>
      <c r="CN172" s="26"/>
      <c r="CO172" s="86"/>
      <c r="CP172" s="6">
        <v>1</v>
      </c>
      <c r="CQ172" s="25">
        <v>8.09</v>
      </c>
      <c r="CR172" s="25">
        <v>1.39</v>
      </c>
      <c r="CS172" s="6">
        <v>2.08</v>
      </c>
      <c r="DA172" s="6">
        <v>1</v>
      </c>
      <c r="DG172" s="26"/>
      <c r="DH172" s="26"/>
      <c r="DM172" s="26"/>
    </row>
    <row r="173" spans="1:190" x14ac:dyDescent="0.25">
      <c r="A173" s="48" t="s">
        <v>810</v>
      </c>
      <c r="B173" s="6">
        <v>317</v>
      </c>
      <c r="C173" s="22" t="s">
        <v>796</v>
      </c>
      <c r="D173" s="13">
        <v>19</v>
      </c>
      <c r="E173" s="13">
        <v>17.399999999999999</v>
      </c>
      <c r="F173" s="13" t="s">
        <v>531</v>
      </c>
      <c r="G173" s="13"/>
      <c r="H173" s="13">
        <v>0</v>
      </c>
      <c r="I173" s="13"/>
      <c r="J173" s="25">
        <v>0.875</v>
      </c>
      <c r="K173" s="53"/>
      <c r="L173" s="53"/>
      <c r="M173" s="25">
        <v>0.6</v>
      </c>
      <c r="N173" s="25">
        <v>1</v>
      </c>
      <c r="O173" s="25">
        <v>1</v>
      </c>
      <c r="P173" s="13">
        <v>8.3800000000000008</v>
      </c>
      <c r="Q173" s="13">
        <v>4.1500000000000004</v>
      </c>
      <c r="R173" s="25">
        <v>2.2000000000000002</v>
      </c>
      <c r="S173" s="13">
        <v>0.252</v>
      </c>
      <c r="T173" s="13">
        <v>0.28299999999999997</v>
      </c>
      <c r="U173" s="13">
        <v>-0.95210600000000001</v>
      </c>
      <c r="V173" s="13">
        <v>-49.572899999999997</v>
      </c>
      <c r="W173" s="13">
        <v>0.98656200000000005</v>
      </c>
      <c r="X173" s="13">
        <v>-50.075200000000002</v>
      </c>
      <c r="Y173" s="13">
        <v>0.38367400000000002</v>
      </c>
      <c r="Z173" s="13">
        <v>0.40915200000000002</v>
      </c>
      <c r="AA173" s="13">
        <v>0.42161599999999999</v>
      </c>
      <c r="AB173" s="13">
        <v>0.44346799999999997</v>
      </c>
      <c r="AC173" s="13">
        <v>0.53658899999999998</v>
      </c>
      <c r="AD173" s="13"/>
      <c r="AE173" s="13"/>
      <c r="AF173" s="13"/>
      <c r="AG173" s="13"/>
      <c r="AH173" s="13"/>
      <c r="AI173" s="13"/>
      <c r="AJ173" s="13">
        <v>-58.8</v>
      </c>
      <c r="AK173" s="13">
        <v>-2800</v>
      </c>
      <c r="AL173" s="13"/>
      <c r="AM173" s="13">
        <v>317</v>
      </c>
      <c r="AN173" s="15"/>
      <c r="AO173" s="15"/>
      <c r="AP173" s="25">
        <v>22.653600000000001</v>
      </c>
      <c r="AQ173" s="25">
        <v>-39.242100000000001</v>
      </c>
      <c r="AR173" s="13">
        <v>25</v>
      </c>
      <c r="AS173" s="25">
        <v>-48.697299999999998</v>
      </c>
      <c r="AT173" s="25">
        <v>1630</v>
      </c>
      <c r="AU173" s="25">
        <v>-39.242100000000001</v>
      </c>
      <c r="AV173" s="25">
        <v>9.45519</v>
      </c>
      <c r="AW173" s="25">
        <v>13.198399999999999</v>
      </c>
      <c r="AX173" s="25">
        <v>22.653600000000001</v>
      </c>
      <c r="AY173" s="25">
        <v>0.199323</v>
      </c>
      <c r="AZ173" s="25">
        <v>0.110011</v>
      </c>
      <c r="BA173" s="25">
        <v>113.625</v>
      </c>
      <c r="BB173" s="25"/>
      <c r="BC173" s="25">
        <v>-49.46</v>
      </c>
      <c r="BD173" s="25">
        <v>-0.76267499999999999</v>
      </c>
      <c r="BE173" s="25">
        <v>0.64392899999999997</v>
      </c>
      <c r="BF173" s="59"/>
      <c r="BG173" s="59"/>
      <c r="BH173" s="59"/>
      <c r="BI173" s="25">
        <v>0.53407099999999996</v>
      </c>
      <c r="BJ173" s="25">
        <v>0.70920000000000005</v>
      </c>
      <c r="BK173" s="25">
        <v>1</v>
      </c>
      <c r="BL173" s="25"/>
      <c r="BM173" s="25"/>
      <c r="BN173" s="25"/>
      <c r="BO173" s="25"/>
      <c r="BP173" s="25"/>
      <c r="BQ173" s="25"/>
      <c r="BR173" s="25"/>
      <c r="BS173" s="25"/>
      <c r="BT173" s="25"/>
      <c r="BV173" s="25"/>
      <c r="BW173" s="25"/>
      <c r="BX173" s="25"/>
      <c r="BY173" s="61">
        <v>0.46527777777777773</v>
      </c>
      <c r="BZ173" s="61"/>
      <c r="CA173" s="61">
        <v>0.47986111111111113</v>
      </c>
      <c r="CB173" s="61"/>
      <c r="CC173" s="61"/>
      <c r="CD173" s="25"/>
      <c r="CE173" s="25"/>
      <c r="CF173" s="25"/>
      <c r="CG173" s="25"/>
      <c r="CH173" s="25"/>
      <c r="CI173" s="13"/>
      <c r="CJ173" s="13">
        <v>72</v>
      </c>
      <c r="CK173" s="26">
        <f>(13.32+10.73)*0.9348</f>
        <v>22.481939999999998</v>
      </c>
      <c r="CL173" s="26">
        <f>(10.73)*0.9348</f>
        <v>10.030404000000001</v>
      </c>
      <c r="CM173" s="26"/>
      <c r="CN173" s="26"/>
      <c r="CO173" s="86"/>
      <c r="CP173" s="6">
        <v>1</v>
      </c>
      <c r="DB173" s="26">
        <v>0</v>
      </c>
      <c r="DC173" s="26">
        <v>0</v>
      </c>
      <c r="DD173" s="26">
        <v>3</v>
      </c>
      <c r="DE173" s="26">
        <v>0</v>
      </c>
      <c r="DF173" s="26">
        <v>0</v>
      </c>
      <c r="DG173" s="26">
        <v>0</v>
      </c>
      <c r="DH173" s="26"/>
      <c r="DM173" s="26"/>
    </row>
    <row r="174" spans="1:190" x14ac:dyDescent="0.25">
      <c r="A174" s="48" t="s">
        <v>812</v>
      </c>
      <c r="B174" s="6">
        <v>319</v>
      </c>
      <c r="C174" s="22" t="s">
        <v>793</v>
      </c>
      <c r="D174" s="13">
        <v>19</v>
      </c>
      <c r="E174" s="13">
        <v>17.399999999999999</v>
      </c>
      <c r="F174" s="13" t="s">
        <v>531</v>
      </c>
      <c r="G174" s="13"/>
      <c r="H174" s="13">
        <v>0</v>
      </c>
      <c r="I174" s="13"/>
      <c r="J174" s="25">
        <v>0.75</v>
      </c>
      <c r="K174" s="53">
        <v>528</v>
      </c>
      <c r="L174" s="53">
        <v>693</v>
      </c>
      <c r="M174" s="25">
        <v>0.76190476190476186</v>
      </c>
      <c r="N174" s="25">
        <v>1</v>
      </c>
      <c r="O174" s="25">
        <v>1</v>
      </c>
      <c r="P174" s="13">
        <v>9.6999999999999993</v>
      </c>
      <c r="Q174" s="13">
        <v>4.42</v>
      </c>
      <c r="R174" s="25">
        <v>3.01</v>
      </c>
      <c r="S174" s="13">
        <v>0.28000000000000003</v>
      </c>
      <c r="T174" s="13">
        <v>0.28100000000000003</v>
      </c>
      <c r="U174" s="13">
        <v>-1.1682399999999999</v>
      </c>
      <c r="V174" s="13">
        <v>-50.290799999999997</v>
      </c>
      <c r="W174" s="13">
        <v>0.97632600000000003</v>
      </c>
      <c r="X174" s="13">
        <v>-50.2742</v>
      </c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13">
        <v>-61.5</v>
      </c>
      <c r="AK174" s="13">
        <v>-2800</v>
      </c>
      <c r="AL174" s="13"/>
      <c r="AM174" s="13">
        <v>338</v>
      </c>
      <c r="AN174" s="15"/>
      <c r="AO174" s="15"/>
      <c r="AP174" s="25">
        <v>25.303799999999999</v>
      </c>
      <c r="AQ174" s="25">
        <v>-39.6158</v>
      </c>
      <c r="AR174" s="13">
        <v>32</v>
      </c>
      <c r="AS174" s="25">
        <v>-50.482500000000002</v>
      </c>
      <c r="AT174" s="25">
        <v>1660</v>
      </c>
      <c r="AU174" s="25">
        <v>-39.6158</v>
      </c>
      <c r="AV174" s="25">
        <v>10.8666</v>
      </c>
      <c r="AW174" s="25">
        <v>14.437099999999999</v>
      </c>
      <c r="AX174" s="25">
        <v>25.303799999999999</v>
      </c>
      <c r="AY174" s="25">
        <v>0.20169200000000001</v>
      </c>
      <c r="AZ174" s="25">
        <v>0.11057699999999999</v>
      </c>
      <c r="BA174" s="25">
        <v>124.46299999999999</v>
      </c>
      <c r="BB174" s="25"/>
      <c r="BC174" s="25">
        <v>-50.477499999999999</v>
      </c>
      <c r="BD174" s="25">
        <v>4.9312100000000001E-3</v>
      </c>
      <c r="BE174" s="25">
        <v>0.66203000000000001</v>
      </c>
      <c r="BF174" s="59"/>
      <c r="BG174" s="59"/>
      <c r="BH174" s="59"/>
      <c r="BI174" s="25">
        <v>0.53922000000000003</v>
      </c>
      <c r="BJ174" s="25">
        <v>0.71687500000000004</v>
      </c>
      <c r="BK174" s="25">
        <v>1</v>
      </c>
      <c r="BL174" s="25"/>
      <c r="BM174" s="25"/>
      <c r="BN174" s="25"/>
      <c r="BO174" s="25"/>
      <c r="BP174" s="25"/>
      <c r="BQ174" s="25"/>
      <c r="BR174" s="25"/>
      <c r="BS174" s="25"/>
      <c r="BT174" s="25"/>
      <c r="BV174" s="25"/>
      <c r="BW174" s="25"/>
      <c r="BX174" s="25"/>
      <c r="BY174" s="61">
        <v>0.46527777777777773</v>
      </c>
      <c r="BZ174" s="61"/>
      <c r="CA174" s="61">
        <v>0.48333333333333334</v>
      </c>
      <c r="CB174" s="61"/>
      <c r="CC174" s="61"/>
      <c r="CD174" s="25"/>
      <c r="CE174" s="25"/>
      <c r="CF174" s="25"/>
      <c r="CG174" s="25"/>
      <c r="CH174" s="25"/>
      <c r="CI174" s="13"/>
      <c r="CJ174" s="13">
        <v>73</v>
      </c>
      <c r="CK174" s="26"/>
      <c r="CL174" s="26"/>
      <c r="CM174" s="26"/>
      <c r="CN174" s="26"/>
      <c r="CO174" s="86"/>
      <c r="DB174" s="26"/>
      <c r="DC174" s="26"/>
      <c r="DD174" s="26"/>
      <c r="DE174" s="26"/>
      <c r="DF174" s="26"/>
      <c r="DG174" s="26"/>
      <c r="DH174" s="26"/>
      <c r="DM174" s="26"/>
    </row>
    <row r="175" spans="1:190" x14ac:dyDescent="0.25">
      <c r="A175" s="48" t="s">
        <v>818</v>
      </c>
      <c r="B175" s="6">
        <v>323</v>
      </c>
      <c r="C175" s="22" t="s">
        <v>802</v>
      </c>
      <c r="D175" s="13">
        <v>19</v>
      </c>
      <c r="E175" s="13">
        <v>19.600000000000001</v>
      </c>
      <c r="F175" s="13" t="s">
        <v>531</v>
      </c>
      <c r="G175" s="13"/>
      <c r="H175" s="13">
        <v>0</v>
      </c>
      <c r="I175" s="13"/>
      <c r="J175" s="25">
        <v>0.6</v>
      </c>
      <c r="K175" s="53"/>
      <c r="M175" s="25">
        <v>0</v>
      </c>
      <c r="N175" s="25">
        <v>1</v>
      </c>
      <c r="O175" s="25">
        <v>1</v>
      </c>
      <c r="P175" s="13">
        <v>10.6</v>
      </c>
      <c r="Q175" s="13">
        <v>5.95</v>
      </c>
      <c r="R175" s="25">
        <v>2.1800000000000002</v>
      </c>
      <c r="S175" s="13">
        <v>0.27700000000000002</v>
      </c>
      <c r="T175" s="13">
        <v>0.25</v>
      </c>
      <c r="U175" s="13">
        <v>-1.1484399999999999</v>
      </c>
      <c r="V175" s="13">
        <v>-48.708100000000002</v>
      </c>
      <c r="W175" s="13">
        <v>0.85656200000000005</v>
      </c>
      <c r="X175" s="13">
        <v>-49.164499999999997</v>
      </c>
      <c r="Y175" s="13">
        <v>0.50329699999999999</v>
      </c>
      <c r="Z175" s="13">
        <v>0.49149900000000002</v>
      </c>
      <c r="AA175" s="13">
        <v>0.46939599999999998</v>
      </c>
      <c r="AB175" s="13">
        <v>0.47271600000000003</v>
      </c>
      <c r="AC175" s="13">
        <v>0.559141</v>
      </c>
      <c r="AD175" s="13"/>
      <c r="AE175" s="13"/>
      <c r="AF175" s="13"/>
      <c r="AG175" s="13"/>
      <c r="AH175" s="13"/>
      <c r="AI175" s="13"/>
      <c r="AJ175" s="13">
        <v>-69.8</v>
      </c>
      <c r="AK175" s="13">
        <v>-3150</v>
      </c>
      <c r="AL175" s="13"/>
      <c r="AM175" s="13">
        <v>255</v>
      </c>
      <c r="AN175" s="15"/>
      <c r="AO175" s="15"/>
      <c r="AP175" s="25">
        <v>35.372300000000003</v>
      </c>
      <c r="AQ175" s="25">
        <v>-38.008400000000002</v>
      </c>
      <c r="AR175" s="13">
        <v>16</v>
      </c>
      <c r="AS175" s="25">
        <v>-48.208199999999998</v>
      </c>
      <c r="AT175" s="25">
        <v>1610</v>
      </c>
      <c r="AU175" s="25">
        <v>-38.008400000000002</v>
      </c>
      <c r="AV175" s="25">
        <v>10.1999</v>
      </c>
      <c r="AW175" s="25">
        <v>25.1724</v>
      </c>
      <c r="AX175" s="25">
        <v>35.372300000000003</v>
      </c>
      <c r="AY175" s="25">
        <v>0.20289399999999999</v>
      </c>
      <c r="AZ175" s="25">
        <v>0.13833400000000001</v>
      </c>
      <c r="BA175" s="25">
        <v>167.87100000000001</v>
      </c>
      <c r="BB175" s="25"/>
      <c r="BC175" s="25">
        <v>-53.335900000000002</v>
      </c>
      <c r="BD175" s="25">
        <v>-5.1276999999999999</v>
      </c>
      <c r="BE175" s="25">
        <v>0.59460000000000002</v>
      </c>
      <c r="BF175" s="59"/>
      <c r="BG175" s="59"/>
      <c r="BH175" s="59"/>
      <c r="BI175" s="25">
        <v>0.57727499999999998</v>
      </c>
      <c r="BJ175" s="25">
        <v>0.79125000000000001</v>
      </c>
      <c r="BK175" s="25">
        <v>1</v>
      </c>
      <c r="BL175" s="25"/>
      <c r="BM175" s="25"/>
      <c r="BN175" s="25"/>
      <c r="BO175" s="25"/>
      <c r="BP175" s="25"/>
      <c r="BQ175" s="25"/>
      <c r="BR175" s="25"/>
      <c r="BS175" s="25"/>
      <c r="BT175" s="25"/>
      <c r="BV175" s="25"/>
      <c r="BW175" s="25"/>
      <c r="BX175" s="25"/>
      <c r="BY175" s="61">
        <v>0.47361111111111115</v>
      </c>
      <c r="BZ175" s="61"/>
      <c r="CA175" s="61">
        <v>0.48888888888888887</v>
      </c>
      <c r="CB175" s="61"/>
      <c r="CC175" s="61"/>
      <c r="CD175" s="25"/>
      <c r="CE175" s="25"/>
      <c r="CF175" s="25"/>
      <c r="CG175" s="25"/>
      <c r="CH175" s="25"/>
      <c r="CI175" s="13"/>
      <c r="CJ175" s="13">
        <v>75</v>
      </c>
      <c r="CK175" s="26"/>
      <c r="CL175" s="26"/>
      <c r="CM175" s="26"/>
      <c r="CN175" s="26"/>
      <c r="CO175" s="86"/>
      <c r="DB175" s="26"/>
      <c r="DC175" s="26"/>
      <c r="DD175" s="26"/>
      <c r="DE175" s="26"/>
      <c r="DF175" s="26"/>
      <c r="DG175" s="26"/>
      <c r="DH175" s="26"/>
      <c r="DM175" s="26"/>
    </row>
    <row r="176" spans="1:190" x14ac:dyDescent="0.25">
      <c r="A176" s="48" t="s">
        <v>820</v>
      </c>
      <c r="B176" s="6">
        <v>326</v>
      </c>
      <c r="C176" s="22" t="s">
        <v>775</v>
      </c>
      <c r="D176" s="13">
        <v>19</v>
      </c>
      <c r="E176" s="13">
        <v>19.600000000000001</v>
      </c>
      <c r="F176" s="13" t="s">
        <v>531</v>
      </c>
      <c r="G176" s="13"/>
      <c r="H176" s="13">
        <v>0</v>
      </c>
      <c r="I176" s="13"/>
      <c r="J176" s="25">
        <v>0.45</v>
      </c>
      <c r="K176" s="53">
        <v>308</v>
      </c>
      <c r="L176" s="53">
        <v>526</v>
      </c>
      <c r="M176" s="25">
        <v>0.5855513307984791</v>
      </c>
      <c r="N176" s="25">
        <v>1</v>
      </c>
      <c r="O176" s="25">
        <v>1</v>
      </c>
      <c r="P176" s="13">
        <v>13.33</v>
      </c>
      <c r="Q176" s="13">
        <v>7.23</v>
      </c>
      <c r="R176" s="25">
        <v>2.76</v>
      </c>
      <c r="S176" s="13">
        <v>0.27500000000000002</v>
      </c>
      <c r="T176" s="13">
        <v>0.33</v>
      </c>
      <c r="U176" s="13">
        <v>-1.12242</v>
      </c>
      <c r="V176" s="13">
        <v>-51.899000000000001</v>
      </c>
      <c r="W176" s="13">
        <v>0.77083299999999999</v>
      </c>
      <c r="X176" s="13">
        <v>-52.066400000000002</v>
      </c>
      <c r="Y176" s="13">
        <v>0.44599899999999998</v>
      </c>
      <c r="Z176" s="13">
        <v>0.45708300000000002</v>
      </c>
      <c r="AA176" s="13">
        <v>0.47540300000000002</v>
      </c>
      <c r="AB176" s="13">
        <v>0.51768499999999995</v>
      </c>
      <c r="AC176" s="13">
        <v>0.65545600000000004</v>
      </c>
      <c r="AD176" s="13"/>
      <c r="AE176" s="13"/>
      <c r="AF176" s="13"/>
      <c r="AG176" s="13"/>
      <c r="AH176" s="13"/>
      <c r="AI176" s="13"/>
      <c r="AJ176" s="13">
        <v>0</v>
      </c>
      <c r="AK176" s="13">
        <v>0</v>
      </c>
      <c r="AL176" s="13"/>
      <c r="AM176" s="13">
        <v>298</v>
      </c>
      <c r="AN176" s="15"/>
      <c r="AO176" s="15"/>
      <c r="AP176" s="25">
        <v>31.244299999999999</v>
      </c>
      <c r="AQ176" s="25">
        <v>-35.7896</v>
      </c>
      <c r="AR176" s="13">
        <v>41</v>
      </c>
      <c r="AS176" s="25">
        <v>-56.043900000000001</v>
      </c>
      <c r="AT176" s="25">
        <v>2776.1</v>
      </c>
      <c r="AU176" s="25">
        <v>-35.7896</v>
      </c>
      <c r="AV176" s="25">
        <v>20.254300000000001</v>
      </c>
      <c r="AW176" s="25">
        <v>10.9901</v>
      </c>
      <c r="AX176" s="25">
        <v>31.244299999999999</v>
      </c>
      <c r="AY176" s="25">
        <v>0.161076</v>
      </c>
      <c r="AZ176" s="25">
        <v>9.9361599999999994E-2</v>
      </c>
      <c r="BA176" s="25">
        <v>103.849</v>
      </c>
      <c r="BB176" s="25"/>
      <c r="BC176" s="25">
        <v>-51.785800000000002</v>
      </c>
      <c r="BD176" s="25">
        <v>4.2580600000000004</v>
      </c>
      <c r="BE176" s="25">
        <v>0.59519699999999998</v>
      </c>
      <c r="BF176" s="59"/>
      <c r="BG176" s="59"/>
      <c r="BH176" s="59"/>
      <c r="BI176" s="25">
        <v>0.58504699999999998</v>
      </c>
      <c r="BJ176" s="25">
        <v>0.73877999999999999</v>
      </c>
      <c r="BK176" s="25">
        <v>1</v>
      </c>
      <c r="BL176" s="25"/>
      <c r="BM176" s="25"/>
      <c r="BN176" s="25"/>
      <c r="BO176" s="25"/>
      <c r="BP176" s="25"/>
      <c r="BQ176" s="25"/>
      <c r="BR176" s="25"/>
      <c r="BS176" s="25"/>
      <c r="BT176" s="25"/>
      <c r="BV176" s="25"/>
      <c r="BW176" s="25"/>
      <c r="BX176" s="25"/>
      <c r="BY176" s="61">
        <v>0.30694444444444441</v>
      </c>
      <c r="BZ176" s="61"/>
      <c r="CA176" s="61">
        <v>0.32222222222222224</v>
      </c>
      <c r="CB176" s="61"/>
      <c r="CC176" s="61"/>
      <c r="CD176" s="25"/>
      <c r="CE176" s="25"/>
      <c r="CF176" s="25"/>
      <c r="CG176" s="25"/>
      <c r="CH176" s="25"/>
      <c r="CI176" s="13"/>
      <c r="CJ176" s="13">
        <v>78</v>
      </c>
      <c r="CK176" s="26"/>
      <c r="CL176" s="26"/>
      <c r="CM176" s="26"/>
      <c r="CN176" s="26"/>
      <c r="CO176" s="86"/>
      <c r="DA176" s="6">
        <v>0</v>
      </c>
      <c r="DB176" s="26"/>
      <c r="DC176" s="26"/>
      <c r="DD176" s="26"/>
      <c r="DE176" s="26"/>
      <c r="DF176" s="26"/>
      <c r="DG176" s="26"/>
      <c r="DH176" s="26"/>
      <c r="DM176" s="26"/>
    </row>
    <row r="177" spans="1:697" x14ac:dyDescent="0.25">
      <c r="A177" s="48" t="s">
        <v>821</v>
      </c>
      <c r="B177" s="6">
        <v>327</v>
      </c>
      <c r="C177" s="22" t="s">
        <v>778</v>
      </c>
      <c r="D177" s="13">
        <v>19</v>
      </c>
      <c r="E177" s="13">
        <v>19.600000000000001</v>
      </c>
      <c r="F177" s="13" t="s">
        <v>531</v>
      </c>
      <c r="G177" s="13"/>
      <c r="H177" s="13">
        <v>0</v>
      </c>
      <c r="I177" s="13"/>
      <c r="J177" s="25">
        <v>0.38095238095238093</v>
      </c>
      <c r="K177" s="53">
        <v>220</v>
      </c>
      <c r="L177" s="102">
        <v>526</v>
      </c>
      <c r="M177" s="25">
        <v>0.41825095057034223</v>
      </c>
      <c r="N177" s="25">
        <v>1</v>
      </c>
      <c r="O177" s="25">
        <v>1</v>
      </c>
      <c r="P177" s="13">
        <v>7.47</v>
      </c>
      <c r="Q177" s="13">
        <v>4.79</v>
      </c>
      <c r="R177" s="25">
        <v>2.23</v>
      </c>
      <c r="S177" s="13">
        <v>0.308</v>
      </c>
      <c r="T177" s="13">
        <v>0.27300000000000002</v>
      </c>
      <c r="U177" s="13">
        <v>-0.89156299999999999</v>
      </c>
      <c r="V177" s="13">
        <v>-50.1</v>
      </c>
      <c r="W177" s="13">
        <v>0.90562500000000001</v>
      </c>
      <c r="X177" s="13">
        <v>-50.2956</v>
      </c>
      <c r="Y177" s="13">
        <v>0.47759099999999999</v>
      </c>
      <c r="Z177" s="13">
        <v>0.51826899999999998</v>
      </c>
      <c r="AA177" s="13">
        <v>0.51736899999999997</v>
      </c>
      <c r="AB177" s="13">
        <v>0.53907499999999997</v>
      </c>
      <c r="AC177" s="13">
        <v>0.61860300000000001</v>
      </c>
      <c r="AD177" s="13"/>
      <c r="AE177" s="13"/>
      <c r="AF177" s="13"/>
      <c r="AG177" s="13"/>
      <c r="AH177" s="13"/>
      <c r="AI177" s="13"/>
      <c r="AJ177" s="13">
        <v>-70.5</v>
      </c>
      <c r="AK177" s="13">
        <v>-4200</v>
      </c>
      <c r="AL177" s="13"/>
      <c r="AM177" s="13">
        <v>333</v>
      </c>
      <c r="AN177" s="15"/>
      <c r="AO177" s="15"/>
      <c r="AP177" s="25">
        <v>28.499099999999999</v>
      </c>
      <c r="AQ177" s="25">
        <v>-38.516300000000001</v>
      </c>
      <c r="AR177" s="13">
        <v>43</v>
      </c>
      <c r="AS177" s="25">
        <v>-49.888599999999997</v>
      </c>
      <c r="AT177" s="25">
        <v>2210</v>
      </c>
      <c r="AU177" s="25">
        <v>-38.516300000000001</v>
      </c>
      <c r="AV177" s="25">
        <v>11.372299999999999</v>
      </c>
      <c r="AW177" s="25">
        <v>17.1267</v>
      </c>
      <c r="AX177" s="25">
        <v>28.499099999999999</v>
      </c>
      <c r="AY177" s="25">
        <v>0.19595799999999999</v>
      </c>
      <c r="AZ177" s="25">
        <v>0.116229</v>
      </c>
      <c r="BA177" s="25">
        <v>137.827</v>
      </c>
      <c r="BB177" s="25"/>
      <c r="BC177" s="25">
        <v>-49.776200000000003</v>
      </c>
      <c r="BD177" s="25">
        <v>0.112437</v>
      </c>
      <c r="BE177" s="25">
        <v>0.63229000000000002</v>
      </c>
      <c r="BF177" s="59"/>
      <c r="BG177" s="59"/>
      <c r="BH177" s="59"/>
      <c r="BI177" s="25">
        <v>0.52678000000000003</v>
      </c>
      <c r="BJ177" s="25">
        <v>0.71092999999999995</v>
      </c>
      <c r="BK177" s="25">
        <v>1</v>
      </c>
      <c r="BL177" s="25"/>
      <c r="BM177" s="25"/>
      <c r="BN177" s="25"/>
      <c r="BO177" s="25"/>
      <c r="BP177" s="25"/>
      <c r="BQ177" s="25"/>
      <c r="BR177" s="25"/>
      <c r="BS177" s="25"/>
      <c r="BT177" s="25"/>
      <c r="BV177" s="25"/>
      <c r="BW177" s="25"/>
      <c r="BX177" s="25"/>
      <c r="BY177" s="61">
        <v>0.30694444444444441</v>
      </c>
      <c r="BZ177" s="61"/>
      <c r="CA177" s="61">
        <v>0.32222222222222224</v>
      </c>
      <c r="CB177" s="61"/>
      <c r="CC177" s="61"/>
      <c r="CD177" s="25"/>
      <c r="CE177" s="25"/>
      <c r="CF177" s="25"/>
      <c r="CG177" s="25"/>
      <c r="CH177" s="25"/>
      <c r="CI177" s="13"/>
      <c r="CJ177" s="13">
        <v>77</v>
      </c>
      <c r="CK177" s="26"/>
      <c r="CL177" s="26"/>
      <c r="CM177" s="26"/>
      <c r="CN177" s="26"/>
      <c r="CO177" s="86"/>
      <c r="DA177" s="6">
        <v>0</v>
      </c>
      <c r="DB177" s="26">
        <v>0</v>
      </c>
      <c r="DC177" s="26">
        <v>0</v>
      </c>
      <c r="DD177" s="26">
        <v>0</v>
      </c>
      <c r="DE177" s="26">
        <v>0</v>
      </c>
      <c r="DF177" s="26">
        <v>0</v>
      </c>
      <c r="DG177" s="26">
        <v>0</v>
      </c>
      <c r="DH177" s="26"/>
      <c r="DM177" s="26"/>
    </row>
    <row r="178" spans="1:697" x14ac:dyDescent="0.25">
      <c r="A178" s="13" t="s">
        <v>822</v>
      </c>
      <c r="B178" s="6">
        <v>329</v>
      </c>
      <c r="C178" s="22" t="s">
        <v>823</v>
      </c>
      <c r="D178" s="13">
        <v>19</v>
      </c>
      <c r="E178" s="13">
        <v>20.2</v>
      </c>
      <c r="F178" s="13" t="s">
        <v>531</v>
      </c>
      <c r="G178" s="13" t="s">
        <v>824</v>
      </c>
      <c r="H178" s="13">
        <v>0</v>
      </c>
      <c r="I178" s="13"/>
      <c r="J178" s="25">
        <v>3.0303030303030304E-2</v>
      </c>
      <c r="K178" s="53">
        <v>123</v>
      </c>
      <c r="L178" s="53">
        <v>296</v>
      </c>
      <c r="M178" s="25">
        <v>0.41554054054054052</v>
      </c>
      <c r="N178" s="25">
        <v>1</v>
      </c>
      <c r="O178" s="25">
        <v>1.5</v>
      </c>
      <c r="P178" s="13">
        <v>11.5</v>
      </c>
      <c r="Q178" s="13">
        <v>8.35</v>
      </c>
      <c r="R178" s="25">
        <v>4.57</v>
      </c>
      <c r="S178" s="13">
        <v>0.26800000000000002</v>
      </c>
      <c r="T178" s="13">
        <v>0.29899999999999999</v>
      </c>
      <c r="U178" s="13">
        <v>-0.87594700000000003</v>
      </c>
      <c r="V178" s="13">
        <v>-48.59</v>
      </c>
      <c r="W178" s="13">
        <v>0.90019099999999996</v>
      </c>
      <c r="X178" s="13">
        <v>-48.645299999999999</v>
      </c>
      <c r="Y178" s="13">
        <v>0.65126300000000004</v>
      </c>
      <c r="Z178" s="13">
        <v>0.65427400000000002</v>
      </c>
      <c r="AA178" s="13">
        <v>0.64945600000000003</v>
      </c>
      <c r="AB178" s="13">
        <v>0.66221300000000005</v>
      </c>
      <c r="AC178" s="13">
        <v>0.69859400000000005</v>
      </c>
      <c r="AD178" s="13"/>
      <c r="AE178" s="13"/>
      <c r="AF178" s="13"/>
      <c r="AG178" s="13"/>
      <c r="AH178" s="13"/>
      <c r="AI178" s="13"/>
      <c r="AJ178" s="13">
        <v>-54.3</v>
      </c>
      <c r="AK178" s="13">
        <v>-900</v>
      </c>
      <c r="AL178" s="13"/>
      <c r="AM178" s="13">
        <v>320</v>
      </c>
      <c r="AN178" s="15"/>
      <c r="AO178" s="15"/>
      <c r="AP178" s="25">
        <v>57.421300000000002</v>
      </c>
      <c r="AQ178" s="25">
        <v>-37.898600000000002</v>
      </c>
      <c r="AR178" s="13">
        <v>12</v>
      </c>
      <c r="AS178" s="25">
        <v>-48.119199999999999</v>
      </c>
      <c r="AT178" s="25">
        <v>760</v>
      </c>
      <c r="AU178" s="25">
        <v>-37.898600000000002</v>
      </c>
      <c r="AV178" s="25">
        <v>10.220599999999999</v>
      </c>
      <c r="AW178" s="25">
        <v>47.200699999999998</v>
      </c>
      <c r="AX178" s="25">
        <v>57.421300000000002</v>
      </c>
      <c r="AY178" s="25">
        <v>0.23516500000000001</v>
      </c>
      <c r="AZ178" s="25">
        <v>0.14218</v>
      </c>
      <c r="BA178" s="25">
        <v>350</v>
      </c>
      <c r="BB178" s="25"/>
      <c r="BC178" s="25">
        <v>-51.799500000000002</v>
      </c>
      <c r="BD178" s="25">
        <v>-3.6802999999999999</v>
      </c>
      <c r="BE178" s="25">
        <v>0.72918799999999995</v>
      </c>
      <c r="BF178" s="59"/>
      <c r="BG178" s="59"/>
      <c r="BH178" s="59"/>
      <c r="BI178" s="25">
        <v>0.69997900000000002</v>
      </c>
      <c r="BJ178" s="25">
        <v>0.94166700000000003</v>
      </c>
      <c r="BK178" s="25">
        <v>1</v>
      </c>
      <c r="BL178" s="25"/>
      <c r="BM178" s="25"/>
      <c r="BN178" s="25"/>
      <c r="BO178" s="25"/>
      <c r="BP178" s="25"/>
      <c r="BQ178" s="25"/>
      <c r="BR178" s="25"/>
      <c r="BS178" s="25"/>
      <c r="BT178" s="25"/>
      <c r="BV178" s="25"/>
      <c r="BW178" s="25"/>
      <c r="BX178" s="25"/>
      <c r="BY178" s="61">
        <v>0.30694444444444441</v>
      </c>
      <c r="BZ178" s="61"/>
      <c r="CA178" s="61">
        <v>0.32083333333333336</v>
      </c>
      <c r="CB178" s="61"/>
      <c r="CC178" s="61"/>
      <c r="CD178" s="25"/>
      <c r="CE178" s="25"/>
      <c r="CF178" s="25"/>
      <c r="CG178" s="25"/>
      <c r="CH178" s="25"/>
      <c r="CI178" s="13"/>
      <c r="CJ178" s="13">
        <v>80</v>
      </c>
      <c r="CK178" s="26"/>
      <c r="CO178" s="29"/>
      <c r="DB178" s="26">
        <v>0</v>
      </c>
      <c r="DC178" s="26">
        <v>0</v>
      </c>
      <c r="DD178" s="26">
        <v>0</v>
      </c>
      <c r="DE178" s="26">
        <v>0</v>
      </c>
      <c r="DF178" s="26">
        <v>0</v>
      </c>
      <c r="DG178" s="26">
        <v>0</v>
      </c>
      <c r="DH178" s="26"/>
      <c r="DM178" s="2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</row>
    <row r="179" spans="1:697" x14ac:dyDescent="0.25">
      <c r="A179" s="48" t="s">
        <v>825</v>
      </c>
      <c r="B179" s="6">
        <v>330</v>
      </c>
      <c r="C179" s="22" t="s">
        <v>783</v>
      </c>
      <c r="D179" s="13">
        <v>19</v>
      </c>
      <c r="E179" s="13">
        <v>20.2</v>
      </c>
      <c r="F179" s="13" t="s">
        <v>531</v>
      </c>
      <c r="G179" s="13"/>
      <c r="H179" s="13">
        <v>0</v>
      </c>
      <c r="I179" s="13"/>
      <c r="J179" s="25">
        <v>0.27272727272727271</v>
      </c>
      <c r="K179" s="53">
        <v>124</v>
      </c>
      <c r="L179" s="53">
        <v>373</v>
      </c>
      <c r="M179" s="25">
        <v>0.33243967828418231</v>
      </c>
      <c r="N179" s="25">
        <v>1</v>
      </c>
      <c r="O179" s="25">
        <v>1</v>
      </c>
      <c r="P179" s="13">
        <v>7.78</v>
      </c>
      <c r="Q179" s="13">
        <v>5.3</v>
      </c>
      <c r="R179" s="25">
        <v>2.4500000000000002</v>
      </c>
      <c r="S179" s="13">
        <v>0.26100000000000001</v>
      </c>
      <c r="T179" s="13">
        <v>0.26800000000000002</v>
      </c>
      <c r="U179" s="13">
        <v>-0.96542600000000001</v>
      </c>
      <c r="V179" s="13">
        <v>-48.5045</v>
      </c>
      <c r="W179" s="13">
        <v>0.84151799999999999</v>
      </c>
      <c r="X179" s="13">
        <v>-49.139499999999998</v>
      </c>
      <c r="Y179" s="13">
        <v>0.59063600000000005</v>
      </c>
      <c r="Z179" s="13">
        <v>0.57226399999999999</v>
      </c>
      <c r="AA179" s="13">
        <v>0.55275600000000003</v>
      </c>
      <c r="AB179" s="13">
        <v>0.55692799999999998</v>
      </c>
      <c r="AC179" s="13">
        <v>0.60911000000000004</v>
      </c>
      <c r="AD179" s="13"/>
      <c r="AE179" s="13"/>
      <c r="AF179" s="13"/>
      <c r="AG179" s="13"/>
      <c r="AH179" s="13"/>
      <c r="AI179" s="13"/>
      <c r="AJ179" s="13">
        <v>-64</v>
      </c>
      <c r="AK179" s="13">
        <v>-3000</v>
      </c>
      <c r="AL179" s="13"/>
      <c r="AM179" s="13">
        <v>321</v>
      </c>
      <c r="AN179" s="15"/>
      <c r="AO179" s="15"/>
      <c r="AP179" s="25">
        <v>25.639199999999999</v>
      </c>
      <c r="AQ179" s="25">
        <v>-37.409300000000002</v>
      </c>
      <c r="AR179" s="13">
        <v>36</v>
      </c>
      <c r="AS179" s="25">
        <v>-48.052399999999999</v>
      </c>
      <c r="AT179" s="25">
        <v>1920</v>
      </c>
      <c r="AU179" s="25">
        <v>-37.409300000000002</v>
      </c>
      <c r="AV179" s="25">
        <v>10.6431</v>
      </c>
      <c r="AW179" s="25">
        <v>14.9961</v>
      </c>
      <c r="AX179" s="25">
        <v>25.639199999999999</v>
      </c>
      <c r="AY179" s="25">
        <v>0.193934</v>
      </c>
      <c r="AZ179" s="25">
        <v>0.11601400000000001</v>
      </c>
      <c r="BA179" s="25">
        <v>120.26900000000001</v>
      </c>
      <c r="BB179" s="25"/>
      <c r="BC179" s="25">
        <v>-49.220500000000001</v>
      </c>
      <c r="BD179" s="25">
        <v>-1.1680600000000001</v>
      </c>
      <c r="BE179" s="25">
        <v>0.62122200000000005</v>
      </c>
      <c r="BF179" s="59"/>
      <c r="BG179" s="59"/>
      <c r="BH179" s="59"/>
      <c r="BI179" s="25">
        <v>0.51905599999999996</v>
      </c>
      <c r="BJ179" s="25">
        <v>0.70055599999999996</v>
      </c>
      <c r="BK179" s="25">
        <v>1</v>
      </c>
      <c r="BL179" s="25"/>
      <c r="BM179" s="25"/>
      <c r="BN179" s="25"/>
      <c r="BO179" s="25"/>
      <c r="BP179" s="25"/>
      <c r="BQ179" s="25"/>
      <c r="BR179" s="25"/>
      <c r="BS179" s="25"/>
      <c r="BT179" s="25"/>
      <c r="BV179" s="25"/>
      <c r="BW179" s="25"/>
      <c r="BX179" s="25"/>
      <c r="BY179" s="61">
        <v>0.6</v>
      </c>
      <c r="BZ179" s="61"/>
      <c r="CA179" s="61">
        <v>0.6118055555555556</v>
      </c>
      <c r="CB179" s="61"/>
      <c r="CC179" s="61"/>
      <c r="CD179" s="25"/>
      <c r="CE179" s="25"/>
      <c r="CF179" s="25"/>
      <c r="CG179" s="25"/>
      <c r="CH179" s="25"/>
      <c r="CI179" s="13"/>
      <c r="CJ179" s="13">
        <v>81</v>
      </c>
      <c r="CK179" s="26"/>
      <c r="CL179" s="26"/>
      <c r="CM179" s="26"/>
      <c r="CN179" s="26"/>
      <c r="CO179" s="86"/>
      <c r="DA179" s="6">
        <v>0</v>
      </c>
      <c r="DB179" s="26"/>
      <c r="DC179" s="26"/>
      <c r="DD179" s="26"/>
      <c r="DE179" s="26"/>
      <c r="DF179" s="26"/>
      <c r="DG179" s="26"/>
      <c r="DH179" s="26"/>
      <c r="DM179" s="2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</row>
    <row r="180" spans="1:697" x14ac:dyDescent="0.25">
      <c r="A180" s="13" t="s">
        <v>829</v>
      </c>
      <c r="B180" s="6">
        <v>333</v>
      </c>
      <c r="C180" s="22" t="s">
        <v>828</v>
      </c>
      <c r="D180" s="13">
        <v>19</v>
      </c>
      <c r="E180" s="13">
        <v>20.2</v>
      </c>
      <c r="F180" s="13" t="s">
        <v>531</v>
      </c>
      <c r="G180" s="13"/>
      <c r="H180" s="13">
        <v>0</v>
      </c>
      <c r="I180" s="13"/>
      <c r="J180" s="25">
        <v>0.27272727272727271</v>
      </c>
      <c r="K180" s="53">
        <v>105</v>
      </c>
      <c r="L180" s="53">
        <v>345</v>
      </c>
      <c r="M180" s="25">
        <v>0.30434782608695654</v>
      </c>
      <c r="N180" s="25">
        <v>1</v>
      </c>
      <c r="O180" s="25">
        <v>1.5</v>
      </c>
      <c r="P180" s="13">
        <v>9.41</v>
      </c>
      <c r="Q180" s="13">
        <v>6.35</v>
      </c>
      <c r="R180" s="25">
        <v>2.2999999999999998</v>
      </c>
      <c r="S180" s="13">
        <v>0.25900000000000001</v>
      </c>
      <c r="T180" s="13">
        <v>0.30499999999999999</v>
      </c>
      <c r="U180" s="13">
        <v>-1.1340600000000001</v>
      </c>
      <c r="V180" s="13">
        <v>-48.334499999999998</v>
      </c>
      <c r="W180" s="13">
        <v>0.85351600000000005</v>
      </c>
      <c r="X180" s="13">
        <v>-48.698</v>
      </c>
      <c r="Y180" s="13">
        <v>0.62089899999999998</v>
      </c>
      <c r="Z180" s="13">
        <v>0.60763400000000001</v>
      </c>
      <c r="AA180" s="13">
        <v>0.58389500000000005</v>
      </c>
      <c r="AB180" s="13">
        <v>0.57119600000000004</v>
      </c>
      <c r="AC180" s="13">
        <v>0.607236</v>
      </c>
      <c r="AD180" s="13"/>
      <c r="AE180" s="13"/>
      <c r="AF180" s="13"/>
      <c r="AG180" s="13"/>
      <c r="AH180" s="13"/>
      <c r="AI180" s="13"/>
      <c r="AJ180" s="13">
        <v>0</v>
      </c>
      <c r="AK180" s="13">
        <v>0</v>
      </c>
      <c r="AL180" s="13"/>
      <c r="AM180" s="13">
        <v>376</v>
      </c>
      <c r="AN180" s="15"/>
      <c r="AO180" s="15"/>
      <c r="AP180" s="25">
        <v>47.6008</v>
      </c>
      <c r="AQ180" s="25">
        <v>-37.8523</v>
      </c>
      <c r="AR180" s="13">
        <v>25</v>
      </c>
      <c r="AS180" s="25">
        <v>-48.084499999999998</v>
      </c>
      <c r="AT180" s="25">
        <v>1300</v>
      </c>
      <c r="AU180" s="25">
        <v>-37.8523</v>
      </c>
      <c r="AV180" s="25">
        <v>10.2323</v>
      </c>
      <c r="AW180" s="25">
        <v>37.368499999999997</v>
      </c>
      <c r="AX180" s="25">
        <v>47.6008</v>
      </c>
      <c r="AY180" s="25">
        <v>0.20511199999999999</v>
      </c>
      <c r="AZ180" s="25">
        <v>0.136514</v>
      </c>
      <c r="BA180" s="25">
        <v>261.18799999999999</v>
      </c>
      <c r="BB180" s="25"/>
      <c r="BC180" s="25">
        <v>-53.977499999999999</v>
      </c>
      <c r="BD180" s="25">
        <v>-5.89297</v>
      </c>
      <c r="BE180" s="25">
        <v>0.61883200000000005</v>
      </c>
      <c r="BF180" s="59"/>
      <c r="BG180" s="59"/>
      <c r="BH180" s="59"/>
      <c r="BI180" s="25">
        <v>0.55676800000000004</v>
      </c>
      <c r="BJ180" s="25">
        <v>0.77759999999999996</v>
      </c>
      <c r="BK180" s="25">
        <v>1</v>
      </c>
      <c r="BL180" s="25"/>
      <c r="BM180" s="25"/>
      <c r="BN180" s="25"/>
      <c r="BO180" s="25"/>
      <c r="BP180" s="25"/>
      <c r="BQ180" s="25"/>
      <c r="BR180" s="25"/>
      <c r="BS180" s="25"/>
      <c r="BT180" s="25"/>
      <c r="BV180" s="25"/>
      <c r="BW180" s="25"/>
      <c r="BX180" s="25"/>
      <c r="BY180" s="61">
        <v>0.6</v>
      </c>
      <c r="BZ180" s="61"/>
      <c r="CA180" s="61">
        <v>0.61319444444444449</v>
      </c>
      <c r="CB180" s="61"/>
      <c r="CC180" s="61"/>
      <c r="CD180" s="25"/>
      <c r="CE180" s="25"/>
      <c r="CF180" s="25"/>
      <c r="CG180" s="25"/>
      <c r="CH180" s="25"/>
      <c r="CI180" s="13"/>
      <c r="CJ180" s="13">
        <v>82</v>
      </c>
      <c r="CK180" s="26"/>
      <c r="CL180" s="26"/>
      <c r="CM180" s="26"/>
      <c r="CN180" s="26"/>
      <c r="CO180" s="29"/>
      <c r="DA180" s="6">
        <v>0</v>
      </c>
      <c r="DB180" s="26"/>
      <c r="DC180" s="26"/>
      <c r="DD180" s="26"/>
      <c r="DE180" s="26"/>
      <c r="DF180" s="26"/>
      <c r="DG180" s="26"/>
      <c r="DH180" s="26"/>
      <c r="DM180" s="26"/>
    </row>
    <row r="181" spans="1:697" x14ac:dyDescent="0.25">
      <c r="A181" s="13" t="s">
        <v>830</v>
      </c>
      <c r="B181" s="6">
        <v>334</v>
      </c>
      <c r="C181" s="22" t="s">
        <v>783</v>
      </c>
      <c r="D181" s="13">
        <v>19</v>
      </c>
      <c r="E181" s="13">
        <v>20.2</v>
      </c>
      <c r="F181" s="13" t="s">
        <v>531</v>
      </c>
      <c r="G181" s="13"/>
      <c r="H181" s="13">
        <v>0</v>
      </c>
      <c r="I181" s="13"/>
      <c r="J181" s="25">
        <v>0.27272727272727271</v>
      </c>
      <c r="K181" s="53"/>
      <c r="L181" s="53"/>
      <c r="M181" s="103">
        <v>0.96024464831804279</v>
      </c>
      <c r="N181" s="25">
        <v>1</v>
      </c>
      <c r="O181" s="25">
        <v>1.5</v>
      </c>
      <c r="P181" s="13">
        <v>14.98</v>
      </c>
      <c r="Q181" s="13">
        <v>10.039999999999999</v>
      </c>
      <c r="R181" s="13">
        <v>2.31</v>
      </c>
      <c r="S181" s="13">
        <v>0.33200000000000002</v>
      </c>
      <c r="T181" s="13">
        <v>0.34899999999999998</v>
      </c>
      <c r="U181" s="13">
        <v>-0.93187500000000001</v>
      </c>
      <c r="V181" s="13">
        <v>-50.467799999999997</v>
      </c>
      <c r="W181" s="13">
        <v>0.95738599999999996</v>
      </c>
      <c r="X181" s="13">
        <v>-50.935499999999998</v>
      </c>
      <c r="Y181" s="13">
        <v>0.61933800000000006</v>
      </c>
      <c r="Z181" s="13">
        <v>0.60463599999999995</v>
      </c>
      <c r="AA181" s="13">
        <v>0.59994599999999998</v>
      </c>
      <c r="AB181" s="13">
        <v>0.62273699999999999</v>
      </c>
      <c r="AC181" s="13">
        <v>0.68848600000000004</v>
      </c>
      <c r="AD181" s="13"/>
      <c r="AE181" s="13"/>
      <c r="AF181" s="13"/>
      <c r="AG181" s="13"/>
      <c r="AH181" s="13"/>
      <c r="AI181" s="13"/>
      <c r="AJ181" s="13">
        <v>0</v>
      </c>
      <c r="AK181" s="13">
        <v>0</v>
      </c>
      <c r="AL181" s="13"/>
      <c r="AM181" s="13">
        <v>236</v>
      </c>
      <c r="AN181" s="15"/>
      <c r="AO181" s="15"/>
      <c r="AP181" s="25">
        <v>62.443800000000003</v>
      </c>
      <c r="AQ181" s="25">
        <v>-35.637</v>
      </c>
      <c r="AR181" s="13">
        <v>38</v>
      </c>
      <c r="AS181" s="25">
        <v>-48.952800000000003</v>
      </c>
      <c r="AT181" s="25">
        <v>1360</v>
      </c>
      <c r="AU181" s="25">
        <v>-35.637</v>
      </c>
      <c r="AV181" s="25">
        <v>13.315799999999999</v>
      </c>
      <c r="AW181" s="25">
        <v>49.128</v>
      </c>
      <c r="AX181" s="25">
        <v>62.443800000000003</v>
      </c>
      <c r="AY181" s="25">
        <v>0.18210999999999999</v>
      </c>
      <c r="AZ181" s="25">
        <v>0.106529</v>
      </c>
      <c r="BA181" s="25">
        <v>487.00700000000001</v>
      </c>
      <c r="BB181" s="25"/>
      <c r="BC181" s="25">
        <v>-56.023000000000003</v>
      </c>
      <c r="BD181" s="25">
        <v>-7.0701900000000002</v>
      </c>
      <c r="BE181" s="25">
        <v>0.57128400000000001</v>
      </c>
      <c r="BF181" s="59"/>
      <c r="BG181" s="59"/>
      <c r="BH181" s="59"/>
      <c r="BI181" s="25">
        <v>0.56318900000000005</v>
      </c>
      <c r="BJ181" s="25">
        <v>0.759737</v>
      </c>
      <c r="BK181" s="25">
        <v>1</v>
      </c>
      <c r="BL181" s="25"/>
      <c r="BM181" s="25"/>
      <c r="BN181" s="25"/>
      <c r="BO181" s="25"/>
      <c r="BP181" s="25"/>
      <c r="BQ181" s="25"/>
      <c r="BR181" s="25"/>
      <c r="BS181" s="25"/>
      <c r="BT181" s="25"/>
      <c r="BV181" s="25"/>
      <c r="BW181" s="25"/>
      <c r="BX181" s="25"/>
      <c r="BY181" s="61">
        <v>0.6</v>
      </c>
      <c r="BZ181" s="61"/>
      <c r="CA181" s="61">
        <v>0.61319444444444449</v>
      </c>
      <c r="CB181" s="61"/>
      <c r="CC181" s="61"/>
      <c r="CD181" s="25"/>
      <c r="CE181" s="25"/>
      <c r="CF181" s="25"/>
      <c r="CG181" s="25"/>
      <c r="CH181" s="25"/>
      <c r="CI181" s="13"/>
      <c r="CJ181" s="13">
        <v>83</v>
      </c>
      <c r="CK181" s="26"/>
      <c r="CO181" s="29"/>
      <c r="DG181" s="26"/>
      <c r="DH181" s="26"/>
      <c r="DM181" s="26"/>
    </row>
    <row r="182" spans="1:697" x14ac:dyDescent="0.25">
      <c r="A182" s="13" t="s">
        <v>883</v>
      </c>
      <c r="B182" s="6">
        <v>382</v>
      </c>
      <c r="C182" s="22" t="s">
        <v>783</v>
      </c>
      <c r="D182" s="13">
        <v>19</v>
      </c>
      <c r="E182" s="13">
        <v>16.600000000000001</v>
      </c>
      <c r="F182" s="13" t="s">
        <v>531</v>
      </c>
      <c r="H182" s="6">
        <v>0</v>
      </c>
      <c r="J182" s="23">
        <v>0.46153846153846156</v>
      </c>
      <c r="K182" s="53"/>
      <c r="L182" s="53"/>
      <c r="M182" s="23">
        <v>0.29055007052186171</v>
      </c>
      <c r="N182" s="25">
        <v>1</v>
      </c>
      <c r="O182" s="25">
        <v>1.5</v>
      </c>
      <c r="P182" s="6">
        <v>8.57</v>
      </c>
      <c r="Q182" s="6">
        <v>5.2</v>
      </c>
      <c r="R182" s="6">
        <v>2.5667800000000001</v>
      </c>
      <c r="S182" s="6">
        <v>0.27900000000000003</v>
      </c>
      <c r="T182" s="6">
        <v>0.29599999999999999</v>
      </c>
      <c r="Y182" s="6">
        <v>0.49333500000000002</v>
      </c>
      <c r="Z182" s="6">
        <v>0.48756100000000002</v>
      </c>
      <c r="AA182" s="6">
        <v>0.48104000000000002</v>
      </c>
      <c r="AB182" s="6">
        <v>0.49257299999999998</v>
      </c>
      <c r="AC182" s="6">
        <v>0.55549599999999999</v>
      </c>
      <c r="AJ182" s="13">
        <v>-68.5</v>
      </c>
      <c r="AK182" s="13">
        <v>-3600</v>
      </c>
      <c r="AL182" s="13"/>
      <c r="AM182" s="6">
        <v>278</v>
      </c>
      <c r="AP182" s="23">
        <v>53.975999999999999</v>
      </c>
      <c r="AQ182" s="23">
        <v>-33.9514</v>
      </c>
      <c r="AR182" s="23">
        <v>30</v>
      </c>
      <c r="AS182" s="23">
        <v>-50.1541</v>
      </c>
      <c r="AT182" s="23">
        <v>1640</v>
      </c>
      <c r="AU182" s="23">
        <v>-33.9514</v>
      </c>
      <c r="AV182" s="23">
        <v>16.2027</v>
      </c>
      <c r="AW182" s="23">
        <v>37.773299999999999</v>
      </c>
      <c r="AX182" s="23">
        <v>53.975999999999999</v>
      </c>
      <c r="AY182" s="23">
        <v>0.20217499999999999</v>
      </c>
      <c r="AZ182" s="23">
        <v>0.137099</v>
      </c>
      <c r="BA182" s="23">
        <v>292.44799999999998</v>
      </c>
      <c r="BC182" s="23">
        <v>-51.055199999999999</v>
      </c>
      <c r="BD182" s="23">
        <v>-0.90107599999999999</v>
      </c>
      <c r="BE182" s="23">
        <v>0.68969899999999995</v>
      </c>
      <c r="BF182" s="43"/>
      <c r="BG182" s="43"/>
      <c r="BH182" s="43"/>
      <c r="BI182" s="23">
        <v>0.69363399999999997</v>
      </c>
      <c r="BJ182" s="23">
        <v>0.91900000000000004</v>
      </c>
      <c r="CI182" s="13"/>
      <c r="CJ182" s="13">
        <v>103</v>
      </c>
      <c r="CK182" s="98"/>
      <c r="CL182" s="98"/>
      <c r="CM182" s="98"/>
      <c r="CN182" s="98"/>
      <c r="CO182" s="29">
        <v>1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26">
        <v>0</v>
      </c>
      <c r="DI182" s="6">
        <v>0</v>
      </c>
      <c r="DJ182" s="6">
        <v>0</v>
      </c>
      <c r="DK182" s="6">
        <v>0</v>
      </c>
      <c r="DL182" s="6">
        <v>0</v>
      </c>
      <c r="DM182" s="26">
        <v>0</v>
      </c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</row>
    <row r="183" spans="1:697" x14ac:dyDescent="0.25">
      <c r="A183" s="48" t="s">
        <v>886</v>
      </c>
      <c r="B183" s="6">
        <v>385</v>
      </c>
      <c r="C183" s="22" t="s">
        <v>775</v>
      </c>
      <c r="D183" s="13">
        <v>19</v>
      </c>
      <c r="E183" s="13">
        <v>16.600000000000001</v>
      </c>
      <c r="F183" s="13" t="s">
        <v>531</v>
      </c>
      <c r="H183" s="6">
        <v>0</v>
      </c>
      <c r="J183" s="23">
        <v>0.53846153846153844</v>
      </c>
      <c r="K183" s="53"/>
      <c r="L183" s="53"/>
      <c r="M183" s="23">
        <v>0.29156626506024097</v>
      </c>
      <c r="N183" s="25">
        <v>1</v>
      </c>
      <c r="O183" s="25">
        <v>1</v>
      </c>
      <c r="P183" s="6">
        <v>9.5500000000000007</v>
      </c>
      <c r="Q183" s="6">
        <v>5.86</v>
      </c>
      <c r="R183" s="6">
        <v>2.69</v>
      </c>
      <c r="S183" s="42"/>
      <c r="T183" s="42"/>
      <c r="Y183" s="6">
        <v>0.35931099999999999</v>
      </c>
      <c r="Z183" s="6">
        <v>0.376245</v>
      </c>
      <c r="AA183" s="6">
        <v>0.41611399999999998</v>
      </c>
      <c r="AB183" s="6">
        <v>0.49403000000000002</v>
      </c>
      <c r="AC183" s="6">
        <v>0.62839299999999998</v>
      </c>
      <c r="AJ183" s="13">
        <v>-59.3</v>
      </c>
      <c r="AK183" s="13">
        <v>-2000</v>
      </c>
      <c r="AL183" s="13"/>
      <c r="AP183" s="6">
        <v>27.095400000000001</v>
      </c>
      <c r="AQ183" s="6">
        <v>-33.925800000000002</v>
      </c>
      <c r="AR183" s="6">
        <v>32</v>
      </c>
      <c r="AS183" s="6">
        <v>-45.577800000000003</v>
      </c>
      <c r="AT183" s="6">
        <v>1680</v>
      </c>
      <c r="AU183" s="6">
        <v>-33.925800000000002</v>
      </c>
      <c r="AV183" s="6">
        <v>11.651999999999999</v>
      </c>
      <c r="AW183" s="6">
        <v>15.4434</v>
      </c>
      <c r="AX183" s="6">
        <v>27.095400000000001</v>
      </c>
      <c r="AY183" s="6">
        <v>0.192381</v>
      </c>
      <c r="AZ183" s="6">
        <v>0.118631</v>
      </c>
      <c r="BA183" s="6">
        <v>121.729</v>
      </c>
      <c r="BB183" s="6"/>
      <c r="BC183" s="6">
        <v>-46.044899999999998</v>
      </c>
      <c r="BD183" s="6">
        <v>-0.46710400000000002</v>
      </c>
      <c r="BE183" s="6">
        <v>0.60476099999999999</v>
      </c>
      <c r="BF183" s="42"/>
      <c r="BG183" s="42"/>
      <c r="BH183" s="43"/>
      <c r="BI183" s="6">
        <v>0.50555099999999997</v>
      </c>
      <c r="BJ183" s="6">
        <v>0.69093800000000005</v>
      </c>
      <c r="BK183" s="6"/>
      <c r="BL183" s="6"/>
      <c r="BM183" s="6"/>
      <c r="BN183" s="6"/>
      <c r="BO183" s="6">
        <v>1</v>
      </c>
      <c r="BP183" s="6"/>
      <c r="BQ183" s="6"/>
      <c r="BR183" s="6"/>
      <c r="BS183" s="6"/>
      <c r="BT183" s="6"/>
      <c r="BV183" s="6"/>
      <c r="BW183" s="6"/>
      <c r="BX183" s="6"/>
      <c r="CI183" s="13"/>
      <c r="CJ183" s="13">
        <v>105</v>
      </c>
      <c r="CK183" s="98"/>
      <c r="CL183" s="98"/>
      <c r="CM183" s="98"/>
      <c r="CN183" s="98"/>
      <c r="CO183" s="29"/>
      <c r="DA183" s="6">
        <v>0</v>
      </c>
      <c r="DB183" s="26">
        <v>0</v>
      </c>
      <c r="DC183" s="6">
        <v>0</v>
      </c>
      <c r="DD183" s="6">
        <v>0</v>
      </c>
      <c r="DE183" s="6">
        <v>0</v>
      </c>
      <c r="DF183" s="6">
        <v>0</v>
      </c>
      <c r="DG183" s="26">
        <v>0</v>
      </c>
      <c r="DI183" s="6">
        <v>0</v>
      </c>
      <c r="DJ183" s="6">
        <v>0</v>
      </c>
      <c r="DK183" s="6">
        <v>0</v>
      </c>
      <c r="DL183" s="6">
        <v>0</v>
      </c>
      <c r="DM183" s="26">
        <v>0</v>
      </c>
    </row>
    <row r="184" spans="1:697" x14ac:dyDescent="0.25">
      <c r="A184" s="48" t="s">
        <v>910</v>
      </c>
      <c r="B184" s="6">
        <v>413</v>
      </c>
      <c r="C184" s="22" t="s">
        <v>783</v>
      </c>
      <c r="D184" s="13">
        <v>19</v>
      </c>
      <c r="E184" s="13">
        <v>17</v>
      </c>
      <c r="F184" s="13" t="s">
        <v>531</v>
      </c>
      <c r="I184" s="4"/>
      <c r="K184" s="53"/>
      <c r="L184" s="53"/>
      <c r="M184" s="43"/>
      <c r="N184" s="25">
        <v>1</v>
      </c>
      <c r="O184" s="25">
        <v>1</v>
      </c>
      <c r="P184" s="6">
        <v>6.88</v>
      </c>
      <c r="Q184" s="6">
        <v>4.24</v>
      </c>
      <c r="R184" s="6">
        <v>2.65252</v>
      </c>
      <c r="S184" s="6">
        <v>0.26100000000000001</v>
      </c>
      <c r="T184" s="6">
        <v>0.28399999999999997</v>
      </c>
      <c r="Y184" s="6">
        <v>0.49493300000000001</v>
      </c>
      <c r="Z184" s="6">
        <v>0.51409000000000005</v>
      </c>
      <c r="AA184" s="6">
        <v>0.49667699999999998</v>
      </c>
      <c r="AB184" s="6">
        <v>0.50473800000000002</v>
      </c>
      <c r="AC184" s="6">
        <v>0.55487200000000003</v>
      </c>
      <c r="AJ184" s="13">
        <v>0</v>
      </c>
      <c r="AK184" s="13">
        <v>0</v>
      </c>
      <c r="AL184" s="13"/>
      <c r="AM184" s="6">
        <v>253</v>
      </c>
      <c r="AP184" s="6">
        <v>20.6448</v>
      </c>
      <c r="AQ184" s="6">
        <v>-35.989400000000003</v>
      </c>
      <c r="AR184" s="6">
        <v>38</v>
      </c>
      <c r="AS184" s="6">
        <v>-47.274799999999999</v>
      </c>
      <c r="AT184" s="26">
        <v>2750</v>
      </c>
      <c r="AU184" s="6">
        <v>-35.989400000000003</v>
      </c>
      <c r="AV184" s="6">
        <v>11.285399999999999</v>
      </c>
      <c r="AW184" s="6">
        <v>9.3594600000000003</v>
      </c>
      <c r="AX184" s="6">
        <v>20.6448</v>
      </c>
      <c r="AY184" s="6">
        <v>0.16326599999999999</v>
      </c>
      <c r="AZ184" s="6">
        <v>9.7789600000000004E-2</v>
      </c>
      <c r="BA184" s="6">
        <v>90.460499999999996</v>
      </c>
      <c r="BB184" s="6"/>
      <c r="BC184" s="6">
        <v>-49.342100000000002</v>
      </c>
      <c r="BD184" s="6">
        <v>-2.06732</v>
      </c>
      <c r="BE184" s="6"/>
      <c r="BF184" s="43"/>
      <c r="BG184" s="43"/>
      <c r="BH184" s="43"/>
      <c r="BI184" s="6">
        <v>0.45000099999999998</v>
      </c>
      <c r="BJ184" s="6">
        <v>0.59894700000000001</v>
      </c>
      <c r="BK184" s="6"/>
      <c r="BL184" s="6"/>
      <c r="BM184" s="6"/>
      <c r="BN184" s="6"/>
      <c r="BO184" s="6" t="s">
        <v>911</v>
      </c>
      <c r="BP184" s="6"/>
      <c r="BQ184" s="6"/>
      <c r="BR184" s="6"/>
      <c r="BS184" s="6"/>
      <c r="BT184" s="6"/>
      <c r="BV184" s="6"/>
      <c r="BW184" s="6"/>
      <c r="BX184" s="6"/>
      <c r="BY184" s="105">
        <v>0.33402777777777781</v>
      </c>
      <c r="BZ184" s="105"/>
      <c r="CA184" s="105">
        <v>0.34791666666666665</v>
      </c>
      <c r="CG184" s="23">
        <v>7.5</v>
      </c>
      <c r="CI184" s="13"/>
      <c r="CJ184" s="15">
        <v>125</v>
      </c>
      <c r="CK184" s="26"/>
      <c r="CL184" s="26"/>
      <c r="CM184" s="26"/>
      <c r="CN184" s="26"/>
      <c r="CO184" s="29"/>
      <c r="CR184" s="26"/>
      <c r="DB184" s="26"/>
      <c r="DC184" s="26"/>
      <c r="DD184" s="26"/>
      <c r="DE184" s="26"/>
      <c r="DF184" s="26"/>
      <c r="DG184" s="26"/>
      <c r="DH184" s="26"/>
      <c r="DI184" s="26"/>
      <c r="DJ184" s="26"/>
      <c r="DL184" s="26"/>
      <c r="DM184" s="26"/>
    </row>
    <row r="185" spans="1:697" x14ac:dyDescent="0.25">
      <c r="A185" s="48" t="s">
        <v>914</v>
      </c>
      <c r="B185" s="6">
        <v>416</v>
      </c>
      <c r="C185" s="22" t="s">
        <v>802</v>
      </c>
      <c r="D185" s="13">
        <v>19</v>
      </c>
      <c r="E185" s="13">
        <v>17</v>
      </c>
      <c r="F185" s="13" t="s">
        <v>531</v>
      </c>
      <c r="K185" s="53"/>
      <c r="L185" s="53"/>
      <c r="M185" s="23">
        <v>0.39951573849878935</v>
      </c>
      <c r="N185" s="25">
        <v>1</v>
      </c>
      <c r="O185" s="25">
        <v>1</v>
      </c>
      <c r="P185" s="6">
        <v>9.81</v>
      </c>
      <c r="Q185" s="6">
        <v>6.28</v>
      </c>
      <c r="R185" s="6">
        <v>2.2957200000000002</v>
      </c>
      <c r="S185" s="6">
        <v>0.30599999999999999</v>
      </c>
      <c r="T185" s="6">
        <v>0.27200000000000002</v>
      </c>
      <c r="Y185" s="6">
        <v>0.54579</v>
      </c>
      <c r="Z185" s="6">
        <v>0.52961899999999995</v>
      </c>
      <c r="AA185" s="6">
        <v>0.51877099999999998</v>
      </c>
      <c r="AB185" s="6">
        <v>0.53116300000000005</v>
      </c>
      <c r="AC185" s="6">
        <v>0.66847199999999996</v>
      </c>
      <c r="AJ185" s="13">
        <v>0</v>
      </c>
      <c r="AK185" s="13">
        <v>0</v>
      </c>
      <c r="AL185" s="13"/>
      <c r="AM185" s="6">
        <v>506</v>
      </c>
      <c r="AP185" s="23">
        <v>18.397200000000002</v>
      </c>
      <c r="AQ185" s="23">
        <v>-38.468299999999999</v>
      </c>
      <c r="AR185" s="23">
        <v>22</v>
      </c>
      <c r="AS185" s="23">
        <v>-52.009500000000003</v>
      </c>
      <c r="AT185" s="23">
        <v>3220</v>
      </c>
      <c r="AU185" s="23">
        <v>-38.468299999999999</v>
      </c>
      <c r="AV185" s="23">
        <v>13.5412</v>
      </c>
      <c r="AW185" s="23">
        <v>4.85609</v>
      </c>
      <c r="AX185" s="23">
        <v>18.397200000000002</v>
      </c>
      <c r="AY185" s="23">
        <v>0.124322</v>
      </c>
      <c r="AZ185" s="23">
        <v>7.3892700000000006E-2</v>
      </c>
      <c r="BA185" s="23">
        <v>61.6477</v>
      </c>
      <c r="BC185" s="23">
        <v>-52.633499999999998</v>
      </c>
      <c r="BD185" s="23">
        <v>-0.62405999999999995</v>
      </c>
      <c r="BE185" s="23">
        <v>1.81097</v>
      </c>
      <c r="BF185" s="43"/>
      <c r="BG185" s="43"/>
      <c r="BH185" s="43"/>
      <c r="BI185" s="23">
        <v>0.45721000000000001</v>
      </c>
      <c r="BJ185" s="23">
        <v>0.56636399999999998</v>
      </c>
      <c r="BO185" s="23">
        <v>1</v>
      </c>
      <c r="BY185" s="105">
        <v>0.33402777777777781</v>
      </c>
      <c r="BZ185" s="105"/>
      <c r="CA185" s="105">
        <v>0.35138888888888892</v>
      </c>
      <c r="CG185" s="23">
        <v>8</v>
      </c>
      <c r="CI185" s="13"/>
      <c r="CJ185" s="13">
        <v>128</v>
      </c>
      <c r="CK185" s="26">
        <v>5.349407824</v>
      </c>
      <c r="CL185" s="26"/>
      <c r="CM185" s="15"/>
      <c r="CN185" s="26"/>
      <c r="CO185" s="29">
        <v>1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26">
        <v>0</v>
      </c>
      <c r="DI185" s="6">
        <v>1</v>
      </c>
      <c r="DJ185" s="6">
        <v>1</v>
      </c>
      <c r="DK185" s="6">
        <v>0</v>
      </c>
      <c r="DL185" s="6">
        <v>0</v>
      </c>
      <c r="DM185" s="26">
        <v>0</v>
      </c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</row>
    <row r="186" spans="1:697" x14ac:dyDescent="0.25">
      <c r="A186" s="134" t="s">
        <v>956</v>
      </c>
      <c r="B186" s="6">
        <v>479</v>
      </c>
      <c r="C186" s="135" t="s">
        <v>845</v>
      </c>
      <c r="D186" s="134">
        <v>19</v>
      </c>
      <c r="E186" s="134">
        <v>14.7</v>
      </c>
      <c r="F186" s="134" t="s">
        <v>531</v>
      </c>
      <c r="G186" s="110"/>
      <c r="H186" s="110">
        <v>0</v>
      </c>
      <c r="I186" s="110"/>
      <c r="J186" s="136"/>
      <c r="K186" s="137"/>
      <c r="L186" s="137"/>
      <c r="M186" s="136">
        <v>0.12954545454545455</v>
      </c>
      <c r="N186" s="138">
        <v>1</v>
      </c>
      <c r="O186" s="138">
        <v>1.5</v>
      </c>
      <c r="P186" s="110">
        <v>14.31</v>
      </c>
      <c r="Q186" s="110">
        <v>7.52</v>
      </c>
      <c r="R186" s="110">
        <v>4.46</v>
      </c>
      <c r="S186" s="110">
        <v>0.32300000000000001</v>
      </c>
      <c r="T186" s="110">
        <v>0.33900000000000002</v>
      </c>
      <c r="U186" s="110"/>
      <c r="V186" s="110"/>
      <c r="W186" s="110"/>
      <c r="X186" s="110"/>
      <c r="Y186" s="110">
        <v>0.40382899999999999</v>
      </c>
      <c r="Z186" s="110">
        <v>0.41854200000000003</v>
      </c>
      <c r="AA186" s="110">
        <v>0.44848199999999999</v>
      </c>
      <c r="AB186" s="110">
        <v>0.51819700000000002</v>
      </c>
      <c r="AC186" s="110">
        <v>0.63439500000000004</v>
      </c>
      <c r="AD186" s="110"/>
      <c r="AE186" s="110"/>
      <c r="AF186" s="110"/>
      <c r="AG186" s="110"/>
      <c r="AH186" s="110"/>
      <c r="AI186" s="110"/>
      <c r="AJ186" s="134">
        <v>-74.599999999999994</v>
      </c>
      <c r="AK186" s="134">
        <v>-3500</v>
      </c>
      <c r="AL186" s="134"/>
      <c r="AM186" s="110">
        <v>319</v>
      </c>
      <c r="AN186" s="140"/>
      <c r="AO186" s="140"/>
      <c r="AP186" s="110">
        <v>42.962499999999999</v>
      </c>
      <c r="AQ186" s="110">
        <v>-40.051900000000003</v>
      </c>
      <c r="AR186" s="110">
        <v>28</v>
      </c>
      <c r="AS186" s="110">
        <v>-52.502699999999997</v>
      </c>
      <c r="AT186" s="110">
        <v>1400</v>
      </c>
      <c r="AU186" s="110">
        <v>-40.051900000000003</v>
      </c>
      <c r="AV186" s="110">
        <v>12.450799999999999</v>
      </c>
      <c r="AW186" s="110">
        <v>30.511700000000001</v>
      </c>
      <c r="AX186" s="110">
        <v>42.962499999999999</v>
      </c>
      <c r="AY186" s="110">
        <v>0.244029</v>
      </c>
      <c r="AZ186" s="110">
        <v>0.166021</v>
      </c>
      <c r="BA186" s="110">
        <v>170.87100000000001</v>
      </c>
      <c r="BB186" s="110"/>
      <c r="BC186" s="110">
        <v>-52.780099999999997</v>
      </c>
      <c r="BD186" s="110">
        <v>-0.27743400000000001</v>
      </c>
      <c r="BE186" s="110">
        <v>0.75902400000000003</v>
      </c>
      <c r="BF186" s="142"/>
      <c r="BG186" s="142"/>
      <c r="BH186" s="142"/>
      <c r="BI186" s="110">
        <v>0.61740399999999995</v>
      </c>
      <c r="BJ186" s="110">
        <v>0.87678599999999995</v>
      </c>
      <c r="BK186" s="110"/>
      <c r="BL186" s="110"/>
      <c r="BM186" s="110"/>
      <c r="BN186" s="110"/>
      <c r="BO186" s="110"/>
      <c r="BP186" s="110">
        <v>1</v>
      </c>
      <c r="BQ186" s="110"/>
      <c r="BR186" s="110"/>
      <c r="BS186" s="110"/>
      <c r="BT186" s="110"/>
      <c r="BU186" s="110"/>
      <c r="BV186" s="110"/>
      <c r="BW186" s="110"/>
      <c r="BX186" s="110"/>
      <c r="BY186" s="143"/>
      <c r="BZ186" s="143"/>
      <c r="CA186" s="110"/>
      <c r="CB186" s="110"/>
      <c r="CC186" s="110"/>
      <c r="CD186" s="136"/>
      <c r="CE186" s="136"/>
      <c r="CF186" s="136"/>
      <c r="CG186" s="136"/>
      <c r="CH186" s="136"/>
      <c r="CI186" s="134"/>
      <c r="CJ186" s="134">
        <v>174</v>
      </c>
      <c r="CK186" s="140">
        <v>0</v>
      </c>
      <c r="CL186" s="144">
        <v>0</v>
      </c>
      <c r="CM186" s="15"/>
      <c r="CN186" s="144"/>
      <c r="CO186" s="145"/>
      <c r="CP186" s="110"/>
      <c r="CQ186" s="110"/>
      <c r="CR186" s="110"/>
      <c r="CS186" s="110"/>
      <c r="CT186" s="110"/>
      <c r="CU186" s="110"/>
      <c r="CV186" s="110"/>
      <c r="CW186" s="110"/>
      <c r="CX186" s="110"/>
      <c r="CY186" s="110"/>
      <c r="CZ186" s="110"/>
      <c r="DA186" s="149">
        <v>0</v>
      </c>
      <c r="DB186" s="150">
        <v>0</v>
      </c>
      <c r="DC186" s="150">
        <v>0</v>
      </c>
      <c r="DD186" s="150">
        <v>0</v>
      </c>
      <c r="DE186" s="150">
        <v>0</v>
      </c>
      <c r="DF186" s="150">
        <v>0</v>
      </c>
      <c r="DG186" s="150">
        <v>0</v>
      </c>
      <c r="DH186" s="149">
        <v>0</v>
      </c>
      <c r="DI186" s="149">
        <v>0</v>
      </c>
      <c r="DJ186" s="149">
        <v>0</v>
      </c>
      <c r="DK186" s="149">
        <v>0</v>
      </c>
      <c r="DL186" s="149">
        <v>0</v>
      </c>
      <c r="DM186" s="150">
        <v>0</v>
      </c>
    </row>
    <row r="187" spans="1:697" x14ac:dyDescent="0.25">
      <c r="A187" s="48" t="s">
        <v>958</v>
      </c>
      <c r="B187" s="6">
        <v>481</v>
      </c>
      <c r="C187" s="22" t="s">
        <v>780</v>
      </c>
      <c r="D187" s="13">
        <v>19</v>
      </c>
      <c r="E187" s="13">
        <v>14.7</v>
      </c>
      <c r="F187" s="13" t="s">
        <v>531</v>
      </c>
      <c r="H187" s="6">
        <v>1</v>
      </c>
      <c r="K187" s="53"/>
      <c r="L187" s="53"/>
      <c r="M187" s="23">
        <v>0.31302717900656046</v>
      </c>
      <c r="N187" s="25">
        <v>1</v>
      </c>
      <c r="O187" s="25">
        <v>1</v>
      </c>
      <c r="P187" s="6">
        <v>13.14</v>
      </c>
      <c r="Q187" s="6">
        <v>7.38</v>
      </c>
      <c r="R187" s="6">
        <v>3.24</v>
      </c>
      <c r="S187" s="6">
        <v>0.28100000000000003</v>
      </c>
      <c r="T187" s="42"/>
      <c r="Y187" s="6">
        <v>0.433726</v>
      </c>
      <c r="Z187" s="6">
        <v>0.443272</v>
      </c>
      <c r="AA187" s="6">
        <v>0.45098199999999999</v>
      </c>
      <c r="AB187" s="6">
        <v>0.51095199999999996</v>
      </c>
      <c r="AC187" s="6">
        <v>0.64595000000000002</v>
      </c>
      <c r="AJ187" s="13">
        <v>0</v>
      </c>
      <c r="AK187" s="13">
        <v>0</v>
      </c>
      <c r="AL187" s="13"/>
      <c r="AM187" s="6">
        <v>357</v>
      </c>
      <c r="AP187" s="6">
        <v>30.122699999999998</v>
      </c>
      <c r="AQ187" s="6">
        <v>-38.8504</v>
      </c>
      <c r="AR187" s="6">
        <v>32</v>
      </c>
      <c r="AS187" s="6">
        <v>-51.935200000000002</v>
      </c>
      <c r="AT187" s="6">
        <v>1860</v>
      </c>
      <c r="AU187" s="6">
        <v>-38.8504</v>
      </c>
      <c r="AV187" s="6">
        <v>13.0847</v>
      </c>
      <c r="AW187" s="6">
        <v>17.0379</v>
      </c>
      <c r="AX187" s="6">
        <v>30.122699999999998</v>
      </c>
      <c r="AY187" s="6">
        <v>0.19331000000000001</v>
      </c>
      <c r="AZ187" s="6">
        <v>0.115966</v>
      </c>
      <c r="BA187" s="6">
        <v>139.01400000000001</v>
      </c>
      <c r="BB187" s="6"/>
      <c r="BC187" s="6">
        <v>-52.742199999999997</v>
      </c>
      <c r="BD187" s="6">
        <v>-0.807033</v>
      </c>
      <c r="BE187" s="6">
        <v>0.62796799999999997</v>
      </c>
      <c r="BF187" s="43"/>
      <c r="BG187" s="43"/>
      <c r="BH187" s="43"/>
      <c r="BI187" s="6">
        <v>0.55796900000000005</v>
      </c>
      <c r="BJ187" s="6">
        <v>0.74093699999999996</v>
      </c>
      <c r="BK187" s="6"/>
      <c r="BL187" s="6"/>
      <c r="BM187" s="6"/>
      <c r="BN187" s="6"/>
      <c r="BO187" s="6"/>
      <c r="BP187" s="6">
        <v>1</v>
      </c>
      <c r="BQ187" s="6"/>
      <c r="BR187" s="6"/>
      <c r="BS187" s="6"/>
      <c r="BT187" s="6"/>
      <c r="BV187" s="6"/>
      <c r="BW187" s="6"/>
      <c r="BX187" s="6"/>
      <c r="CI187" s="13"/>
      <c r="CJ187" s="13">
        <v>175</v>
      </c>
      <c r="CK187" s="26">
        <v>6.1653152100000002</v>
      </c>
      <c r="CL187" s="26"/>
      <c r="CM187" s="15"/>
      <c r="CN187" s="26"/>
      <c r="CO187" s="29"/>
      <c r="DA187" s="93">
        <v>0</v>
      </c>
      <c r="DB187" s="130">
        <v>0</v>
      </c>
      <c r="DC187" s="93">
        <v>0</v>
      </c>
      <c r="DD187" s="93">
        <v>0</v>
      </c>
      <c r="DE187" s="93">
        <v>0</v>
      </c>
      <c r="DF187" s="93">
        <v>0</v>
      </c>
      <c r="DG187" s="130">
        <v>0</v>
      </c>
      <c r="DH187" s="93">
        <v>0</v>
      </c>
      <c r="DI187" s="93">
        <v>0</v>
      </c>
      <c r="DJ187" s="93">
        <v>0</v>
      </c>
      <c r="DK187" s="93">
        <v>0</v>
      </c>
      <c r="DL187" s="93">
        <v>0</v>
      </c>
      <c r="DM187" s="130">
        <v>0</v>
      </c>
      <c r="GI187" s="110"/>
      <c r="GJ187" s="110"/>
      <c r="GK187" s="110"/>
      <c r="GL187" s="110"/>
      <c r="GM187" s="110"/>
      <c r="GN187" s="110"/>
      <c r="GO187" s="110"/>
      <c r="GP187" s="110"/>
      <c r="GQ187" s="110"/>
      <c r="GR187" s="110"/>
      <c r="GS187" s="110"/>
      <c r="GT187" s="110"/>
      <c r="GU187" s="110"/>
      <c r="GV187" s="110"/>
      <c r="GW187" s="110"/>
      <c r="GX187" s="110"/>
      <c r="GY187" s="110"/>
      <c r="GZ187" s="110"/>
      <c r="HA187" s="110"/>
      <c r="HB187" s="110"/>
      <c r="HC187" s="110"/>
      <c r="HD187" s="110"/>
      <c r="HE187" s="110"/>
      <c r="HF187" s="110"/>
      <c r="HG187" s="110"/>
      <c r="HH187" s="110"/>
      <c r="HI187" s="110"/>
      <c r="HJ187" s="110"/>
      <c r="HK187" s="110"/>
      <c r="HL187" s="110"/>
      <c r="HM187" s="110"/>
      <c r="HN187" s="110"/>
      <c r="HO187" s="110"/>
      <c r="HP187" s="110"/>
      <c r="HQ187" s="110"/>
      <c r="HR187" s="110"/>
      <c r="HS187" s="110"/>
      <c r="HT187" s="110"/>
      <c r="HU187" s="110"/>
      <c r="HV187" s="110"/>
      <c r="HW187" s="110"/>
      <c r="HX187" s="110"/>
      <c r="HY187" s="110"/>
      <c r="HZ187" s="110"/>
      <c r="IA187" s="110"/>
      <c r="IB187" s="110"/>
      <c r="IC187" s="110"/>
      <c r="ID187" s="110"/>
      <c r="IE187" s="110"/>
      <c r="IF187" s="110"/>
      <c r="IG187" s="110"/>
      <c r="IH187" s="110"/>
      <c r="II187" s="110"/>
      <c r="IJ187" s="110"/>
      <c r="IK187" s="110"/>
      <c r="IL187" s="110"/>
      <c r="IM187" s="110"/>
      <c r="IN187" s="110"/>
      <c r="IO187" s="110"/>
      <c r="IP187" s="110"/>
      <c r="IQ187" s="110"/>
      <c r="IR187" s="110"/>
      <c r="IS187" s="110"/>
      <c r="IT187" s="110"/>
      <c r="IU187" s="110"/>
      <c r="IV187" s="110"/>
      <c r="IW187" s="110"/>
      <c r="IX187" s="110"/>
      <c r="IY187" s="110"/>
      <c r="IZ187" s="110"/>
      <c r="JA187" s="110"/>
      <c r="JB187" s="110"/>
      <c r="JC187" s="110"/>
      <c r="JD187" s="110"/>
      <c r="JE187" s="110"/>
      <c r="JF187" s="110"/>
      <c r="JG187" s="110"/>
      <c r="JH187" s="110"/>
      <c r="JI187" s="110"/>
      <c r="JJ187" s="110"/>
      <c r="JK187" s="110"/>
      <c r="JL187" s="110"/>
      <c r="JM187" s="110"/>
      <c r="JN187" s="110"/>
      <c r="JO187" s="110"/>
      <c r="JP187" s="110"/>
      <c r="JQ187" s="110"/>
      <c r="JR187" s="110"/>
      <c r="JS187" s="110"/>
      <c r="JT187" s="110"/>
      <c r="JU187" s="110"/>
      <c r="JV187" s="110"/>
      <c r="JW187" s="110"/>
      <c r="JX187" s="110"/>
      <c r="JY187" s="110"/>
      <c r="JZ187" s="110"/>
      <c r="KA187" s="110"/>
      <c r="KB187" s="110"/>
      <c r="KC187" s="110"/>
      <c r="KD187" s="110"/>
      <c r="KE187" s="110"/>
      <c r="KF187" s="110"/>
      <c r="KG187" s="110"/>
      <c r="KH187" s="110"/>
      <c r="KI187" s="110"/>
      <c r="KJ187" s="110"/>
      <c r="KK187" s="110"/>
      <c r="KL187" s="110"/>
      <c r="KM187" s="110"/>
      <c r="KN187" s="110"/>
      <c r="KO187" s="110"/>
      <c r="KP187" s="110"/>
      <c r="KQ187" s="110"/>
      <c r="KR187" s="110"/>
      <c r="KS187" s="110"/>
      <c r="KT187" s="110"/>
      <c r="KU187" s="110"/>
      <c r="KV187" s="110"/>
      <c r="KW187" s="110"/>
      <c r="KX187" s="110"/>
      <c r="KY187" s="110"/>
      <c r="KZ187" s="110"/>
      <c r="LA187" s="110"/>
      <c r="LB187" s="110"/>
      <c r="LC187" s="110"/>
      <c r="LD187" s="110"/>
      <c r="LE187" s="110"/>
      <c r="LF187" s="110"/>
      <c r="LG187" s="110"/>
      <c r="LH187" s="110"/>
      <c r="LI187" s="110"/>
      <c r="LJ187" s="110"/>
      <c r="LK187" s="110"/>
      <c r="LL187" s="110"/>
      <c r="LM187" s="110"/>
      <c r="LN187" s="110"/>
      <c r="LO187" s="110"/>
      <c r="LP187" s="110"/>
      <c r="LQ187" s="110"/>
      <c r="LR187" s="110"/>
      <c r="LS187" s="110"/>
      <c r="LT187" s="110"/>
      <c r="LU187" s="110"/>
      <c r="LV187" s="110"/>
      <c r="LW187" s="110"/>
      <c r="LX187" s="110"/>
      <c r="LY187" s="110"/>
      <c r="LZ187" s="110"/>
      <c r="MA187" s="110"/>
      <c r="MB187" s="110"/>
      <c r="MC187" s="110"/>
      <c r="MD187" s="110"/>
      <c r="ME187" s="110"/>
      <c r="MF187" s="110"/>
      <c r="MG187" s="110"/>
      <c r="MH187" s="110"/>
      <c r="MI187" s="110"/>
      <c r="MJ187" s="110"/>
      <c r="MK187" s="110"/>
      <c r="ML187" s="110"/>
      <c r="MM187" s="110"/>
      <c r="MN187" s="110"/>
      <c r="MO187" s="110"/>
      <c r="MP187" s="110"/>
      <c r="MQ187" s="110"/>
      <c r="MR187" s="110"/>
      <c r="MS187" s="110"/>
      <c r="MT187" s="110"/>
      <c r="MU187" s="110"/>
      <c r="MV187" s="110"/>
      <c r="MW187" s="110"/>
      <c r="MX187" s="110"/>
      <c r="MY187" s="110"/>
      <c r="MZ187" s="110"/>
      <c r="NA187" s="110"/>
      <c r="NB187" s="110"/>
      <c r="NC187" s="110"/>
      <c r="ND187" s="110"/>
      <c r="NE187" s="110"/>
      <c r="NF187" s="110"/>
      <c r="NG187" s="110"/>
      <c r="NH187" s="110"/>
      <c r="NI187" s="110"/>
      <c r="NJ187" s="110"/>
      <c r="NK187" s="110"/>
      <c r="NL187" s="110"/>
      <c r="NM187" s="110"/>
      <c r="NN187" s="110"/>
      <c r="NO187" s="110"/>
      <c r="NP187" s="110"/>
      <c r="NQ187" s="110"/>
      <c r="NR187" s="110"/>
      <c r="NS187" s="110"/>
      <c r="NT187" s="110"/>
      <c r="NU187" s="110"/>
      <c r="NV187" s="110"/>
      <c r="NW187" s="110"/>
      <c r="NX187" s="110"/>
      <c r="NY187" s="110"/>
      <c r="NZ187" s="110"/>
      <c r="OA187" s="110"/>
      <c r="OB187" s="110"/>
      <c r="OC187" s="110"/>
      <c r="OD187" s="110"/>
      <c r="OE187" s="110"/>
      <c r="OF187" s="110"/>
      <c r="OG187" s="110"/>
      <c r="OH187" s="110"/>
      <c r="OI187" s="110"/>
      <c r="OJ187" s="110"/>
      <c r="OK187" s="110"/>
      <c r="OL187" s="110"/>
      <c r="OM187" s="110"/>
      <c r="ON187" s="110"/>
      <c r="OO187" s="110"/>
      <c r="OP187" s="110"/>
      <c r="OQ187" s="110"/>
      <c r="OR187" s="110"/>
      <c r="OS187" s="110"/>
      <c r="OT187" s="110"/>
      <c r="OU187" s="110"/>
      <c r="OV187" s="110"/>
      <c r="OW187" s="110"/>
      <c r="OX187" s="110"/>
      <c r="OY187" s="110"/>
      <c r="OZ187" s="110"/>
      <c r="PA187" s="110"/>
      <c r="PB187" s="110"/>
      <c r="PC187" s="110"/>
      <c r="PD187" s="110"/>
      <c r="PE187" s="110"/>
      <c r="PF187" s="110"/>
      <c r="PG187" s="110"/>
      <c r="PH187" s="110"/>
      <c r="PI187" s="110"/>
      <c r="PJ187" s="110"/>
      <c r="PK187" s="110"/>
      <c r="PL187" s="110"/>
      <c r="PM187" s="110"/>
      <c r="PN187" s="110"/>
      <c r="PO187" s="110"/>
      <c r="PP187" s="110"/>
      <c r="PQ187" s="110"/>
      <c r="PR187" s="110"/>
      <c r="PS187" s="110"/>
      <c r="PT187" s="110"/>
      <c r="PU187" s="110"/>
      <c r="PV187" s="110"/>
      <c r="PW187" s="110"/>
      <c r="PX187" s="110"/>
      <c r="PY187" s="110"/>
      <c r="PZ187" s="110"/>
      <c r="QA187" s="110"/>
      <c r="QB187" s="110"/>
      <c r="QC187" s="110"/>
      <c r="QD187" s="110"/>
      <c r="QE187" s="110"/>
      <c r="QF187" s="110"/>
      <c r="QG187" s="110"/>
      <c r="QH187" s="110"/>
      <c r="QI187" s="110"/>
      <c r="QJ187" s="110"/>
      <c r="QK187" s="110"/>
      <c r="QL187" s="110"/>
      <c r="QM187" s="110"/>
      <c r="QN187" s="110"/>
      <c r="QO187" s="110"/>
      <c r="QP187" s="110"/>
      <c r="QQ187" s="110"/>
      <c r="QR187" s="110"/>
      <c r="QS187" s="110"/>
      <c r="QT187" s="110"/>
      <c r="QU187" s="110"/>
      <c r="QV187" s="110"/>
      <c r="QW187" s="110"/>
      <c r="QX187" s="110"/>
      <c r="QY187" s="110"/>
      <c r="QZ187" s="110"/>
      <c r="RA187" s="110"/>
      <c r="RB187" s="110"/>
      <c r="RC187" s="110"/>
      <c r="RD187" s="110"/>
      <c r="RE187" s="110"/>
      <c r="RF187" s="110"/>
      <c r="RG187" s="110"/>
      <c r="RH187" s="110"/>
      <c r="RI187" s="110"/>
      <c r="RJ187" s="110"/>
      <c r="RK187" s="110"/>
      <c r="RL187" s="110"/>
      <c r="RM187" s="110"/>
      <c r="RN187" s="110"/>
      <c r="RO187" s="110"/>
      <c r="RP187" s="110"/>
      <c r="RQ187" s="110"/>
      <c r="RR187" s="110"/>
      <c r="RS187" s="110"/>
      <c r="RT187" s="110"/>
      <c r="RU187" s="110"/>
      <c r="RV187" s="110"/>
      <c r="RW187" s="110"/>
      <c r="RX187" s="110"/>
      <c r="RY187" s="110"/>
      <c r="RZ187" s="110"/>
      <c r="SA187" s="110"/>
      <c r="SB187" s="110"/>
      <c r="SC187" s="110"/>
      <c r="SD187" s="110"/>
      <c r="SE187" s="110"/>
      <c r="SF187" s="110"/>
      <c r="SG187" s="110"/>
      <c r="SH187" s="110"/>
      <c r="SI187" s="110"/>
      <c r="SJ187" s="110"/>
      <c r="SK187" s="110"/>
      <c r="SL187" s="110"/>
      <c r="SM187" s="110"/>
      <c r="SN187" s="110"/>
      <c r="SO187" s="110"/>
      <c r="SP187" s="110"/>
      <c r="SQ187" s="110"/>
      <c r="SR187" s="110"/>
      <c r="SS187" s="110"/>
      <c r="ST187" s="110"/>
      <c r="SU187" s="110"/>
      <c r="SV187" s="110"/>
      <c r="SW187" s="110"/>
      <c r="SX187" s="110"/>
      <c r="SY187" s="110"/>
      <c r="SZ187" s="110"/>
      <c r="TA187" s="110"/>
      <c r="TB187" s="110"/>
      <c r="TC187" s="110"/>
      <c r="TD187" s="110"/>
      <c r="TE187" s="110"/>
      <c r="TF187" s="110"/>
      <c r="TG187" s="110"/>
      <c r="TH187" s="110"/>
      <c r="TI187" s="110"/>
      <c r="TJ187" s="110"/>
      <c r="TK187" s="110"/>
      <c r="TL187" s="110"/>
      <c r="TM187" s="110"/>
      <c r="TN187" s="110"/>
      <c r="TO187" s="110"/>
      <c r="TP187" s="110"/>
      <c r="TQ187" s="110"/>
      <c r="TR187" s="110"/>
      <c r="TS187" s="110"/>
      <c r="TT187" s="110"/>
      <c r="TU187" s="110"/>
      <c r="TV187" s="110"/>
      <c r="TW187" s="110"/>
      <c r="TX187" s="110"/>
      <c r="TY187" s="110"/>
      <c r="TZ187" s="110"/>
      <c r="UA187" s="110"/>
      <c r="UB187" s="110"/>
      <c r="UC187" s="110"/>
      <c r="UD187" s="110"/>
      <c r="UE187" s="110"/>
      <c r="UF187" s="110"/>
      <c r="UG187" s="110"/>
      <c r="UH187" s="110"/>
      <c r="UI187" s="110"/>
      <c r="UJ187" s="110"/>
      <c r="UK187" s="110"/>
      <c r="UL187" s="110"/>
      <c r="UM187" s="110"/>
      <c r="UN187" s="110"/>
      <c r="UO187" s="110"/>
      <c r="UP187" s="110"/>
      <c r="UQ187" s="110"/>
      <c r="UR187" s="110"/>
      <c r="US187" s="110"/>
      <c r="UT187" s="110"/>
      <c r="UU187" s="110"/>
      <c r="UV187" s="110"/>
      <c r="UW187" s="110"/>
      <c r="UX187" s="110"/>
      <c r="UY187" s="110"/>
      <c r="UZ187" s="110"/>
      <c r="VA187" s="110"/>
      <c r="VB187" s="110"/>
      <c r="VC187" s="110"/>
      <c r="VD187" s="110"/>
      <c r="VE187" s="110"/>
      <c r="VF187" s="110"/>
      <c r="VG187" s="110"/>
      <c r="VH187" s="110"/>
      <c r="VI187" s="110"/>
      <c r="VJ187" s="110"/>
      <c r="VK187" s="110"/>
      <c r="VL187" s="110"/>
      <c r="VM187" s="110"/>
      <c r="VN187" s="110"/>
      <c r="VO187" s="110"/>
      <c r="VP187" s="110"/>
      <c r="VQ187" s="110"/>
      <c r="VR187" s="110"/>
      <c r="VS187" s="110"/>
      <c r="VT187" s="110"/>
      <c r="VU187" s="110"/>
      <c r="VV187" s="110"/>
      <c r="VW187" s="110"/>
      <c r="VX187" s="110"/>
      <c r="VY187" s="110"/>
      <c r="VZ187" s="110"/>
      <c r="WA187" s="110"/>
      <c r="WB187" s="110"/>
      <c r="WC187" s="110"/>
      <c r="WD187" s="110"/>
      <c r="WE187" s="110"/>
      <c r="WF187" s="110"/>
      <c r="WG187" s="110"/>
      <c r="WH187" s="110"/>
      <c r="WI187" s="110"/>
      <c r="WJ187" s="110"/>
      <c r="WK187" s="110"/>
      <c r="WL187" s="110"/>
      <c r="WM187" s="110"/>
      <c r="WN187" s="110"/>
      <c r="WO187" s="110"/>
      <c r="WP187" s="110"/>
      <c r="WQ187" s="110"/>
      <c r="WR187" s="110"/>
      <c r="WS187" s="110"/>
      <c r="WT187" s="110"/>
      <c r="WU187" s="110"/>
      <c r="WV187" s="110"/>
      <c r="WW187" s="110"/>
      <c r="WX187" s="110"/>
      <c r="WY187" s="110"/>
      <c r="WZ187" s="110"/>
      <c r="XA187" s="110"/>
      <c r="XB187" s="110"/>
      <c r="XC187" s="110"/>
      <c r="XD187" s="110"/>
      <c r="XE187" s="110"/>
      <c r="XF187" s="110"/>
      <c r="XG187" s="110"/>
      <c r="XH187" s="110"/>
      <c r="XI187" s="110"/>
      <c r="XJ187" s="110"/>
      <c r="XK187" s="110"/>
      <c r="XL187" s="110"/>
      <c r="XM187" s="110"/>
      <c r="XN187" s="110"/>
      <c r="XO187" s="110"/>
      <c r="XP187" s="110"/>
      <c r="XQ187" s="110"/>
      <c r="XR187" s="110"/>
      <c r="XS187" s="110"/>
      <c r="XT187" s="110"/>
      <c r="XU187" s="110"/>
      <c r="XV187" s="110"/>
      <c r="XW187" s="110"/>
      <c r="XX187" s="110"/>
      <c r="XY187" s="110"/>
      <c r="XZ187" s="110"/>
      <c r="YA187" s="110"/>
      <c r="YB187" s="110"/>
      <c r="YC187" s="110"/>
      <c r="YD187" s="110"/>
      <c r="YE187" s="110"/>
      <c r="YF187" s="110"/>
      <c r="YG187" s="110"/>
      <c r="YH187" s="110"/>
      <c r="YI187" s="110"/>
      <c r="YJ187" s="110"/>
      <c r="YK187" s="110"/>
      <c r="YL187" s="110"/>
      <c r="YM187" s="110"/>
      <c r="YN187" s="110"/>
      <c r="YO187" s="110"/>
      <c r="YP187" s="110"/>
      <c r="YQ187" s="110"/>
      <c r="YR187" s="110"/>
      <c r="YS187" s="110"/>
      <c r="YT187" s="110"/>
      <c r="YU187" s="110"/>
      <c r="YV187" s="110"/>
      <c r="YW187" s="110"/>
      <c r="YX187" s="110"/>
      <c r="YY187" s="110"/>
      <c r="YZ187" s="110"/>
      <c r="ZA187" s="110"/>
      <c r="ZB187" s="110"/>
      <c r="ZC187" s="110"/>
      <c r="ZD187" s="110"/>
      <c r="ZE187" s="110"/>
      <c r="ZF187" s="110"/>
      <c r="ZG187" s="110"/>
      <c r="ZH187" s="110"/>
      <c r="ZI187" s="110"/>
      <c r="ZJ187" s="110"/>
      <c r="ZK187" s="110"/>
      <c r="ZL187" s="110"/>
      <c r="ZM187" s="110"/>
      <c r="ZN187" s="110"/>
      <c r="ZO187" s="110"/>
      <c r="ZP187" s="110"/>
      <c r="ZQ187" s="110"/>
      <c r="ZR187" s="110"/>
      <c r="ZS187" s="110"/>
      <c r="ZT187" s="110"/>
      <c r="ZU187" s="110"/>
    </row>
    <row r="188" spans="1:697" x14ac:dyDescent="0.25">
      <c r="A188" s="48" t="s">
        <v>1003</v>
      </c>
      <c r="B188" s="6">
        <v>555</v>
      </c>
      <c r="C188" s="22" t="s">
        <v>783</v>
      </c>
      <c r="D188" s="6">
        <v>19</v>
      </c>
      <c r="E188" s="6">
        <v>18.3</v>
      </c>
      <c r="F188" s="6" t="s">
        <v>531</v>
      </c>
      <c r="K188" s="53"/>
      <c r="L188" s="53"/>
      <c r="M188" s="23">
        <v>0.68470588235294116</v>
      </c>
      <c r="N188" s="25">
        <v>1</v>
      </c>
      <c r="O188" s="25">
        <v>1</v>
      </c>
      <c r="P188" s="6">
        <v>11.75</v>
      </c>
      <c r="Q188" s="6">
        <v>7.7299999999999995</v>
      </c>
      <c r="R188" s="6">
        <v>2.67</v>
      </c>
      <c r="S188" s="6">
        <v>0.29399999999999998</v>
      </c>
      <c r="T188" s="6">
        <v>0.315</v>
      </c>
      <c r="Y188" s="6">
        <v>0.49407600000000002</v>
      </c>
      <c r="Z188" s="6">
        <v>0.54250900000000002</v>
      </c>
      <c r="AA188" s="6">
        <v>0.58953500000000003</v>
      </c>
      <c r="AB188" s="6">
        <v>0.64670899999999998</v>
      </c>
      <c r="AC188" s="6">
        <v>0.77453000000000005</v>
      </c>
      <c r="AJ188" s="13">
        <v>-62.5</v>
      </c>
      <c r="AK188" s="13">
        <v>-950</v>
      </c>
      <c r="AL188" s="13"/>
      <c r="AM188" s="6">
        <v>343</v>
      </c>
      <c r="AP188" s="23">
        <v>25.2636</v>
      </c>
      <c r="AQ188" s="23">
        <v>-42.815800000000003</v>
      </c>
      <c r="AR188" s="6">
        <v>20</v>
      </c>
      <c r="AS188" s="23">
        <v>-51.8324</v>
      </c>
      <c r="AT188" s="23">
        <v>940</v>
      </c>
      <c r="AU188" s="23">
        <v>-42.815800000000003</v>
      </c>
      <c r="AV188" s="23">
        <v>9.0165299999999995</v>
      </c>
      <c r="AW188" s="23">
        <v>16.2471</v>
      </c>
      <c r="AX188" s="23">
        <v>25.2636</v>
      </c>
      <c r="AY188" s="23">
        <v>0.24833</v>
      </c>
      <c r="AZ188" s="23">
        <v>0.14141599999999999</v>
      </c>
      <c r="BA188" s="23">
        <v>105.742</v>
      </c>
      <c r="BC188" s="23">
        <v>-53.7438</v>
      </c>
      <c r="BD188" s="23">
        <v>-1.9113899999999999</v>
      </c>
      <c r="BI188" s="23">
        <v>2.6449699999999998</v>
      </c>
      <c r="BJ188" s="23">
        <v>0.4355</v>
      </c>
      <c r="BY188" s="105">
        <v>0.54652777777777783</v>
      </c>
      <c r="BZ188" s="105">
        <v>0.55347222222222225</v>
      </c>
      <c r="CA188" s="105">
        <v>0.56180555555555556</v>
      </c>
      <c r="CB188" s="105">
        <v>0.64027777777777783</v>
      </c>
      <c r="CH188" s="23">
        <v>-50</v>
      </c>
      <c r="CI188" s="13"/>
      <c r="CJ188" s="13">
        <v>212</v>
      </c>
      <c r="CK188" s="26">
        <v>0</v>
      </c>
      <c r="CL188" s="26">
        <v>0</v>
      </c>
      <c r="CM188" s="15"/>
      <c r="CN188" s="26"/>
      <c r="CO188" s="29"/>
      <c r="CP188" s="6">
        <v>1</v>
      </c>
      <c r="DA188" s="6">
        <v>0</v>
      </c>
      <c r="DB188" s="26">
        <v>0</v>
      </c>
      <c r="DC188" s="26">
        <v>3</v>
      </c>
      <c r="DD188" s="26">
        <v>3</v>
      </c>
      <c r="DE188" s="26">
        <v>0</v>
      </c>
      <c r="DF188" s="26">
        <v>0</v>
      </c>
      <c r="DG188" s="26">
        <v>0</v>
      </c>
      <c r="DH188" s="26"/>
      <c r="DM188" s="26"/>
    </row>
    <row r="189" spans="1:697" x14ac:dyDescent="0.25">
      <c r="A189" s="13" t="s">
        <v>1004</v>
      </c>
      <c r="B189" s="6">
        <v>556</v>
      </c>
      <c r="C189" s="22" t="s">
        <v>783</v>
      </c>
      <c r="D189" s="6">
        <v>19</v>
      </c>
      <c r="E189" s="6">
        <v>18.3</v>
      </c>
      <c r="F189" s="6" t="s">
        <v>531</v>
      </c>
      <c r="K189" s="53"/>
      <c r="L189" s="53"/>
      <c r="M189" s="23">
        <v>9.1764705882352943E-2</v>
      </c>
      <c r="N189" s="25">
        <v>1</v>
      </c>
      <c r="O189" s="25">
        <v>1.5</v>
      </c>
      <c r="P189" s="6">
        <v>7.46</v>
      </c>
      <c r="Q189" s="6">
        <v>5.0599999999999996</v>
      </c>
      <c r="R189" s="6">
        <v>4.5</v>
      </c>
      <c r="Y189" s="42"/>
      <c r="Z189" s="6">
        <v>0.67097600000000002</v>
      </c>
      <c r="AA189" s="6">
        <v>0.67097600000000002</v>
      </c>
      <c r="AB189" s="6">
        <v>0.68747499999999995</v>
      </c>
      <c r="AC189" s="6">
        <v>0.68664499999999995</v>
      </c>
      <c r="AJ189" s="13">
        <v>0</v>
      </c>
      <c r="AK189" s="13">
        <v>0</v>
      </c>
      <c r="AL189" s="13"/>
      <c r="AP189" s="23">
        <v>57.657899999999998</v>
      </c>
      <c r="AQ189" s="23">
        <v>-33.749200000000002</v>
      </c>
      <c r="AR189" s="6">
        <v>1</v>
      </c>
      <c r="AS189" s="23">
        <v>-43.907899999999998</v>
      </c>
      <c r="AT189" s="23">
        <v>1600</v>
      </c>
      <c r="AU189" s="23">
        <v>-33.749200000000002</v>
      </c>
      <c r="AV189" s="23">
        <v>10.1587</v>
      </c>
      <c r="AW189" s="23">
        <v>47.499200000000002</v>
      </c>
      <c r="AX189" s="23">
        <v>57.657899999999998</v>
      </c>
      <c r="AY189" s="23">
        <v>0.25725300000000001</v>
      </c>
      <c r="AZ189" s="23">
        <v>0.13383800000000001</v>
      </c>
      <c r="BA189" s="23">
        <v>359.375</v>
      </c>
      <c r="BC189" s="23">
        <v>-40.25</v>
      </c>
      <c r="BD189" s="23">
        <v>3.6579100000000002</v>
      </c>
      <c r="BE189" s="23">
        <v>0.80330400000000002</v>
      </c>
      <c r="BI189" s="23">
        <v>0.61669600000000002</v>
      </c>
      <c r="BJ189" s="23">
        <v>0.86</v>
      </c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V189" s="21"/>
      <c r="BW189" s="21"/>
      <c r="BX189" s="21"/>
      <c r="BY189" s="105">
        <v>0.54652777777777783</v>
      </c>
      <c r="BZ189" s="105">
        <v>0.55347222222222225</v>
      </c>
      <c r="CA189" s="105">
        <v>0.56180555555555556</v>
      </c>
      <c r="CB189" s="105">
        <v>0.65972222222222221</v>
      </c>
      <c r="CC189" s="21"/>
      <c r="CD189" s="97"/>
      <c r="CE189" s="97"/>
      <c r="CF189" s="97"/>
      <c r="CG189" s="97"/>
      <c r="CH189" s="97">
        <v>-46</v>
      </c>
      <c r="CI189" s="13"/>
      <c r="CJ189" s="93">
        <v>212</v>
      </c>
      <c r="CK189" s="26">
        <v>0</v>
      </c>
      <c r="CL189" s="26">
        <v>0</v>
      </c>
      <c r="CM189" s="15"/>
      <c r="CN189" s="26"/>
      <c r="CO189" s="104">
        <v>1</v>
      </c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6"/>
      <c r="DC189" s="26"/>
      <c r="DD189" s="26"/>
      <c r="DE189" s="26"/>
      <c r="DF189" s="26"/>
      <c r="DG189" s="26"/>
      <c r="DH189" s="26"/>
      <c r="DM189" s="26"/>
    </row>
    <row r="190" spans="1:697" x14ac:dyDescent="0.25">
      <c r="A190" s="48" t="s">
        <v>1007</v>
      </c>
      <c r="B190" s="6">
        <v>559</v>
      </c>
      <c r="C190" s="22" t="s">
        <v>780</v>
      </c>
      <c r="D190" s="6">
        <v>19</v>
      </c>
      <c r="E190" s="6">
        <v>18.3</v>
      </c>
      <c r="F190" s="6" t="s">
        <v>531</v>
      </c>
      <c r="H190" s="6">
        <v>0</v>
      </c>
      <c r="K190" s="53"/>
      <c r="L190" s="53"/>
      <c r="M190" s="23">
        <v>0.48525469168900803</v>
      </c>
      <c r="N190" s="25">
        <v>1</v>
      </c>
      <c r="O190" s="25">
        <v>1</v>
      </c>
      <c r="P190" s="6">
        <v>12.14</v>
      </c>
      <c r="Q190" s="6">
        <v>6.96</v>
      </c>
      <c r="R190" s="6">
        <v>2.96</v>
      </c>
      <c r="S190" s="6">
        <v>0.34300000000000003</v>
      </c>
      <c r="T190" s="6">
        <v>0.34899999999999998</v>
      </c>
      <c r="Y190" s="6">
        <v>0.50423099999999998</v>
      </c>
      <c r="Z190" s="6">
        <v>0.50083200000000005</v>
      </c>
      <c r="AA190" s="6">
        <v>0.50883599999999996</v>
      </c>
      <c r="AB190" s="6">
        <v>0.54446700000000003</v>
      </c>
      <c r="AC190" s="6">
        <v>0.62728099999999998</v>
      </c>
      <c r="AJ190" s="13">
        <v>-70.400000000000006</v>
      </c>
      <c r="AK190" s="13">
        <v>-2700</v>
      </c>
      <c r="AL190" s="13"/>
      <c r="AM190" s="6">
        <v>293</v>
      </c>
      <c r="AP190" s="23">
        <v>29.233000000000001</v>
      </c>
      <c r="AQ190" s="23">
        <v>-35.497300000000003</v>
      </c>
      <c r="AR190" s="6">
        <v>23</v>
      </c>
      <c r="AS190" s="23">
        <v>-50.588999999999999</v>
      </c>
      <c r="AT190" s="23">
        <v>1860</v>
      </c>
      <c r="AU190" s="23">
        <v>-35.497300000000003</v>
      </c>
      <c r="AV190" s="23">
        <v>15.0916</v>
      </c>
      <c r="AW190" s="23">
        <v>14.141400000000001</v>
      </c>
      <c r="AX190" s="23">
        <v>29.233000000000001</v>
      </c>
      <c r="AY190" s="23">
        <v>0.192107</v>
      </c>
      <c r="AZ190" s="23">
        <v>0.114916</v>
      </c>
      <c r="BA190" s="23">
        <v>115.557</v>
      </c>
      <c r="BC190" s="23">
        <v>-50.006799999999998</v>
      </c>
      <c r="BD190" s="23">
        <v>0.58216500000000004</v>
      </c>
      <c r="BE190" s="23">
        <v>0.656281</v>
      </c>
      <c r="BI190" s="23">
        <v>0.601545</v>
      </c>
      <c r="BJ190" s="23">
        <v>0.782609</v>
      </c>
      <c r="BY190" s="105">
        <v>0.54652777777777783</v>
      </c>
      <c r="BZ190" s="105">
        <v>0.55347222222222225</v>
      </c>
      <c r="CA190" s="105">
        <v>0.56180555555555556</v>
      </c>
      <c r="CB190" s="105">
        <v>0.71388888888888891</v>
      </c>
      <c r="CH190" s="23">
        <v>-48</v>
      </c>
      <c r="CI190" s="13"/>
      <c r="CJ190" s="93">
        <v>213</v>
      </c>
      <c r="CK190" s="26">
        <v>-5.4782353059999993</v>
      </c>
      <c r="CL190" s="26">
        <v>0</v>
      </c>
      <c r="CM190" s="15"/>
      <c r="CN190" s="26"/>
      <c r="CO190" s="29">
        <v>1</v>
      </c>
      <c r="DB190" s="26"/>
      <c r="DC190" s="26"/>
      <c r="DD190" s="26"/>
      <c r="DE190" s="26"/>
      <c r="DF190" s="26"/>
      <c r="DG190" s="26"/>
      <c r="DH190" s="26"/>
      <c r="DM190" s="26"/>
    </row>
    <row r="191" spans="1:697" x14ac:dyDescent="0.25">
      <c r="A191" s="48" t="s">
        <v>1038</v>
      </c>
      <c r="B191" s="6">
        <v>627</v>
      </c>
      <c r="C191" s="22" t="s">
        <v>783</v>
      </c>
      <c r="D191" s="6">
        <v>19</v>
      </c>
      <c r="E191" s="6">
        <v>18.100000000000001</v>
      </c>
      <c r="F191" s="6" t="s">
        <v>531</v>
      </c>
      <c r="J191" s="23">
        <v>245</v>
      </c>
      <c r="K191" s="53"/>
      <c r="L191" s="53"/>
      <c r="M191" s="23">
        <v>0.7</v>
      </c>
      <c r="N191" s="25">
        <v>1</v>
      </c>
      <c r="O191" s="25">
        <v>1</v>
      </c>
      <c r="P191" s="6">
        <v>7.57</v>
      </c>
      <c r="Q191" s="6">
        <v>5.2</v>
      </c>
      <c r="R191" s="6">
        <v>3.5</v>
      </c>
      <c r="Y191" s="6">
        <v>0.54963899999999999</v>
      </c>
      <c r="Z191" s="6">
        <v>0.55165500000000001</v>
      </c>
      <c r="AA191" s="6">
        <v>0.57128599999999996</v>
      </c>
      <c r="AB191" s="6">
        <v>0.63072499999999998</v>
      </c>
      <c r="AC191" s="6">
        <v>0.69089800000000001</v>
      </c>
      <c r="AM191" s="6">
        <v>266</v>
      </c>
      <c r="AP191" s="23">
        <v>22.247499999999999</v>
      </c>
      <c r="AQ191" s="23">
        <v>-41.329799999999999</v>
      </c>
      <c r="AR191" s="6">
        <v>28</v>
      </c>
      <c r="AS191" s="23">
        <v>-51.842399999999998</v>
      </c>
      <c r="AT191" s="23">
        <v>2000</v>
      </c>
      <c r="AU191" s="23">
        <v>-41.329799999999999</v>
      </c>
      <c r="AV191" s="23">
        <v>10.512600000000001</v>
      </c>
      <c r="AW191" s="23">
        <v>11.7349</v>
      </c>
      <c r="AX191" s="23">
        <v>22.247499999999999</v>
      </c>
      <c r="AY191" s="23">
        <v>0.23713500000000001</v>
      </c>
      <c r="AZ191" s="23">
        <v>0.131498</v>
      </c>
      <c r="BA191" s="23">
        <v>84.821399999999997</v>
      </c>
      <c r="BB191" s="23">
        <v>-83.203100000000006</v>
      </c>
      <c r="BC191" s="23">
        <v>-53.515599999999999</v>
      </c>
      <c r="BD191" s="23">
        <v>-1.67327</v>
      </c>
      <c r="BE191" s="23">
        <v>4.97675</v>
      </c>
      <c r="BF191" s="23">
        <v>0</v>
      </c>
      <c r="BG191" s="23">
        <v>0</v>
      </c>
      <c r="BH191" s="23">
        <v>0</v>
      </c>
      <c r="BI191" s="23">
        <v>0.64681900000000003</v>
      </c>
      <c r="BJ191" s="23">
        <v>0.84928599999999999</v>
      </c>
      <c r="BP191" s="23">
        <v>1</v>
      </c>
      <c r="BY191" s="105">
        <v>0.39583333333333331</v>
      </c>
      <c r="BZ191" s="105">
        <v>0.4055555555555555</v>
      </c>
      <c r="CA191" s="105">
        <v>0.41180555555555554</v>
      </c>
      <c r="CI191" s="13"/>
      <c r="CJ191" s="13">
        <v>246</v>
      </c>
      <c r="CK191" s="26"/>
      <c r="CL191" s="26"/>
      <c r="CM191" s="26"/>
      <c r="CN191" s="26"/>
      <c r="CO191" s="29"/>
      <c r="DB191" s="26"/>
      <c r="DC191" s="26"/>
      <c r="DD191" s="26"/>
      <c r="DE191" s="26"/>
      <c r="DF191" s="26"/>
      <c r="DG191" s="26"/>
      <c r="DM191" s="26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  <c r="IW191" s="42"/>
      <c r="IX191" s="42"/>
      <c r="IY191" s="42"/>
      <c r="IZ191" s="42"/>
      <c r="JA191" s="42"/>
      <c r="JB191" s="42"/>
      <c r="JC191" s="42"/>
      <c r="JD191" s="42"/>
      <c r="JE191" s="42"/>
      <c r="JF191" s="42"/>
      <c r="JG191" s="42"/>
      <c r="JH191" s="42"/>
      <c r="JI191" s="42"/>
      <c r="JJ191" s="42"/>
      <c r="JK191" s="42"/>
      <c r="JL191" s="42"/>
      <c r="JM191" s="42"/>
      <c r="JN191" s="42"/>
      <c r="JO191" s="42"/>
      <c r="JP191" s="42"/>
      <c r="JQ191" s="42"/>
      <c r="JR191" s="42"/>
      <c r="JS191" s="42"/>
      <c r="JT191" s="42"/>
      <c r="JU191" s="42"/>
      <c r="JV191" s="42"/>
      <c r="JW191" s="42"/>
      <c r="JX191" s="42"/>
      <c r="JY191" s="42"/>
      <c r="JZ191" s="42"/>
      <c r="KA191" s="42"/>
      <c r="KB191" s="42"/>
      <c r="KC191" s="42"/>
      <c r="KD191" s="42"/>
      <c r="KE191" s="42"/>
      <c r="KF191" s="42"/>
      <c r="KG191" s="42"/>
      <c r="KH191" s="42"/>
      <c r="KI191" s="42"/>
      <c r="KJ191" s="42"/>
      <c r="KK191" s="42"/>
      <c r="KL191" s="42"/>
      <c r="KM191" s="42"/>
      <c r="KN191" s="42"/>
      <c r="KO191" s="42"/>
      <c r="KP191" s="42"/>
      <c r="KQ191" s="42"/>
      <c r="KR191" s="42"/>
      <c r="KS191" s="42"/>
      <c r="KT191" s="42"/>
      <c r="KU191" s="42"/>
      <c r="KV191" s="42"/>
      <c r="KW191" s="42"/>
      <c r="KX191" s="42"/>
      <c r="KY191" s="42"/>
      <c r="KZ191" s="42"/>
      <c r="LA191" s="42"/>
      <c r="LB191" s="42"/>
      <c r="LC191" s="42"/>
      <c r="LD191" s="42"/>
      <c r="LE191" s="42"/>
      <c r="LF191" s="42"/>
      <c r="LG191" s="42"/>
      <c r="LH191" s="42"/>
      <c r="LI191" s="42"/>
      <c r="LJ191" s="42"/>
      <c r="LK191" s="42"/>
      <c r="LL191" s="42"/>
      <c r="LM191" s="42"/>
      <c r="LN191" s="42"/>
      <c r="LO191" s="42"/>
      <c r="LP191" s="42"/>
      <c r="LQ191" s="42"/>
      <c r="LR191" s="42"/>
      <c r="LS191" s="42"/>
      <c r="LT191" s="42"/>
      <c r="LU191" s="42"/>
      <c r="LV191" s="42"/>
      <c r="LW191" s="42"/>
      <c r="LX191" s="42"/>
      <c r="LY191" s="42"/>
      <c r="LZ191" s="42"/>
      <c r="MA191" s="42"/>
      <c r="MB191" s="42"/>
      <c r="MC191" s="42"/>
      <c r="MD191" s="42"/>
      <c r="ME191" s="42"/>
      <c r="MF191" s="42"/>
      <c r="MG191" s="42"/>
      <c r="MH191" s="42"/>
      <c r="MI191" s="42"/>
    </row>
    <row r="192" spans="1:697" x14ac:dyDescent="0.25">
      <c r="A192" s="13" t="s">
        <v>1041</v>
      </c>
      <c r="B192" s="6">
        <v>630</v>
      </c>
      <c r="C192" s="22" t="s">
        <v>793</v>
      </c>
      <c r="D192" s="6">
        <v>19</v>
      </c>
      <c r="E192" s="6">
        <v>18.100000000000001</v>
      </c>
      <c r="K192" s="170">
        <v>63</v>
      </c>
      <c r="L192" s="170">
        <v>600</v>
      </c>
      <c r="M192" s="169">
        <v>0.105</v>
      </c>
      <c r="N192" s="25">
        <v>1</v>
      </c>
      <c r="O192" s="25">
        <v>1.5</v>
      </c>
      <c r="P192" s="6">
        <v>15.13</v>
      </c>
      <c r="Q192" s="6">
        <v>9.23</v>
      </c>
      <c r="R192" s="6">
        <v>5.92</v>
      </c>
      <c r="S192" s="6">
        <v>0.377</v>
      </c>
      <c r="T192" s="6">
        <v>0.40100000000000002</v>
      </c>
      <c r="Y192" s="6">
        <v>0.46695300000000001</v>
      </c>
      <c r="Z192" s="6">
        <v>0.463953</v>
      </c>
      <c r="AA192" s="6">
        <v>0.46779999999999999</v>
      </c>
      <c r="AB192" s="6">
        <v>0.50333600000000001</v>
      </c>
      <c r="AC192" s="6">
        <v>0.61771200000000004</v>
      </c>
      <c r="AJ192" s="6">
        <v>-73.5</v>
      </c>
      <c r="AK192" s="6">
        <v>-2100</v>
      </c>
      <c r="AM192" s="6">
        <v>273</v>
      </c>
      <c r="AP192" s="23">
        <v>51.290399999999998</v>
      </c>
      <c r="AQ192" s="23">
        <v>-36.817300000000003</v>
      </c>
      <c r="AR192" s="6">
        <v>17</v>
      </c>
      <c r="AS192" s="23">
        <v>-50.275700000000001</v>
      </c>
      <c r="AT192" s="23">
        <v>1200</v>
      </c>
      <c r="AU192" s="23">
        <v>-36.817300000000003</v>
      </c>
      <c r="AV192" s="23">
        <v>13.458399999999999</v>
      </c>
      <c r="AW192" s="23">
        <v>37.832000000000001</v>
      </c>
      <c r="AX192" s="23">
        <v>51.290399999999998</v>
      </c>
      <c r="AY192" s="23">
        <v>0.247506</v>
      </c>
      <c r="AZ192" s="23">
        <v>0.150614</v>
      </c>
      <c r="BA192" s="23">
        <v>246.59899999999999</v>
      </c>
      <c r="BB192" s="23">
        <v>-224.357</v>
      </c>
      <c r="BC192" s="23">
        <v>-52.170999999999999</v>
      </c>
      <c r="BD192" s="23">
        <v>-1.8952500000000001</v>
      </c>
      <c r="BE192" s="23">
        <v>3.7815099999999999</v>
      </c>
      <c r="BF192" s="23">
        <v>0</v>
      </c>
      <c r="BG192" s="23">
        <v>0</v>
      </c>
      <c r="BH192" s="23">
        <v>0</v>
      </c>
      <c r="BI192" s="23">
        <v>0.67554700000000001</v>
      </c>
      <c r="BJ192" s="23">
        <v>0.92294100000000001</v>
      </c>
      <c r="BP192" s="23">
        <v>1</v>
      </c>
      <c r="BY192" s="105">
        <v>0.39583333333333331</v>
      </c>
      <c r="BZ192" s="105">
        <v>0.4055555555555555</v>
      </c>
      <c r="CA192" s="105">
        <v>0.41666666666666669</v>
      </c>
      <c r="CI192" s="13"/>
      <c r="CJ192" s="13">
        <v>248</v>
      </c>
      <c r="CK192" s="26"/>
      <c r="CL192" s="26"/>
      <c r="CM192" s="26"/>
      <c r="CN192" s="26"/>
      <c r="CO192" s="29"/>
      <c r="DB192" s="26"/>
      <c r="DC192" s="26"/>
      <c r="DD192" s="26"/>
      <c r="DE192" s="26"/>
      <c r="DF192" s="26"/>
      <c r="DG192" s="26"/>
      <c r="DM192" s="2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</row>
    <row r="193" spans="1:697" x14ac:dyDescent="0.25">
      <c r="A193" s="13" t="s">
        <v>1071</v>
      </c>
      <c r="B193" s="6">
        <v>668</v>
      </c>
      <c r="C193" s="22" t="s">
        <v>778</v>
      </c>
      <c r="D193" s="6">
        <v>19</v>
      </c>
      <c r="E193" s="6">
        <v>18.7</v>
      </c>
      <c r="K193" s="169">
        <v>59.1</v>
      </c>
      <c r="L193" s="170">
        <v>480.8</v>
      </c>
      <c r="M193" s="169">
        <v>0.12292013311148087</v>
      </c>
      <c r="N193" s="23">
        <v>1</v>
      </c>
      <c r="O193" s="23">
        <v>1.5</v>
      </c>
      <c r="P193" s="6">
        <v>10.14</v>
      </c>
      <c r="Q193" s="23">
        <v>5.25</v>
      </c>
      <c r="R193" s="6">
        <v>2.87</v>
      </c>
      <c r="Y193" s="6">
        <v>0.51250899999999999</v>
      </c>
      <c r="Z193" s="6">
        <v>0.48818600000000001</v>
      </c>
      <c r="AA193" s="6">
        <v>0.48056900000000002</v>
      </c>
      <c r="AB193" s="6">
        <v>0.50303100000000001</v>
      </c>
      <c r="AC193" s="6">
        <v>0.57566099999999998</v>
      </c>
      <c r="AJ193" s="6">
        <v>0</v>
      </c>
      <c r="AK193" s="6">
        <v>0</v>
      </c>
      <c r="AL193" s="6">
        <v>250</v>
      </c>
      <c r="AM193" s="6">
        <v>221</v>
      </c>
      <c r="AP193" s="23">
        <v>55.864100000000001</v>
      </c>
      <c r="AQ193" s="23">
        <v>-37.264600000000002</v>
      </c>
      <c r="AR193" s="6">
        <v>41</v>
      </c>
      <c r="AS193" s="23">
        <v>-47.494399999999999</v>
      </c>
      <c r="AT193" s="23">
        <v>1370</v>
      </c>
      <c r="AU193" s="23">
        <v>-37.264600000000002</v>
      </c>
      <c r="AV193" s="23">
        <v>10.229799999999999</v>
      </c>
      <c r="AW193" s="23">
        <v>45.634300000000003</v>
      </c>
      <c r="AX193" s="23">
        <v>55.864100000000001</v>
      </c>
      <c r="AY193" s="23">
        <v>0.204703</v>
      </c>
      <c r="AZ193" s="23">
        <v>0.134051</v>
      </c>
      <c r="BA193" s="23">
        <v>371.79899999999998</v>
      </c>
      <c r="BB193" s="23">
        <v>-301.56200000000001</v>
      </c>
      <c r="BC193" s="23">
        <v>-51.865099999999998</v>
      </c>
      <c r="BD193" s="23">
        <v>-4.3706699999999996</v>
      </c>
      <c r="BE193" s="23">
        <v>0.686944</v>
      </c>
      <c r="BI193" s="23">
        <v>0.56451899999999999</v>
      </c>
      <c r="BJ193" s="23">
        <v>0.79073199999999999</v>
      </c>
      <c r="BQ193" s="23">
        <v>0.56244435294117656</v>
      </c>
      <c r="BR193" s="23">
        <v>0.24200035294117647</v>
      </c>
      <c r="BS193" s="23" t="s">
        <v>1062</v>
      </c>
      <c r="BT193" s="23" t="s">
        <v>1063</v>
      </c>
      <c r="BU193" t="s">
        <v>1064</v>
      </c>
      <c r="BV193" s="23" t="s">
        <v>85</v>
      </c>
      <c r="BW193" s="23" t="s">
        <v>1065</v>
      </c>
      <c r="BX193" s="23" t="s">
        <v>1068</v>
      </c>
      <c r="CK193" s="26"/>
      <c r="CL193" s="26"/>
      <c r="CN193" s="26"/>
      <c r="CO193" s="29"/>
      <c r="DB193" s="26"/>
      <c r="DC193" s="26"/>
      <c r="DD193" s="26"/>
      <c r="DE193" s="26"/>
      <c r="DF193" s="26"/>
      <c r="DG193" s="26"/>
      <c r="DM193" s="26"/>
    </row>
    <row r="194" spans="1:697" x14ac:dyDescent="0.25">
      <c r="A194" s="13" t="s">
        <v>1072</v>
      </c>
      <c r="B194" s="6">
        <v>669</v>
      </c>
      <c r="C194" s="22" t="s">
        <v>778</v>
      </c>
      <c r="D194" s="6">
        <v>19</v>
      </c>
      <c r="E194" s="6">
        <v>18.7</v>
      </c>
      <c r="K194" s="169">
        <v>72.2</v>
      </c>
      <c r="L194" s="170">
        <v>480.8</v>
      </c>
      <c r="M194" s="169">
        <v>0.15016638935108154</v>
      </c>
      <c r="N194" s="23">
        <v>1</v>
      </c>
      <c r="O194" s="23">
        <v>1.5</v>
      </c>
      <c r="P194" s="6">
        <v>9.74</v>
      </c>
      <c r="Q194" s="23">
        <v>6.2</v>
      </c>
      <c r="R194" s="23">
        <v>5.01</v>
      </c>
      <c r="Y194" s="6">
        <v>0.59538599999999997</v>
      </c>
      <c r="Z194" s="6">
        <v>0.58287800000000001</v>
      </c>
      <c r="AA194" s="6">
        <v>0.57565100000000002</v>
      </c>
      <c r="AB194" s="6">
        <v>0.58291099999999996</v>
      </c>
      <c r="AC194" s="6">
        <v>0.63698900000000003</v>
      </c>
      <c r="AJ194" s="6">
        <v>-72.5</v>
      </c>
      <c r="AK194" s="6">
        <v>-3600</v>
      </c>
      <c r="AL194" s="6">
        <v>250</v>
      </c>
      <c r="AM194" s="6">
        <v>249</v>
      </c>
      <c r="AP194" s="23">
        <v>54.023200000000003</v>
      </c>
      <c r="AQ194" s="23">
        <v>-36.035800000000002</v>
      </c>
      <c r="AR194" s="6">
        <v>15</v>
      </c>
      <c r="AS194" s="23">
        <v>-47.523200000000003</v>
      </c>
      <c r="AT194" s="23">
        <v>1440</v>
      </c>
      <c r="AU194" s="23">
        <v>-36.035800000000002</v>
      </c>
      <c r="AV194" s="23">
        <v>11.487399999999999</v>
      </c>
      <c r="AW194" s="23">
        <v>42.535800000000002</v>
      </c>
      <c r="AX194" s="23">
        <v>54.023200000000003</v>
      </c>
      <c r="AY194" s="23">
        <v>0.21343400000000001</v>
      </c>
      <c r="AZ194" s="23">
        <v>0.13026699999999999</v>
      </c>
      <c r="BA194" s="23">
        <v>344.68799999999999</v>
      </c>
      <c r="BB194" s="23">
        <v>-280</v>
      </c>
      <c r="BC194" s="23">
        <v>-49.856299999999997</v>
      </c>
      <c r="BD194" s="23">
        <v>-2.3331</v>
      </c>
      <c r="BE194" s="23">
        <v>0.69094100000000003</v>
      </c>
      <c r="BF194" s="23">
        <v>0</v>
      </c>
      <c r="BG194" s="23">
        <v>0</v>
      </c>
      <c r="BH194" s="23">
        <v>0</v>
      </c>
      <c r="BI194" s="23">
        <v>0.58639300000000005</v>
      </c>
      <c r="BJ194" s="23">
        <v>0.80866700000000002</v>
      </c>
      <c r="BQ194" s="23">
        <v>0.52641122222222225</v>
      </c>
      <c r="BR194" s="23">
        <v>0.29572700000000002</v>
      </c>
      <c r="BS194" s="23" t="s">
        <v>1062</v>
      </c>
      <c r="BT194" s="23" t="s">
        <v>1063</v>
      </c>
      <c r="BU194" t="s">
        <v>1064</v>
      </c>
      <c r="BV194" s="23" t="s">
        <v>85</v>
      </c>
      <c r="BW194" s="23" t="s">
        <v>1065</v>
      </c>
      <c r="BX194" s="23" t="s">
        <v>1068</v>
      </c>
      <c r="CK194" s="26"/>
      <c r="CL194" s="26"/>
      <c r="CN194" s="26"/>
      <c r="CO194" s="29"/>
      <c r="DB194" s="26"/>
      <c r="DC194" s="26"/>
      <c r="DD194" s="26"/>
      <c r="DE194" s="26"/>
      <c r="DF194" s="26"/>
      <c r="DG194" s="26"/>
      <c r="DM194" s="26"/>
    </row>
    <row r="195" spans="1:697" x14ac:dyDescent="0.25">
      <c r="A195" s="13" t="s">
        <v>1073</v>
      </c>
      <c r="B195" s="6">
        <v>670</v>
      </c>
      <c r="C195" s="22"/>
      <c r="D195" s="6">
        <v>19</v>
      </c>
      <c r="E195" s="6">
        <v>18.7</v>
      </c>
      <c r="K195" s="169">
        <v>95.7</v>
      </c>
      <c r="L195" s="170">
        <v>480.8</v>
      </c>
      <c r="M195" s="169">
        <v>0.19904326123128119</v>
      </c>
      <c r="N195" s="23">
        <v>1</v>
      </c>
      <c r="O195" s="23">
        <v>1.5</v>
      </c>
      <c r="P195" s="6">
        <v>14.11</v>
      </c>
      <c r="Q195" s="23">
        <v>6.64</v>
      </c>
      <c r="R195" s="6">
        <v>3.69</v>
      </c>
      <c r="Y195" s="6">
        <v>0.38486199999999998</v>
      </c>
      <c r="Z195" s="6">
        <v>0.377002</v>
      </c>
      <c r="AA195" s="6">
        <v>0.36873499999999998</v>
      </c>
      <c r="AB195" s="6">
        <v>0.37919900000000001</v>
      </c>
      <c r="AC195" s="6">
        <v>0.487734</v>
      </c>
      <c r="AJ195" s="6">
        <v>0</v>
      </c>
      <c r="AK195" s="6">
        <v>0</v>
      </c>
      <c r="AL195" s="6">
        <v>250</v>
      </c>
      <c r="AM195" s="6">
        <v>240</v>
      </c>
      <c r="AP195" s="23">
        <v>56.048900000000003</v>
      </c>
      <c r="AQ195" s="23">
        <v>-36.835599999999999</v>
      </c>
      <c r="AR195" s="6">
        <v>35</v>
      </c>
      <c r="AS195" s="23">
        <v>-48.878399999999999</v>
      </c>
      <c r="AT195" s="23">
        <v>1620</v>
      </c>
      <c r="AU195" s="23">
        <v>-36.835599999999999</v>
      </c>
      <c r="AV195" s="23">
        <v>12.0427</v>
      </c>
      <c r="AW195" s="23">
        <v>44.0062</v>
      </c>
      <c r="AX195" s="23">
        <v>56.048900000000003</v>
      </c>
      <c r="AY195" s="23">
        <v>0.21690999999999999</v>
      </c>
      <c r="AZ195" s="23">
        <v>0.14533799999999999</v>
      </c>
      <c r="BA195" s="23">
        <v>332.90199999999999</v>
      </c>
      <c r="BB195" s="23">
        <v>-287.54500000000002</v>
      </c>
      <c r="BC195" s="23">
        <v>-54.248199999999997</v>
      </c>
      <c r="BD195" s="23">
        <v>-5.3698499999999996</v>
      </c>
      <c r="BE195" s="23">
        <v>0.72745599999999999</v>
      </c>
      <c r="BI195" s="23">
        <v>0.655115</v>
      </c>
      <c r="BJ195" s="23">
        <v>0.89685700000000002</v>
      </c>
      <c r="BQ195" s="23">
        <v>0.58306494444444434</v>
      </c>
      <c r="BR195" s="23">
        <v>0.24447077777777779</v>
      </c>
      <c r="BS195" s="23" t="s">
        <v>1062</v>
      </c>
      <c r="BT195" s="23" t="s">
        <v>1063</v>
      </c>
      <c r="BU195" t="s">
        <v>1064</v>
      </c>
      <c r="BV195" s="23" t="s">
        <v>85</v>
      </c>
      <c r="BW195" s="23" t="s">
        <v>1065</v>
      </c>
      <c r="BX195" s="23" t="s">
        <v>1068</v>
      </c>
      <c r="CK195" s="26"/>
      <c r="CL195" s="26"/>
      <c r="CM195" s="26"/>
      <c r="CN195" s="26"/>
      <c r="CO195" s="29"/>
      <c r="DB195" s="26"/>
      <c r="DC195" s="26"/>
      <c r="DD195" s="26"/>
      <c r="DE195" s="26"/>
      <c r="DF195" s="26"/>
      <c r="DG195" s="26"/>
      <c r="DM195" s="26"/>
    </row>
    <row r="196" spans="1:697" x14ac:dyDescent="0.25">
      <c r="A196" s="13" t="s">
        <v>1074</v>
      </c>
      <c r="B196" s="6">
        <v>671</v>
      </c>
      <c r="C196" s="22"/>
      <c r="D196" s="6">
        <v>19</v>
      </c>
      <c r="E196" s="6">
        <v>18.7</v>
      </c>
      <c r="K196" s="169">
        <v>158</v>
      </c>
      <c r="L196" s="170">
        <v>480.8</v>
      </c>
      <c r="M196" s="169">
        <v>0.32861896838602328</v>
      </c>
      <c r="N196" s="23">
        <v>1</v>
      </c>
      <c r="O196" s="23">
        <v>1.5</v>
      </c>
      <c r="P196" s="6">
        <v>10.96</v>
      </c>
      <c r="Q196" s="23">
        <v>6.71</v>
      </c>
      <c r="R196" s="23">
        <v>3.2</v>
      </c>
      <c r="Y196" s="6">
        <v>0.47578799999999999</v>
      </c>
      <c r="Z196" s="6">
        <v>0.46503800000000001</v>
      </c>
      <c r="AA196" s="6">
        <v>0.44279000000000002</v>
      </c>
      <c r="AB196" s="6">
        <v>0.46113100000000001</v>
      </c>
      <c r="AC196" s="6">
        <v>0.54867500000000002</v>
      </c>
      <c r="AJ196" s="6">
        <v>0</v>
      </c>
      <c r="AK196" s="6">
        <v>0</v>
      </c>
      <c r="AL196" s="6">
        <v>250</v>
      </c>
      <c r="AM196" s="6">
        <v>286</v>
      </c>
      <c r="AP196" s="23">
        <v>45.703699999999998</v>
      </c>
      <c r="AQ196" s="23">
        <v>-37.587600000000002</v>
      </c>
      <c r="AR196" s="6">
        <v>43</v>
      </c>
      <c r="AS196" s="23">
        <v>-49.6492</v>
      </c>
      <c r="AT196" s="23">
        <v>1940</v>
      </c>
      <c r="AU196" s="23">
        <v>-37.587600000000002</v>
      </c>
      <c r="AV196" s="23">
        <v>12.0616</v>
      </c>
      <c r="AW196" s="23">
        <v>33.642099999999999</v>
      </c>
      <c r="AX196" s="23">
        <v>45.703699999999998</v>
      </c>
      <c r="AY196" s="23">
        <v>0.21301400000000001</v>
      </c>
      <c r="AZ196" s="23">
        <v>0.13660600000000001</v>
      </c>
      <c r="BA196" s="23">
        <v>228.089</v>
      </c>
      <c r="BB196" s="23">
        <v>-254.142</v>
      </c>
      <c r="BC196" s="23">
        <v>-53.023299999999999</v>
      </c>
      <c r="BD196" s="23">
        <v>-3.3740399999999999</v>
      </c>
      <c r="BE196" s="23">
        <v>0.665076</v>
      </c>
      <c r="BF196" s="23">
        <v>0</v>
      </c>
      <c r="BG196" s="23">
        <v>0</v>
      </c>
      <c r="BH196" s="23">
        <v>0</v>
      </c>
      <c r="BI196" s="23">
        <v>0.57259899999999997</v>
      </c>
      <c r="BJ196" s="23">
        <v>0.79255799999999998</v>
      </c>
      <c r="BS196" s="23" t="s">
        <v>1062</v>
      </c>
      <c r="BT196" s="23" t="s">
        <v>1063</v>
      </c>
      <c r="BU196" t="s">
        <v>1064</v>
      </c>
      <c r="BV196" s="23" t="s">
        <v>85</v>
      </c>
      <c r="BW196" s="23" t="s">
        <v>1065</v>
      </c>
      <c r="BX196" s="23" t="s">
        <v>1068</v>
      </c>
      <c r="CK196" s="26"/>
      <c r="CO196" s="29"/>
      <c r="DG196" s="26"/>
      <c r="DM196" s="26"/>
    </row>
    <row r="197" spans="1:697" x14ac:dyDescent="0.25">
      <c r="A197" s="13" t="s">
        <v>1075</v>
      </c>
      <c r="B197" s="6">
        <v>672</v>
      </c>
      <c r="C197" s="22"/>
      <c r="D197" s="6">
        <v>19</v>
      </c>
      <c r="E197" s="6">
        <v>18.7</v>
      </c>
      <c r="K197" s="169">
        <v>187</v>
      </c>
      <c r="L197" s="170">
        <v>480.8</v>
      </c>
      <c r="M197" s="169">
        <v>0.38893510815307819</v>
      </c>
      <c r="N197" s="23">
        <v>1</v>
      </c>
      <c r="O197" s="23">
        <v>1.5</v>
      </c>
      <c r="P197" s="6">
        <v>14.55</v>
      </c>
      <c r="Q197" s="23">
        <v>9.17</v>
      </c>
      <c r="R197" s="6">
        <v>4.2</v>
      </c>
      <c r="Y197" s="6">
        <v>0.52482899999999999</v>
      </c>
      <c r="Z197" s="6">
        <v>0.52401399999999998</v>
      </c>
      <c r="AA197" s="6">
        <v>0.50414800000000004</v>
      </c>
      <c r="AB197" s="6">
        <v>0.53087799999999996</v>
      </c>
      <c r="AC197" s="6">
        <v>0.61608799999999997</v>
      </c>
      <c r="AJ197" s="6">
        <v>0</v>
      </c>
      <c r="AK197" s="6">
        <v>0</v>
      </c>
      <c r="AL197" s="6">
        <v>250</v>
      </c>
      <c r="AM197" s="6">
        <v>297</v>
      </c>
      <c r="AP197" s="23">
        <v>55.396099999999997</v>
      </c>
      <c r="AQ197" s="23">
        <v>-38.863300000000002</v>
      </c>
      <c r="AR197" s="6">
        <v>25</v>
      </c>
      <c r="AS197" s="23">
        <v>-51.176099999999998</v>
      </c>
      <c r="AT197" s="23">
        <v>990</v>
      </c>
      <c r="AU197" s="23">
        <v>-38.863300000000002</v>
      </c>
      <c r="AV197" s="23">
        <v>12.3127</v>
      </c>
      <c r="AW197" s="23">
        <v>43.083300000000001</v>
      </c>
      <c r="AX197" s="23">
        <v>55.396099999999997</v>
      </c>
      <c r="AY197" s="23">
        <v>0.20214099999999999</v>
      </c>
      <c r="AZ197" s="23">
        <v>0.12560499999999999</v>
      </c>
      <c r="BA197" s="23">
        <v>357.43799999999999</v>
      </c>
      <c r="BB197" s="23">
        <v>-308.18799999999999</v>
      </c>
      <c r="BC197" s="23">
        <v>-54.6325</v>
      </c>
      <c r="BD197" s="23">
        <v>-3.4564400000000002</v>
      </c>
      <c r="BE197" s="23">
        <v>0.65784500000000001</v>
      </c>
      <c r="BF197" s="23">
        <v>0</v>
      </c>
      <c r="BG197" s="23">
        <v>0</v>
      </c>
      <c r="BH197" s="23">
        <v>0</v>
      </c>
      <c r="BI197" s="23">
        <v>0.62535499999999999</v>
      </c>
      <c r="BJ197" s="23">
        <v>0.84040000000000004</v>
      </c>
      <c r="CK197" s="26"/>
      <c r="CL197" s="26"/>
      <c r="CM197" s="26"/>
      <c r="CN197" s="26"/>
      <c r="CO197" s="29"/>
      <c r="DB197" s="26"/>
      <c r="DG197" s="26"/>
      <c r="DM197" s="26"/>
    </row>
    <row r="198" spans="1:697" x14ac:dyDescent="0.25">
      <c r="A198" s="48" t="s">
        <v>1076</v>
      </c>
      <c r="B198" s="6">
        <v>673</v>
      </c>
      <c r="C198" s="22"/>
      <c r="D198" s="6">
        <v>19</v>
      </c>
      <c r="E198" s="6">
        <v>18.7</v>
      </c>
      <c r="K198" s="169">
        <v>344.5</v>
      </c>
      <c r="L198" s="170">
        <v>480.8</v>
      </c>
      <c r="M198" s="169">
        <v>0.71651414309484196</v>
      </c>
      <c r="N198" s="23">
        <v>1</v>
      </c>
      <c r="O198" s="23">
        <v>1</v>
      </c>
      <c r="P198" s="6">
        <v>11.1</v>
      </c>
      <c r="Q198" s="23">
        <v>7.64</v>
      </c>
      <c r="R198" s="23">
        <v>2.35</v>
      </c>
      <c r="Y198" s="6">
        <v>0.61879700000000004</v>
      </c>
      <c r="Z198" s="6">
        <v>0.60673999999999995</v>
      </c>
      <c r="AA198" s="6">
        <v>0.58454799999999996</v>
      </c>
      <c r="AB198" s="6">
        <v>0.59641900000000003</v>
      </c>
      <c r="AC198" s="6">
        <v>0.71165299999999998</v>
      </c>
      <c r="AJ198" s="6">
        <v>0</v>
      </c>
      <c r="AK198" s="6">
        <v>0</v>
      </c>
      <c r="AL198" s="6">
        <v>250</v>
      </c>
      <c r="AM198" s="6">
        <v>327</v>
      </c>
      <c r="AP198" s="23">
        <v>30.023199999999999</v>
      </c>
      <c r="AQ198" s="23">
        <v>-40.173099999999998</v>
      </c>
      <c r="AR198" s="6">
        <v>33</v>
      </c>
      <c r="AS198" s="23">
        <v>-51.2316</v>
      </c>
      <c r="AT198" s="23">
        <v>1740</v>
      </c>
      <c r="AU198" s="23">
        <v>-40.173099999999998</v>
      </c>
      <c r="AV198" s="23">
        <v>11.0585</v>
      </c>
      <c r="AW198" s="23">
        <v>18.964700000000001</v>
      </c>
      <c r="AX198" s="23">
        <v>30.023199999999999</v>
      </c>
      <c r="AY198" s="23">
        <v>0.19234899999999999</v>
      </c>
      <c r="AZ198" s="23">
        <v>0.116594</v>
      </c>
      <c r="BA198" s="23">
        <v>152.131</v>
      </c>
      <c r="BB198" s="23">
        <v>-175.71</v>
      </c>
      <c r="BC198" s="23">
        <v>-53.735799999999998</v>
      </c>
      <c r="BD198" s="23">
        <v>-2.5042399999999998</v>
      </c>
      <c r="BE198" s="23">
        <v>1.2749699999999999</v>
      </c>
      <c r="BF198" s="23">
        <v>0</v>
      </c>
      <c r="BG198" s="23">
        <v>0</v>
      </c>
      <c r="BH198" s="23">
        <v>0</v>
      </c>
      <c r="BI198" s="23">
        <v>0.53896900000000003</v>
      </c>
      <c r="BJ198" s="23">
        <v>0.72454499999999999</v>
      </c>
      <c r="CK198" s="26"/>
      <c r="CL198" s="26"/>
      <c r="CM198" s="26"/>
      <c r="CN198" s="26"/>
      <c r="CO198" s="29"/>
      <c r="DB198" s="26"/>
      <c r="DC198" s="26"/>
      <c r="DD198" s="26"/>
      <c r="DE198" s="26"/>
      <c r="DF198" s="26"/>
      <c r="DG198" s="26"/>
      <c r="DM198" s="26"/>
    </row>
    <row r="199" spans="1:697" x14ac:dyDescent="0.25">
      <c r="A199" s="48" t="s">
        <v>1081</v>
      </c>
      <c r="B199" s="6">
        <v>683</v>
      </c>
      <c r="C199" s="176">
        <v>3</v>
      </c>
      <c r="D199" s="6">
        <v>19</v>
      </c>
      <c r="E199" s="6">
        <v>14.2</v>
      </c>
      <c r="F199" s="6" t="s">
        <v>531</v>
      </c>
      <c r="N199" s="23">
        <v>1</v>
      </c>
      <c r="O199" s="23">
        <v>1</v>
      </c>
      <c r="P199" s="6">
        <v>10.11</v>
      </c>
      <c r="Q199" s="23">
        <v>5.88</v>
      </c>
      <c r="R199" s="23">
        <v>2.08</v>
      </c>
      <c r="Y199" s="6">
        <v>0.414244</v>
      </c>
      <c r="Z199" s="6">
        <v>0.41952200000000001</v>
      </c>
      <c r="AA199" s="6">
        <v>0.415632</v>
      </c>
      <c r="AB199" s="6">
        <v>0.43302000000000002</v>
      </c>
      <c r="AC199" s="6">
        <v>0.49161199999999999</v>
      </c>
      <c r="AJ199" s="6">
        <v>0</v>
      </c>
      <c r="AK199" s="6">
        <v>0</v>
      </c>
      <c r="AL199" s="6">
        <v>250</v>
      </c>
      <c r="AP199" s="23">
        <v>23.774999999999999</v>
      </c>
      <c r="AQ199" s="23">
        <v>-36.136200000000002</v>
      </c>
      <c r="AR199" s="6">
        <v>48</v>
      </c>
      <c r="AS199" s="23">
        <v>-44.724200000000003</v>
      </c>
      <c r="AT199" s="23">
        <v>1610</v>
      </c>
      <c r="AU199" s="23">
        <v>-36.136200000000002</v>
      </c>
      <c r="AV199" s="23">
        <v>8.5880299999999998</v>
      </c>
      <c r="AW199" s="23">
        <v>15.186999999999999</v>
      </c>
      <c r="AX199" s="23">
        <v>23.774999999999999</v>
      </c>
      <c r="AY199" s="23">
        <v>0.207816</v>
      </c>
      <c r="AZ199" s="23">
        <v>0.113387</v>
      </c>
      <c r="BA199" s="23">
        <v>125.911</v>
      </c>
      <c r="BB199" s="23">
        <v>-113.021</v>
      </c>
      <c r="BC199" s="23">
        <v>-46.339799999999997</v>
      </c>
      <c r="BD199" s="23">
        <v>-1.6156299999999999</v>
      </c>
      <c r="BE199" s="23">
        <v>5.0091700000000001</v>
      </c>
      <c r="BF199" s="23">
        <v>0</v>
      </c>
      <c r="BG199" s="23">
        <v>0</v>
      </c>
      <c r="BH199" s="23">
        <v>0</v>
      </c>
      <c r="BI199" s="23">
        <v>0.47749799999999998</v>
      </c>
      <c r="BJ199" s="23">
        <v>0.65833299999999995</v>
      </c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CH199" s="6"/>
      <c r="CK199" s="26"/>
      <c r="CL199" s="26"/>
      <c r="CN199" s="26"/>
      <c r="CO199" s="26"/>
      <c r="DG199" s="26"/>
      <c r="DM199" s="26"/>
    </row>
    <row r="200" spans="1:697" x14ac:dyDescent="0.25">
      <c r="A200" s="48" t="s">
        <v>1082</v>
      </c>
      <c r="B200" s="6">
        <v>684</v>
      </c>
      <c r="C200" s="176">
        <v>4</v>
      </c>
      <c r="D200" s="6">
        <v>19</v>
      </c>
      <c r="E200" s="6">
        <v>14.2</v>
      </c>
      <c r="F200" s="6" t="s">
        <v>531</v>
      </c>
      <c r="N200" s="23">
        <v>1</v>
      </c>
      <c r="O200" s="23">
        <v>1</v>
      </c>
      <c r="P200" s="6">
        <v>11.7</v>
      </c>
      <c r="Q200" s="6">
        <v>6.45</v>
      </c>
      <c r="R200" s="23">
        <v>4.0999999999999996</v>
      </c>
      <c r="Y200" s="6">
        <v>0.45530300000000001</v>
      </c>
      <c r="Z200" s="6">
        <v>0.470107</v>
      </c>
      <c r="AA200" s="6">
        <v>0.46451599999999998</v>
      </c>
      <c r="AB200" s="6">
        <v>0.49737599999999998</v>
      </c>
      <c r="AC200" s="6">
        <v>0.60590500000000003</v>
      </c>
      <c r="AJ200" s="6">
        <v>-72.264200000000002</v>
      </c>
      <c r="AK200" s="6">
        <v>-2850</v>
      </c>
      <c r="AL200" s="6">
        <v>250</v>
      </c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105"/>
      <c r="BZ200" s="105"/>
      <c r="CA200" s="105"/>
      <c r="CH200" s="6"/>
      <c r="CK200" s="26"/>
      <c r="CO200" s="26"/>
      <c r="DG200" s="26"/>
      <c r="DM200" s="26"/>
    </row>
    <row r="201" spans="1:697" x14ac:dyDescent="0.25">
      <c r="A201" s="57" t="s">
        <v>545</v>
      </c>
      <c r="B201" s="6">
        <v>37</v>
      </c>
      <c r="C201" s="22"/>
      <c r="D201" s="6">
        <v>20</v>
      </c>
      <c r="E201" s="6">
        <v>18.2</v>
      </c>
      <c r="F201" s="39" t="s">
        <v>531</v>
      </c>
      <c r="N201" s="6">
        <v>1</v>
      </c>
      <c r="O201" s="6">
        <v>1</v>
      </c>
      <c r="P201" s="39">
        <v>16.399999999999999</v>
      </c>
      <c r="Q201" s="39">
        <v>8.6999999999999993</v>
      </c>
      <c r="S201" s="39">
        <v>0.56000000000000005</v>
      </c>
      <c r="Y201" s="6">
        <v>0.43240800000000001</v>
      </c>
      <c r="Z201" s="6">
        <v>0.42577399999999999</v>
      </c>
      <c r="AA201" s="6">
        <v>0.43499599999999999</v>
      </c>
      <c r="AB201" s="6">
        <v>0.45757500000000001</v>
      </c>
      <c r="AC201" s="6">
        <v>0.52549500000000005</v>
      </c>
      <c r="AJ201" s="6">
        <v>0</v>
      </c>
      <c r="AK201" s="6">
        <v>0</v>
      </c>
      <c r="AL201" s="6">
        <v>100</v>
      </c>
      <c r="AP201" s="23">
        <v>23.380299999999998</v>
      </c>
      <c r="AQ201" s="23">
        <v>-33</v>
      </c>
      <c r="AR201" s="6">
        <v>1</v>
      </c>
      <c r="AS201" s="23">
        <v>-46.2866</v>
      </c>
      <c r="AT201" s="23">
        <v>2200</v>
      </c>
      <c r="AU201" s="23">
        <v>-33</v>
      </c>
      <c r="AV201" s="23">
        <v>13.2866</v>
      </c>
      <c r="AW201" s="23">
        <v>10.0938</v>
      </c>
      <c r="AX201" s="23">
        <v>23.380299999999998</v>
      </c>
      <c r="AY201" s="23">
        <v>0.193497</v>
      </c>
      <c r="AZ201" s="23">
        <v>0.11171200000000001</v>
      </c>
      <c r="BA201" s="23">
        <v>81.25</v>
      </c>
      <c r="BB201" s="23">
        <v>-77.343800000000002</v>
      </c>
      <c r="BC201" s="23">
        <v>-42.218800000000002</v>
      </c>
      <c r="BD201" s="23">
        <v>4.0678400000000003</v>
      </c>
      <c r="BE201" s="23">
        <v>0.69475100000000001</v>
      </c>
      <c r="BI201" s="23">
        <v>0.52524999999999999</v>
      </c>
      <c r="BJ201" s="23">
        <v>0.7</v>
      </c>
      <c r="BU201" s="36"/>
      <c r="CK201" s="26"/>
      <c r="CL201" s="26"/>
      <c r="CM201" s="26"/>
      <c r="CN201" s="26"/>
      <c r="CO201" s="29"/>
      <c r="DB201" s="26"/>
      <c r="DC201" s="26"/>
      <c r="DD201" s="26"/>
      <c r="DE201" s="26"/>
      <c r="DF201" s="26"/>
      <c r="DG201" s="26"/>
      <c r="DM201" s="2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6"/>
      <c r="IR201" s="36"/>
      <c r="IS201" s="36"/>
      <c r="IT201" s="36"/>
      <c r="IU201" s="36"/>
      <c r="IV201" s="36"/>
      <c r="IW201" s="36"/>
      <c r="IX201" s="36"/>
      <c r="IY201" s="36"/>
      <c r="IZ201" s="36"/>
      <c r="JA201" s="36"/>
      <c r="JB201" s="36"/>
      <c r="JC201" s="36"/>
      <c r="JD201" s="36"/>
      <c r="JE201" s="36"/>
      <c r="JF201" s="36"/>
      <c r="JG201" s="36"/>
      <c r="JH201" s="36"/>
      <c r="JI201" s="36"/>
      <c r="JJ201" s="36"/>
      <c r="JK201" s="36"/>
      <c r="JL201" s="36"/>
      <c r="JM201" s="36"/>
      <c r="JN201" s="36"/>
      <c r="JO201" s="36"/>
      <c r="JP201" s="36"/>
      <c r="JQ201" s="36"/>
      <c r="JR201" s="36"/>
      <c r="JS201" s="36"/>
      <c r="JT201" s="36"/>
      <c r="JU201" s="36"/>
      <c r="JV201" s="36"/>
      <c r="JW201" s="36"/>
      <c r="JX201" s="36"/>
      <c r="JY201" s="36"/>
      <c r="JZ201" s="36"/>
      <c r="KA201" s="36"/>
      <c r="KB201" s="36"/>
      <c r="KC201" s="36"/>
      <c r="KD201" s="36"/>
      <c r="KE201" s="36"/>
      <c r="KF201" s="36"/>
      <c r="KG201" s="36"/>
      <c r="KH201" s="36"/>
      <c r="KI201" s="36"/>
      <c r="KJ201" s="36"/>
      <c r="KK201" s="36"/>
      <c r="KL201" s="36"/>
      <c r="KM201" s="36"/>
      <c r="KN201" s="36"/>
      <c r="KO201" s="36"/>
      <c r="KP201" s="36"/>
      <c r="KQ201" s="36"/>
      <c r="KR201" s="36"/>
      <c r="KS201" s="36"/>
      <c r="KT201" s="36"/>
      <c r="KU201" s="36"/>
      <c r="KV201" s="36"/>
      <c r="KW201" s="36"/>
      <c r="KX201" s="36"/>
      <c r="KY201" s="36"/>
      <c r="KZ201" s="36"/>
      <c r="LA201" s="36"/>
      <c r="LB201" s="36"/>
      <c r="LC201" s="36"/>
      <c r="LD201" s="36"/>
      <c r="LE201" s="36"/>
      <c r="LF201" s="36"/>
      <c r="LG201" s="36"/>
      <c r="LH201" s="36"/>
      <c r="LI201" s="36"/>
      <c r="LJ201" s="36"/>
      <c r="LK201" s="36"/>
      <c r="LL201" s="36"/>
      <c r="LM201" s="36"/>
      <c r="LN201" s="36"/>
      <c r="LO201" s="36"/>
      <c r="LP201" s="36"/>
      <c r="LQ201" s="36"/>
      <c r="LR201" s="36"/>
      <c r="LS201" s="36"/>
      <c r="LT201" s="36"/>
      <c r="LU201" s="36"/>
      <c r="LV201" s="36"/>
      <c r="LW201" s="36"/>
      <c r="LX201" s="36"/>
      <c r="LY201" s="36"/>
      <c r="LZ201" s="36"/>
      <c r="MA201" s="36"/>
      <c r="MB201" s="36"/>
      <c r="MC201" s="36"/>
      <c r="MD201" s="36"/>
      <c r="ME201" s="36"/>
      <c r="MF201" s="36"/>
      <c r="MG201" s="36"/>
      <c r="MH201" s="36"/>
      <c r="MI201" s="36"/>
      <c r="MJ201" s="36"/>
      <c r="MK201" s="36"/>
      <c r="ML201" s="36"/>
      <c r="MM201" s="36"/>
      <c r="MN201" s="36"/>
      <c r="MO201" s="36"/>
      <c r="MP201" s="36"/>
      <c r="MQ201" s="36"/>
      <c r="MR201" s="36"/>
      <c r="MS201" s="36"/>
      <c r="MT201" s="36"/>
      <c r="MU201" s="36"/>
      <c r="MV201" s="36"/>
      <c r="MW201" s="36"/>
      <c r="MX201" s="36"/>
      <c r="MY201" s="36"/>
      <c r="MZ201" s="36"/>
      <c r="NA201" s="36"/>
      <c r="NB201" s="36"/>
      <c r="NC201" s="36"/>
      <c r="ND201" s="36"/>
      <c r="NE201" s="36"/>
      <c r="NF201" s="36"/>
      <c r="NG201" s="36"/>
      <c r="NH201" s="36"/>
      <c r="NI201" s="36"/>
      <c r="NJ201" s="36"/>
      <c r="NK201" s="36"/>
      <c r="NL201" s="36"/>
      <c r="NM201" s="36"/>
      <c r="NN201" s="36"/>
      <c r="NO201" s="36"/>
      <c r="NP201" s="36"/>
      <c r="NQ201" s="36"/>
      <c r="NR201" s="36"/>
      <c r="NS201" s="36"/>
      <c r="NT201" s="36"/>
      <c r="NU201" s="36"/>
      <c r="NV201" s="36"/>
      <c r="NW201" s="36"/>
      <c r="NX201" s="36"/>
      <c r="NY201" s="36"/>
      <c r="NZ201" s="36"/>
      <c r="OA201" s="36"/>
      <c r="OB201" s="36"/>
      <c r="OC201" s="36"/>
      <c r="OD201" s="36"/>
      <c r="OE201" s="36"/>
      <c r="OF201" s="36"/>
      <c r="OG201" s="36"/>
      <c r="OH201" s="36"/>
      <c r="OI201" s="36"/>
      <c r="OJ201" s="36"/>
      <c r="OK201" s="36"/>
      <c r="OL201" s="36"/>
      <c r="OM201" s="36"/>
      <c r="ON201" s="36"/>
      <c r="OO201" s="36"/>
      <c r="OP201" s="36"/>
      <c r="OQ201" s="36"/>
      <c r="OR201" s="36"/>
      <c r="OS201" s="36"/>
      <c r="OT201" s="36"/>
      <c r="OU201" s="36"/>
      <c r="OV201" s="36"/>
      <c r="OW201" s="36"/>
      <c r="OX201" s="36"/>
      <c r="OY201" s="36"/>
      <c r="OZ201" s="36"/>
      <c r="PA201" s="36"/>
      <c r="PB201" s="36"/>
      <c r="PC201" s="36"/>
      <c r="PD201" s="36"/>
      <c r="PE201" s="36"/>
      <c r="PF201" s="36"/>
      <c r="PG201" s="36"/>
      <c r="PH201" s="36"/>
      <c r="PI201" s="36"/>
      <c r="PJ201" s="36"/>
      <c r="PK201" s="36"/>
      <c r="PL201" s="36"/>
      <c r="PM201" s="36"/>
      <c r="PN201" s="36"/>
      <c r="PO201" s="36"/>
      <c r="PP201" s="36"/>
      <c r="PQ201" s="36"/>
      <c r="PR201" s="36"/>
      <c r="PS201" s="36"/>
      <c r="PT201" s="36"/>
      <c r="PU201" s="36"/>
      <c r="PV201" s="36"/>
      <c r="PW201" s="36"/>
      <c r="PX201" s="36"/>
      <c r="PY201" s="36"/>
      <c r="PZ201" s="36"/>
      <c r="QA201" s="36"/>
      <c r="QB201" s="36"/>
      <c r="QC201" s="36"/>
      <c r="QD201" s="36"/>
      <c r="QE201" s="36"/>
      <c r="QF201" s="36"/>
      <c r="QG201" s="36"/>
      <c r="QH201" s="36"/>
      <c r="QI201" s="36"/>
      <c r="QJ201" s="36"/>
      <c r="QK201" s="36"/>
      <c r="QL201" s="36"/>
      <c r="QM201" s="36"/>
      <c r="QN201" s="36"/>
      <c r="QO201" s="36"/>
      <c r="QP201" s="36"/>
      <c r="QQ201" s="36"/>
      <c r="QR201" s="36"/>
      <c r="QS201" s="36"/>
      <c r="QT201" s="36"/>
      <c r="QU201" s="36"/>
      <c r="QV201" s="36"/>
      <c r="QW201" s="36"/>
      <c r="QX201" s="36"/>
      <c r="QY201" s="36"/>
      <c r="QZ201" s="36"/>
      <c r="RA201" s="36"/>
      <c r="RB201" s="36"/>
      <c r="RC201" s="36"/>
      <c r="RD201" s="36"/>
      <c r="RE201" s="36"/>
      <c r="RF201" s="36"/>
      <c r="RG201" s="36"/>
      <c r="RH201" s="36"/>
      <c r="RI201" s="36"/>
      <c r="RJ201" s="36"/>
      <c r="RK201" s="36"/>
      <c r="RL201" s="36"/>
      <c r="RM201" s="36"/>
      <c r="RN201" s="36"/>
      <c r="RO201" s="36"/>
      <c r="RP201" s="36"/>
      <c r="RQ201" s="36"/>
      <c r="RR201" s="36"/>
      <c r="RS201" s="36"/>
      <c r="RT201" s="36"/>
      <c r="RU201" s="36"/>
      <c r="RV201" s="36"/>
      <c r="RW201" s="36"/>
      <c r="RX201" s="36"/>
      <c r="RY201" s="36"/>
      <c r="RZ201" s="36"/>
      <c r="SA201" s="36"/>
      <c r="SB201" s="36"/>
      <c r="SC201" s="36"/>
      <c r="SD201" s="36"/>
      <c r="SE201" s="36"/>
      <c r="SF201" s="36"/>
      <c r="SG201" s="36"/>
      <c r="SH201" s="36"/>
      <c r="SI201" s="36"/>
      <c r="SJ201" s="36"/>
      <c r="SK201" s="36"/>
      <c r="SL201" s="36"/>
      <c r="SM201" s="36"/>
      <c r="SN201" s="36"/>
      <c r="SO201" s="36"/>
      <c r="SP201" s="36"/>
      <c r="SQ201" s="36"/>
      <c r="SR201" s="36"/>
      <c r="SS201" s="36"/>
      <c r="ST201" s="36"/>
      <c r="SU201" s="36"/>
      <c r="SV201" s="36"/>
      <c r="SW201" s="36"/>
      <c r="SX201" s="36"/>
      <c r="SY201" s="36"/>
      <c r="SZ201" s="36"/>
      <c r="TA201" s="36"/>
      <c r="TB201" s="36"/>
      <c r="TC201" s="36"/>
      <c r="TD201" s="36"/>
      <c r="TE201" s="36"/>
      <c r="TF201" s="36"/>
      <c r="TG201" s="36"/>
      <c r="TH201" s="36"/>
      <c r="TI201" s="36"/>
      <c r="TJ201" s="36"/>
      <c r="TK201" s="36"/>
      <c r="TL201" s="36"/>
      <c r="TM201" s="36"/>
      <c r="TN201" s="36"/>
      <c r="TO201" s="36"/>
      <c r="TP201" s="36"/>
      <c r="TQ201" s="36"/>
      <c r="TR201" s="36"/>
      <c r="TS201" s="36"/>
      <c r="TT201" s="36"/>
      <c r="TU201" s="36"/>
      <c r="TV201" s="36"/>
      <c r="TW201" s="36"/>
      <c r="TX201" s="36"/>
      <c r="TY201" s="36"/>
      <c r="TZ201" s="36"/>
      <c r="UA201" s="36"/>
      <c r="UB201" s="36"/>
      <c r="UC201" s="36"/>
      <c r="UD201" s="36"/>
      <c r="UE201" s="36"/>
      <c r="UF201" s="36"/>
      <c r="UG201" s="36"/>
      <c r="UH201" s="36"/>
      <c r="UI201" s="36"/>
      <c r="UJ201" s="36"/>
      <c r="UK201" s="36"/>
      <c r="UL201" s="36"/>
      <c r="UM201" s="36"/>
      <c r="UN201" s="36"/>
      <c r="UO201" s="36"/>
      <c r="UP201" s="36"/>
      <c r="UQ201" s="36"/>
      <c r="UR201" s="36"/>
      <c r="US201" s="36"/>
      <c r="UT201" s="36"/>
      <c r="UU201" s="36"/>
      <c r="UV201" s="36"/>
      <c r="UW201" s="36"/>
      <c r="UX201" s="36"/>
      <c r="UY201" s="36"/>
      <c r="UZ201" s="36"/>
      <c r="VA201" s="36"/>
      <c r="VB201" s="36"/>
      <c r="VC201" s="36"/>
      <c r="VD201" s="36"/>
      <c r="VE201" s="36"/>
      <c r="VF201" s="36"/>
      <c r="VG201" s="36"/>
      <c r="VH201" s="36"/>
      <c r="VI201" s="36"/>
      <c r="VJ201" s="36"/>
      <c r="VK201" s="36"/>
      <c r="VL201" s="36"/>
      <c r="VM201" s="36"/>
      <c r="VN201" s="36"/>
      <c r="VO201" s="36"/>
      <c r="VP201" s="36"/>
      <c r="VQ201" s="36"/>
      <c r="VR201" s="36"/>
      <c r="VS201" s="36"/>
      <c r="VT201" s="36"/>
      <c r="VU201" s="36"/>
      <c r="VV201" s="36"/>
      <c r="VW201" s="36"/>
      <c r="VX201" s="36"/>
      <c r="VY201" s="36"/>
      <c r="VZ201" s="36"/>
      <c r="WA201" s="36"/>
      <c r="WB201" s="36"/>
      <c r="WC201" s="36"/>
      <c r="WD201" s="36"/>
      <c r="WE201" s="36"/>
      <c r="WF201" s="36"/>
      <c r="WG201" s="36"/>
      <c r="WH201" s="36"/>
      <c r="WI201" s="36"/>
      <c r="WJ201" s="36"/>
      <c r="WK201" s="36"/>
      <c r="WL201" s="36"/>
      <c r="WM201" s="36"/>
      <c r="WN201" s="36"/>
      <c r="WO201" s="36"/>
      <c r="WP201" s="36"/>
      <c r="WQ201" s="36"/>
      <c r="WR201" s="36"/>
      <c r="WS201" s="36"/>
      <c r="WT201" s="36"/>
      <c r="WU201" s="36"/>
      <c r="WV201" s="36"/>
      <c r="WW201" s="36"/>
      <c r="WX201" s="36"/>
      <c r="WY201" s="36"/>
      <c r="WZ201" s="36"/>
      <c r="XA201" s="36"/>
      <c r="XB201" s="36"/>
      <c r="XC201" s="36"/>
      <c r="XD201" s="36"/>
      <c r="XE201" s="36"/>
      <c r="XF201" s="36"/>
      <c r="XG201" s="36"/>
      <c r="XH201" s="36"/>
      <c r="XI201" s="36"/>
      <c r="XJ201" s="36"/>
      <c r="XK201" s="36"/>
      <c r="XL201" s="36"/>
      <c r="XM201" s="36"/>
      <c r="XN201" s="36"/>
      <c r="XO201" s="36"/>
      <c r="XP201" s="36"/>
      <c r="XQ201" s="36"/>
      <c r="XR201" s="36"/>
      <c r="XS201" s="36"/>
      <c r="XT201" s="36"/>
      <c r="XU201" s="36"/>
      <c r="XV201" s="36"/>
      <c r="XW201" s="36"/>
      <c r="XX201" s="36"/>
      <c r="XY201" s="36"/>
      <c r="XZ201" s="36"/>
      <c r="YA201" s="36"/>
      <c r="YB201" s="36"/>
      <c r="YC201" s="36"/>
      <c r="YD201" s="36"/>
      <c r="YE201" s="36"/>
      <c r="YF201" s="36"/>
      <c r="YG201" s="36"/>
      <c r="YH201" s="36"/>
      <c r="YI201" s="36"/>
      <c r="YJ201" s="36"/>
      <c r="YK201" s="36"/>
      <c r="YL201" s="36"/>
      <c r="YM201" s="36"/>
      <c r="YN201" s="36"/>
      <c r="YO201" s="36"/>
      <c r="YP201" s="36"/>
      <c r="YQ201" s="36"/>
      <c r="YR201" s="36"/>
      <c r="YS201" s="36"/>
      <c r="YT201" s="36"/>
      <c r="YU201" s="36"/>
      <c r="YV201" s="36"/>
      <c r="YW201" s="36"/>
      <c r="YX201" s="36"/>
      <c r="YY201" s="36"/>
      <c r="YZ201" s="36"/>
      <c r="ZA201" s="36"/>
      <c r="ZB201" s="36"/>
      <c r="ZC201" s="36"/>
      <c r="ZD201" s="36"/>
      <c r="ZE201" s="36"/>
      <c r="ZF201" s="36"/>
      <c r="ZG201" s="36"/>
      <c r="ZH201" s="36"/>
      <c r="ZI201" s="36"/>
      <c r="ZJ201" s="36"/>
      <c r="ZK201" s="36"/>
      <c r="ZL201" s="36"/>
      <c r="ZM201" s="36"/>
      <c r="ZN201" s="36"/>
      <c r="ZO201" s="36"/>
      <c r="ZP201" s="36"/>
      <c r="ZQ201" s="36"/>
      <c r="ZR201" s="36"/>
      <c r="ZS201" s="36"/>
      <c r="ZT201" s="36"/>
      <c r="ZU201" s="36"/>
    </row>
    <row r="202" spans="1:697" x14ac:dyDescent="0.25">
      <c r="A202" s="6" t="s">
        <v>546</v>
      </c>
      <c r="B202" s="6">
        <v>38</v>
      </c>
      <c r="C202" s="22"/>
      <c r="D202" s="6">
        <v>20</v>
      </c>
      <c r="E202" s="6">
        <v>18.2</v>
      </c>
      <c r="F202" s="39" t="s">
        <v>531</v>
      </c>
      <c r="N202" s="6">
        <v>1</v>
      </c>
      <c r="O202" s="6">
        <v>1.5</v>
      </c>
      <c r="P202" s="39">
        <v>18.04</v>
      </c>
      <c r="Q202" s="39">
        <v>9.06</v>
      </c>
      <c r="S202" s="39">
        <v>0.61899999999999999</v>
      </c>
      <c r="Y202" s="6">
        <v>0.44835599999999998</v>
      </c>
      <c r="Z202" s="6">
        <v>0.44557099999999999</v>
      </c>
      <c r="AA202" s="6">
        <v>0.46299000000000001</v>
      </c>
      <c r="AB202" s="6">
        <v>0.48422100000000001</v>
      </c>
      <c r="AC202" s="6">
        <v>0.542408</v>
      </c>
      <c r="AJ202" s="6">
        <v>0</v>
      </c>
      <c r="AK202" s="6">
        <v>0</v>
      </c>
      <c r="AL202" s="6">
        <v>100</v>
      </c>
      <c r="AP202" s="23">
        <v>51.563200000000002</v>
      </c>
      <c r="AQ202" s="23">
        <v>-31.093800000000002</v>
      </c>
      <c r="AR202" s="6">
        <v>1</v>
      </c>
      <c r="AS202" s="23">
        <v>-44.938200000000002</v>
      </c>
      <c r="AT202" s="23">
        <v>1200</v>
      </c>
      <c r="AU202" s="23">
        <v>-31.093800000000002</v>
      </c>
      <c r="AV202" s="23">
        <v>13.8445</v>
      </c>
      <c r="AW202" s="23">
        <v>37.718800000000002</v>
      </c>
      <c r="AX202" s="23">
        <v>51.563200000000002</v>
      </c>
      <c r="AY202" s="23">
        <v>0.24406600000000001</v>
      </c>
      <c r="AZ202" s="23">
        <v>0.13854</v>
      </c>
      <c r="BA202" s="23">
        <v>276.56200000000001</v>
      </c>
      <c r="BB202" s="23">
        <v>-198.43799999999999</v>
      </c>
      <c r="BC202" s="23">
        <v>-43.093800000000002</v>
      </c>
      <c r="BD202" s="23">
        <v>1.8444700000000001</v>
      </c>
      <c r="BE202" s="23">
        <v>0.84838100000000005</v>
      </c>
      <c r="BI202" s="23">
        <v>0.67161899999999997</v>
      </c>
      <c r="BJ202" s="23">
        <v>0.92</v>
      </c>
      <c r="BU202" s="36"/>
      <c r="CK202" s="26"/>
      <c r="CL202" s="26"/>
      <c r="CM202" s="26"/>
      <c r="CN202" s="26"/>
      <c r="CO202" s="29"/>
      <c r="DB202" s="26"/>
      <c r="DC202" s="26"/>
      <c r="DD202" s="26"/>
      <c r="DE202" s="26"/>
      <c r="DF202" s="26"/>
      <c r="DG202" s="26"/>
      <c r="DM202" s="2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  <c r="IW202" s="36"/>
      <c r="IX202" s="36"/>
      <c r="IY202" s="36"/>
      <c r="IZ202" s="36"/>
      <c r="JA202" s="36"/>
      <c r="JB202" s="36"/>
      <c r="JC202" s="36"/>
      <c r="JD202" s="36"/>
      <c r="JE202" s="36"/>
      <c r="JF202" s="36"/>
      <c r="JG202" s="36"/>
      <c r="JH202" s="36"/>
      <c r="JI202" s="36"/>
      <c r="JJ202" s="36"/>
      <c r="JK202" s="36"/>
      <c r="JL202" s="36"/>
      <c r="JM202" s="36"/>
      <c r="JN202" s="36"/>
      <c r="JO202" s="36"/>
      <c r="JP202" s="36"/>
      <c r="JQ202" s="36"/>
      <c r="JR202" s="36"/>
      <c r="JS202" s="36"/>
      <c r="JT202" s="36"/>
      <c r="JU202" s="36"/>
      <c r="JV202" s="36"/>
      <c r="JW202" s="36"/>
      <c r="JX202" s="36"/>
      <c r="JY202" s="36"/>
      <c r="JZ202" s="36"/>
      <c r="KA202" s="36"/>
      <c r="KB202" s="36"/>
      <c r="KC202" s="36"/>
      <c r="KD202" s="36"/>
      <c r="KE202" s="36"/>
      <c r="KF202" s="36"/>
      <c r="KG202" s="36"/>
      <c r="KH202" s="36"/>
      <c r="KI202" s="36"/>
      <c r="KJ202" s="36"/>
      <c r="KK202" s="36"/>
      <c r="KL202" s="36"/>
      <c r="KM202" s="36"/>
      <c r="KN202" s="36"/>
      <c r="KO202" s="36"/>
      <c r="KP202" s="36"/>
      <c r="KQ202" s="36"/>
      <c r="KR202" s="36"/>
      <c r="KS202" s="36"/>
      <c r="KT202" s="36"/>
      <c r="KU202" s="36"/>
      <c r="KV202" s="36"/>
      <c r="KW202" s="36"/>
      <c r="KX202" s="36"/>
      <c r="KY202" s="36"/>
      <c r="KZ202" s="36"/>
      <c r="LA202" s="36"/>
      <c r="LB202" s="36"/>
      <c r="LC202" s="36"/>
      <c r="LD202" s="36"/>
      <c r="LE202" s="36"/>
      <c r="LF202" s="36"/>
      <c r="LG202" s="36"/>
      <c r="LH202" s="36"/>
      <c r="LI202" s="36"/>
      <c r="LJ202" s="36"/>
      <c r="LK202" s="36"/>
      <c r="LL202" s="36"/>
      <c r="LM202" s="36"/>
      <c r="LN202" s="36"/>
      <c r="LO202" s="36"/>
      <c r="LP202" s="36"/>
      <c r="LQ202" s="36"/>
      <c r="LR202" s="36"/>
      <c r="LS202" s="36"/>
      <c r="LT202" s="36"/>
      <c r="LU202" s="36"/>
      <c r="LV202" s="36"/>
      <c r="LW202" s="36"/>
      <c r="LX202" s="36"/>
      <c r="LY202" s="36"/>
      <c r="LZ202" s="36"/>
      <c r="MA202" s="36"/>
      <c r="MB202" s="36"/>
      <c r="MC202" s="36"/>
      <c r="MD202" s="36"/>
      <c r="ME202" s="36"/>
      <c r="MF202" s="36"/>
      <c r="MG202" s="36"/>
      <c r="MH202" s="36"/>
      <c r="MI202" s="36"/>
      <c r="MJ202" s="36"/>
      <c r="MK202" s="36"/>
      <c r="ML202" s="36"/>
      <c r="MM202" s="36"/>
      <c r="MN202" s="36"/>
      <c r="MO202" s="36"/>
      <c r="MP202" s="36"/>
      <c r="MQ202" s="36"/>
      <c r="MR202" s="36"/>
      <c r="MS202" s="36"/>
      <c r="MT202" s="36"/>
      <c r="MU202" s="36"/>
      <c r="MV202" s="36"/>
      <c r="MW202" s="36"/>
      <c r="MX202" s="36"/>
      <c r="MY202" s="36"/>
      <c r="MZ202" s="36"/>
      <c r="NA202" s="36"/>
      <c r="NB202" s="36"/>
      <c r="NC202" s="36"/>
      <c r="ND202" s="36"/>
      <c r="NE202" s="36"/>
      <c r="NF202" s="36"/>
      <c r="NG202" s="36"/>
      <c r="NH202" s="36"/>
      <c r="NI202" s="36"/>
      <c r="NJ202" s="36"/>
      <c r="NK202" s="36"/>
      <c r="NL202" s="36"/>
      <c r="NM202" s="36"/>
      <c r="NN202" s="36"/>
      <c r="NO202" s="36"/>
      <c r="NP202" s="36"/>
      <c r="NQ202" s="36"/>
      <c r="NR202" s="36"/>
      <c r="NS202" s="36"/>
      <c r="NT202" s="36"/>
      <c r="NU202" s="36"/>
      <c r="NV202" s="36"/>
      <c r="NW202" s="36"/>
      <c r="NX202" s="36"/>
      <c r="NY202" s="36"/>
      <c r="NZ202" s="36"/>
      <c r="OA202" s="36"/>
      <c r="OB202" s="36"/>
      <c r="OC202" s="36"/>
      <c r="OD202" s="36"/>
      <c r="OE202" s="36"/>
      <c r="OF202" s="36"/>
      <c r="OG202" s="36"/>
      <c r="OH202" s="36"/>
      <c r="OI202" s="36"/>
      <c r="OJ202" s="36"/>
      <c r="OK202" s="36"/>
      <c r="OL202" s="36"/>
      <c r="OM202" s="36"/>
      <c r="ON202" s="36"/>
      <c r="OO202" s="36"/>
      <c r="OP202" s="36"/>
      <c r="OQ202" s="36"/>
      <c r="OR202" s="36"/>
      <c r="OS202" s="36"/>
      <c r="OT202" s="36"/>
      <c r="OU202" s="36"/>
      <c r="OV202" s="36"/>
      <c r="OW202" s="36"/>
      <c r="OX202" s="36"/>
      <c r="OY202" s="36"/>
      <c r="OZ202" s="36"/>
      <c r="PA202" s="36"/>
      <c r="PB202" s="36"/>
      <c r="PC202" s="36"/>
      <c r="PD202" s="36"/>
      <c r="PE202" s="36"/>
      <c r="PF202" s="36"/>
      <c r="PG202" s="36"/>
      <c r="PH202" s="36"/>
      <c r="PI202" s="36"/>
      <c r="PJ202" s="36"/>
      <c r="PK202" s="36"/>
      <c r="PL202" s="36"/>
      <c r="PM202" s="36"/>
      <c r="PN202" s="36"/>
      <c r="PO202" s="36"/>
      <c r="PP202" s="36"/>
      <c r="PQ202" s="36"/>
      <c r="PR202" s="36"/>
      <c r="PS202" s="36"/>
      <c r="PT202" s="36"/>
      <c r="PU202" s="36"/>
      <c r="PV202" s="36"/>
      <c r="PW202" s="36"/>
      <c r="PX202" s="36"/>
      <c r="PY202" s="36"/>
      <c r="PZ202" s="36"/>
      <c r="QA202" s="36"/>
      <c r="QB202" s="36"/>
      <c r="QC202" s="36"/>
      <c r="QD202" s="36"/>
      <c r="QE202" s="36"/>
      <c r="QF202" s="36"/>
      <c r="QG202" s="36"/>
      <c r="QH202" s="36"/>
      <c r="QI202" s="36"/>
      <c r="QJ202" s="36"/>
      <c r="QK202" s="36"/>
      <c r="QL202" s="36"/>
      <c r="QM202" s="36"/>
      <c r="QN202" s="36"/>
      <c r="QO202" s="36"/>
      <c r="QP202" s="36"/>
      <c r="QQ202" s="36"/>
      <c r="QR202" s="36"/>
      <c r="QS202" s="36"/>
      <c r="QT202" s="36"/>
      <c r="QU202" s="36"/>
      <c r="QV202" s="36"/>
      <c r="QW202" s="36"/>
      <c r="QX202" s="36"/>
      <c r="QY202" s="36"/>
      <c r="QZ202" s="36"/>
      <c r="RA202" s="36"/>
      <c r="RB202" s="36"/>
      <c r="RC202" s="36"/>
      <c r="RD202" s="36"/>
      <c r="RE202" s="36"/>
      <c r="RF202" s="36"/>
      <c r="RG202" s="36"/>
      <c r="RH202" s="36"/>
      <c r="RI202" s="36"/>
      <c r="RJ202" s="36"/>
      <c r="RK202" s="36"/>
      <c r="RL202" s="36"/>
      <c r="RM202" s="36"/>
      <c r="RN202" s="36"/>
      <c r="RO202" s="36"/>
      <c r="RP202" s="36"/>
      <c r="RQ202" s="36"/>
      <c r="RR202" s="36"/>
      <c r="RS202" s="36"/>
      <c r="RT202" s="36"/>
      <c r="RU202" s="36"/>
      <c r="RV202" s="36"/>
      <c r="RW202" s="36"/>
      <c r="RX202" s="36"/>
      <c r="RY202" s="36"/>
      <c r="RZ202" s="36"/>
      <c r="SA202" s="36"/>
      <c r="SB202" s="36"/>
      <c r="SC202" s="36"/>
      <c r="SD202" s="36"/>
      <c r="SE202" s="36"/>
      <c r="SF202" s="36"/>
      <c r="SG202" s="36"/>
      <c r="SH202" s="36"/>
      <c r="SI202" s="36"/>
      <c r="SJ202" s="36"/>
      <c r="SK202" s="36"/>
      <c r="SL202" s="36"/>
      <c r="SM202" s="36"/>
      <c r="SN202" s="36"/>
      <c r="SO202" s="36"/>
      <c r="SP202" s="36"/>
      <c r="SQ202" s="36"/>
      <c r="SR202" s="36"/>
      <c r="SS202" s="36"/>
      <c r="ST202" s="36"/>
      <c r="SU202" s="36"/>
      <c r="SV202" s="36"/>
      <c r="SW202" s="36"/>
      <c r="SX202" s="36"/>
      <c r="SY202" s="36"/>
      <c r="SZ202" s="36"/>
      <c r="TA202" s="36"/>
      <c r="TB202" s="36"/>
      <c r="TC202" s="36"/>
      <c r="TD202" s="36"/>
      <c r="TE202" s="36"/>
      <c r="TF202" s="36"/>
      <c r="TG202" s="36"/>
      <c r="TH202" s="36"/>
      <c r="TI202" s="36"/>
      <c r="TJ202" s="36"/>
      <c r="TK202" s="36"/>
      <c r="TL202" s="36"/>
      <c r="TM202" s="36"/>
      <c r="TN202" s="36"/>
      <c r="TO202" s="36"/>
      <c r="TP202" s="36"/>
      <c r="TQ202" s="36"/>
      <c r="TR202" s="36"/>
      <c r="TS202" s="36"/>
      <c r="TT202" s="36"/>
      <c r="TU202" s="36"/>
      <c r="TV202" s="36"/>
      <c r="TW202" s="36"/>
      <c r="TX202" s="36"/>
      <c r="TY202" s="36"/>
      <c r="TZ202" s="36"/>
      <c r="UA202" s="36"/>
      <c r="UB202" s="36"/>
      <c r="UC202" s="36"/>
      <c r="UD202" s="36"/>
      <c r="UE202" s="36"/>
      <c r="UF202" s="36"/>
      <c r="UG202" s="36"/>
      <c r="UH202" s="36"/>
      <c r="UI202" s="36"/>
      <c r="UJ202" s="36"/>
      <c r="UK202" s="36"/>
      <c r="UL202" s="36"/>
      <c r="UM202" s="36"/>
      <c r="UN202" s="36"/>
      <c r="UO202" s="36"/>
      <c r="UP202" s="36"/>
      <c r="UQ202" s="36"/>
      <c r="UR202" s="36"/>
      <c r="US202" s="36"/>
      <c r="UT202" s="36"/>
      <c r="UU202" s="36"/>
      <c r="UV202" s="36"/>
      <c r="UW202" s="36"/>
      <c r="UX202" s="36"/>
      <c r="UY202" s="36"/>
      <c r="UZ202" s="36"/>
      <c r="VA202" s="36"/>
      <c r="VB202" s="36"/>
      <c r="VC202" s="36"/>
      <c r="VD202" s="36"/>
      <c r="VE202" s="36"/>
      <c r="VF202" s="36"/>
      <c r="VG202" s="36"/>
      <c r="VH202" s="36"/>
      <c r="VI202" s="36"/>
      <c r="VJ202" s="36"/>
      <c r="VK202" s="36"/>
      <c r="VL202" s="36"/>
      <c r="VM202" s="36"/>
      <c r="VN202" s="36"/>
      <c r="VO202" s="36"/>
      <c r="VP202" s="36"/>
      <c r="VQ202" s="36"/>
      <c r="VR202" s="36"/>
      <c r="VS202" s="36"/>
      <c r="VT202" s="36"/>
      <c r="VU202" s="36"/>
      <c r="VV202" s="36"/>
      <c r="VW202" s="36"/>
      <c r="VX202" s="36"/>
      <c r="VY202" s="36"/>
      <c r="VZ202" s="36"/>
      <c r="WA202" s="36"/>
      <c r="WB202" s="36"/>
      <c r="WC202" s="36"/>
      <c r="WD202" s="36"/>
      <c r="WE202" s="36"/>
      <c r="WF202" s="36"/>
      <c r="WG202" s="36"/>
      <c r="WH202" s="36"/>
      <c r="WI202" s="36"/>
      <c r="WJ202" s="36"/>
      <c r="WK202" s="36"/>
      <c r="WL202" s="36"/>
      <c r="WM202" s="36"/>
      <c r="WN202" s="36"/>
      <c r="WO202" s="36"/>
      <c r="WP202" s="36"/>
      <c r="WQ202" s="36"/>
      <c r="WR202" s="36"/>
      <c r="WS202" s="36"/>
      <c r="WT202" s="36"/>
      <c r="WU202" s="36"/>
      <c r="WV202" s="36"/>
      <c r="WW202" s="36"/>
      <c r="WX202" s="36"/>
      <c r="WY202" s="36"/>
      <c r="WZ202" s="36"/>
      <c r="XA202" s="36"/>
      <c r="XB202" s="36"/>
      <c r="XC202" s="36"/>
      <c r="XD202" s="36"/>
      <c r="XE202" s="36"/>
      <c r="XF202" s="36"/>
      <c r="XG202" s="36"/>
      <c r="XH202" s="36"/>
      <c r="XI202" s="36"/>
      <c r="XJ202" s="36"/>
      <c r="XK202" s="36"/>
      <c r="XL202" s="36"/>
      <c r="XM202" s="36"/>
      <c r="XN202" s="36"/>
      <c r="XO202" s="36"/>
      <c r="XP202" s="36"/>
      <c r="XQ202" s="36"/>
      <c r="XR202" s="36"/>
      <c r="XS202" s="36"/>
      <c r="XT202" s="36"/>
      <c r="XU202" s="36"/>
      <c r="XV202" s="36"/>
      <c r="XW202" s="36"/>
      <c r="XX202" s="36"/>
      <c r="XY202" s="36"/>
      <c r="XZ202" s="36"/>
      <c r="YA202" s="36"/>
      <c r="YB202" s="36"/>
      <c r="YC202" s="36"/>
      <c r="YD202" s="36"/>
      <c r="YE202" s="36"/>
      <c r="YF202" s="36"/>
      <c r="YG202" s="36"/>
      <c r="YH202" s="36"/>
      <c r="YI202" s="36"/>
      <c r="YJ202" s="36"/>
      <c r="YK202" s="36"/>
      <c r="YL202" s="36"/>
      <c r="YM202" s="36"/>
      <c r="YN202" s="36"/>
      <c r="YO202" s="36"/>
      <c r="YP202" s="36"/>
      <c r="YQ202" s="36"/>
      <c r="YR202" s="36"/>
      <c r="YS202" s="36"/>
      <c r="YT202" s="36"/>
      <c r="YU202" s="36"/>
      <c r="YV202" s="36"/>
      <c r="YW202" s="36"/>
      <c r="YX202" s="36"/>
      <c r="YY202" s="36"/>
      <c r="YZ202" s="36"/>
      <c r="ZA202" s="36"/>
      <c r="ZB202" s="36"/>
      <c r="ZC202" s="36"/>
      <c r="ZD202" s="36"/>
      <c r="ZE202" s="36"/>
      <c r="ZF202" s="36"/>
      <c r="ZG202" s="36"/>
      <c r="ZH202" s="36"/>
      <c r="ZI202" s="36"/>
      <c r="ZJ202" s="36"/>
      <c r="ZK202" s="36"/>
      <c r="ZL202" s="36"/>
      <c r="ZM202" s="36"/>
      <c r="ZN202" s="36"/>
      <c r="ZO202" s="36"/>
      <c r="ZP202" s="36"/>
      <c r="ZQ202" s="36"/>
      <c r="ZR202" s="36"/>
      <c r="ZS202" s="36"/>
      <c r="ZT202" s="36"/>
      <c r="ZU202" s="36"/>
    </row>
    <row r="203" spans="1:697" x14ac:dyDescent="0.25">
      <c r="A203" s="57" t="s">
        <v>547</v>
      </c>
      <c r="B203" s="6">
        <v>39</v>
      </c>
      <c r="C203" s="22"/>
      <c r="D203" s="6">
        <v>20</v>
      </c>
      <c r="E203" s="6">
        <v>18.2</v>
      </c>
      <c r="F203" s="39" t="s">
        <v>531</v>
      </c>
      <c r="N203" s="6">
        <v>1</v>
      </c>
      <c r="O203" s="6">
        <v>1</v>
      </c>
      <c r="P203" s="39">
        <v>8.25</v>
      </c>
      <c r="Q203" s="39">
        <v>6.04</v>
      </c>
      <c r="S203" s="39">
        <v>0.34200000000000003</v>
      </c>
      <c r="Y203" s="6">
        <v>0.64229400000000003</v>
      </c>
      <c r="Z203" s="6">
        <v>0.62279099999999998</v>
      </c>
      <c r="AA203" s="6">
        <v>0.59590900000000002</v>
      </c>
      <c r="AB203" s="6">
        <v>0.59773799999999999</v>
      </c>
      <c r="AC203" s="6">
        <v>0.66109799999999996</v>
      </c>
      <c r="AJ203" s="6">
        <v>0</v>
      </c>
      <c r="AK203" s="6">
        <v>0</v>
      </c>
      <c r="AL203" s="6">
        <v>100</v>
      </c>
      <c r="AP203" s="23">
        <v>22.245899999999999</v>
      </c>
      <c r="AQ203" s="23">
        <v>-35.875</v>
      </c>
      <c r="AR203" s="6">
        <v>1</v>
      </c>
      <c r="AS203" s="23">
        <v>-47.495899999999999</v>
      </c>
      <c r="AT203" s="23">
        <v>2500</v>
      </c>
      <c r="AU203" s="23">
        <v>-35.875</v>
      </c>
      <c r="AV203" s="23">
        <v>11.620900000000001</v>
      </c>
      <c r="AW203" s="23">
        <v>10.625</v>
      </c>
      <c r="AX203" s="23">
        <v>22.245899999999999</v>
      </c>
      <c r="AY203" s="23">
        <v>0.18143699999999999</v>
      </c>
      <c r="AZ203" s="23">
        <v>0.100573</v>
      </c>
      <c r="BA203" s="23">
        <v>93.75</v>
      </c>
      <c r="BB203" s="23">
        <v>-89.0625</v>
      </c>
      <c r="BC203" s="23">
        <v>-45.4375</v>
      </c>
      <c r="BD203" s="23">
        <v>2.05844</v>
      </c>
      <c r="BE203" s="23">
        <v>0.60799999999999998</v>
      </c>
      <c r="BI203" s="23">
        <v>0.47199999999999998</v>
      </c>
      <c r="BJ203" s="23">
        <v>0.64</v>
      </c>
      <c r="BU203" s="36"/>
      <c r="CK203" s="26"/>
      <c r="CL203" s="26"/>
      <c r="CN203" s="26"/>
      <c r="CO203" s="29"/>
      <c r="DB203" s="26"/>
      <c r="DC203" s="26"/>
      <c r="DD203" s="26"/>
      <c r="DE203" s="26"/>
      <c r="DF203" s="26"/>
      <c r="DG203" s="26"/>
      <c r="DM203" s="2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  <c r="IW203" s="36"/>
      <c r="IX203" s="36"/>
      <c r="IY203" s="36"/>
      <c r="IZ203" s="36"/>
      <c r="JA203" s="36"/>
      <c r="JB203" s="36"/>
      <c r="JC203" s="36"/>
      <c r="JD203" s="36"/>
      <c r="JE203" s="36"/>
      <c r="JF203" s="36"/>
      <c r="JG203" s="36"/>
      <c r="JH203" s="36"/>
      <c r="JI203" s="36"/>
      <c r="JJ203" s="36"/>
      <c r="JK203" s="36"/>
      <c r="JL203" s="36"/>
      <c r="JM203" s="36"/>
      <c r="JN203" s="36"/>
      <c r="JO203" s="36"/>
      <c r="JP203" s="36"/>
      <c r="JQ203" s="36"/>
      <c r="JR203" s="36"/>
      <c r="JS203" s="36"/>
      <c r="JT203" s="36"/>
      <c r="JU203" s="36"/>
      <c r="JV203" s="36"/>
      <c r="JW203" s="36"/>
      <c r="JX203" s="36"/>
      <c r="JY203" s="36"/>
      <c r="JZ203" s="36"/>
      <c r="KA203" s="36"/>
      <c r="KB203" s="36"/>
      <c r="KC203" s="36"/>
      <c r="KD203" s="36"/>
      <c r="KE203" s="36"/>
      <c r="KF203" s="36"/>
      <c r="KG203" s="36"/>
      <c r="KH203" s="36"/>
      <c r="KI203" s="36"/>
      <c r="KJ203" s="36"/>
      <c r="KK203" s="36"/>
      <c r="KL203" s="36"/>
      <c r="KM203" s="36"/>
      <c r="KN203" s="36"/>
      <c r="KO203" s="36"/>
      <c r="KP203" s="36"/>
      <c r="KQ203" s="36"/>
      <c r="KR203" s="36"/>
      <c r="KS203" s="36"/>
      <c r="KT203" s="36"/>
      <c r="KU203" s="36"/>
      <c r="KV203" s="36"/>
      <c r="KW203" s="36"/>
      <c r="KX203" s="36"/>
      <c r="KY203" s="36"/>
      <c r="KZ203" s="36"/>
      <c r="LA203" s="36"/>
      <c r="LB203" s="36"/>
      <c r="LC203" s="36"/>
      <c r="LD203" s="36"/>
      <c r="LE203" s="36"/>
      <c r="LF203" s="36"/>
      <c r="LG203" s="36"/>
      <c r="LH203" s="36"/>
      <c r="LI203" s="36"/>
      <c r="LJ203" s="36"/>
      <c r="LK203" s="36"/>
      <c r="LL203" s="36"/>
      <c r="LM203" s="36"/>
      <c r="LN203" s="36"/>
      <c r="LO203" s="36"/>
      <c r="LP203" s="36"/>
      <c r="LQ203" s="36"/>
      <c r="LR203" s="36"/>
      <c r="LS203" s="36"/>
      <c r="LT203" s="36"/>
      <c r="LU203" s="36"/>
      <c r="LV203" s="36"/>
      <c r="LW203" s="36"/>
      <c r="LX203" s="36"/>
      <c r="LY203" s="36"/>
      <c r="LZ203" s="36"/>
      <c r="MA203" s="36"/>
      <c r="MB203" s="36"/>
      <c r="MC203" s="36"/>
      <c r="MD203" s="36"/>
      <c r="ME203" s="36"/>
      <c r="MF203" s="36"/>
      <c r="MG203" s="36"/>
      <c r="MH203" s="36"/>
      <c r="MI203" s="36"/>
      <c r="MJ203" s="36"/>
      <c r="MK203" s="36"/>
      <c r="ML203" s="36"/>
      <c r="MM203" s="36"/>
      <c r="MN203" s="36"/>
      <c r="MO203" s="36"/>
      <c r="MP203" s="36"/>
      <c r="MQ203" s="36"/>
      <c r="MR203" s="36"/>
      <c r="MS203" s="36"/>
      <c r="MT203" s="36"/>
      <c r="MU203" s="36"/>
      <c r="MV203" s="36"/>
      <c r="MW203" s="36"/>
      <c r="MX203" s="36"/>
      <c r="MY203" s="36"/>
      <c r="MZ203" s="36"/>
      <c r="NA203" s="36"/>
      <c r="NB203" s="36"/>
      <c r="NC203" s="36"/>
      <c r="ND203" s="36"/>
      <c r="NE203" s="36"/>
      <c r="NF203" s="36"/>
      <c r="NG203" s="36"/>
      <c r="NH203" s="36"/>
      <c r="NI203" s="36"/>
      <c r="NJ203" s="36"/>
      <c r="NK203" s="36"/>
      <c r="NL203" s="36"/>
      <c r="NM203" s="36"/>
      <c r="NN203" s="36"/>
      <c r="NO203" s="36"/>
      <c r="NP203" s="36"/>
      <c r="NQ203" s="36"/>
      <c r="NR203" s="36"/>
      <c r="NS203" s="36"/>
      <c r="NT203" s="36"/>
      <c r="NU203" s="36"/>
      <c r="NV203" s="36"/>
      <c r="NW203" s="36"/>
      <c r="NX203" s="36"/>
      <c r="NY203" s="36"/>
      <c r="NZ203" s="36"/>
      <c r="OA203" s="36"/>
      <c r="OB203" s="36"/>
      <c r="OC203" s="36"/>
      <c r="OD203" s="36"/>
      <c r="OE203" s="36"/>
      <c r="OF203" s="36"/>
      <c r="OG203" s="36"/>
      <c r="OH203" s="36"/>
      <c r="OI203" s="36"/>
      <c r="OJ203" s="36"/>
      <c r="OK203" s="36"/>
      <c r="OL203" s="36"/>
      <c r="OM203" s="36"/>
      <c r="ON203" s="36"/>
      <c r="OO203" s="36"/>
      <c r="OP203" s="36"/>
      <c r="OQ203" s="36"/>
      <c r="OR203" s="36"/>
      <c r="OS203" s="36"/>
      <c r="OT203" s="36"/>
      <c r="OU203" s="36"/>
      <c r="OV203" s="36"/>
      <c r="OW203" s="36"/>
      <c r="OX203" s="36"/>
      <c r="OY203" s="36"/>
      <c r="OZ203" s="36"/>
      <c r="PA203" s="36"/>
      <c r="PB203" s="36"/>
      <c r="PC203" s="36"/>
      <c r="PD203" s="36"/>
      <c r="PE203" s="36"/>
      <c r="PF203" s="36"/>
      <c r="PG203" s="36"/>
      <c r="PH203" s="36"/>
      <c r="PI203" s="36"/>
      <c r="PJ203" s="36"/>
      <c r="PK203" s="36"/>
      <c r="PL203" s="36"/>
      <c r="PM203" s="36"/>
      <c r="PN203" s="36"/>
      <c r="PO203" s="36"/>
      <c r="PP203" s="36"/>
      <c r="PQ203" s="36"/>
      <c r="PR203" s="36"/>
      <c r="PS203" s="36"/>
      <c r="PT203" s="36"/>
      <c r="PU203" s="36"/>
      <c r="PV203" s="36"/>
      <c r="PW203" s="36"/>
      <c r="PX203" s="36"/>
      <c r="PY203" s="36"/>
      <c r="PZ203" s="36"/>
      <c r="QA203" s="36"/>
      <c r="QB203" s="36"/>
      <c r="QC203" s="36"/>
      <c r="QD203" s="36"/>
      <c r="QE203" s="36"/>
      <c r="QF203" s="36"/>
      <c r="QG203" s="36"/>
      <c r="QH203" s="36"/>
      <c r="QI203" s="36"/>
      <c r="QJ203" s="36"/>
      <c r="QK203" s="36"/>
      <c r="QL203" s="36"/>
      <c r="QM203" s="36"/>
      <c r="QN203" s="36"/>
      <c r="QO203" s="36"/>
      <c r="QP203" s="36"/>
      <c r="QQ203" s="36"/>
      <c r="QR203" s="36"/>
      <c r="QS203" s="36"/>
      <c r="QT203" s="36"/>
      <c r="QU203" s="36"/>
      <c r="QV203" s="36"/>
      <c r="QW203" s="36"/>
      <c r="QX203" s="36"/>
      <c r="QY203" s="36"/>
      <c r="QZ203" s="36"/>
      <c r="RA203" s="36"/>
      <c r="RB203" s="36"/>
      <c r="RC203" s="36"/>
      <c r="RD203" s="36"/>
      <c r="RE203" s="36"/>
      <c r="RF203" s="36"/>
      <c r="RG203" s="36"/>
      <c r="RH203" s="36"/>
      <c r="RI203" s="36"/>
      <c r="RJ203" s="36"/>
      <c r="RK203" s="36"/>
      <c r="RL203" s="36"/>
      <c r="RM203" s="36"/>
      <c r="RN203" s="36"/>
      <c r="RO203" s="36"/>
      <c r="RP203" s="36"/>
      <c r="RQ203" s="36"/>
      <c r="RR203" s="36"/>
      <c r="RS203" s="36"/>
      <c r="RT203" s="36"/>
      <c r="RU203" s="36"/>
      <c r="RV203" s="36"/>
      <c r="RW203" s="36"/>
      <c r="RX203" s="36"/>
      <c r="RY203" s="36"/>
      <c r="RZ203" s="36"/>
      <c r="SA203" s="36"/>
      <c r="SB203" s="36"/>
      <c r="SC203" s="36"/>
      <c r="SD203" s="36"/>
      <c r="SE203" s="36"/>
      <c r="SF203" s="36"/>
      <c r="SG203" s="36"/>
      <c r="SH203" s="36"/>
      <c r="SI203" s="36"/>
      <c r="SJ203" s="36"/>
      <c r="SK203" s="36"/>
      <c r="SL203" s="36"/>
      <c r="SM203" s="36"/>
      <c r="SN203" s="36"/>
      <c r="SO203" s="36"/>
      <c r="SP203" s="36"/>
      <c r="SQ203" s="36"/>
      <c r="SR203" s="36"/>
      <c r="SS203" s="36"/>
      <c r="ST203" s="36"/>
      <c r="SU203" s="36"/>
      <c r="SV203" s="36"/>
      <c r="SW203" s="36"/>
      <c r="SX203" s="36"/>
      <c r="SY203" s="36"/>
      <c r="SZ203" s="36"/>
      <c r="TA203" s="36"/>
      <c r="TB203" s="36"/>
      <c r="TC203" s="36"/>
      <c r="TD203" s="36"/>
      <c r="TE203" s="36"/>
      <c r="TF203" s="36"/>
      <c r="TG203" s="36"/>
      <c r="TH203" s="36"/>
      <c r="TI203" s="36"/>
      <c r="TJ203" s="36"/>
      <c r="TK203" s="36"/>
      <c r="TL203" s="36"/>
      <c r="TM203" s="36"/>
      <c r="TN203" s="36"/>
      <c r="TO203" s="36"/>
      <c r="TP203" s="36"/>
      <c r="TQ203" s="36"/>
      <c r="TR203" s="36"/>
      <c r="TS203" s="36"/>
      <c r="TT203" s="36"/>
      <c r="TU203" s="36"/>
      <c r="TV203" s="36"/>
      <c r="TW203" s="36"/>
      <c r="TX203" s="36"/>
      <c r="TY203" s="36"/>
      <c r="TZ203" s="36"/>
      <c r="UA203" s="36"/>
      <c r="UB203" s="36"/>
      <c r="UC203" s="36"/>
      <c r="UD203" s="36"/>
      <c r="UE203" s="36"/>
      <c r="UF203" s="36"/>
      <c r="UG203" s="36"/>
      <c r="UH203" s="36"/>
      <c r="UI203" s="36"/>
      <c r="UJ203" s="36"/>
      <c r="UK203" s="36"/>
      <c r="UL203" s="36"/>
      <c r="UM203" s="36"/>
      <c r="UN203" s="36"/>
      <c r="UO203" s="36"/>
      <c r="UP203" s="36"/>
      <c r="UQ203" s="36"/>
      <c r="UR203" s="36"/>
      <c r="US203" s="36"/>
      <c r="UT203" s="36"/>
      <c r="UU203" s="36"/>
      <c r="UV203" s="36"/>
      <c r="UW203" s="36"/>
      <c r="UX203" s="36"/>
      <c r="UY203" s="36"/>
      <c r="UZ203" s="36"/>
      <c r="VA203" s="36"/>
      <c r="VB203" s="36"/>
      <c r="VC203" s="36"/>
      <c r="VD203" s="36"/>
      <c r="VE203" s="36"/>
      <c r="VF203" s="36"/>
      <c r="VG203" s="36"/>
      <c r="VH203" s="36"/>
      <c r="VI203" s="36"/>
      <c r="VJ203" s="36"/>
      <c r="VK203" s="36"/>
      <c r="VL203" s="36"/>
      <c r="VM203" s="36"/>
      <c r="VN203" s="36"/>
      <c r="VO203" s="36"/>
      <c r="VP203" s="36"/>
      <c r="VQ203" s="36"/>
      <c r="VR203" s="36"/>
      <c r="VS203" s="36"/>
      <c r="VT203" s="36"/>
      <c r="VU203" s="36"/>
      <c r="VV203" s="36"/>
      <c r="VW203" s="36"/>
      <c r="VX203" s="36"/>
      <c r="VY203" s="36"/>
      <c r="VZ203" s="36"/>
      <c r="WA203" s="36"/>
      <c r="WB203" s="36"/>
      <c r="WC203" s="36"/>
      <c r="WD203" s="36"/>
      <c r="WE203" s="36"/>
      <c r="WF203" s="36"/>
      <c r="WG203" s="36"/>
      <c r="WH203" s="36"/>
      <c r="WI203" s="36"/>
      <c r="WJ203" s="36"/>
      <c r="WK203" s="36"/>
      <c r="WL203" s="36"/>
      <c r="WM203" s="36"/>
      <c r="WN203" s="36"/>
      <c r="WO203" s="36"/>
      <c r="WP203" s="36"/>
      <c r="WQ203" s="36"/>
      <c r="WR203" s="36"/>
      <c r="WS203" s="36"/>
      <c r="WT203" s="36"/>
      <c r="WU203" s="36"/>
      <c r="WV203" s="36"/>
      <c r="WW203" s="36"/>
      <c r="WX203" s="36"/>
      <c r="WY203" s="36"/>
      <c r="WZ203" s="36"/>
      <c r="XA203" s="36"/>
      <c r="XB203" s="36"/>
      <c r="XC203" s="36"/>
      <c r="XD203" s="36"/>
      <c r="XE203" s="36"/>
      <c r="XF203" s="36"/>
      <c r="XG203" s="36"/>
      <c r="XH203" s="36"/>
      <c r="XI203" s="36"/>
      <c r="XJ203" s="36"/>
      <c r="XK203" s="36"/>
      <c r="XL203" s="36"/>
      <c r="XM203" s="36"/>
      <c r="XN203" s="36"/>
      <c r="XO203" s="36"/>
      <c r="XP203" s="36"/>
      <c r="XQ203" s="36"/>
      <c r="XR203" s="36"/>
      <c r="XS203" s="36"/>
      <c r="XT203" s="36"/>
      <c r="XU203" s="36"/>
      <c r="XV203" s="36"/>
      <c r="XW203" s="36"/>
      <c r="XX203" s="36"/>
      <c r="XY203" s="36"/>
      <c r="XZ203" s="36"/>
      <c r="YA203" s="36"/>
      <c r="YB203" s="36"/>
      <c r="YC203" s="36"/>
      <c r="YD203" s="36"/>
      <c r="YE203" s="36"/>
      <c r="YF203" s="36"/>
      <c r="YG203" s="36"/>
      <c r="YH203" s="36"/>
      <c r="YI203" s="36"/>
      <c r="YJ203" s="36"/>
      <c r="YK203" s="36"/>
      <c r="YL203" s="36"/>
      <c r="YM203" s="36"/>
      <c r="YN203" s="36"/>
      <c r="YO203" s="36"/>
      <c r="YP203" s="36"/>
      <c r="YQ203" s="36"/>
      <c r="YR203" s="36"/>
      <c r="YS203" s="36"/>
      <c r="YT203" s="36"/>
      <c r="YU203" s="36"/>
      <c r="YV203" s="36"/>
      <c r="YW203" s="36"/>
      <c r="YX203" s="36"/>
      <c r="YY203" s="36"/>
      <c r="YZ203" s="36"/>
      <c r="ZA203" s="36"/>
      <c r="ZB203" s="36"/>
      <c r="ZC203" s="36"/>
      <c r="ZD203" s="36"/>
      <c r="ZE203" s="36"/>
      <c r="ZF203" s="36"/>
      <c r="ZG203" s="36"/>
      <c r="ZH203" s="36"/>
      <c r="ZI203" s="36"/>
      <c r="ZJ203" s="36"/>
      <c r="ZK203" s="36"/>
      <c r="ZL203" s="36"/>
      <c r="ZM203" s="36"/>
      <c r="ZN203" s="36"/>
      <c r="ZO203" s="36"/>
      <c r="ZP203" s="36"/>
      <c r="ZQ203" s="36"/>
      <c r="ZR203" s="36"/>
      <c r="ZS203" s="36"/>
      <c r="ZT203" s="36"/>
      <c r="ZU203" s="36"/>
    </row>
    <row r="204" spans="1:697" x14ac:dyDescent="0.25">
      <c r="A204" s="57" t="s">
        <v>555</v>
      </c>
      <c r="B204" s="6">
        <v>55</v>
      </c>
      <c r="C204" s="22"/>
      <c r="D204" s="6">
        <v>20</v>
      </c>
      <c r="F204" s="39" t="s">
        <v>531</v>
      </c>
      <c r="N204" s="6">
        <v>1</v>
      </c>
      <c r="O204" s="6">
        <v>1</v>
      </c>
      <c r="P204" s="39">
        <v>11.11</v>
      </c>
      <c r="Q204" s="39">
        <v>6.18</v>
      </c>
      <c r="R204" s="6">
        <v>1.5109900000000001</v>
      </c>
      <c r="S204" s="39">
        <v>0.51300000000000001</v>
      </c>
      <c r="Y204" s="6">
        <v>0.50148999999999999</v>
      </c>
      <c r="Z204" s="6">
        <v>0.47319600000000001</v>
      </c>
      <c r="AA204" s="6">
        <v>0.46823399999999998</v>
      </c>
      <c r="AB204" s="6">
        <v>0.50315500000000002</v>
      </c>
      <c r="AC204" s="6">
        <v>0.591364</v>
      </c>
      <c r="AJ204" s="6">
        <v>0</v>
      </c>
      <c r="AK204" s="6">
        <v>0</v>
      </c>
      <c r="AL204" s="6">
        <v>100</v>
      </c>
      <c r="AP204" s="23">
        <v>24.618200000000002</v>
      </c>
      <c r="AQ204" s="23">
        <v>-41.156199999999998</v>
      </c>
      <c r="AR204" s="6">
        <v>1</v>
      </c>
      <c r="AS204" s="23">
        <v>-51.087000000000003</v>
      </c>
      <c r="AT204" s="23">
        <v>2400</v>
      </c>
      <c r="AU204" s="23">
        <v>-41.156199999999998</v>
      </c>
      <c r="AV204" s="23">
        <v>9.9307300000000005</v>
      </c>
      <c r="AW204" s="23">
        <v>14.6875</v>
      </c>
      <c r="AX204" s="23">
        <v>24.618200000000002</v>
      </c>
      <c r="AY204" s="23">
        <v>0.19599900000000001</v>
      </c>
      <c r="AZ204" s="23">
        <v>0.119736</v>
      </c>
      <c r="BA204" s="23">
        <v>114.062</v>
      </c>
      <c r="BB204" s="23">
        <v>-114.84399999999999</v>
      </c>
      <c r="BC204" s="23">
        <v>-51.3125</v>
      </c>
      <c r="BD204" s="23">
        <v>-0.225525</v>
      </c>
      <c r="BE204" s="23">
        <v>0.63282400000000005</v>
      </c>
      <c r="BI204" s="23">
        <v>0.547176</v>
      </c>
      <c r="BJ204" s="23">
        <v>0.72</v>
      </c>
      <c r="BU204" s="36"/>
      <c r="CK204" s="26"/>
      <c r="CL204" s="26"/>
      <c r="CM204" s="26"/>
      <c r="CN204" s="26"/>
      <c r="CO204" s="29"/>
      <c r="DB204" s="26"/>
      <c r="DC204" s="26"/>
      <c r="DD204" s="26"/>
      <c r="DE204" s="26"/>
      <c r="DF204" s="26"/>
      <c r="DG204" s="26"/>
      <c r="DM204" s="2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6"/>
      <c r="IR204" s="36"/>
      <c r="IS204" s="36"/>
      <c r="IT204" s="36"/>
      <c r="IU204" s="36"/>
      <c r="IV204" s="36"/>
      <c r="IW204" s="36"/>
      <c r="IX204" s="36"/>
      <c r="IY204" s="36"/>
      <c r="IZ204" s="36"/>
      <c r="JA204" s="36"/>
      <c r="JB204" s="36"/>
      <c r="JC204" s="36"/>
      <c r="JD204" s="36"/>
      <c r="JE204" s="36"/>
      <c r="JF204" s="36"/>
      <c r="JG204" s="36"/>
      <c r="JH204" s="36"/>
      <c r="JI204" s="36"/>
      <c r="JJ204" s="36"/>
      <c r="JK204" s="36"/>
      <c r="JL204" s="36"/>
      <c r="JM204" s="36"/>
      <c r="JN204" s="36"/>
      <c r="JO204" s="36"/>
      <c r="JP204" s="36"/>
      <c r="JQ204" s="36"/>
      <c r="JR204" s="36"/>
      <c r="JS204" s="36"/>
      <c r="JT204" s="36"/>
      <c r="JU204" s="36"/>
      <c r="JV204" s="36"/>
      <c r="JW204" s="36"/>
      <c r="JX204" s="36"/>
      <c r="JY204" s="36"/>
      <c r="JZ204" s="36"/>
      <c r="KA204" s="36"/>
      <c r="KB204" s="36"/>
      <c r="KC204" s="36"/>
      <c r="KD204" s="36"/>
      <c r="KE204" s="36"/>
      <c r="KF204" s="36"/>
      <c r="KG204" s="36"/>
      <c r="KH204" s="36"/>
      <c r="KI204" s="36"/>
      <c r="KJ204" s="36"/>
      <c r="KK204" s="36"/>
      <c r="KL204" s="36"/>
      <c r="KM204" s="36"/>
      <c r="KN204" s="36"/>
      <c r="KO204" s="36"/>
      <c r="KP204" s="36"/>
      <c r="KQ204" s="36"/>
      <c r="KR204" s="36"/>
      <c r="KS204" s="36"/>
      <c r="KT204" s="36"/>
      <c r="KU204" s="36"/>
      <c r="KV204" s="36"/>
      <c r="KW204" s="36"/>
      <c r="KX204" s="36"/>
      <c r="KY204" s="36"/>
      <c r="KZ204" s="36"/>
      <c r="LA204" s="36"/>
      <c r="LB204" s="36"/>
      <c r="LC204" s="36"/>
      <c r="LD204" s="36"/>
      <c r="LE204" s="36"/>
      <c r="LF204" s="36"/>
      <c r="LG204" s="36"/>
      <c r="LH204" s="36"/>
      <c r="LI204" s="36"/>
      <c r="LJ204" s="36"/>
      <c r="LK204" s="36"/>
      <c r="LL204" s="36"/>
      <c r="LM204" s="36"/>
      <c r="LN204" s="36"/>
      <c r="LO204" s="36"/>
      <c r="LP204" s="36"/>
      <c r="LQ204" s="36"/>
      <c r="LR204" s="36"/>
      <c r="LS204" s="36"/>
      <c r="LT204" s="36"/>
      <c r="LU204" s="36"/>
      <c r="LV204" s="36"/>
      <c r="LW204" s="36"/>
      <c r="LX204" s="36"/>
      <c r="LY204" s="36"/>
      <c r="LZ204" s="36"/>
      <c r="MA204" s="36"/>
      <c r="MB204" s="36"/>
      <c r="MC204" s="36"/>
      <c r="MD204" s="36"/>
      <c r="ME204" s="36"/>
      <c r="MF204" s="36"/>
      <c r="MG204" s="36"/>
      <c r="MH204" s="36"/>
      <c r="MI204" s="36"/>
      <c r="MJ204" s="36"/>
      <c r="MK204" s="36"/>
      <c r="ML204" s="36"/>
      <c r="MM204" s="36"/>
      <c r="MN204" s="36"/>
      <c r="MO204" s="36"/>
      <c r="MP204" s="36"/>
      <c r="MQ204" s="36"/>
      <c r="MR204" s="36"/>
      <c r="MS204" s="36"/>
      <c r="MT204" s="36"/>
      <c r="MU204" s="36"/>
      <c r="MV204" s="36"/>
      <c r="MW204" s="36"/>
      <c r="MX204" s="36"/>
      <c r="MY204" s="36"/>
      <c r="MZ204" s="36"/>
      <c r="NA204" s="36"/>
      <c r="NB204" s="36"/>
      <c r="NC204" s="36"/>
      <c r="ND204" s="36"/>
      <c r="NE204" s="36"/>
      <c r="NF204" s="36"/>
      <c r="NG204" s="36"/>
      <c r="NH204" s="36"/>
      <c r="NI204" s="36"/>
      <c r="NJ204" s="36"/>
      <c r="NK204" s="36"/>
      <c r="NL204" s="36"/>
      <c r="NM204" s="36"/>
      <c r="NN204" s="36"/>
      <c r="NO204" s="36"/>
      <c r="NP204" s="36"/>
      <c r="NQ204" s="36"/>
      <c r="NR204" s="36"/>
      <c r="NS204" s="36"/>
      <c r="NT204" s="36"/>
      <c r="NU204" s="36"/>
      <c r="NV204" s="36"/>
      <c r="NW204" s="36"/>
      <c r="NX204" s="36"/>
      <c r="NY204" s="36"/>
      <c r="NZ204" s="36"/>
      <c r="OA204" s="36"/>
      <c r="OB204" s="36"/>
      <c r="OC204" s="36"/>
      <c r="OD204" s="36"/>
      <c r="OE204" s="36"/>
      <c r="OF204" s="36"/>
      <c r="OG204" s="36"/>
      <c r="OH204" s="36"/>
      <c r="OI204" s="36"/>
      <c r="OJ204" s="36"/>
      <c r="OK204" s="36"/>
      <c r="OL204" s="36"/>
      <c r="OM204" s="36"/>
      <c r="ON204" s="36"/>
      <c r="OO204" s="36"/>
      <c r="OP204" s="36"/>
      <c r="OQ204" s="36"/>
      <c r="OR204" s="36"/>
      <c r="OS204" s="36"/>
      <c r="OT204" s="36"/>
      <c r="OU204" s="36"/>
      <c r="OV204" s="36"/>
      <c r="OW204" s="36"/>
      <c r="OX204" s="36"/>
      <c r="OY204" s="36"/>
      <c r="OZ204" s="36"/>
      <c r="PA204" s="36"/>
      <c r="PB204" s="36"/>
      <c r="PC204" s="36"/>
      <c r="PD204" s="36"/>
      <c r="PE204" s="36"/>
      <c r="PF204" s="36"/>
      <c r="PG204" s="36"/>
      <c r="PH204" s="36"/>
      <c r="PI204" s="36"/>
      <c r="PJ204" s="36"/>
      <c r="PK204" s="36"/>
      <c r="PL204" s="36"/>
      <c r="PM204" s="36"/>
      <c r="PN204" s="36"/>
      <c r="PO204" s="36"/>
      <c r="PP204" s="36"/>
      <c r="PQ204" s="36"/>
      <c r="PR204" s="36"/>
      <c r="PS204" s="36"/>
      <c r="PT204" s="36"/>
      <c r="PU204" s="36"/>
      <c r="PV204" s="36"/>
      <c r="PW204" s="36"/>
      <c r="PX204" s="36"/>
      <c r="PY204" s="36"/>
      <c r="PZ204" s="36"/>
      <c r="QA204" s="36"/>
      <c r="QB204" s="36"/>
      <c r="QC204" s="36"/>
      <c r="QD204" s="36"/>
      <c r="QE204" s="36"/>
      <c r="QF204" s="36"/>
      <c r="QG204" s="36"/>
      <c r="QH204" s="36"/>
      <c r="QI204" s="36"/>
      <c r="QJ204" s="36"/>
      <c r="QK204" s="36"/>
      <c r="QL204" s="36"/>
      <c r="QM204" s="36"/>
      <c r="QN204" s="36"/>
      <c r="QO204" s="36"/>
      <c r="QP204" s="36"/>
      <c r="QQ204" s="36"/>
      <c r="QR204" s="36"/>
      <c r="QS204" s="36"/>
      <c r="QT204" s="36"/>
      <c r="QU204" s="36"/>
      <c r="QV204" s="36"/>
      <c r="QW204" s="36"/>
      <c r="QX204" s="36"/>
      <c r="QY204" s="36"/>
      <c r="QZ204" s="36"/>
      <c r="RA204" s="36"/>
      <c r="RB204" s="36"/>
      <c r="RC204" s="36"/>
      <c r="RD204" s="36"/>
      <c r="RE204" s="36"/>
      <c r="RF204" s="36"/>
      <c r="RG204" s="36"/>
      <c r="RH204" s="36"/>
      <c r="RI204" s="36"/>
      <c r="RJ204" s="36"/>
      <c r="RK204" s="36"/>
      <c r="RL204" s="36"/>
      <c r="RM204" s="36"/>
      <c r="RN204" s="36"/>
      <c r="RO204" s="36"/>
      <c r="RP204" s="36"/>
      <c r="RQ204" s="36"/>
      <c r="RR204" s="36"/>
      <c r="RS204" s="36"/>
      <c r="RT204" s="36"/>
      <c r="RU204" s="36"/>
      <c r="RV204" s="36"/>
      <c r="RW204" s="36"/>
      <c r="RX204" s="36"/>
      <c r="RY204" s="36"/>
      <c r="RZ204" s="36"/>
      <c r="SA204" s="36"/>
      <c r="SB204" s="36"/>
      <c r="SC204" s="36"/>
      <c r="SD204" s="36"/>
      <c r="SE204" s="36"/>
      <c r="SF204" s="36"/>
      <c r="SG204" s="36"/>
      <c r="SH204" s="36"/>
      <c r="SI204" s="36"/>
      <c r="SJ204" s="36"/>
      <c r="SK204" s="36"/>
      <c r="SL204" s="36"/>
      <c r="SM204" s="36"/>
      <c r="SN204" s="36"/>
      <c r="SO204" s="36"/>
      <c r="SP204" s="36"/>
      <c r="SQ204" s="36"/>
      <c r="SR204" s="36"/>
      <c r="SS204" s="36"/>
      <c r="ST204" s="36"/>
      <c r="SU204" s="36"/>
      <c r="SV204" s="36"/>
      <c r="SW204" s="36"/>
      <c r="SX204" s="36"/>
      <c r="SY204" s="36"/>
      <c r="SZ204" s="36"/>
      <c r="TA204" s="36"/>
      <c r="TB204" s="36"/>
      <c r="TC204" s="36"/>
      <c r="TD204" s="36"/>
      <c r="TE204" s="36"/>
      <c r="TF204" s="36"/>
      <c r="TG204" s="36"/>
      <c r="TH204" s="36"/>
      <c r="TI204" s="36"/>
      <c r="TJ204" s="36"/>
      <c r="TK204" s="36"/>
      <c r="TL204" s="36"/>
      <c r="TM204" s="36"/>
      <c r="TN204" s="36"/>
      <c r="TO204" s="36"/>
      <c r="TP204" s="36"/>
      <c r="TQ204" s="36"/>
      <c r="TR204" s="36"/>
      <c r="TS204" s="36"/>
      <c r="TT204" s="36"/>
      <c r="TU204" s="36"/>
      <c r="TV204" s="36"/>
      <c r="TW204" s="36"/>
      <c r="TX204" s="36"/>
      <c r="TY204" s="36"/>
      <c r="TZ204" s="36"/>
      <c r="UA204" s="36"/>
      <c r="UB204" s="36"/>
      <c r="UC204" s="36"/>
      <c r="UD204" s="36"/>
      <c r="UE204" s="36"/>
      <c r="UF204" s="36"/>
      <c r="UG204" s="36"/>
      <c r="UH204" s="36"/>
      <c r="UI204" s="36"/>
      <c r="UJ204" s="36"/>
      <c r="UK204" s="36"/>
      <c r="UL204" s="36"/>
      <c r="UM204" s="36"/>
      <c r="UN204" s="36"/>
      <c r="UO204" s="36"/>
      <c r="UP204" s="36"/>
      <c r="UQ204" s="36"/>
      <c r="UR204" s="36"/>
      <c r="US204" s="36"/>
      <c r="UT204" s="36"/>
      <c r="UU204" s="36"/>
      <c r="UV204" s="36"/>
      <c r="UW204" s="36"/>
      <c r="UX204" s="36"/>
      <c r="UY204" s="36"/>
      <c r="UZ204" s="36"/>
      <c r="VA204" s="36"/>
      <c r="VB204" s="36"/>
      <c r="VC204" s="36"/>
      <c r="VD204" s="36"/>
      <c r="VE204" s="36"/>
      <c r="VF204" s="36"/>
      <c r="VG204" s="36"/>
      <c r="VH204" s="36"/>
      <c r="VI204" s="36"/>
      <c r="VJ204" s="36"/>
      <c r="VK204" s="36"/>
      <c r="VL204" s="36"/>
      <c r="VM204" s="36"/>
      <c r="VN204" s="36"/>
      <c r="VO204" s="36"/>
      <c r="VP204" s="36"/>
      <c r="VQ204" s="36"/>
      <c r="VR204" s="36"/>
      <c r="VS204" s="36"/>
      <c r="VT204" s="36"/>
      <c r="VU204" s="36"/>
      <c r="VV204" s="36"/>
      <c r="VW204" s="36"/>
      <c r="VX204" s="36"/>
      <c r="VY204" s="36"/>
      <c r="VZ204" s="36"/>
      <c r="WA204" s="36"/>
      <c r="WB204" s="36"/>
      <c r="WC204" s="36"/>
      <c r="WD204" s="36"/>
      <c r="WE204" s="36"/>
      <c r="WF204" s="36"/>
      <c r="WG204" s="36"/>
      <c r="WH204" s="36"/>
      <c r="WI204" s="36"/>
      <c r="WJ204" s="36"/>
      <c r="WK204" s="36"/>
      <c r="WL204" s="36"/>
      <c r="WM204" s="36"/>
      <c r="WN204" s="36"/>
      <c r="WO204" s="36"/>
      <c r="WP204" s="36"/>
      <c r="WQ204" s="36"/>
      <c r="WR204" s="36"/>
      <c r="WS204" s="36"/>
      <c r="WT204" s="36"/>
      <c r="WU204" s="36"/>
      <c r="WV204" s="36"/>
      <c r="WW204" s="36"/>
      <c r="WX204" s="36"/>
      <c r="WY204" s="36"/>
      <c r="WZ204" s="36"/>
      <c r="XA204" s="36"/>
      <c r="XB204" s="36"/>
      <c r="XC204" s="36"/>
      <c r="XD204" s="36"/>
      <c r="XE204" s="36"/>
      <c r="XF204" s="36"/>
      <c r="XG204" s="36"/>
      <c r="XH204" s="36"/>
      <c r="XI204" s="36"/>
      <c r="XJ204" s="36"/>
      <c r="XK204" s="36"/>
      <c r="XL204" s="36"/>
      <c r="XM204" s="36"/>
      <c r="XN204" s="36"/>
      <c r="XO204" s="36"/>
      <c r="XP204" s="36"/>
      <c r="XQ204" s="36"/>
      <c r="XR204" s="36"/>
      <c r="XS204" s="36"/>
      <c r="XT204" s="36"/>
      <c r="XU204" s="36"/>
      <c r="XV204" s="36"/>
      <c r="XW204" s="36"/>
      <c r="XX204" s="36"/>
      <c r="XY204" s="36"/>
      <c r="XZ204" s="36"/>
      <c r="YA204" s="36"/>
      <c r="YB204" s="36"/>
      <c r="YC204" s="36"/>
      <c r="YD204" s="36"/>
      <c r="YE204" s="36"/>
      <c r="YF204" s="36"/>
      <c r="YG204" s="36"/>
      <c r="YH204" s="36"/>
      <c r="YI204" s="36"/>
      <c r="YJ204" s="36"/>
      <c r="YK204" s="36"/>
      <c r="YL204" s="36"/>
      <c r="YM204" s="36"/>
      <c r="YN204" s="36"/>
      <c r="YO204" s="36"/>
      <c r="YP204" s="36"/>
      <c r="YQ204" s="36"/>
      <c r="YR204" s="36"/>
      <c r="YS204" s="36"/>
      <c r="YT204" s="36"/>
      <c r="YU204" s="36"/>
      <c r="YV204" s="36"/>
      <c r="YW204" s="36"/>
      <c r="YX204" s="36"/>
      <c r="YY204" s="36"/>
      <c r="YZ204" s="36"/>
      <c r="ZA204" s="36"/>
      <c r="ZB204" s="36"/>
      <c r="ZC204" s="36"/>
      <c r="ZD204" s="36"/>
      <c r="ZE204" s="36"/>
      <c r="ZF204" s="36"/>
      <c r="ZG204" s="36"/>
      <c r="ZH204" s="36"/>
      <c r="ZI204" s="36"/>
      <c r="ZJ204" s="36"/>
      <c r="ZK204" s="36"/>
      <c r="ZL204" s="36"/>
      <c r="ZM204" s="36"/>
      <c r="ZN204" s="36"/>
      <c r="ZO204" s="36"/>
      <c r="ZP204" s="36"/>
      <c r="ZQ204" s="36"/>
      <c r="ZR204" s="36"/>
      <c r="ZS204" s="36"/>
      <c r="ZT204" s="36"/>
      <c r="ZU204" s="36"/>
    </row>
    <row r="205" spans="1:697" x14ac:dyDescent="0.25">
      <c r="A205" s="6" t="s">
        <v>564</v>
      </c>
      <c r="B205" s="6">
        <v>69</v>
      </c>
      <c r="C205" s="22"/>
      <c r="D205" s="6">
        <v>20</v>
      </c>
      <c r="E205" s="6">
        <v>19.600000000000001</v>
      </c>
      <c r="F205" s="39" t="s">
        <v>531</v>
      </c>
      <c r="N205" s="6">
        <v>1</v>
      </c>
      <c r="O205" s="6">
        <v>1.5</v>
      </c>
      <c r="P205" s="39">
        <v>11.63</v>
      </c>
      <c r="Q205" s="39">
        <v>6.72</v>
      </c>
      <c r="S205" s="39">
        <v>0.318</v>
      </c>
      <c r="AP205" s="43"/>
      <c r="AQ205" s="43"/>
      <c r="AR205" s="42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CK205" s="26"/>
      <c r="CL205" s="26"/>
      <c r="CM205" s="26"/>
      <c r="CN205" s="26"/>
      <c r="CO205" s="29"/>
      <c r="DB205" s="26"/>
      <c r="DC205" s="26"/>
      <c r="DD205" s="26"/>
      <c r="DE205" s="26"/>
      <c r="DF205" s="26"/>
      <c r="DG205" s="26"/>
      <c r="DM205" s="2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  <c r="IM205" s="36"/>
      <c r="IN205" s="36"/>
      <c r="IO205" s="36"/>
      <c r="IP205" s="36"/>
      <c r="IQ205" s="36"/>
      <c r="IR205" s="36"/>
      <c r="IS205" s="36"/>
      <c r="IT205" s="36"/>
      <c r="IU205" s="36"/>
      <c r="IV205" s="36"/>
      <c r="IW205" s="36"/>
      <c r="IX205" s="36"/>
      <c r="IY205" s="36"/>
      <c r="IZ205" s="36"/>
      <c r="JA205" s="36"/>
      <c r="JB205" s="36"/>
      <c r="JC205" s="36"/>
      <c r="JD205" s="36"/>
      <c r="JE205" s="36"/>
      <c r="JF205" s="36"/>
      <c r="JG205" s="36"/>
      <c r="JH205" s="36"/>
      <c r="JI205" s="36"/>
      <c r="JJ205" s="36"/>
      <c r="JK205" s="36"/>
      <c r="JL205" s="36"/>
      <c r="JM205" s="36"/>
      <c r="JN205" s="36"/>
      <c r="JO205" s="36"/>
      <c r="JP205" s="36"/>
      <c r="JQ205" s="36"/>
      <c r="JR205" s="36"/>
      <c r="JS205" s="36"/>
      <c r="JT205" s="36"/>
      <c r="JU205" s="36"/>
      <c r="JV205" s="36"/>
      <c r="JW205" s="36"/>
      <c r="JX205" s="36"/>
      <c r="JY205" s="36"/>
      <c r="JZ205" s="36"/>
      <c r="KA205" s="36"/>
      <c r="KB205" s="36"/>
      <c r="KC205" s="36"/>
      <c r="KD205" s="36"/>
      <c r="KE205" s="36"/>
      <c r="KF205" s="36"/>
      <c r="KG205" s="36"/>
      <c r="KH205" s="36"/>
      <c r="KI205" s="36"/>
      <c r="KJ205" s="36"/>
      <c r="KK205" s="36"/>
      <c r="KL205" s="36"/>
      <c r="KM205" s="36"/>
      <c r="KN205" s="36"/>
      <c r="KO205" s="36"/>
      <c r="KP205" s="36"/>
      <c r="KQ205" s="36"/>
      <c r="KR205" s="36"/>
      <c r="KS205" s="36"/>
      <c r="KT205" s="36"/>
      <c r="KU205" s="36"/>
      <c r="KV205" s="36"/>
      <c r="KW205" s="36"/>
      <c r="KX205" s="36"/>
      <c r="KY205" s="36"/>
      <c r="KZ205" s="36"/>
      <c r="LA205" s="36"/>
      <c r="LB205" s="36"/>
      <c r="LC205" s="36"/>
      <c r="LD205" s="36"/>
      <c r="LE205" s="36"/>
      <c r="LF205" s="36"/>
      <c r="LG205" s="36"/>
      <c r="LH205" s="36"/>
      <c r="LI205" s="36"/>
      <c r="LJ205" s="36"/>
      <c r="LK205" s="36"/>
      <c r="LL205" s="36"/>
      <c r="LM205" s="36"/>
      <c r="LN205" s="36"/>
      <c r="LO205" s="36"/>
      <c r="LP205" s="36"/>
      <c r="LQ205" s="36"/>
      <c r="LR205" s="36"/>
      <c r="LS205" s="36"/>
      <c r="LT205" s="36"/>
      <c r="LU205" s="36"/>
      <c r="LV205" s="36"/>
      <c r="LW205" s="36"/>
      <c r="LX205" s="36"/>
      <c r="LY205" s="36"/>
      <c r="LZ205" s="36"/>
      <c r="MA205" s="36"/>
      <c r="MB205" s="36"/>
      <c r="MC205" s="36"/>
      <c r="MD205" s="36"/>
      <c r="ME205" s="36"/>
      <c r="MF205" s="36"/>
      <c r="MG205" s="36"/>
      <c r="MH205" s="36"/>
      <c r="MI205" s="36"/>
      <c r="MJ205" s="36"/>
      <c r="MK205" s="36"/>
      <c r="ML205" s="36"/>
      <c r="MM205" s="36"/>
      <c r="MN205" s="36"/>
      <c r="MO205" s="36"/>
      <c r="MP205" s="36"/>
      <c r="MQ205" s="36"/>
      <c r="MR205" s="36"/>
      <c r="MS205" s="36"/>
      <c r="MT205" s="36"/>
      <c r="MU205" s="36"/>
      <c r="MV205" s="36"/>
      <c r="MW205" s="36"/>
      <c r="MX205" s="36"/>
      <c r="MY205" s="36"/>
      <c r="MZ205" s="36"/>
      <c r="NA205" s="36"/>
      <c r="NB205" s="36"/>
      <c r="NC205" s="36"/>
      <c r="ND205" s="36"/>
      <c r="NE205" s="36"/>
      <c r="NF205" s="36"/>
      <c r="NG205" s="36"/>
      <c r="NH205" s="36"/>
      <c r="NI205" s="36"/>
      <c r="NJ205" s="36"/>
      <c r="NK205" s="36"/>
      <c r="NL205" s="36"/>
      <c r="NM205" s="36"/>
      <c r="NN205" s="36"/>
      <c r="NO205" s="36"/>
      <c r="NP205" s="36"/>
      <c r="NQ205" s="36"/>
      <c r="NR205" s="36"/>
      <c r="NS205" s="36"/>
      <c r="NT205" s="36"/>
      <c r="NU205" s="36"/>
      <c r="NV205" s="36"/>
      <c r="NW205" s="36"/>
      <c r="NX205" s="36"/>
      <c r="NY205" s="36"/>
      <c r="NZ205" s="36"/>
      <c r="OA205" s="36"/>
      <c r="OB205" s="36"/>
      <c r="OC205" s="36"/>
      <c r="OD205" s="36"/>
      <c r="OE205" s="36"/>
      <c r="OF205" s="36"/>
      <c r="OG205" s="36"/>
      <c r="OH205" s="36"/>
      <c r="OI205" s="36"/>
      <c r="OJ205" s="36"/>
      <c r="OK205" s="36"/>
      <c r="OL205" s="36"/>
      <c r="OM205" s="36"/>
      <c r="ON205" s="36"/>
      <c r="OO205" s="36"/>
      <c r="OP205" s="36"/>
      <c r="OQ205" s="36"/>
      <c r="OR205" s="36"/>
      <c r="OS205" s="36"/>
      <c r="OT205" s="36"/>
      <c r="OU205" s="36"/>
      <c r="OV205" s="36"/>
      <c r="OW205" s="36"/>
      <c r="OX205" s="36"/>
      <c r="OY205" s="36"/>
      <c r="OZ205" s="36"/>
      <c r="PA205" s="36"/>
      <c r="PB205" s="36"/>
      <c r="PC205" s="36"/>
      <c r="PD205" s="36"/>
      <c r="PE205" s="36"/>
      <c r="PF205" s="36"/>
      <c r="PG205" s="36"/>
      <c r="PH205" s="36"/>
      <c r="PI205" s="36"/>
      <c r="PJ205" s="36"/>
      <c r="PK205" s="36"/>
      <c r="PL205" s="36"/>
      <c r="PM205" s="36"/>
      <c r="PN205" s="36"/>
      <c r="PO205" s="36"/>
      <c r="PP205" s="36"/>
      <c r="PQ205" s="36"/>
      <c r="PR205" s="36"/>
      <c r="PS205" s="36"/>
      <c r="PT205" s="36"/>
      <c r="PU205" s="36"/>
      <c r="PV205" s="36"/>
      <c r="PW205" s="36"/>
      <c r="PX205" s="36"/>
      <c r="PY205" s="36"/>
      <c r="PZ205" s="36"/>
      <c r="QA205" s="36"/>
      <c r="QB205" s="36"/>
      <c r="QC205" s="36"/>
      <c r="QD205" s="36"/>
      <c r="QE205" s="36"/>
      <c r="QF205" s="36"/>
      <c r="QG205" s="36"/>
      <c r="QH205" s="36"/>
      <c r="QI205" s="36"/>
      <c r="QJ205" s="36"/>
      <c r="QK205" s="36"/>
      <c r="QL205" s="36"/>
      <c r="QM205" s="36"/>
      <c r="QN205" s="36"/>
      <c r="QO205" s="36"/>
      <c r="QP205" s="36"/>
      <c r="QQ205" s="36"/>
      <c r="QR205" s="36"/>
      <c r="QS205" s="36"/>
      <c r="QT205" s="36"/>
      <c r="QU205" s="36"/>
      <c r="QV205" s="36"/>
      <c r="QW205" s="36"/>
      <c r="QX205" s="36"/>
      <c r="QY205" s="36"/>
      <c r="QZ205" s="36"/>
      <c r="RA205" s="36"/>
      <c r="RB205" s="36"/>
      <c r="RC205" s="36"/>
      <c r="RD205" s="36"/>
      <c r="RE205" s="36"/>
      <c r="RF205" s="36"/>
      <c r="RG205" s="36"/>
      <c r="RH205" s="36"/>
      <c r="RI205" s="36"/>
      <c r="RJ205" s="36"/>
      <c r="RK205" s="36"/>
      <c r="RL205" s="36"/>
      <c r="RM205" s="36"/>
      <c r="RN205" s="36"/>
      <c r="RO205" s="36"/>
      <c r="RP205" s="36"/>
      <c r="RQ205" s="36"/>
      <c r="RR205" s="36"/>
      <c r="RS205" s="36"/>
      <c r="RT205" s="36"/>
      <c r="RU205" s="36"/>
      <c r="RV205" s="36"/>
      <c r="RW205" s="36"/>
      <c r="RX205" s="36"/>
      <c r="RY205" s="36"/>
      <c r="RZ205" s="36"/>
      <c r="SA205" s="36"/>
      <c r="SB205" s="36"/>
      <c r="SC205" s="36"/>
      <c r="SD205" s="36"/>
      <c r="SE205" s="36"/>
      <c r="SF205" s="36"/>
      <c r="SG205" s="36"/>
      <c r="SH205" s="36"/>
      <c r="SI205" s="36"/>
      <c r="SJ205" s="36"/>
      <c r="SK205" s="36"/>
      <c r="SL205" s="36"/>
      <c r="SM205" s="36"/>
      <c r="SN205" s="36"/>
      <c r="SO205" s="36"/>
      <c r="SP205" s="36"/>
      <c r="SQ205" s="36"/>
      <c r="SR205" s="36"/>
      <c r="SS205" s="36"/>
      <c r="ST205" s="36"/>
      <c r="SU205" s="36"/>
      <c r="SV205" s="36"/>
      <c r="SW205" s="36"/>
      <c r="SX205" s="36"/>
      <c r="SY205" s="36"/>
      <c r="SZ205" s="36"/>
      <c r="TA205" s="36"/>
      <c r="TB205" s="36"/>
      <c r="TC205" s="36"/>
      <c r="TD205" s="36"/>
      <c r="TE205" s="36"/>
      <c r="TF205" s="36"/>
      <c r="TG205" s="36"/>
      <c r="TH205" s="36"/>
      <c r="TI205" s="36"/>
      <c r="TJ205" s="36"/>
      <c r="TK205" s="36"/>
      <c r="TL205" s="36"/>
      <c r="TM205" s="36"/>
      <c r="TN205" s="36"/>
      <c r="TO205" s="36"/>
      <c r="TP205" s="36"/>
      <c r="TQ205" s="36"/>
      <c r="TR205" s="36"/>
      <c r="TS205" s="36"/>
      <c r="TT205" s="36"/>
      <c r="TU205" s="36"/>
      <c r="TV205" s="36"/>
      <c r="TW205" s="36"/>
      <c r="TX205" s="36"/>
      <c r="TY205" s="36"/>
      <c r="TZ205" s="36"/>
      <c r="UA205" s="36"/>
      <c r="UB205" s="36"/>
      <c r="UC205" s="36"/>
      <c r="UD205" s="36"/>
      <c r="UE205" s="36"/>
      <c r="UF205" s="36"/>
      <c r="UG205" s="36"/>
      <c r="UH205" s="36"/>
      <c r="UI205" s="36"/>
      <c r="UJ205" s="36"/>
      <c r="UK205" s="36"/>
      <c r="UL205" s="36"/>
      <c r="UM205" s="36"/>
      <c r="UN205" s="36"/>
      <c r="UO205" s="36"/>
      <c r="UP205" s="36"/>
      <c r="UQ205" s="36"/>
      <c r="UR205" s="36"/>
      <c r="US205" s="36"/>
      <c r="UT205" s="36"/>
      <c r="UU205" s="36"/>
      <c r="UV205" s="36"/>
      <c r="UW205" s="36"/>
      <c r="UX205" s="36"/>
      <c r="UY205" s="36"/>
      <c r="UZ205" s="36"/>
      <c r="VA205" s="36"/>
      <c r="VB205" s="36"/>
      <c r="VC205" s="36"/>
      <c r="VD205" s="36"/>
      <c r="VE205" s="36"/>
      <c r="VF205" s="36"/>
      <c r="VG205" s="36"/>
      <c r="VH205" s="36"/>
      <c r="VI205" s="36"/>
      <c r="VJ205" s="36"/>
      <c r="VK205" s="36"/>
      <c r="VL205" s="36"/>
      <c r="VM205" s="36"/>
      <c r="VN205" s="36"/>
      <c r="VO205" s="36"/>
      <c r="VP205" s="36"/>
      <c r="VQ205" s="36"/>
      <c r="VR205" s="36"/>
      <c r="VS205" s="36"/>
      <c r="VT205" s="36"/>
      <c r="VU205" s="36"/>
      <c r="VV205" s="36"/>
      <c r="VW205" s="36"/>
      <c r="VX205" s="36"/>
      <c r="VY205" s="36"/>
      <c r="VZ205" s="36"/>
      <c r="WA205" s="36"/>
      <c r="WB205" s="36"/>
      <c r="WC205" s="36"/>
      <c r="WD205" s="36"/>
      <c r="WE205" s="36"/>
      <c r="WF205" s="36"/>
      <c r="WG205" s="36"/>
      <c r="WH205" s="36"/>
      <c r="WI205" s="36"/>
      <c r="WJ205" s="36"/>
      <c r="WK205" s="36"/>
      <c r="WL205" s="36"/>
      <c r="WM205" s="36"/>
      <c r="WN205" s="36"/>
      <c r="WO205" s="36"/>
      <c r="WP205" s="36"/>
      <c r="WQ205" s="36"/>
      <c r="WR205" s="36"/>
      <c r="WS205" s="36"/>
      <c r="WT205" s="36"/>
      <c r="WU205" s="36"/>
      <c r="WV205" s="36"/>
      <c r="WW205" s="36"/>
      <c r="WX205" s="36"/>
      <c r="WY205" s="36"/>
      <c r="WZ205" s="36"/>
      <c r="XA205" s="36"/>
      <c r="XB205" s="36"/>
      <c r="XC205" s="36"/>
      <c r="XD205" s="36"/>
      <c r="XE205" s="36"/>
      <c r="XF205" s="36"/>
      <c r="XG205" s="36"/>
      <c r="XH205" s="36"/>
      <c r="XI205" s="36"/>
      <c r="XJ205" s="36"/>
      <c r="XK205" s="36"/>
      <c r="XL205" s="36"/>
      <c r="XM205" s="36"/>
      <c r="XN205" s="36"/>
      <c r="XO205" s="36"/>
      <c r="XP205" s="36"/>
      <c r="XQ205" s="36"/>
      <c r="XR205" s="36"/>
      <c r="XS205" s="36"/>
      <c r="XT205" s="36"/>
      <c r="XU205" s="36"/>
      <c r="XV205" s="36"/>
      <c r="XW205" s="36"/>
      <c r="XX205" s="36"/>
      <c r="XY205" s="36"/>
      <c r="XZ205" s="36"/>
      <c r="YA205" s="36"/>
      <c r="YB205" s="36"/>
      <c r="YC205" s="36"/>
      <c r="YD205" s="36"/>
      <c r="YE205" s="36"/>
      <c r="YF205" s="36"/>
      <c r="YG205" s="36"/>
      <c r="YH205" s="36"/>
      <c r="YI205" s="36"/>
      <c r="YJ205" s="36"/>
      <c r="YK205" s="36"/>
      <c r="YL205" s="36"/>
      <c r="YM205" s="36"/>
      <c r="YN205" s="36"/>
      <c r="YO205" s="36"/>
      <c r="YP205" s="36"/>
      <c r="YQ205" s="36"/>
      <c r="YR205" s="36"/>
      <c r="YS205" s="36"/>
      <c r="YT205" s="36"/>
      <c r="YU205" s="36"/>
      <c r="YV205" s="36"/>
      <c r="YW205" s="36"/>
      <c r="YX205" s="36"/>
      <c r="YY205" s="36"/>
      <c r="YZ205" s="36"/>
      <c r="ZA205" s="36"/>
      <c r="ZB205" s="36"/>
      <c r="ZC205" s="36"/>
      <c r="ZD205" s="36"/>
      <c r="ZE205" s="36"/>
      <c r="ZF205" s="36"/>
      <c r="ZG205" s="36"/>
      <c r="ZH205" s="36"/>
      <c r="ZI205" s="36"/>
      <c r="ZJ205" s="36"/>
      <c r="ZK205" s="36"/>
      <c r="ZL205" s="36"/>
      <c r="ZM205" s="36"/>
      <c r="ZN205" s="36"/>
      <c r="ZO205" s="36"/>
      <c r="ZP205" s="36"/>
      <c r="ZQ205" s="36"/>
      <c r="ZR205" s="36"/>
      <c r="ZS205" s="36"/>
      <c r="ZT205" s="36"/>
      <c r="ZU205" s="36"/>
    </row>
    <row r="206" spans="1:697" x14ac:dyDescent="0.25">
      <c r="A206" s="57" t="s">
        <v>565</v>
      </c>
      <c r="B206" s="6">
        <v>70</v>
      </c>
      <c r="C206" s="22"/>
      <c r="D206" s="6">
        <v>20</v>
      </c>
      <c r="E206" s="6">
        <v>19.600000000000001</v>
      </c>
      <c r="F206" s="39" t="s">
        <v>531</v>
      </c>
      <c r="N206" s="6">
        <v>1</v>
      </c>
      <c r="O206" s="6">
        <v>1</v>
      </c>
      <c r="P206" s="39">
        <v>8.32</v>
      </c>
      <c r="Q206" s="39">
        <v>6.21</v>
      </c>
      <c r="S206" s="39">
        <v>0.307</v>
      </c>
      <c r="AP206" s="23">
        <v>30.802700000000002</v>
      </c>
      <c r="AQ206" s="23">
        <v>-28.218800000000002</v>
      </c>
      <c r="AR206" s="6">
        <v>1</v>
      </c>
      <c r="AS206" s="23">
        <v>-48.177700000000002</v>
      </c>
      <c r="AT206" s="23">
        <v>4300</v>
      </c>
      <c r="AU206" s="23">
        <v>-28.218800000000002</v>
      </c>
      <c r="AV206" s="23">
        <v>19.9589</v>
      </c>
      <c r="AW206" s="23">
        <v>10.8438</v>
      </c>
      <c r="AX206" s="23">
        <v>30.802700000000002</v>
      </c>
      <c r="AY206" s="23">
        <v>0.17649699999999999</v>
      </c>
      <c r="AZ206" s="23">
        <v>0.101395</v>
      </c>
      <c r="BA206" s="23">
        <v>95.3125</v>
      </c>
      <c r="BB206" s="23">
        <v>-102.34399999999999</v>
      </c>
      <c r="BC206" s="23">
        <v>-38.843800000000002</v>
      </c>
      <c r="BD206" s="23">
        <v>9.3339499999999997</v>
      </c>
      <c r="BE206" s="23">
        <v>0.56857199999999997</v>
      </c>
      <c r="BI206" s="23">
        <v>0.39142900000000003</v>
      </c>
      <c r="BJ206" s="23">
        <v>0.56000000000000005</v>
      </c>
      <c r="CK206" s="26"/>
      <c r="CL206" s="26"/>
      <c r="CM206" s="26"/>
      <c r="CN206" s="26"/>
      <c r="CO206" s="29"/>
      <c r="DB206" s="26"/>
      <c r="DC206" s="26"/>
      <c r="DD206" s="26"/>
      <c r="DE206" s="26"/>
      <c r="DF206" s="26"/>
      <c r="DG206" s="26"/>
      <c r="DM206" s="26"/>
    </row>
    <row r="207" spans="1:697" x14ac:dyDescent="0.25">
      <c r="A207" s="57" t="s">
        <v>567</v>
      </c>
      <c r="B207" s="6">
        <v>72</v>
      </c>
      <c r="C207" s="22"/>
      <c r="D207" s="6">
        <v>20</v>
      </c>
      <c r="E207" s="6">
        <v>13.2</v>
      </c>
      <c r="F207" s="39" t="s">
        <v>531</v>
      </c>
      <c r="N207" s="6">
        <v>1</v>
      </c>
      <c r="O207" s="6">
        <v>1</v>
      </c>
      <c r="P207" s="39">
        <v>10.46</v>
      </c>
      <c r="Q207" s="39">
        <v>9.51</v>
      </c>
      <c r="S207" s="39">
        <v>0.27900000000000003</v>
      </c>
      <c r="AP207" s="23">
        <v>22.0749</v>
      </c>
      <c r="AQ207" s="23">
        <v>-30.593800000000002</v>
      </c>
      <c r="AR207" s="6">
        <v>1</v>
      </c>
      <c r="AS207" s="23">
        <v>-48.0749</v>
      </c>
      <c r="AT207" s="23">
        <v>2850</v>
      </c>
      <c r="AU207" s="23">
        <v>-30.593800000000002</v>
      </c>
      <c r="AV207" s="23">
        <v>17.481100000000001</v>
      </c>
      <c r="AW207" s="23">
        <v>4.59375</v>
      </c>
      <c r="AX207" s="23">
        <v>22.0749</v>
      </c>
      <c r="AY207" s="23">
        <v>0.12920400000000001</v>
      </c>
      <c r="AZ207" s="23">
        <v>7.3745699999999997E-2</v>
      </c>
      <c r="BA207" s="23">
        <v>54.6875</v>
      </c>
      <c r="BB207" s="23">
        <v>-71.093800000000002</v>
      </c>
      <c r="BC207" s="23">
        <v>-40.5</v>
      </c>
      <c r="BD207" s="23">
        <v>7.5748600000000001</v>
      </c>
      <c r="BE207" s="23">
        <v>0.54106600000000005</v>
      </c>
      <c r="BI207" s="23">
        <v>0.57893300000000003</v>
      </c>
      <c r="BJ207" s="23">
        <v>0.7</v>
      </c>
      <c r="CK207" s="26"/>
      <c r="CL207" s="26"/>
      <c r="CM207" s="26"/>
      <c r="CN207" s="26"/>
      <c r="CO207" s="29"/>
      <c r="DB207" s="26"/>
      <c r="DC207" s="26"/>
      <c r="DD207" s="26"/>
      <c r="DE207" s="26"/>
      <c r="DF207" s="26"/>
      <c r="DG207" s="26"/>
      <c r="DM207" s="26"/>
    </row>
    <row r="208" spans="1:697" x14ac:dyDescent="0.25">
      <c r="A208" s="57" t="s">
        <v>567</v>
      </c>
      <c r="B208" s="6">
        <v>73</v>
      </c>
      <c r="C208" s="22"/>
      <c r="D208" s="6">
        <v>20</v>
      </c>
      <c r="E208" s="6">
        <v>13.2</v>
      </c>
      <c r="F208" s="39" t="s">
        <v>531</v>
      </c>
      <c r="N208" s="6">
        <v>1</v>
      </c>
      <c r="O208" s="6">
        <v>1</v>
      </c>
      <c r="P208" s="39">
        <v>9.77</v>
      </c>
      <c r="Q208" s="23">
        <v>6.83</v>
      </c>
      <c r="R208" s="23">
        <v>3.99</v>
      </c>
      <c r="S208" s="23">
        <v>0.25600000000000001</v>
      </c>
      <c r="Y208" s="6">
        <v>0.52761800000000003</v>
      </c>
      <c r="Z208" s="6">
        <v>0.53369</v>
      </c>
      <c r="AA208" s="6">
        <v>0.55322099999999996</v>
      </c>
      <c r="AB208" s="6">
        <v>0.61073900000000003</v>
      </c>
      <c r="AC208" s="6">
        <v>0.73260400000000003</v>
      </c>
      <c r="AP208" s="23">
        <v>30.6005</v>
      </c>
      <c r="AQ208" s="23">
        <v>-24</v>
      </c>
      <c r="AR208" s="6">
        <v>1</v>
      </c>
      <c r="AS208" s="23">
        <v>-49.912999999999997</v>
      </c>
      <c r="AT208" s="23">
        <v>4400</v>
      </c>
      <c r="AU208" s="23">
        <v>-24</v>
      </c>
      <c r="AV208" s="23">
        <v>25.913</v>
      </c>
      <c r="AW208" s="23">
        <v>4.6875</v>
      </c>
      <c r="AX208" s="23">
        <v>30.6005</v>
      </c>
      <c r="AY208" s="23">
        <v>0.120487</v>
      </c>
      <c r="AZ208" s="23">
        <v>6.8929699999999997E-2</v>
      </c>
      <c r="BA208" s="23">
        <v>60.156199999999998</v>
      </c>
      <c r="BB208" s="23">
        <v>-89.0625</v>
      </c>
      <c r="BC208" s="23">
        <v>-36.406199999999998</v>
      </c>
      <c r="BD208" s="23">
        <v>13.5067</v>
      </c>
      <c r="BE208" s="23">
        <v>0.50000100000000003</v>
      </c>
      <c r="BI208" s="23">
        <v>0.46</v>
      </c>
      <c r="BJ208" s="23">
        <v>0.56000000000000005</v>
      </c>
      <c r="CK208" s="26"/>
      <c r="CL208" s="26"/>
      <c r="CM208" s="26"/>
      <c r="CN208" s="26"/>
      <c r="CO208" s="29"/>
      <c r="DB208" s="26"/>
      <c r="DC208" s="26"/>
      <c r="DD208" s="26"/>
      <c r="DE208" s="26"/>
      <c r="DF208" s="26"/>
      <c r="DG208" s="26"/>
      <c r="DM208" s="2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</row>
    <row r="209" spans="1:190" x14ac:dyDescent="0.25">
      <c r="A209" s="57" t="s">
        <v>568</v>
      </c>
      <c r="B209" s="6">
        <v>74</v>
      </c>
      <c r="C209" s="22"/>
      <c r="D209" s="6">
        <v>20</v>
      </c>
      <c r="E209" s="6">
        <v>12</v>
      </c>
      <c r="F209" s="39" t="s">
        <v>531</v>
      </c>
      <c r="N209" s="6">
        <v>1</v>
      </c>
      <c r="O209" s="6">
        <v>1</v>
      </c>
      <c r="P209" s="39">
        <v>12.76</v>
      </c>
      <c r="Q209" s="39">
        <v>7.91</v>
      </c>
      <c r="S209" s="39">
        <v>0.371</v>
      </c>
      <c r="AP209" s="23">
        <v>26.6907</v>
      </c>
      <c r="AQ209" s="23">
        <v>-34.031199999999998</v>
      </c>
      <c r="AR209" s="6">
        <v>1</v>
      </c>
      <c r="AS209" s="23">
        <v>-49.1282</v>
      </c>
      <c r="AT209" s="23">
        <v>2300</v>
      </c>
      <c r="AU209" s="23">
        <v>-34.031199999999998</v>
      </c>
      <c r="AV209" s="23">
        <v>15.0969</v>
      </c>
      <c r="AW209" s="23">
        <v>11.5938</v>
      </c>
      <c r="AX209" s="23">
        <v>26.6907</v>
      </c>
      <c r="AY209" s="23">
        <v>0.19033800000000001</v>
      </c>
      <c r="AZ209" s="23">
        <v>0.109766</v>
      </c>
      <c r="BA209" s="23">
        <v>97.656199999999998</v>
      </c>
      <c r="BB209" s="23">
        <v>-97.656199999999998</v>
      </c>
      <c r="BC209" s="23">
        <v>-43.906199999999998</v>
      </c>
      <c r="BD209" s="23">
        <v>5.2218999999999998</v>
      </c>
      <c r="BE209" s="23">
        <v>0.63392700000000002</v>
      </c>
      <c r="BI209" s="23">
        <v>0.52607400000000004</v>
      </c>
      <c r="BJ209" s="23">
        <v>0.7</v>
      </c>
      <c r="CK209" s="26"/>
      <c r="CL209" s="26"/>
      <c r="CM209" s="26"/>
      <c r="CN209" s="26"/>
      <c r="CO209" s="29"/>
      <c r="DB209" s="26"/>
      <c r="DC209" s="26"/>
      <c r="DD209" s="26"/>
      <c r="DE209" s="26"/>
      <c r="DF209" s="26"/>
      <c r="DG209" s="26"/>
      <c r="DM209" s="26"/>
    </row>
    <row r="210" spans="1:190" x14ac:dyDescent="0.25">
      <c r="A210" s="57" t="s">
        <v>569</v>
      </c>
      <c r="B210" s="6">
        <v>75</v>
      </c>
      <c r="C210" s="22"/>
      <c r="D210" s="6">
        <v>20</v>
      </c>
      <c r="E210" s="6">
        <v>12</v>
      </c>
      <c r="F210" s="39" t="s">
        <v>531</v>
      </c>
      <c r="N210" s="6">
        <v>1</v>
      </c>
      <c r="O210" s="6">
        <v>1</v>
      </c>
      <c r="P210" s="39">
        <v>10.95</v>
      </c>
      <c r="Q210" s="39">
        <v>7.29</v>
      </c>
      <c r="S210" s="39">
        <v>0.318</v>
      </c>
      <c r="AP210" s="23">
        <v>23.3413</v>
      </c>
      <c r="AQ210" s="23">
        <v>-28.468800000000002</v>
      </c>
      <c r="AR210" s="6">
        <v>1</v>
      </c>
      <c r="AS210" s="23">
        <v>-45.903799999999997</v>
      </c>
      <c r="AT210" s="23">
        <v>2600</v>
      </c>
      <c r="AU210" s="23">
        <v>-28.468800000000002</v>
      </c>
      <c r="AV210" s="23">
        <v>17.434999999999999</v>
      </c>
      <c r="AW210" s="23">
        <v>5.90625</v>
      </c>
      <c r="AX210" s="23">
        <v>23.3413</v>
      </c>
      <c r="AY210" s="23">
        <v>0.14899999999999999</v>
      </c>
      <c r="AZ210" s="23">
        <v>8.2525299999999996E-2</v>
      </c>
      <c r="BA210" s="23">
        <v>64.843800000000002</v>
      </c>
      <c r="BB210" s="23">
        <v>-71.875</v>
      </c>
      <c r="BC210" s="23">
        <v>-38.468800000000002</v>
      </c>
      <c r="BD210" s="23">
        <v>7.4350300000000002</v>
      </c>
      <c r="BE210" s="23">
        <v>0.588001</v>
      </c>
      <c r="BI210" s="23">
        <v>0.59199999999999997</v>
      </c>
      <c r="BJ210" s="23">
        <v>0.72</v>
      </c>
      <c r="CK210" s="26"/>
      <c r="CL210" s="26"/>
      <c r="CM210" s="26"/>
      <c r="CN210" s="26"/>
      <c r="CO210" s="29"/>
      <c r="DB210" s="26"/>
      <c r="DC210" s="26"/>
      <c r="DD210" s="26"/>
      <c r="DE210" s="26"/>
      <c r="DF210" s="26"/>
      <c r="DG210" s="26"/>
      <c r="DM210" s="26"/>
    </row>
    <row r="211" spans="1:190" x14ac:dyDescent="0.25">
      <c r="A211" s="57" t="s">
        <v>596</v>
      </c>
      <c r="B211" s="6">
        <v>114</v>
      </c>
      <c r="C211" s="22"/>
      <c r="D211" s="6">
        <v>20</v>
      </c>
      <c r="E211" s="6">
        <v>17</v>
      </c>
      <c r="F211" s="39" t="s">
        <v>531</v>
      </c>
      <c r="N211" s="6">
        <v>1</v>
      </c>
      <c r="O211" s="6">
        <v>1</v>
      </c>
      <c r="P211" s="28">
        <v>8.33</v>
      </c>
      <c r="Q211" s="28">
        <v>4.68</v>
      </c>
      <c r="S211" s="28">
        <v>0.376</v>
      </c>
      <c r="AP211" s="23">
        <v>21.495699999999999</v>
      </c>
      <c r="AQ211" s="23">
        <v>-39.676200000000001</v>
      </c>
      <c r="AR211" s="6">
        <v>23</v>
      </c>
      <c r="AS211" s="23">
        <v>-49.4223</v>
      </c>
      <c r="AT211" s="23">
        <v>2280</v>
      </c>
      <c r="AU211" s="23">
        <v>-39.676200000000001</v>
      </c>
      <c r="AV211" s="23">
        <v>9.7461699999999993</v>
      </c>
      <c r="AW211" s="23">
        <v>11.749499999999999</v>
      </c>
      <c r="AX211" s="23">
        <v>21.495699999999999</v>
      </c>
      <c r="AY211" s="23">
        <v>0.20314199999999999</v>
      </c>
      <c r="AZ211" s="23">
        <v>0.113618</v>
      </c>
      <c r="BA211" s="23">
        <v>97.486400000000003</v>
      </c>
      <c r="BB211" s="23">
        <v>-91.168499999999995</v>
      </c>
      <c r="BC211" s="23">
        <v>-49.097799999999999</v>
      </c>
      <c r="BD211" s="23">
        <v>0.32451000000000002</v>
      </c>
      <c r="BE211" s="23">
        <v>0.70580100000000001</v>
      </c>
      <c r="BF211" s="23">
        <v>0</v>
      </c>
      <c r="BG211" s="23">
        <v>0</v>
      </c>
      <c r="BH211" s="23">
        <v>0</v>
      </c>
      <c r="BI211" s="23">
        <v>0.529416</v>
      </c>
      <c r="BJ211" s="23">
        <v>0.70521699999999998</v>
      </c>
      <c r="BQ211">
        <v>0.52550326086956511</v>
      </c>
      <c r="BR211">
        <v>0.21142404347826085</v>
      </c>
      <c r="BS211"/>
      <c r="BT211"/>
      <c r="BV211"/>
      <c r="BW211"/>
      <c r="BX211"/>
      <c r="CK211" s="26"/>
      <c r="CL211" s="26"/>
      <c r="CM211" s="26"/>
      <c r="CN211" s="26"/>
      <c r="CO211" s="29"/>
      <c r="DB211" s="26"/>
      <c r="DC211" s="26"/>
      <c r="DD211" s="26"/>
      <c r="DE211" s="26"/>
      <c r="DF211" s="26"/>
      <c r="DG211" s="26"/>
      <c r="DM211" s="26"/>
    </row>
    <row r="212" spans="1:190" ht="14" customHeight="1" x14ac:dyDescent="0.25">
      <c r="A212" s="57" t="s">
        <v>597</v>
      </c>
      <c r="B212" s="6">
        <v>115</v>
      </c>
      <c r="C212" s="22"/>
      <c r="D212" s="6">
        <v>20</v>
      </c>
      <c r="E212" s="6">
        <v>17</v>
      </c>
      <c r="F212" s="39" t="s">
        <v>531</v>
      </c>
      <c r="N212" s="6">
        <v>1</v>
      </c>
      <c r="O212" s="6">
        <v>1</v>
      </c>
      <c r="P212" s="28">
        <v>9.16</v>
      </c>
      <c r="Q212" s="28">
        <v>6.68</v>
      </c>
      <c r="S212" s="39"/>
      <c r="AP212" s="23">
        <v>22.001799999999999</v>
      </c>
      <c r="AQ212" s="23">
        <v>-39.906199999999998</v>
      </c>
      <c r="AR212" s="6">
        <v>1</v>
      </c>
      <c r="AS212" s="23">
        <v>-49.376800000000003</v>
      </c>
      <c r="AT212" s="23">
        <v>1600</v>
      </c>
      <c r="AU212" s="23">
        <v>-39.906199999999998</v>
      </c>
      <c r="AV212" s="23">
        <v>9.4705899999999996</v>
      </c>
      <c r="AW212" s="23">
        <v>12.5312</v>
      </c>
      <c r="AX212" s="23">
        <v>22.001799999999999</v>
      </c>
      <c r="AY212" s="23">
        <v>0.215366</v>
      </c>
      <c r="AZ212" s="23">
        <v>0.115366</v>
      </c>
      <c r="BA212" s="23">
        <v>98.4375</v>
      </c>
      <c r="BB212" s="23">
        <v>-77.343800000000002</v>
      </c>
      <c r="BC212" s="23">
        <v>-46.1875</v>
      </c>
      <c r="BD212" s="23">
        <v>3.1893400000000001</v>
      </c>
      <c r="BE212" s="23">
        <v>0.67853399999999997</v>
      </c>
      <c r="BI212" s="23">
        <v>0.46146700000000002</v>
      </c>
      <c r="BJ212" s="23">
        <v>0.64</v>
      </c>
      <c r="CK212" s="26"/>
      <c r="CL212" s="26"/>
      <c r="CM212" s="26"/>
      <c r="CN212" s="26"/>
      <c r="CO212" s="29"/>
      <c r="DB212" s="26"/>
      <c r="DC212" s="26"/>
      <c r="DD212" s="26"/>
      <c r="DE212" s="26"/>
      <c r="DF212" s="26"/>
      <c r="DG212" s="26"/>
      <c r="DM212" s="26"/>
    </row>
    <row r="213" spans="1:190" x14ac:dyDescent="0.25">
      <c r="A213" s="6" t="s">
        <v>605</v>
      </c>
      <c r="B213" s="6">
        <v>123</v>
      </c>
      <c r="C213" s="22"/>
      <c r="D213" s="6">
        <v>20</v>
      </c>
      <c r="E213" s="6">
        <v>18</v>
      </c>
      <c r="F213" s="39" t="s">
        <v>531</v>
      </c>
      <c r="J213" s="23" t="e">
        <f>#REF!</f>
        <v>#REF!</v>
      </c>
      <c r="N213" s="6">
        <v>1</v>
      </c>
      <c r="O213" s="6">
        <v>1.5</v>
      </c>
      <c r="P213" s="39">
        <v>7.09</v>
      </c>
      <c r="Q213" s="28">
        <v>5.21</v>
      </c>
      <c r="S213" s="39">
        <v>0.309</v>
      </c>
      <c r="CK213" s="26"/>
      <c r="CL213" s="26"/>
      <c r="CM213" s="26"/>
      <c r="CN213" s="26"/>
      <c r="CO213" s="29"/>
      <c r="DB213" s="26"/>
      <c r="DC213" s="26"/>
      <c r="DD213" s="26"/>
      <c r="DE213" s="26"/>
      <c r="DF213" s="26"/>
      <c r="DG213" s="26"/>
      <c r="DM213" s="26"/>
    </row>
    <row r="214" spans="1:190" x14ac:dyDescent="0.25">
      <c r="A214" s="48" t="s">
        <v>656</v>
      </c>
      <c r="B214" s="6">
        <v>169</v>
      </c>
      <c r="C214" s="22">
        <v>5</v>
      </c>
      <c r="D214" s="13">
        <v>20</v>
      </c>
      <c r="E214" s="13">
        <v>16.7</v>
      </c>
      <c r="F214" s="13" t="s">
        <v>531</v>
      </c>
      <c r="G214" s="13"/>
      <c r="H214" s="13">
        <v>0</v>
      </c>
      <c r="I214" s="13"/>
      <c r="J214" s="25">
        <v>0.41</v>
      </c>
      <c r="K214" s="50">
        <v>169</v>
      </c>
      <c r="L214" s="50">
        <v>408</v>
      </c>
      <c r="M214" s="25">
        <v>0.41421568627450983</v>
      </c>
      <c r="N214" s="25">
        <v>1</v>
      </c>
      <c r="O214" s="25">
        <v>1</v>
      </c>
      <c r="P214" s="13">
        <v>8.6999999999999993</v>
      </c>
      <c r="Q214" s="13">
        <v>5.29</v>
      </c>
      <c r="R214" s="13">
        <v>0.91</v>
      </c>
      <c r="S214" s="13">
        <v>0.27500000000000002</v>
      </c>
      <c r="T214" s="13">
        <v>0.23100000000000001</v>
      </c>
      <c r="U214" s="13">
        <v>-0.85905600000000004</v>
      </c>
      <c r="V214" s="13">
        <v>-51.899500000000003</v>
      </c>
      <c r="W214" s="13">
        <v>0.76483599999999996</v>
      </c>
      <c r="X214" s="13">
        <v>-52.192700000000002</v>
      </c>
      <c r="Y214" s="13">
        <v>0.49317299999999997</v>
      </c>
      <c r="Z214" s="13">
        <v>0.509301</v>
      </c>
      <c r="AA214" s="13">
        <v>0.496618</v>
      </c>
      <c r="AB214" s="13">
        <v>0.50487099999999996</v>
      </c>
      <c r="AC214" s="13">
        <v>0.57300499999999999</v>
      </c>
      <c r="AD214" s="13"/>
      <c r="AE214" s="13"/>
      <c r="AF214" s="13"/>
      <c r="AG214" s="13"/>
      <c r="AH214" s="13"/>
      <c r="AI214" s="13"/>
      <c r="AJ214" s="13">
        <v>0</v>
      </c>
      <c r="AK214" s="13">
        <v>0</v>
      </c>
      <c r="AL214" s="13"/>
      <c r="AM214" s="60"/>
      <c r="AN214" s="15"/>
      <c r="AO214" s="15"/>
      <c r="AP214" s="25">
        <v>24.457000000000001</v>
      </c>
      <c r="AQ214" s="25">
        <v>-42.538400000000003</v>
      </c>
      <c r="AR214" s="13">
        <v>1</v>
      </c>
      <c r="AS214" s="25">
        <v>-51.394500000000001</v>
      </c>
      <c r="AT214" s="25">
        <v>2200</v>
      </c>
      <c r="AU214" s="25">
        <v>-42.538400000000003</v>
      </c>
      <c r="AV214" s="25">
        <v>8.8560800000000004</v>
      </c>
      <c r="AW214" s="25">
        <v>15.600899999999999</v>
      </c>
      <c r="AX214" s="25">
        <v>24.457000000000001</v>
      </c>
      <c r="AY214" s="25">
        <v>0.17689099999999999</v>
      </c>
      <c r="AZ214" s="25">
        <v>0.10008300000000001</v>
      </c>
      <c r="BA214" s="25">
        <v>145.31200000000001</v>
      </c>
      <c r="BB214" s="25">
        <v>-156.25</v>
      </c>
      <c r="BC214" s="25">
        <v>-54.875</v>
      </c>
      <c r="BD214" s="25">
        <v>-3.4804900000000001</v>
      </c>
      <c r="BE214" s="25">
        <v>0.53821300000000005</v>
      </c>
      <c r="BF214" s="59"/>
      <c r="BG214" s="59"/>
      <c r="BH214" s="59"/>
      <c r="BI214" s="25">
        <v>0.521787</v>
      </c>
      <c r="BJ214" s="25">
        <v>0.68</v>
      </c>
      <c r="BK214" s="25">
        <v>1</v>
      </c>
      <c r="BL214" s="25"/>
      <c r="BM214" s="25"/>
      <c r="BN214" s="25"/>
      <c r="BO214" s="25"/>
      <c r="BP214" s="25"/>
      <c r="BQ214" s="25"/>
      <c r="BR214" s="25"/>
      <c r="BS214" s="25"/>
      <c r="BT214" s="25"/>
      <c r="BV214" s="25"/>
      <c r="BW214" s="25"/>
      <c r="BX214" s="25"/>
      <c r="BY214" s="61">
        <v>0.33124999999999999</v>
      </c>
      <c r="BZ214" s="61"/>
      <c r="CA214" s="61">
        <v>0.33402777777777781</v>
      </c>
      <c r="CB214" s="61">
        <v>0.39999999999999997</v>
      </c>
      <c r="CC214" s="61">
        <v>6.5972222222222154E-2</v>
      </c>
      <c r="CD214" s="25"/>
      <c r="CE214" s="25"/>
      <c r="CF214" s="25"/>
      <c r="CG214" s="25">
        <v>5.5</v>
      </c>
      <c r="CH214" s="25"/>
      <c r="CI214" s="13"/>
      <c r="CJ214" s="13">
        <v>17</v>
      </c>
      <c r="CK214" s="15">
        <v>8.1590738599999995</v>
      </c>
      <c r="CL214" s="15">
        <v>0</v>
      </c>
      <c r="CM214" s="15"/>
      <c r="CN214" s="15"/>
      <c r="CO214" s="86">
        <v>0</v>
      </c>
      <c r="CP214" s="13">
        <v>1</v>
      </c>
      <c r="CQ214" s="13">
        <v>6.86</v>
      </c>
      <c r="CR214" s="13">
        <v>2.95</v>
      </c>
      <c r="CS214" s="13">
        <v>3.3</v>
      </c>
      <c r="CT214" s="13">
        <v>3.58</v>
      </c>
      <c r="CU214" s="13">
        <v>3.72</v>
      </c>
      <c r="CV214" s="13"/>
      <c r="CW214" s="13"/>
      <c r="CX214" s="13"/>
      <c r="CY214" s="13"/>
      <c r="CZ214" s="13"/>
      <c r="DA214" s="13">
        <v>2</v>
      </c>
      <c r="DB214" s="15">
        <v>1</v>
      </c>
      <c r="DC214" s="15">
        <v>1</v>
      </c>
      <c r="DD214" s="15">
        <v>0</v>
      </c>
      <c r="DE214" s="26">
        <v>0</v>
      </c>
      <c r="DF214" s="26">
        <v>0</v>
      </c>
      <c r="DG214" s="26">
        <v>0</v>
      </c>
      <c r="DH214" s="26"/>
      <c r="DI214" s="13">
        <v>1</v>
      </c>
      <c r="DJ214" s="13">
        <v>1</v>
      </c>
      <c r="DK214" s="13">
        <v>1</v>
      </c>
      <c r="DL214" s="13">
        <v>0</v>
      </c>
      <c r="DM214" s="15">
        <v>0</v>
      </c>
    </row>
    <row r="215" spans="1:190" x14ac:dyDescent="0.25">
      <c r="A215" s="48" t="s">
        <v>657</v>
      </c>
      <c r="B215" s="6">
        <v>170</v>
      </c>
      <c r="C215" s="22">
        <v>5</v>
      </c>
      <c r="D215" s="13">
        <v>20</v>
      </c>
      <c r="E215" s="13">
        <v>16.7</v>
      </c>
      <c r="F215" s="13" t="s">
        <v>531</v>
      </c>
      <c r="G215" s="13"/>
      <c r="H215" s="13">
        <v>1</v>
      </c>
      <c r="I215" s="13"/>
      <c r="J215" s="25">
        <v>0.41</v>
      </c>
      <c r="K215" s="50">
        <v>141</v>
      </c>
      <c r="L215" s="50">
        <v>408</v>
      </c>
      <c r="M215" s="25">
        <v>0.34558823529411764</v>
      </c>
      <c r="N215" s="25">
        <v>1</v>
      </c>
      <c r="O215" s="25">
        <v>1</v>
      </c>
      <c r="P215" s="13">
        <v>8.11</v>
      </c>
      <c r="Q215" s="13">
        <v>4.78</v>
      </c>
      <c r="R215" s="13">
        <v>0.95</v>
      </c>
      <c r="S215" s="13">
        <v>0.21299999999999999</v>
      </c>
      <c r="T215" s="13">
        <v>0.222</v>
      </c>
      <c r="U215" s="13">
        <v>-0.85905600000000004</v>
      </c>
      <c r="V215" s="13">
        <v>-51.899500000000003</v>
      </c>
      <c r="W215" s="13">
        <v>0.76483599999999996</v>
      </c>
      <c r="X215" s="13">
        <v>-52.192700000000002</v>
      </c>
      <c r="Y215" s="13">
        <v>0.45150299999999999</v>
      </c>
      <c r="Z215" s="13">
        <v>0.47049099999999999</v>
      </c>
      <c r="AA215" s="13">
        <v>0.45208599999999999</v>
      </c>
      <c r="AB215" s="13">
        <v>0.45497599999999999</v>
      </c>
      <c r="AC215" s="13">
        <v>0.52712599999999998</v>
      </c>
      <c r="AD215" s="13"/>
      <c r="AE215" s="13"/>
      <c r="AF215" s="13"/>
      <c r="AG215" s="13"/>
      <c r="AH215" s="13"/>
      <c r="AI215" s="13"/>
      <c r="AJ215" s="13">
        <v>0</v>
      </c>
      <c r="AK215" s="13">
        <v>0</v>
      </c>
      <c r="AL215" s="13"/>
      <c r="AM215" s="60"/>
      <c r="AN215" s="15"/>
      <c r="AO215" s="15"/>
      <c r="AP215" s="25">
        <v>23.404800000000002</v>
      </c>
      <c r="AQ215" s="25">
        <v>-41.413800000000002</v>
      </c>
      <c r="AR215" s="13">
        <v>1</v>
      </c>
      <c r="AS215" s="25">
        <v>-49.436100000000003</v>
      </c>
      <c r="AT215" s="25">
        <v>1700</v>
      </c>
      <c r="AU215" s="25">
        <v>-41.413800000000002</v>
      </c>
      <c r="AV215" s="25">
        <v>8.0222700000000007</v>
      </c>
      <c r="AW215" s="25">
        <v>15.3826</v>
      </c>
      <c r="AX215" s="25">
        <v>23.404800000000002</v>
      </c>
      <c r="AY215" s="25">
        <v>0.18140899999999999</v>
      </c>
      <c r="AZ215" s="25">
        <v>0.107465</v>
      </c>
      <c r="BA215" s="25">
        <v>132.81200000000001</v>
      </c>
      <c r="BB215" s="25">
        <v>-152.34399999999999</v>
      </c>
      <c r="BC215" s="25">
        <v>-53.3125</v>
      </c>
      <c r="BD215" s="25">
        <v>-3.8763999999999998</v>
      </c>
      <c r="BE215" s="25">
        <v>0.576511</v>
      </c>
      <c r="BF215" s="59"/>
      <c r="BG215" s="59"/>
      <c r="BH215" s="59"/>
      <c r="BI215" s="25">
        <v>0.50348899999999996</v>
      </c>
      <c r="BJ215" s="25">
        <v>0.68</v>
      </c>
      <c r="BK215" s="25">
        <v>1</v>
      </c>
      <c r="BL215" s="25"/>
      <c r="BM215" s="25"/>
      <c r="BN215" s="25"/>
      <c r="BO215" s="25"/>
      <c r="BP215" s="25"/>
      <c r="BQ215" s="25"/>
      <c r="BR215" s="25"/>
      <c r="BS215" s="25"/>
      <c r="BT215" s="25"/>
      <c r="BV215" s="25"/>
      <c r="BW215" s="25"/>
      <c r="BX215" s="25"/>
      <c r="BY215" s="61">
        <v>0.33124999999999999</v>
      </c>
      <c r="BZ215" s="61"/>
      <c r="CA215" s="61">
        <v>0.33402777777777781</v>
      </c>
      <c r="CB215" s="61">
        <v>0.40625</v>
      </c>
      <c r="CC215" s="61">
        <v>7.2222222222222188E-2</v>
      </c>
      <c r="CD215" s="25"/>
      <c r="CE215" s="25"/>
      <c r="CF215" s="25"/>
      <c r="CG215" s="25">
        <v>6.8</v>
      </c>
      <c r="CH215" s="25"/>
      <c r="CI215" s="13"/>
      <c r="CJ215" s="13">
        <v>17</v>
      </c>
      <c r="CK215" s="15">
        <v>2.3004907499999998</v>
      </c>
      <c r="CL215" s="15">
        <v>0</v>
      </c>
      <c r="CM215" s="15"/>
      <c r="CN215" s="15"/>
      <c r="CO215" s="86">
        <v>0</v>
      </c>
      <c r="CP215" s="13">
        <v>1</v>
      </c>
      <c r="CQ215" s="13">
        <v>6.86</v>
      </c>
      <c r="CR215" s="13">
        <v>2.38</v>
      </c>
      <c r="CS215" s="13">
        <v>5.63</v>
      </c>
      <c r="CT215" s="13"/>
      <c r="CU215" s="13"/>
      <c r="CV215" s="13"/>
      <c r="CW215" s="13"/>
      <c r="CX215" s="13"/>
      <c r="CY215" s="13"/>
      <c r="CZ215" s="13"/>
      <c r="DA215" s="13">
        <v>1</v>
      </c>
      <c r="DB215" s="15">
        <v>0</v>
      </c>
      <c r="DC215" s="15">
        <v>0</v>
      </c>
      <c r="DD215" s="15">
        <v>1</v>
      </c>
      <c r="DE215" s="15">
        <v>0</v>
      </c>
      <c r="DF215" s="15">
        <v>0</v>
      </c>
      <c r="DG215" s="15">
        <v>0</v>
      </c>
      <c r="DH215" s="15"/>
      <c r="DI215" s="13">
        <v>0</v>
      </c>
      <c r="DJ215" s="13">
        <v>1</v>
      </c>
      <c r="DK215" s="13">
        <v>0</v>
      </c>
      <c r="DL215" s="13">
        <v>1</v>
      </c>
      <c r="DM215" s="15">
        <v>0</v>
      </c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</row>
    <row r="216" spans="1:190" x14ac:dyDescent="0.25">
      <c r="A216" s="48" t="s">
        <v>658</v>
      </c>
      <c r="B216" s="6">
        <v>171</v>
      </c>
      <c r="C216" s="22">
        <v>5</v>
      </c>
      <c r="D216" s="13">
        <v>20</v>
      </c>
      <c r="E216" s="13">
        <v>16.7</v>
      </c>
      <c r="F216" s="13" t="s">
        <v>531</v>
      </c>
      <c r="G216" s="13"/>
      <c r="H216" s="13">
        <v>2</v>
      </c>
      <c r="I216" s="13"/>
      <c r="J216" s="25">
        <v>0.41</v>
      </c>
      <c r="K216" s="50">
        <v>94</v>
      </c>
      <c r="L216" s="50">
        <v>408</v>
      </c>
      <c r="M216" s="25">
        <v>0.23039215686274508</v>
      </c>
      <c r="N216" s="25">
        <v>1</v>
      </c>
      <c r="O216" s="25">
        <v>1</v>
      </c>
      <c r="P216" s="13">
        <v>9.06</v>
      </c>
      <c r="Q216" s="13">
        <v>4.6100000000000003</v>
      </c>
      <c r="R216" s="13">
        <v>1.68</v>
      </c>
      <c r="S216" s="13">
        <v>0.28999999999999998</v>
      </c>
      <c r="T216" s="13">
        <v>0.24399999999999999</v>
      </c>
      <c r="U216" s="13">
        <v>-0.99016899999999997</v>
      </c>
      <c r="V216" s="13">
        <v>-49.943899999999999</v>
      </c>
      <c r="W216" s="13">
        <v>0.87695299999999998</v>
      </c>
      <c r="X216" s="13">
        <v>-50.410600000000002</v>
      </c>
      <c r="Y216" s="13">
        <v>0.37248700000000001</v>
      </c>
      <c r="Z216" s="13">
        <v>0.38155899999999998</v>
      </c>
      <c r="AA216" s="13">
        <v>0.39157900000000001</v>
      </c>
      <c r="AB216" s="13">
        <v>0.42116700000000001</v>
      </c>
      <c r="AC216" s="13">
        <v>0.53332400000000002</v>
      </c>
      <c r="AD216" s="13"/>
      <c r="AE216" s="13"/>
      <c r="AF216" s="13"/>
      <c r="AG216" s="13"/>
      <c r="AH216" s="13"/>
      <c r="AI216" s="13"/>
      <c r="AJ216" s="13">
        <v>-66.900000000000006</v>
      </c>
      <c r="AK216" s="13">
        <v>-3700</v>
      </c>
      <c r="AL216" s="13"/>
      <c r="AM216" s="60"/>
      <c r="AN216" s="15"/>
      <c r="AO216" s="15"/>
      <c r="AP216" s="25">
        <v>25.8292</v>
      </c>
      <c r="AQ216" s="25">
        <v>-40.4938</v>
      </c>
      <c r="AR216" s="13">
        <v>1</v>
      </c>
      <c r="AS216" s="25">
        <v>-49.860500000000002</v>
      </c>
      <c r="AT216" s="25">
        <v>1900</v>
      </c>
      <c r="AU216" s="25">
        <v>-40.4938</v>
      </c>
      <c r="AV216" s="25">
        <v>9.3666999999999998</v>
      </c>
      <c r="AW216" s="25">
        <v>16.462499999999999</v>
      </c>
      <c r="AX216" s="25">
        <v>25.8292</v>
      </c>
      <c r="AY216" s="25">
        <v>0.18681</v>
      </c>
      <c r="AZ216" s="25">
        <v>0.10885300000000001</v>
      </c>
      <c r="BA216" s="25">
        <v>142.96899999999999</v>
      </c>
      <c r="BB216" s="25">
        <v>-150.78100000000001</v>
      </c>
      <c r="BC216" s="25">
        <v>-52.4375</v>
      </c>
      <c r="BD216" s="25">
        <v>-2.5770499999999998</v>
      </c>
      <c r="BE216" s="25">
        <v>0.59199999999999997</v>
      </c>
      <c r="BF216" s="59"/>
      <c r="BG216" s="59"/>
      <c r="BH216" s="59"/>
      <c r="BI216" s="25">
        <v>0.48799999999999999</v>
      </c>
      <c r="BJ216" s="25">
        <v>0.66</v>
      </c>
      <c r="BK216" s="25">
        <v>1</v>
      </c>
      <c r="BL216" s="25"/>
      <c r="BM216" s="25"/>
      <c r="BN216" s="25"/>
      <c r="BO216" s="25"/>
      <c r="BP216" s="25"/>
      <c r="BQ216" s="25"/>
      <c r="BR216" s="25"/>
      <c r="BS216" s="25"/>
      <c r="BT216" s="25"/>
      <c r="BV216" s="25"/>
      <c r="BW216" s="25"/>
      <c r="BX216" s="25"/>
      <c r="BY216" s="61">
        <v>0.33124999999999999</v>
      </c>
      <c r="BZ216" s="61"/>
      <c r="CA216" s="61">
        <v>0.33402777777777781</v>
      </c>
      <c r="CB216" s="61">
        <v>0.41250000000000003</v>
      </c>
      <c r="CC216" s="61">
        <v>7.8472222222222221E-2</v>
      </c>
      <c r="CD216" s="25"/>
      <c r="CE216" s="25"/>
      <c r="CF216" s="25"/>
      <c r="CG216" s="25">
        <v>7</v>
      </c>
      <c r="CH216" s="25"/>
      <c r="CI216" s="13"/>
      <c r="CJ216" s="13">
        <v>17</v>
      </c>
      <c r="CK216" s="15">
        <v>3.6807851999999994</v>
      </c>
      <c r="CL216" s="15">
        <v>0</v>
      </c>
      <c r="CM216" s="15"/>
      <c r="CN216" s="15"/>
      <c r="CO216" s="86">
        <v>0</v>
      </c>
      <c r="CP216" s="13">
        <v>1</v>
      </c>
      <c r="CQ216" s="13">
        <v>6.86</v>
      </c>
      <c r="CR216" s="13">
        <v>1.63</v>
      </c>
      <c r="CS216" s="13">
        <v>0.4</v>
      </c>
      <c r="CT216" s="13">
        <v>1.05</v>
      </c>
      <c r="CU216" s="13"/>
      <c r="CV216" s="13"/>
      <c r="CW216" s="13"/>
      <c r="CX216" s="13"/>
      <c r="CY216" s="13"/>
      <c r="CZ216" s="13"/>
      <c r="DA216" s="13">
        <v>2</v>
      </c>
      <c r="DB216" s="15">
        <v>1</v>
      </c>
      <c r="DC216" s="15">
        <v>0</v>
      </c>
      <c r="DD216" s="15">
        <v>0</v>
      </c>
      <c r="DE216" s="26">
        <v>0</v>
      </c>
      <c r="DF216" s="26">
        <v>0</v>
      </c>
      <c r="DG216" s="26">
        <v>0</v>
      </c>
      <c r="DH216" s="26"/>
      <c r="DI216" s="13">
        <v>1</v>
      </c>
      <c r="DJ216" s="13">
        <v>1</v>
      </c>
      <c r="DK216" s="13">
        <v>1</v>
      </c>
      <c r="DL216" s="13">
        <v>1</v>
      </c>
      <c r="DM216" s="15">
        <v>0</v>
      </c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  <c r="EG216" s="34"/>
      <c r="EH216" s="34"/>
      <c r="EI216" s="34"/>
      <c r="EJ216" s="34"/>
      <c r="EK216" s="34"/>
      <c r="EL216" s="34"/>
      <c r="EM216" s="34"/>
      <c r="EN216" s="34"/>
      <c r="EO216" s="34"/>
      <c r="EP216" s="34"/>
      <c r="EQ216" s="34"/>
      <c r="ER216" s="34"/>
      <c r="ES216" s="34"/>
      <c r="ET216" s="34"/>
      <c r="EU216" s="34"/>
      <c r="EV216" s="34"/>
      <c r="EW216" s="34"/>
      <c r="EX216" s="34"/>
      <c r="EY216" s="34"/>
      <c r="EZ216" s="34"/>
      <c r="FA216" s="34"/>
      <c r="FB216" s="34"/>
      <c r="FC216" s="34"/>
      <c r="FD216" s="34"/>
      <c r="FE216" s="34"/>
      <c r="FF216" s="34"/>
      <c r="FG216" s="34"/>
      <c r="FH216" s="34"/>
      <c r="FI216" s="34"/>
      <c r="FJ216" s="34"/>
      <c r="FK216" s="34"/>
      <c r="FL216" s="34"/>
      <c r="FM216" s="34"/>
      <c r="FN216" s="34"/>
      <c r="FO216" s="34"/>
      <c r="FP216" s="34"/>
      <c r="FQ216" s="34"/>
      <c r="FR216" s="34"/>
      <c r="FS216" s="34"/>
      <c r="FT216" s="34"/>
      <c r="FU216" s="34"/>
      <c r="FV216" s="34"/>
      <c r="FW216" s="34"/>
      <c r="FX216" s="34"/>
      <c r="FY216" s="34"/>
      <c r="FZ216" s="34"/>
      <c r="GA216" s="34"/>
      <c r="GB216" s="34"/>
      <c r="GC216" s="34"/>
      <c r="GD216" s="34"/>
      <c r="GE216" s="34"/>
      <c r="GF216" s="34"/>
      <c r="GG216" s="34"/>
      <c r="GH216" s="34"/>
    </row>
    <row r="217" spans="1:190" x14ac:dyDescent="0.25">
      <c r="A217" s="48" t="s">
        <v>661</v>
      </c>
      <c r="B217" s="6">
        <v>174</v>
      </c>
      <c r="C217" s="22">
        <v>6</v>
      </c>
      <c r="D217" s="13">
        <v>20</v>
      </c>
      <c r="E217" s="13">
        <v>16.7</v>
      </c>
      <c r="F217" s="13" t="s">
        <v>531</v>
      </c>
      <c r="G217" s="13"/>
      <c r="H217" s="13">
        <v>0</v>
      </c>
      <c r="I217" s="13"/>
      <c r="J217" s="25"/>
      <c r="K217" s="53"/>
      <c r="L217" s="53"/>
      <c r="M217" s="25"/>
      <c r="N217" s="25">
        <v>1</v>
      </c>
      <c r="O217" s="25">
        <v>1</v>
      </c>
      <c r="P217" s="13">
        <v>7.58</v>
      </c>
      <c r="Q217" s="13">
        <v>4.9800000000000004</v>
      </c>
      <c r="R217" s="13">
        <v>0.747</v>
      </c>
      <c r="S217" s="13">
        <v>0.27900000000000003</v>
      </c>
      <c r="T217" s="13">
        <v>0.27</v>
      </c>
      <c r="U217" s="13">
        <v>-0.74810600000000005</v>
      </c>
      <c r="V217" s="13">
        <v>-51.431100000000001</v>
      </c>
      <c r="W217" s="13">
        <v>0.65719700000000003</v>
      </c>
      <c r="X217" s="13">
        <v>-51.609699999999997</v>
      </c>
      <c r="Y217" s="13">
        <v>0.53507800000000005</v>
      </c>
      <c r="Z217" s="13">
        <v>0.51880499999999996</v>
      </c>
      <c r="AA217" s="13">
        <v>0.50265599999999999</v>
      </c>
      <c r="AB217" s="13">
        <v>0.51229199999999997</v>
      </c>
      <c r="AC217" s="13">
        <v>0.61257799999999996</v>
      </c>
      <c r="AD217" s="13"/>
      <c r="AE217" s="13"/>
      <c r="AF217" s="13"/>
      <c r="AG217" s="13"/>
      <c r="AH217" s="13"/>
      <c r="AI217" s="13"/>
      <c r="AJ217" s="13">
        <v>0</v>
      </c>
      <c r="AK217" s="13">
        <v>0</v>
      </c>
      <c r="AL217" s="13"/>
      <c r="AM217" s="60"/>
      <c r="AN217" s="15"/>
      <c r="AO217" s="15"/>
      <c r="AP217" s="25">
        <v>15.623799999999999</v>
      </c>
      <c r="AQ217" s="25">
        <v>-42.832000000000001</v>
      </c>
      <c r="AR217" s="13">
        <v>1</v>
      </c>
      <c r="AS217" s="25">
        <v>-51.436300000000003</v>
      </c>
      <c r="AT217" s="25">
        <v>2800</v>
      </c>
      <c r="AU217" s="25">
        <v>-42.832000000000001</v>
      </c>
      <c r="AV217" s="25">
        <v>8.6042799999999993</v>
      </c>
      <c r="AW217" s="25">
        <v>7.0195299999999996</v>
      </c>
      <c r="AX217" s="25">
        <v>15.623799999999999</v>
      </c>
      <c r="AY217" s="25">
        <v>0.153553</v>
      </c>
      <c r="AZ217" s="25">
        <v>8.7509199999999995E-2</v>
      </c>
      <c r="BA217" s="25">
        <v>71.875</v>
      </c>
      <c r="BB217" s="25">
        <v>-96.093800000000002</v>
      </c>
      <c r="BC217" s="25">
        <v>-53.9375</v>
      </c>
      <c r="BD217" s="25">
        <v>-2.5011899999999998</v>
      </c>
      <c r="BE217" s="25">
        <v>0.54362500000000002</v>
      </c>
      <c r="BF217" s="59"/>
      <c r="BG217" s="59"/>
      <c r="BH217" s="59"/>
      <c r="BI217" s="25">
        <v>0.57637499999999997</v>
      </c>
      <c r="BJ217" s="25">
        <v>0.72</v>
      </c>
      <c r="BK217" s="25">
        <v>1</v>
      </c>
      <c r="BL217" s="25"/>
      <c r="BM217" s="25"/>
      <c r="BN217" s="25"/>
      <c r="BO217" s="25"/>
      <c r="BP217" s="25"/>
      <c r="BQ217" s="25"/>
      <c r="BR217" s="25"/>
      <c r="BS217" s="25"/>
      <c r="BT217" s="25"/>
      <c r="BV217" s="25"/>
      <c r="BW217" s="25"/>
      <c r="BX217" s="25"/>
      <c r="BY217" s="61">
        <v>0.33124999999999999</v>
      </c>
      <c r="BZ217" s="61"/>
      <c r="CA217" s="61">
        <v>0.3354166666666667</v>
      </c>
      <c r="CB217" s="61">
        <v>0.45069444444444445</v>
      </c>
      <c r="CC217" s="61">
        <v>0.11527777777777776</v>
      </c>
      <c r="CD217" s="25"/>
      <c r="CE217" s="25"/>
      <c r="CF217" s="25"/>
      <c r="CG217" s="25">
        <v>7</v>
      </c>
      <c r="CH217" s="25"/>
      <c r="CI217" s="13"/>
      <c r="CJ217" s="13">
        <v>17</v>
      </c>
      <c r="CK217" s="15"/>
      <c r="CL217" s="15"/>
      <c r="CM217" s="15"/>
      <c r="CN217" s="15"/>
      <c r="CO217" s="86">
        <v>0</v>
      </c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5"/>
      <c r="DC217" s="15"/>
      <c r="DD217" s="15"/>
      <c r="DE217" s="15"/>
      <c r="DF217" s="15"/>
      <c r="DG217" s="15"/>
      <c r="DH217" s="15"/>
      <c r="DI217" s="13"/>
      <c r="DJ217" s="13"/>
      <c r="DK217" s="13"/>
      <c r="DL217" s="13"/>
      <c r="DM217" s="15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</row>
    <row r="218" spans="1:190" x14ac:dyDescent="0.25">
      <c r="A218" s="48" t="s">
        <v>662</v>
      </c>
      <c r="B218" s="6">
        <v>175</v>
      </c>
      <c r="C218" s="22">
        <v>6</v>
      </c>
      <c r="D218" s="13">
        <v>20</v>
      </c>
      <c r="E218" s="13">
        <v>16.7</v>
      </c>
      <c r="F218" s="13" t="s">
        <v>531</v>
      </c>
      <c r="G218" s="13"/>
      <c r="H218" s="13">
        <v>0</v>
      </c>
      <c r="I218" s="13"/>
      <c r="J218" s="25"/>
      <c r="K218" s="53"/>
      <c r="L218" s="53"/>
      <c r="M218" s="25"/>
      <c r="N218" s="25">
        <v>1</v>
      </c>
      <c r="O218" s="25">
        <v>1</v>
      </c>
      <c r="P218" s="13">
        <v>7.28</v>
      </c>
      <c r="Q218" s="13">
        <v>5.07</v>
      </c>
      <c r="R218" s="13">
        <v>1.89</v>
      </c>
      <c r="S218" s="13">
        <v>0.23899999999999999</v>
      </c>
      <c r="T218" s="13">
        <v>0.28299999999999997</v>
      </c>
      <c r="U218" s="13">
        <v>-0.88</v>
      </c>
      <c r="V218" s="13">
        <v>-52.4773</v>
      </c>
      <c r="W218" s="13">
        <v>0.83933100000000005</v>
      </c>
      <c r="X218" s="13">
        <v>-52.719099999999997</v>
      </c>
      <c r="Y218" s="13">
        <v>0.55364999999999998</v>
      </c>
      <c r="Z218" s="13">
        <v>0.58847099999999997</v>
      </c>
      <c r="AA218" s="13">
        <v>0.58072599999999996</v>
      </c>
      <c r="AB218" s="13">
        <v>0.59882400000000002</v>
      </c>
      <c r="AC218" s="13">
        <v>0.71543199999999996</v>
      </c>
      <c r="AD218" s="13"/>
      <c r="AE218" s="13"/>
      <c r="AF218" s="13"/>
      <c r="AG218" s="13"/>
      <c r="AH218" s="13"/>
      <c r="AI218" s="13"/>
      <c r="AJ218" s="13">
        <v>0</v>
      </c>
      <c r="AK218" s="13">
        <v>0</v>
      </c>
      <c r="AL218" s="13"/>
      <c r="AM218" s="60"/>
      <c r="AN218" s="15"/>
      <c r="AO218" s="15"/>
      <c r="AP218" s="25">
        <v>21.342199999999998</v>
      </c>
      <c r="AQ218" s="25">
        <v>-40.715299999999999</v>
      </c>
      <c r="AR218" s="13">
        <v>1</v>
      </c>
      <c r="AS218" s="25">
        <v>-52.1235</v>
      </c>
      <c r="AT218" s="25">
        <v>2800</v>
      </c>
      <c r="AU218" s="25">
        <v>-40.715299999999999</v>
      </c>
      <c r="AV218" s="25">
        <v>11.408200000000001</v>
      </c>
      <c r="AW218" s="25">
        <v>9.9340100000000007</v>
      </c>
      <c r="AX218" s="25">
        <v>21.342199999999998</v>
      </c>
      <c r="AY218" s="25">
        <v>0.16641400000000001</v>
      </c>
      <c r="AZ218" s="25">
        <v>0.101517</v>
      </c>
      <c r="BA218" s="25">
        <v>91.406199999999998</v>
      </c>
      <c r="BB218" s="25">
        <v>-106.25</v>
      </c>
      <c r="BC218" s="25">
        <v>-51.281199999999998</v>
      </c>
      <c r="BD218" s="25">
        <v>0.84221999999999997</v>
      </c>
      <c r="BE218" s="25">
        <v>0.53164699999999998</v>
      </c>
      <c r="BF218" s="59"/>
      <c r="BG218" s="59"/>
      <c r="BH218" s="59"/>
      <c r="BI218" s="25">
        <v>0.54835299999999998</v>
      </c>
      <c r="BJ218" s="25">
        <v>0.7</v>
      </c>
      <c r="BK218" s="25">
        <v>1</v>
      </c>
      <c r="BL218" s="25"/>
      <c r="BM218" s="25"/>
      <c r="BN218" s="25"/>
      <c r="BO218" s="25"/>
      <c r="BP218" s="25"/>
      <c r="BQ218" s="25"/>
      <c r="BR218" s="25"/>
      <c r="BS218" s="25"/>
      <c r="BT218" s="25"/>
      <c r="BV218" s="25"/>
      <c r="BW218" s="25"/>
      <c r="BX218" s="25"/>
      <c r="BY218" s="61">
        <v>0.33124999999999999</v>
      </c>
      <c r="BZ218" s="61"/>
      <c r="CA218" s="61">
        <v>0.3354166666666667</v>
      </c>
      <c r="CB218" s="61">
        <v>0.46111111111111108</v>
      </c>
      <c r="CC218" s="61">
        <v>0.12569444444444439</v>
      </c>
      <c r="CD218" s="25"/>
      <c r="CE218" s="25"/>
      <c r="CF218" s="25"/>
      <c r="CG218" s="25">
        <v>7</v>
      </c>
      <c r="CH218" s="25"/>
      <c r="CI218" s="13"/>
      <c r="CJ218" s="13">
        <v>17</v>
      </c>
      <c r="CK218" s="15"/>
      <c r="CL218" s="15"/>
      <c r="CM218" s="15"/>
      <c r="CN218" s="15"/>
      <c r="CO218" s="86">
        <v>0</v>
      </c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5"/>
      <c r="DC218" s="15"/>
      <c r="DD218" s="15"/>
      <c r="DE218" s="15"/>
      <c r="DF218" s="15"/>
      <c r="DG218" s="15"/>
      <c r="DH218" s="15"/>
      <c r="DI218" s="13"/>
      <c r="DJ218" s="13"/>
      <c r="DK218" s="13"/>
      <c r="DL218" s="13"/>
      <c r="DM218" s="15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</row>
    <row r="219" spans="1:190" x14ac:dyDescent="0.25">
      <c r="A219" s="48" t="s">
        <v>813</v>
      </c>
      <c r="B219" s="6">
        <v>320</v>
      </c>
      <c r="C219" s="22">
        <v>3</v>
      </c>
      <c r="D219" s="13">
        <v>20</v>
      </c>
      <c r="E219" s="13">
        <v>20.5</v>
      </c>
      <c r="F219" s="13" t="s">
        <v>531</v>
      </c>
      <c r="G219" s="13"/>
      <c r="H219" s="13">
        <v>0</v>
      </c>
      <c r="I219" s="13"/>
      <c r="J219" s="59"/>
      <c r="K219" s="53"/>
      <c r="L219" s="53"/>
      <c r="M219" s="25">
        <v>0.6</v>
      </c>
      <c r="N219" s="25">
        <v>1</v>
      </c>
      <c r="O219" s="25">
        <v>1</v>
      </c>
      <c r="P219" s="13">
        <v>11.06</v>
      </c>
      <c r="Q219" s="13">
        <v>7.28</v>
      </c>
      <c r="R219" s="25">
        <v>2.9</v>
      </c>
      <c r="S219" s="13">
        <v>0.36599999999999999</v>
      </c>
      <c r="T219" s="13">
        <v>0.35599999999999998</v>
      </c>
      <c r="U219" s="13">
        <v>-1.0178100000000001</v>
      </c>
      <c r="V219" s="13">
        <v>-51.427700000000002</v>
      </c>
      <c r="W219" s="13">
        <v>0.89529599999999998</v>
      </c>
      <c r="X219" s="13">
        <v>-51.708199999999998</v>
      </c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13">
        <v>0</v>
      </c>
      <c r="AK219" s="13">
        <v>0</v>
      </c>
      <c r="AL219" s="13"/>
      <c r="AM219" s="13">
        <v>264</v>
      </c>
      <c r="AN219" s="15"/>
      <c r="AO219" s="15"/>
      <c r="AP219" s="25">
        <v>29.611599999999999</v>
      </c>
      <c r="AQ219" s="25">
        <v>-37.250500000000002</v>
      </c>
      <c r="AR219" s="13">
        <v>12</v>
      </c>
      <c r="AS219" s="25">
        <v>-50.528199999999998</v>
      </c>
      <c r="AT219" s="25">
        <v>1550</v>
      </c>
      <c r="AU219" s="25">
        <v>-37.250500000000002</v>
      </c>
      <c r="AV219" s="25">
        <v>13.277699999999999</v>
      </c>
      <c r="AW219" s="25">
        <v>16.3338</v>
      </c>
      <c r="AX219" s="25">
        <v>29.611599999999999</v>
      </c>
      <c r="AY219" s="25">
        <v>0.25742599999999999</v>
      </c>
      <c r="AZ219" s="25">
        <v>0.15975200000000001</v>
      </c>
      <c r="BA219" s="25">
        <v>95.833299999999994</v>
      </c>
      <c r="BB219" s="25"/>
      <c r="BC219" s="25">
        <v>-49.445300000000003</v>
      </c>
      <c r="BD219" s="25">
        <v>1.08291</v>
      </c>
      <c r="BE219" s="25">
        <v>0.78874200000000005</v>
      </c>
      <c r="BF219" s="59"/>
      <c r="BG219" s="59"/>
      <c r="BH219" s="59"/>
      <c r="BI219" s="25">
        <v>0.64375800000000005</v>
      </c>
      <c r="BJ219" s="25">
        <v>0.88583299999999998</v>
      </c>
      <c r="BK219" s="25">
        <v>1</v>
      </c>
      <c r="BL219" s="25"/>
      <c r="BM219" s="25"/>
      <c r="BN219" s="25"/>
      <c r="BO219" s="25"/>
      <c r="BP219" s="25"/>
      <c r="BQ219" s="25"/>
      <c r="BR219" s="25"/>
      <c r="BS219" s="25"/>
      <c r="BT219" s="25"/>
      <c r="BV219" s="25"/>
      <c r="BW219" s="25"/>
      <c r="BX219" s="25"/>
      <c r="BY219" s="61">
        <v>0.46527777777777773</v>
      </c>
      <c r="BZ219" s="61"/>
      <c r="CA219" s="61">
        <v>0.48333333333333334</v>
      </c>
      <c r="CB219" s="61"/>
      <c r="CC219" s="61"/>
      <c r="CD219" s="25"/>
      <c r="CE219" s="25"/>
      <c r="CF219" s="25"/>
      <c r="CG219" s="25"/>
      <c r="CH219" s="25"/>
      <c r="CI219" s="13"/>
      <c r="CJ219" s="13">
        <v>74</v>
      </c>
      <c r="CK219" s="26"/>
      <c r="CL219" s="26"/>
      <c r="CM219" s="26"/>
      <c r="CN219" s="26"/>
      <c r="CO219" s="86"/>
      <c r="DB219" s="26"/>
      <c r="DC219" s="26"/>
      <c r="DD219" s="26"/>
      <c r="DE219" s="26"/>
      <c r="DF219" s="26"/>
      <c r="DG219" s="26"/>
      <c r="DH219" s="26"/>
      <c r="DM219" s="26"/>
    </row>
    <row r="220" spans="1:190" x14ac:dyDescent="0.25">
      <c r="A220" s="13" t="s">
        <v>817</v>
      </c>
      <c r="B220" s="6">
        <v>322</v>
      </c>
      <c r="C220" s="22">
        <v>3</v>
      </c>
      <c r="D220" s="13">
        <v>20</v>
      </c>
      <c r="E220" s="13">
        <v>20.5</v>
      </c>
      <c r="F220" s="13" t="s">
        <v>531</v>
      </c>
      <c r="G220" s="13"/>
      <c r="H220" s="13">
        <v>0</v>
      </c>
      <c r="I220" s="13"/>
      <c r="J220" s="59"/>
      <c r="K220" s="53"/>
      <c r="L220" s="53"/>
      <c r="M220" s="25">
        <v>0.05</v>
      </c>
      <c r="N220" s="25">
        <v>1</v>
      </c>
      <c r="O220" s="25">
        <v>1.5</v>
      </c>
      <c r="P220" s="13">
        <v>10.95</v>
      </c>
      <c r="Q220" s="13">
        <v>5.81</v>
      </c>
      <c r="R220" s="25">
        <v>2.76</v>
      </c>
      <c r="S220" s="13">
        <v>0.33600000000000002</v>
      </c>
      <c r="T220" s="13">
        <v>0.372</v>
      </c>
      <c r="U220" s="13">
        <v>-0.94318199999999996</v>
      </c>
      <c r="V220" s="13">
        <v>-51.681899999999999</v>
      </c>
      <c r="W220" s="13">
        <v>1.0111600000000001</v>
      </c>
      <c r="X220" s="13">
        <v>-52.138399999999997</v>
      </c>
      <c r="Y220" s="13">
        <v>0.52540200000000004</v>
      </c>
      <c r="Z220" s="13">
        <v>0.53387200000000001</v>
      </c>
      <c r="AA220" s="13">
        <v>0.511467</v>
      </c>
      <c r="AB220" s="13">
        <v>0.50350300000000003</v>
      </c>
      <c r="AC220" s="13">
        <v>0.52591100000000002</v>
      </c>
      <c r="AD220" s="13"/>
      <c r="AE220" s="13"/>
      <c r="AF220" s="13"/>
      <c r="AG220" s="13"/>
      <c r="AH220" s="13"/>
      <c r="AI220" s="13"/>
      <c r="AJ220" s="13">
        <v>0</v>
      </c>
      <c r="AK220" s="13">
        <v>0</v>
      </c>
      <c r="AL220" s="13"/>
      <c r="AM220" s="13"/>
      <c r="AN220" s="15"/>
      <c r="AO220" s="15"/>
      <c r="AP220" s="25">
        <v>65.880899999999997</v>
      </c>
      <c r="AQ220" s="25">
        <v>-39.594799999999999</v>
      </c>
      <c r="AR220" s="13">
        <v>31</v>
      </c>
      <c r="AS220" s="25">
        <v>-51.313400000000001</v>
      </c>
      <c r="AT220" s="25">
        <v>1230</v>
      </c>
      <c r="AU220" s="25">
        <v>-39.594799999999999</v>
      </c>
      <c r="AV220" s="25">
        <v>11.718500000000001</v>
      </c>
      <c r="AW220" s="25">
        <v>54.162399999999998</v>
      </c>
      <c r="AX220" s="25">
        <v>65.880899999999997</v>
      </c>
      <c r="AY220" s="25">
        <v>0.188051</v>
      </c>
      <c r="AZ220" s="25">
        <v>0.114831</v>
      </c>
      <c r="BA220" s="25">
        <v>512.45000000000005</v>
      </c>
      <c r="BB220" s="25"/>
      <c r="BC220" s="25">
        <v>-57.567500000000003</v>
      </c>
      <c r="BD220" s="25">
        <v>-6.2541900000000004</v>
      </c>
      <c r="BE220" s="25">
        <v>0.61236100000000004</v>
      </c>
      <c r="BF220" s="59"/>
      <c r="BG220" s="59"/>
      <c r="BH220" s="59"/>
      <c r="BI220" s="25">
        <v>0.72828400000000004</v>
      </c>
      <c r="BJ220" s="25">
        <v>0.93548399999999998</v>
      </c>
      <c r="BK220" s="25">
        <v>1</v>
      </c>
      <c r="BL220" s="25"/>
      <c r="BM220" s="25"/>
      <c r="BN220" s="25"/>
      <c r="BO220" s="25"/>
      <c r="BP220" s="25"/>
      <c r="BQ220" s="25"/>
      <c r="BR220" s="25"/>
      <c r="BS220" s="25"/>
      <c r="BT220" s="25"/>
      <c r="BV220" s="25"/>
      <c r="BW220" s="25"/>
      <c r="BX220" s="25"/>
      <c r="BY220" s="61">
        <v>0.47361111111111115</v>
      </c>
      <c r="BZ220" s="61"/>
      <c r="CA220" s="61">
        <v>0.48888888888888887</v>
      </c>
      <c r="CB220" s="61"/>
      <c r="CC220" s="61"/>
      <c r="CD220" s="25"/>
      <c r="CE220" s="25"/>
      <c r="CF220" s="25"/>
      <c r="CG220" s="25"/>
      <c r="CH220" s="25"/>
      <c r="CI220" s="13"/>
      <c r="CJ220" s="13">
        <v>74</v>
      </c>
      <c r="CK220" s="26"/>
      <c r="CL220" s="26"/>
      <c r="CM220" s="26"/>
      <c r="CN220" s="26"/>
      <c r="CO220" s="29"/>
      <c r="DG220" s="26"/>
      <c r="DH220" s="26"/>
      <c r="DM220" s="26"/>
    </row>
    <row r="221" spans="1:190" x14ac:dyDescent="0.25">
      <c r="A221" s="48" t="s">
        <v>918</v>
      </c>
      <c r="B221" s="6">
        <v>419</v>
      </c>
      <c r="C221" s="22" t="s">
        <v>780</v>
      </c>
      <c r="D221" s="13">
        <v>20</v>
      </c>
      <c r="E221" s="13">
        <v>20.2</v>
      </c>
      <c r="F221" s="13" t="s">
        <v>531</v>
      </c>
      <c r="G221" s="6" t="s">
        <v>916</v>
      </c>
      <c r="K221" s="53"/>
      <c r="L221" s="53"/>
      <c r="M221" s="23">
        <v>0.18181818181818182</v>
      </c>
      <c r="N221" s="25">
        <v>1</v>
      </c>
      <c r="O221" s="25">
        <v>1</v>
      </c>
      <c r="P221" s="6">
        <v>9.14</v>
      </c>
      <c r="Q221" s="6">
        <v>7.4</v>
      </c>
      <c r="R221" s="6">
        <v>4.55</v>
      </c>
      <c r="S221" s="6">
        <v>0.3</v>
      </c>
      <c r="T221" s="6">
        <v>0.255</v>
      </c>
      <c r="Y221" s="6">
        <v>0.55723100000000003</v>
      </c>
      <c r="Z221" s="6">
        <v>0.56312600000000002</v>
      </c>
      <c r="AA221" s="6">
        <v>0.57069499999999995</v>
      </c>
      <c r="AB221" s="6">
        <v>0.66538200000000003</v>
      </c>
      <c r="AC221" s="6">
        <v>0.82760800000000001</v>
      </c>
      <c r="AJ221" s="13">
        <v>-62.8</v>
      </c>
      <c r="AK221" s="13">
        <v>-3100</v>
      </c>
      <c r="AL221" s="13"/>
      <c r="AM221" s="6">
        <v>311</v>
      </c>
      <c r="AP221" s="23">
        <v>25.803699999999999</v>
      </c>
      <c r="AQ221" s="23">
        <v>-31.953800000000001</v>
      </c>
      <c r="AR221" s="23">
        <v>31</v>
      </c>
      <c r="AS221" s="23">
        <v>-47.813699999999997</v>
      </c>
      <c r="AT221" s="23">
        <v>2210</v>
      </c>
      <c r="AU221" s="23">
        <v>-31.953800000000001</v>
      </c>
      <c r="AV221" s="23">
        <v>15.8599</v>
      </c>
      <c r="AW221" s="23">
        <v>9.9437300000000004</v>
      </c>
      <c r="AX221" s="23">
        <v>25.803699999999999</v>
      </c>
      <c r="AY221" s="23">
        <v>0.19262499999999999</v>
      </c>
      <c r="AZ221" s="23">
        <v>0.108352</v>
      </c>
      <c r="BA221" s="23">
        <v>87.751999999999995</v>
      </c>
      <c r="BB221" s="23">
        <v>-92.237899999999996</v>
      </c>
      <c r="BC221" s="23">
        <v>-42.467700000000001</v>
      </c>
      <c r="BD221" s="23">
        <v>5.3459899999999996</v>
      </c>
      <c r="BE221" s="23">
        <v>0.645177</v>
      </c>
      <c r="BF221" s="43">
        <v>0</v>
      </c>
      <c r="BG221" s="43">
        <v>0</v>
      </c>
      <c r="BH221" s="43">
        <v>0</v>
      </c>
      <c r="BI221" s="23">
        <v>0.579017</v>
      </c>
      <c r="BJ221" s="23">
        <v>0.746452</v>
      </c>
      <c r="BO221" s="23">
        <v>1</v>
      </c>
      <c r="CI221" s="13"/>
      <c r="CJ221" s="13">
        <v>131</v>
      </c>
      <c r="CK221" s="26">
        <v>-22.023364779999994</v>
      </c>
      <c r="CL221" s="26">
        <v>-6.5744280000000002</v>
      </c>
      <c r="CM221" s="15"/>
      <c r="CN221" s="26"/>
      <c r="CO221" s="29"/>
      <c r="DA221" s="6">
        <v>0</v>
      </c>
      <c r="DB221" s="26">
        <v>1</v>
      </c>
      <c r="DC221" s="26">
        <v>0</v>
      </c>
      <c r="DD221" s="26">
        <v>0</v>
      </c>
      <c r="DE221" s="26">
        <v>0</v>
      </c>
      <c r="DF221" s="26">
        <v>0</v>
      </c>
      <c r="DG221" s="26">
        <v>0</v>
      </c>
      <c r="DH221" s="26"/>
      <c r="DI221" s="26">
        <v>1</v>
      </c>
      <c r="DJ221" s="26">
        <v>1</v>
      </c>
      <c r="DK221" s="26">
        <v>0</v>
      </c>
      <c r="DL221" s="6">
        <v>1</v>
      </c>
      <c r="DM221" s="26">
        <v>0</v>
      </c>
      <c r="DN221" s="110"/>
      <c r="DO221" s="110"/>
      <c r="DP221" s="110"/>
      <c r="DQ221" s="110"/>
      <c r="DR221" s="110"/>
      <c r="DS221" s="110"/>
      <c r="DT221" s="110"/>
      <c r="DU221" s="110"/>
      <c r="DV221" s="110"/>
      <c r="DW221" s="110"/>
      <c r="DX221" s="110"/>
      <c r="DY221" s="110"/>
      <c r="DZ221" s="110"/>
      <c r="EA221" s="110"/>
      <c r="EB221" s="110"/>
      <c r="EC221" s="110"/>
      <c r="ED221" s="110"/>
      <c r="EE221" s="110"/>
      <c r="EF221" s="110"/>
      <c r="EG221" s="110"/>
      <c r="EH221" s="110"/>
      <c r="EI221" s="110"/>
      <c r="EJ221" s="110"/>
      <c r="EK221" s="110"/>
      <c r="EL221" s="110"/>
      <c r="EM221" s="110"/>
      <c r="EN221" s="110"/>
      <c r="EO221" s="110"/>
      <c r="EP221" s="110"/>
      <c r="EQ221" s="110"/>
      <c r="ER221" s="110"/>
      <c r="ES221" s="110"/>
      <c r="ET221" s="110"/>
      <c r="EU221" s="110"/>
      <c r="EV221" s="110"/>
      <c r="EW221" s="110"/>
      <c r="EX221" s="110"/>
      <c r="EY221" s="110"/>
      <c r="EZ221" s="110"/>
      <c r="FA221" s="110"/>
      <c r="FB221" s="110"/>
      <c r="FC221" s="110"/>
      <c r="FD221" s="110"/>
      <c r="FE221" s="110"/>
      <c r="FF221" s="110"/>
      <c r="FG221" s="110"/>
      <c r="FH221" s="110"/>
      <c r="FI221" s="110"/>
      <c r="FJ221" s="110"/>
      <c r="FK221" s="110"/>
      <c r="FL221" s="110"/>
      <c r="FM221" s="110"/>
      <c r="FN221" s="110"/>
      <c r="FO221" s="110"/>
      <c r="FP221" s="110"/>
      <c r="FQ221" s="110"/>
      <c r="FR221" s="110"/>
      <c r="FS221" s="110"/>
      <c r="FT221" s="110"/>
      <c r="FU221" s="110"/>
      <c r="FV221" s="110"/>
      <c r="FW221" s="110"/>
      <c r="FX221" s="110"/>
      <c r="FY221" s="110"/>
      <c r="FZ221" s="110"/>
      <c r="GA221" s="110"/>
      <c r="GB221" s="110"/>
      <c r="GC221" s="110"/>
      <c r="GD221" s="110"/>
      <c r="GE221" s="110"/>
      <c r="GF221" s="110"/>
      <c r="GG221" s="110"/>
      <c r="GH221" s="110"/>
    </row>
    <row r="222" spans="1:190" x14ac:dyDescent="0.25">
      <c r="A222" s="48" t="s">
        <v>1009</v>
      </c>
      <c r="B222" s="6">
        <v>561</v>
      </c>
      <c r="C222" s="22">
        <v>3</v>
      </c>
      <c r="D222" s="6">
        <v>20</v>
      </c>
      <c r="E222" s="6">
        <v>19.8</v>
      </c>
      <c r="F222" s="6" t="s">
        <v>531</v>
      </c>
      <c r="K222" s="53"/>
      <c r="L222" s="53"/>
      <c r="N222" s="25">
        <v>1</v>
      </c>
      <c r="O222" s="25">
        <v>1</v>
      </c>
      <c r="P222" s="6">
        <v>12.74</v>
      </c>
      <c r="Q222" s="6">
        <v>8.6199999999999992</v>
      </c>
      <c r="R222" s="6">
        <v>2.67</v>
      </c>
      <c r="S222" s="6">
        <v>0.32800000000000001</v>
      </c>
      <c r="Y222" s="6">
        <v>0.56362800000000002</v>
      </c>
      <c r="Z222" s="6">
        <v>0.58679899999999996</v>
      </c>
      <c r="AA222" s="6">
        <v>0.59812699999999996</v>
      </c>
      <c r="AB222" s="6">
        <v>0.64273899999999995</v>
      </c>
      <c r="AC222" s="6">
        <v>0.68190399999999995</v>
      </c>
      <c r="AP222" s="23">
        <v>41.181699999999999</v>
      </c>
      <c r="AQ222" s="23">
        <v>-40.252899999999997</v>
      </c>
      <c r="AR222" s="6">
        <v>39</v>
      </c>
      <c r="AS222" s="23">
        <v>-56.840299999999999</v>
      </c>
      <c r="AT222" s="23">
        <v>1560</v>
      </c>
      <c r="AU222" s="23">
        <v>-40.252899999999997</v>
      </c>
      <c r="AV222" s="23">
        <v>16.587499999999999</v>
      </c>
      <c r="AW222" s="23">
        <v>24.594200000000001</v>
      </c>
      <c r="AX222" s="23">
        <v>41.181699999999999</v>
      </c>
      <c r="AY222" s="23">
        <v>0.22631200000000001</v>
      </c>
      <c r="AZ222" s="23">
        <v>0.14555599999999999</v>
      </c>
      <c r="BA222" s="23">
        <v>157.33199999999999</v>
      </c>
      <c r="BC222" s="23">
        <v>-53.043300000000002</v>
      </c>
      <c r="BD222" s="23">
        <v>3.7970600000000001</v>
      </c>
      <c r="BE222" s="23">
        <v>0.68568300000000004</v>
      </c>
      <c r="BI222" s="23">
        <v>0.60841999999999996</v>
      </c>
      <c r="BJ222" s="23">
        <v>0.83615399999999995</v>
      </c>
      <c r="BY222" s="105">
        <v>0.3833333333333333</v>
      </c>
      <c r="BZ222" s="105"/>
      <c r="CA222" s="105"/>
      <c r="CI222" s="13"/>
      <c r="CJ222" s="93">
        <v>214</v>
      </c>
      <c r="CK222" s="26"/>
      <c r="CO222" s="29"/>
      <c r="DG222" s="26"/>
      <c r="DH222" s="26"/>
      <c r="DM222" s="26"/>
    </row>
    <row r="223" spans="1:190" x14ac:dyDescent="0.25">
      <c r="A223" s="48" t="s">
        <v>1086</v>
      </c>
      <c r="B223" s="6">
        <v>700</v>
      </c>
      <c r="C223" s="176">
        <v>1</v>
      </c>
      <c r="D223" s="6">
        <v>20</v>
      </c>
      <c r="E223" s="6">
        <v>17.100000000000001</v>
      </c>
      <c r="F223" s="6" t="s">
        <v>531</v>
      </c>
      <c r="N223" s="23">
        <v>1</v>
      </c>
      <c r="O223" s="23">
        <v>1</v>
      </c>
      <c r="P223" s="6">
        <v>13.81</v>
      </c>
      <c r="Q223" s="6">
        <v>8.36</v>
      </c>
      <c r="R223" s="6">
        <v>4.38</v>
      </c>
      <c r="Y223" s="6">
        <v>0.53690899999999997</v>
      </c>
      <c r="Z223" s="6">
        <v>0.51712000000000002</v>
      </c>
      <c r="AA223" s="6">
        <v>0.497946</v>
      </c>
      <c r="AB223" s="6">
        <v>0.53986400000000001</v>
      </c>
      <c r="AC223" s="6">
        <v>0.65258499999999997</v>
      </c>
      <c r="AL223" s="6">
        <v>250</v>
      </c>
      <c r="AP223" s="23">
        <v>28.0061</v>
      </c>
      <c r="AQ223" s="23">
        <v>-37.611499999999999</v>
      </c>
      <c r="AR223" s="6">
        <v>1</v>
      </c>
      <c r="AS223" s="23">
        <v>-49.881100000000004</v>
      </c>
      <c r="AT223" s="23">
        <v>1400</v>
      </c>
      <c r="AU223" s="23">
        <v>-37.611499999999999</v>
      </c>
      <c r="AV223" s="23">
        <v>12.2697</v>
      </c>
      <c r="AW223" s="23">
        <v>15.736499999999999</v>
      </c>
      <c r="AX223" s="23">
        <v>28.0061</v>
      </c>
      <c r="AY223" s="23">
        <v>0.20633299999999999</v>
      </c>
      <c r="AZ223" s="23">
        <v>0.12314799999999999</v>
      </c>
      <c r="BA223" s="23">
        <v>116.40600000000001</v>
      </c>
      <c r="BB223" s="23">
        <v>-131.25</v>
      </c>
      <c r="BC223" s="23">
        <v>-50.6875</v>
      </c>
      <c r="BD223" s="23">
        <v>-0.80638100000000001</v>
      </c>
      <c r="BE223" s="23">
        <v>0.73233300000000001</v>
      </c>
      <c r="BF223" s="23">
        <v>0</v>
      </c>
      <c r="BG223" s="23">
        <v>0</v>
      </c>
      <c r="BH223" s="23">
        <v>0</v>
      </c>
      <c r="BI223" s="23">
        <v>0.58766700000000005</v>
      </c>
      <c r="BJ223" s="23">
        <v>0.78</v>
      </c>
      <c r="CK223" s="26"/>
      <c r="CL223" s="26"/>
      <c r="CN223" s="26"/>
      <c r="CO223" s="29"/>
      <c r="DG223" s="26"/>
      <c r="DM223" s="26"/>
    </row>
    <row r="224" spans="1:190" x14ac:dyDescent="0.25">
      <c r="A224" s="13" t="s">
        <v>1087</v>
      </c>
      <c r="B224" s="6">
        <v>701</v>
      </c>
      <c r="C224" s="176" t="s">
        <v>842</v>
      </c>
      <c r="D224" s="6">
        <v>20</v>
      </c>
      <c r="E224" s="6">
        <v>17.100000000000001</v>
      </c>
      <c r="F224" s="6" t="s">
        <v>531</v>
      </c>
      <c r="N224" s="23">
        <v>1</v>
      </c>
      <c r="O224" s="23">
        <v>1.5</v>
      </c>
      <c r="P224" s="6">
        <v>18.149999999999999</v>
      </c>
      <c r="Q224" s="6">
        <v>10.29</v>
      </c>
      <c r="R224" s="6">
        <v>6</v>
      </c>
      <c r="Y224" s="6">
        <v>0.57761399999999996</v>
      </c>
      <c r="Z224" s="6">
        <v>0.53494699999999995</v>
      </c>
      <c r="AA224" s="6">
        <v>0.51511799999999996</v>
      </c>
      <c r="AB224" s="6">
        <v>0.51790199999999997</v>
      </c>
      <c r="AC224" s="6">
        <v>0.58784000000000003</v>
      </c>
      <c r="AP224" s="23">
        <v>62.071100000000001</v>
      </c>
      <c r="AQ224" s="23">
        <v>-37.780799999999999</v>
      </c>
      <c r="AR224" s="6">
        <v>1</v>
      </c>
      <c r="AS224" s="23">
        <v>-48.383600000000001</v>
      </c>
      <c r="AT224" s="23">
        <v>750</v>
      </c>
      <c r="AU224" s="23">
        <v>-37.780799999999999</v>
      </c>
      <c r="AV224" s="23">
        <v>10.6027</v>
      </c>
      <c r="AW224" s="23">
        <v>51.468299999999999</v>
      </c>
      <c r="AX224" s="23">
        <v>62.071100000000001</v>
      </c>
      <c r="AY224" s="23">
        <v>0.21651699999999999</v>
      </c>
      <c r="AZ224" s="23">
        <v>0.12875</v>
      </c>
      <c r="BA224" s="23">
        <v>410.93799999999999</v>
      </c>
      <c r="BB224" s="23">
        <v>-311.71899999999999</v>
      </c>
      <c r="BC224" s="23">
        <v>-51.843800000000002</v>
      </c>
      <c r="BD224" s="23">
        <v>-3.4601600000000001</v>
      </c>
      <c r="BE224" s="23">
        <v>0.67406500000000003</v>
      </c>
      <c r="BF224" s="23">
        <v>0</v>
      </c>
      <c r="BG224" s="23">
        <v>0</v>
      </c>
      <c r="BH224" s="23">
        <v>0</v>
      </c>
      <c r="BI224" s="23">
        <v>0.64593500000000004</v>
      </c>
      <c r="BJ224" s="23">
        <v>0.88</v>
      </c>
      <c r="BY224" s="105">
        <v>0.44027777777777777</v>
      </c>
      <c r="BZ224" s="105">
        <v>0.44930555555555557</v>
      </c>
      <c r="CA224" s="105">
        <v>0.45277777777777778</v>
      </c>
      <c r="CB224" s="105">
        <v>0.60486111111111118</v>
      </c>
      <c r="CC224" s="105">
        <v>0.1520833333333334</v>
      </c>
      <c r="CD224" s="23">
        <v>4.2</v>
      </c>
      <c r="CE224" s="23">
        <v>2</v>
      </c>
      <c r="CF224" s="23">
        <v>-50</v>
      </c>
      <c r="CG224" s="23">
        <v>11.3</v>
      </c>
      <c r="CK224" s="26"/>
      <c r="CO224" s="29"/>
      <c r="DB224" s="26"/>
      <c r="DC224" s="26"/>
      <c r="DD224" s="26"/>
      <c r="DE224" s="26"/>
      <c r="DF224" s="26"/>
      <c r="DG224" s="26"/>
      <c r="DM224" s="26"/>
    </row>
    <row r="225" spans="1:697" x14ac:dyDescent="0.25">
      <c r="A225" s="57" t="s">
        <v>1103</v>
      </c>
      <c r="B225" s="6">
        <v>724</v>
      </c>
      <c r="C225" s="176" t="s">
        <v>859</v>
      </c>
      <c r="D225" s="6">
        <v>20</v>
      </c>
      <c r="F225" s="6" t="s">
        <v>531</v>
      </c>
      <c r="K225" s="24">
        <v>91</v>
      </c>
      <c r="L225" s="24">
        <v>210</v>
      </c>
      <c r="M225" s="23">
        <v>0.43333333333333335</v>
      </c>
      <c r="N225" s="23">
        <v>1</v>
      </c>
      <c r="O225" s="23">
        <v>1</v>
      </c>
      <c r="P225" s="6">
        <v>8.7200000000000006</v>
      </c>
      <c r="Q225" s="6">
        <v>5.63</v>
      </c>
      <c r="R225" s="6">
        <v>2.7794699999999999</v>
      </c>
      <c r="Z225" s="6">
        <v>0.53554900000000005</v>
      </c>
      <c r="AA225" s="6">
        <v>0.52184299999999995</v>
      </c>
      <c r="AB225" s="6">
        <v>0.52530100000000002</v>
      </c>
      <c r="AC225" s="6">
        <v>0.62002999999999997</v>
      </c>
      <c r="AJ225" s="6">
        <v>0</v>
      </c>
      <c r="AK225" s="6">
        <v>0</v>
      </c>
      <c r="AL225" s="6">
        <v>250</v>
      </c>
      <c r="AP225" s="23">
        <v>27.714200000000002</v>
      </c>
      <c r="AQ225" s="23">
        <v>-35.406199999999998</v>
      </c>
      <c r="AR225" s="6">
        <v>1</v>
      </c>
      <c r="AS225" s="23">
        <v>-52.870399999999997</v>
      </c>
      <c r="AT225" s="23">
        <v>2900</v>
      </c>
      <c r="AU225" s="23">
        <v>-35.406199999999998</v>
      </c>
      <c r="AV225" s="23">
        <v>17.464200000000002</v>
      </c>
      <c r="AW225" s="23">
        <v>10.25</v>
      </c>
      <c r="AX225" s="23">
        <v>27.714200000000002</v>
      </c>
      <c r="AY225" s="23">
        <v>0.16175500000000001</v>
      </c>
      <c r="AZ225" s="23">
        <v>0.106943</v>
      </c>
      <c r="BA225" s="23">
        <v>87.5</v>
      </c>
      <c r="BB225" s="23">
        <v>-152.34399999999999</v>
      </c>
      <c r="BC225" s="23">
        <v>-54.0625</v>
      </c>
      <c r="BD225" s="23">
        <v>-1.1920900000000001</v>
      </c>
      <c r="BE225" s="23">
        <v>0.578183</v>
      </c>
      <c r="BI225" s="23">
        <v>0.48181800000000002</v>
      </c>
      <c r="BJ225" s="23">
        <v>0.64</v>
      </c>
      <c r="BY225" s="105">
        <v>0.49722222222222223</v>
      </c>
      <c r="BZ225" s="105">
        <v>0.50277777777777777</v>
      </c>
      <c r="CA225" s="105">
        <v>0.50555555555555554</v>
      </c>
      <c r="CJ225" s="26"/>
      <c r="CK225" s="26"/>
      <c r="CL225" s="26"/>
      <c r="CN225" s="26"/>
      <c r="CO225" s="29"/>
      <c r="DG225" s="26"/>
      <c r="DL225" s="26"/>
      <c r="DM225" s="26"/>
    </row>
    <row r="226" spans="1:697" x14ac:dyDescent="0.25">
      <c r="A226" s="6" t="s">
        <v>1104</v>
      </c>
      <c r="B226" s="6">
        <v>726</v>
      </c>
      <c r="C226" s="176" t="s">
        <v>845</v>
      </c>
      <c r="D226" s="6">
        <v>20</v>
      </c>
      <c r="F226" s="6" t="s">
        <v>531</v>
      </c>
      <c r="K226" s="24">
        <v>182</v>
      </c>
      <c r="L226" s="24">
        <v>227</v>
      </c>
      <c r="M226" s="23">
        <v>0.80176211453744495</v>
      </c>
      <c r="N226" s="23">
        <v>1</v>
      </c>
      <c r="P226" s="6">
        <v>18.79</v>
      </c>
      <c r="Q226" s="6">
        <v>9.33</v>
      </c>
      <c r="R226" s="23">
        <v>4.8099999999999996</v>
      </c>
      <c r="Y226" s="6">
        <v>0.50396200000000002</v>
      </c>
      <c r="Z226" s="6">
        <v>0.48163499999999998</v>
      </c>
      <c r="AA226" s="6">
        <v>0.463287</v>
      </c>
      <c r="AB226" s="6">
        <v>0.49828099999999997</v>
      </c>
      <c r="AC226" s="6">
        <v>0.62696799999999997</v>
      </c>
      <c r="AJ226" s="6">
        <v>-78.099999999999994</v>
      </c>
      <c r="AK226" s="6">
        <v>-2100</v>
      </c>
      <c r="AL226" s="6">
        <v>400</v>
      </c>
      <c r="AP226" s="23">
        <v>63.865900000000003</v>
      </c>
      <c r="AQ226" s="23">
        <v>-41.875</v>
      </c>
      <c r="AR226" s="6">
        <v>1</v>
      </c>
      <c r="AS226" s="23">
        <v>-53.428400000000003</v>
      </c>
      <c r="AT226" s="188">
        <v>1200</v>
      </c>
      <c r="AU226" s="23">
        <v>-41.875</v>
      </c>
      <c r="AV226" s="23">
        <v>11.5534</v>
      </c>
      <c r="AW226" s="23">
        <v>52.3125</v>
      </c>
      <c r="AX226" s="23">
        <v>63.865900000000003</v>
      </c>
      <c r="AY226" s="23">
        <v>0.21767</v>
      </c>
      <c r="AZ226" s="23">
        <v>0.12717400000000001</v>
      </c>
      <c r="BA226" s="23">
        <v>424.21899999999999</v>
      </c>
      <c r="BB226" s="23">
        <v>-308.59399999999999</v>
      </c>
      <c r="BC226" s="23">
        <v>-57.531199999999998</v>
      </c>
      <c r="BD226" s="23">
        <v>-4.1028700000000002</v>
      </c>
      <c r="BE226" s="23">
        <v>0.72850099999999995</v>
      </c>
      <c r="BI226" s="23">
        <v>0.59150000000000003</v>
      </c>
      <c r="BJ226" s="23">
        <v>0.82</v>
      </c>
      <c r="BY226" s="105">
        <v>0.49722222222222223</v>
      </c>
      <c r="BZ226" s="105">
        <v>0.50277777777777777</v>
      </c>
      <c r="CA226" s="105">
        <v>0.50763888888888886</v>
      </c>
      <c r="CN226" s="26"/>
      <c r="CR226" s="26"/>
      <c r="DJ226" s="26"/>
    </row>
    <row r="227" spans="1:697" x14ac:dyDescent="0.25">
      <c r="A227" s="6" t="s">
        <v>1117</v>
      </c>
      <c r="B227" s="6">
        <v>747</v>
      </c>
      <c r="D227" s="6">
        <v>20</v>
      </c>
      <c r="F227" s="6" t="s">
        <v>531</v>
      </c>
      <c r="N227" s="23">
        <v>1</v>
      </c>
      <c r="O227" s="23">
        <v>1.5</v>
      </c>
      <c r="P227" s="6">
        <v>16.420000000000002</v>
      </c>
      <c r="Q227" s="6">
        <v>9.02</v>
      </c>
      <c r="R227" s="6">
        <v>7.03</v>
      </c>
      <c r="Y227" s="6">
        <v>0.47494700000000001</v>
      </c>
      <c r="Z227" s="6">
        <v>0.46439900000000001</v>
      </c>
      <c r="AA227" s="6">
        <v>0.46490799999999999</v>
      </c>
      <c r="AB227" s="6">
        <v>0.51602499999999996</v>
      </c>
      <c r="AC227" s="6">
        <v>0.65440600000000004</v>
      </c>
      <c r="AJ227" s="6">
        <v>-68.076800000000006</v>
      </c>
      <c r="AK227" s="6">
        <v>-1200</v>
      </c>
      <c r="AL227" s="6">
        <v>400</v>
      </c>
      <c r="AP227" s="23">
        <v>57.164200000000001</v>
      </c>
      <c r="AQ227" s="23">
        <v>-48.406199999999998</v>
      </c>
      <c r="AR227" s="6">
        <v>1</v>
      </c>
      <c r="AS227" s="23">
        <v>-57.258000000000003</v>
      </c>
      <c r="AT227" s="23">
        <v>700</v>
      </c>
      <c r="AU227" s="23">
        <v>-48.406199999999998</v>
      </c>
      <c r="AV227" s="23">
        <v>8.8517100000000006</v>
      </c>
      <c r="AW227" s="23">
        <v>48.3125</v>
      </c>
      <c r="AX227" s="23">
        <v>57.164200000000001</v>
      </c>
      <c r="AY227" s="23">
        <v>0.253666</v>
      </c>
      <c r="AZ227" s="23">
        <v>0.138239</v>
      </c>
      <c r="BA227" s="23">
        <v>351.56200000000001</v>
      </c>
      <c r="BB227" s="23">
        <v>-238.28100000000001</v>
      </c>
      <c r="BC227" s="23">
        <v>-59.4375</v>
      </c>
      <c r="BD227" s="23">
        <v>-2.1795399999999998</v>
      </c>
      <c r="BE227" s="23">
        <v>0.80890399999999996</v>
      </c>
      <c r="BI227" s="23">
        <v>0.65109700000000004</v>
      </c>
      <c r="BJ227" s="23">
        <v>0.9</v>
      </c>
      <c r="CK227" s="26"/>
      <c r="CO227" s="29"/>
      <c r="DG227" s="26"/>
      <c r="DM227" s="26"/>
    </row>
    <row r="228" spans="1:697" x14ac:dyDescent="0.25">
      <c r="A228" s="6" t="s">
        <v>1119</v>
      </c>
      <c r="B228" s="6">
        <v>749</v>
      </c>
      <c r="D228" s="6">
        <v>20</v>
      </c>
      <c r="N228" s="23">
        <v>1</v>
      </c>
      <c r="P228" s="6">
        <v>9.0299999999999994</v>
      </c>
      <c r="Q228" s="6">
        <v>6.4</v>
      </c>
      <c r="Y228" s="6">
        <v>0.59764899999999999</v>
      </c>
      <c r="Z228" s="6">
        <v>0.57611500000000004</v>
      </c>
      <c r="AA228" s="6">
        <v>0.580731</v>
      </c>
      <c r="AB228" s="6">
        <v>0.66864100000000004</v>
      </c>
      <c r="AJ228" s="6">
        <v>0</v>
      </c>
      <c r="AK228" s="6">
        <v>0</v>
      </c>
      <c r="AL228" s="6">
        <v>400</v>
      </c>
      <c r="AP228" s="23">
        <v>26.288499999999999</v>
      </c>
      <c r="AQ228" s="23">
        <v>-49.5</v>
      </c>
      <c r="AR228" s="6">
        <v>1</v>
      </c>
      <c r="AS228" s="23">
        <v>-58.413499999999999</v>
      </c>
      <c r="AT228" s="23">
        <v>1650</v>
      </c>
      <c r="AU228" s="23">
        <v>-49.5</v>
      </c>
      <c r="AV228" s="23">
        <v>8.9134600000000006</v>
      </c>
      <c r="AW228" s="23">
        <v>17.375</v>
      </c>
      <c r="AX228" s="23">
        <v>26.288499999999999</v>
      </c>
      <c r="AY228" s="23">
        <v>0.229073</v>
      </c>
      <c r="AZ228" s="23">
        <v>0.124887</v>
      </c>
      <c r="BA228" s="23">
        <v>127.34399999999999</v>
      </c>
      <c r="BB228" s="23">
        <v>-107.03100000000001</v>
      </c>
      <c r="BC228" s="23">
        <v>-57.031199999999998</v>
      </c>
      <c r="BD228" s="23">
        <v>1.3822099999999999</v>
      </c>
      <c r="BE228" s="23">
        <v>0.69487500000000002</v>
      </c>
      <c r="BI228" s="23">
        <v>0.42512499999999998</v>
      </c>
      <c r="BJ228" s="23">
        <v>0.62</v>
      </c>
      <c r="CK228" s="26"/>
      <c r="CO228" s="29"/>
      <c r="DG228" s="26"/>
      <c r="DM228" s="26"/>
    </row>
    <row r="229" spans="1:697" x14ac:dyDescent="0.25">
      <c r="A229" s="57" t="s">
        <v>514</v>
      </c>
      <c r="B229" s="6">
        <v>1</v>
      </c>
      <c r="C229" s="22"/>
      <c r="D229" s="6">
        <v>21</v>
      </c>
      <c r="E229" s="6">
        <v>23.3</v>
      </c>
      <c r="N229" s="23">
        <v>1</v>
      </c>
      <c r="O229" s="23">
        <v>1</v>
      </c>
      <c r="P229" s="23">
        <v>7.5</v>
      </c>
      <c r="Q229" s="6">
        <v>5.37</v>
      </c>
      <c r="R229" s="23">
        <v>2.0299999999999998</v>
      </c>
      <c r="S229" s="23">
        <v>0.28199999999999997</v>
      </c>
      <c r="Y229" s="6">
        <v>0.67979100000000003</v>
      </c>
      <c r="Z229" s="6">
        <v>0.69118800000000002</v>
      </c>
      <c r="AA229" s="6">
        <v>0.66425000000000001</v>
      </c>
      <c r="AB229" s="6">
        <v>0.65359400000000001</v>
      </c>
      <c r="AC229" s="6">
        <v>0.70877699999999999</v>
      </c>
      <c r="AP229" s="23">
        <v>16.238900000000001</v>
      </c>
      <c r="AQ229" s="23">
        <v>-34.6875</v>
      </c>
      <c r="AR229" s="6">
        <v>1</v>
      </c>
      <c r="AS229" s="23">
        <v>-48.270200000000003</v>
      </c>
      <c r="AT229" s="23">
        <v>3500</v>
      </c>
      <c r="AU229" s="23">
        <v>-34.6875</v>
      </c>
      <c r="AV229" s="23">
        <v>13.582700000000001</v>
      </c>
      <c r="AW229" s="23">
        <v>2.65625</v>
      </c>
      <c r="AX229" s="23">
        <v>16.238900000000001</v>
      </c>
      <c r="AY229" s="23">
        <v>0.14343800000000001</v>
      </c>
      <c r="AZ229" s="23">
        <v>8.8125200000000001E-2</v>
      </c>
      <c r="BA229" s="23">
        <v>28.125</v>
      </c>
      <c r="BB229" s="23">
        <v>-44.531199999999998</v>
      </c>
      <c r="BC229" s="23">
        <v>-43.5</v>
      </c>
      <c r="BD229" s="23">
        <v>4.7701700000000002</v>
      </c>
      <c r="BE229" s="23">
        <v>0.611429</v>
      </c>
      <c r="BI229" s="23">
        <v>0.46857100000000002</v>
      </c>
      <c r="BJ229" s="23">
        <v>0.57999999999999996</v>
      </c>
      <c r="BU229" s="1"/>
      <c r="CK229" s="26"/>
      <c r="CL229" s="26"/>
      <c r="CM229" s="26"/>
      <c r="CN229" s="26"/>
      <c r="CO229" s="29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</row>
    <row r="230" spans="1:697" x14ac:dyDescent="0.25">
      <c r="A230" s="57" t="s">
        <v>520</v>
      </c>
      <c r="B230" s="6">
        <v>9</v>
      </c>
      <c r="C230" s="22"/>
      <c r="D230" s="6">
        <v>21</v>
      </c>
      <c r="E230" s="6">
        <v>17.100000000000001</v>
      </c>
      <c r="N230" s="23">
        <v>1</v>
      </c>
      <c r="O230" s="23">
        <v>1</v>
      </c>
      <c r="P230" s="6">
        <v>11.14</v>
      </c>
      <c r="Q230" s="6">
        <v>7.11</v>
      </c>
      <c r="R230" s="23">
        <v>3.52</v>
      </c>
      <c r="S230" s="23">
        <v>0.55800000000000005</v>
      </c>
      <c r="Y230" s="6">
        <v>0.54195000000000004</v>
      </c>
      <c r="Z230" s="6">
        <v>0.54189900000000002</v>
      </c>
      <c r="AA230" s="6">
        <v>0.57050500000000004</v>
      </c>
      <c r="AB230" s="6">
        <v>0.63065300000000002</v>
      </c>
      <c r="AC230" s="6">
        <v>0.77793900000000005</v>
      </c>
      <c r="AP230" s="23">
        <v>25.007000000000001</v>
      </c>
      <c r="AQ230" s="23">
        <v>-33.343800000000002</v>
      </c>
      <c r="AR230" s="6">
        <v>1</v>
      </c>
      <c r="AS230" s="23">
        <v>-55.194499999999998</v>
      </c>
      <c r="AT230" s="23">
        <v>4200</v>
      </c>
      <c r="AU230" s="23">
        <v>-33.343800000000002</v>
      </c>
      <c r="AV230" s="23">
        <v>21.8508</v>
      </c>
      <c r="AW230" s="23">
        <v>3.15625</v>
      </c>
      <c r="AX230" s="23">
        <v>25.007000000000001</v>
      </c>
      <c r="AY230" s="23">
        <v>0.14018800000000001</v>
      </c>
      <c r="AZ230" s="23">
        <v>8.5214600000000001E-2</v>
      </c>
      <c r="BA230" s="23">
        <v>33.593800000000002</v>
      </c>
      <c r="BB230" s="23">
        <v>-46.875</v>
      </c>
      <c r="BC230" s="23">
        <v>-42.093800000000002</v>
      </c>
      <c r="BD230" s="23">
        <v>13.1008</v>
      </c>
      <c r="BE230" s="23">
        <v>0.64749900000000005</v>
      </c>
      <c r="BI230" s="23">
        <v>0.59250000000000003</v>
      </c>
      <c r="BJ230" s="23">
        <v>0.72</v>
      </c>
      <c r="BU230" s="36"/>
      <c r="CK230" s="26"/>
      <c r="CL230" s="26"/>
      <c r="CM230" s="26"/>
      <c r="CN230" s="26"/>
      <c r="CO230" s="29"/>
      <c r="DB230" s="26"/>
      <c r="DC230" s="26"/>
      <c r="DD230" s="26"/>
      <c r="DE230" s="26"/>
      <c r="DF230" s="26"/>
      <c r="DG230" s="26"/>
      <c r="DM230" s="2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6"/>
      <c r="IR230" s="36"/>
      <c r="IS230" s="36"/>
      <c r="IT230" s="36"/>
      <c r="IU230" s="36"/>
      <c r="IV230" s="36"/>
      <c r="IW230" s="36"/>
      <c r="IX230" s="36"/>
      <c r="IY230" s="36"/>
      <c r="IZ230" s="36"/>
      <c r="JA230" s="36"/>
      <c r="JB230" s="36"/>
      <c r="JC230" s="36"/>
      <c r="JD230" s="36"/>
      <c r="JE230" s="36"/>
      <c r="JF230" s="36"/>
      <c r="JG230" s="36"/>
      <c r="JH230" s="36"/>
      <c r="JI230" s="36"/>
      <c r="JJ230" s="36"/>
      <c r="JK230" s="36"/>
      <c r="JL230" s="36"/>
      <c r="JM230" s="36"/>
      <c r="JN230" s="36"/>
      <c r="JO230" s="36"/>
      <c r="JP230" s="36"/>
      <c r="JQ230" s="36"/>
      <c r="JR230" s="36"/>
      <c r="JS230" s="36"/>
      <c r="JT230" s="36"/>
      <c r="JU230" s="36"/>
      <c r="JV230" s="36"/>
      <c r="JW230" s="36"/>
      <c r="JX230" s="36"/>
      <c r="JY230" s="36"/>
      <c r="JZ230" s="36"/>
      <c r="KA230" s="36"/>
      <c r="KB230" s="36"/>
      <c r="KC230" s="36"/>
      <c r="KD230" s="36"/>
      <c r="KE230" s="36"/>
      <c r="KF230" s="36"/>
      <c r="KG230" s="36"/>
      <c r="KH230" s="36"/>
      <c r="KI230" s="36"/>
      <c r="KJ230" s="36"/>
      <c r="KK230" s="36"/>
      <c r="KL230" s="36"/>
      <c r="KM230" s="36"/>
      <c r="KN230" s="36"/>
      <c r="KO230" s="36"/>
      <c r="KP230" s="36"/>
      <c r="KQ230" s="36"/>
      <c r="KR230" s="36"/>
      <c r="KS230" s="36"/>
      <c r="KT230" s="36"/>
      <c r="KU230" s="36"/>
      <c r="KV230" s="36"/>
      <c r="KW230" s="36"/>
      <c r="KX230" s="36"/>
      <c r="KY230" s="36"/>
      <c r="KZ230" s="36"/>
      <c r="LA230" s="36"/>
      <c r="LB230" s="36"/>
      <c r="LC230" s="36"/>
      <c r="LD230" s="36"/>
      <c r="LE230" s="36"/>
      <c r="LF230" s="36"/>
      <c r="LG230" s="36"/>
      <c r="LH230" s="36"/>
      <c r="LI230" s="36"/>
      <c r="LJ230" s="36"/>
      <c r="LK230" s="36"/>
      <c r="LL230" s="36"/>
      <c r="LM230" s="36"/>
      <c r="LN230" s="36"/>
      <c r="LO230" s="36"/>
      <c r="LP230" s="36"/>
      <c r="LQ230" s="36"/>
      <c r="LR230" s="36"/>
      <c r="LS230" s="36"/>
      <c r="LT230" s="36"/>
      <c r="LU230" s="36"/>
      <c r="LV230" s="36"/>
      <c r="LW230" s="36"/>
      <c r="LX230" s="36"/>
      <c r="LY230" s="36"/>
      <c r="LZ230" s="36"/>
      <c r="MA230" s="36"/>
      <c r="MB230" s="36"/>
      <c r="MC230" s="36"/>
      <c r="MD230" s="36"/>
      <c r="ME230" s="36"/>
      <c r="MF230" s="36"/>
      <c r="MG230" s="36"/>
      <c r="MH230" s="36"/>
      <c r="MI230" s="36"/>
      <c r="MJ230" s="36"/>
      <c r="MK230" s="36"/>
      <c r="ML230" s="36"/>
      <c r="MM230" s="36"/>
      <c r="MN230" s="36"/>
      <c r="MO230" s="36"/>
      <c r="MP230" s="36"/>
      <c r="MQ230" s="36"/>
      <c r="MR230" s="36"/>
      <c r="MS230" s="36"/>
      <c r="MT230" s="36"/>
      <c r="MU230" s="36"/>
      <c r="MV230" s="36"/>
      <c r="MW230" s="36"/>
      <c r="MX230" s="36"/>
      <c r="MY230" s="36"/>
      <c r="MZ230" s="36"/>
      <c r="NA230" s="36"/>
      <c r="NB230" s="36"/>
      <c r="NC230" s="36"/>
      <c r="ND230" s="36"/>
      <c r="NE230" s="36"/>
      <c r="NF230" s="36"/>
      <c r="NG230" s="36"/>
      <c r="NH230" s="36"/>
      <c r="NI230" s="36"/>
      <c r="NJ230" s="36"/>
      <c r="NK230" s="36"/>
      <c r="NL230" s="36"/>
      <c r="NM230" s="36"/>
      <c r="NN230" s="36"/>
      <c r="NO230" s="36"/>
      <c r="NP230" s="36"/>
      <c r="NQ230" s="36"/>
      <c r="NR230" s="36"/>
      <c r="NS230" s="36"/>
      <c r="NT230" s="36"/>
      <c r="NU230" s="36"/>
      <c r="NV230" s="36"/>
      <c r="NW230" s="36"/>
      <c r="NX230" s="36"/>
      <c r="NY230" s="36"/>
      <c r="NZ230" s="36"/>
      <c r="OA230" s="36"/>
      <c r="OB230" s="36"/>
      <c r="OC230" s="36"/>
      <c r="OD230" s="36"/>
      <c r="OE230" s="36"/>
      <c r="OF230" s="36"/>
      <c r="OG230" s="36"/>
      <c r="OH230" s="36"/>
      <c r="OI230" s="36"/>
      <c r="OJ230" s="36"/>
      <c r="OK230" s="36"/>
      <c r="OL230" s="36"/>
      <c r="OM230" s="36"/>
      <c r="ON230" s="36"/>
      <c r="OO230" s="36"/>
      <c r="OP230" s="36"/>
      <c r="OQ230" s="36"/>
      <c r="OR230" s="36"/>
      <c r="OS230" s="36"/>
      <c r="OT230" s="36"/>
      <c r="OU230" s="36"/>
      <c r="OV230" s="36"/>
      <c r="OW230" s="36"/>
      <c r="OX230" s="36"/>
      <c r="OY230" s="36"/>
      <c r="OZ230" s="36"/>
      <c r="PA230" s="36"/>
      <c r="PB230" s="36"/>
      <c r="PC230" s="36"/>
      <c r="PD230" s="36"/>
      <c r="PE230" s="36"/>
      <c r="PF230" s="36"/>
      <c r="PG230" s="36"/>
      <c r="PH230" s="36"/>
      <c r="PI230" s="36"/>
      <c r="PJ230" s="36"/>
      <c r="PK230" s="36"/>
      <c r="PL230" s="36"/>
      <c r="PM230" s="36"/>
      <c r="PN230" s="36"/>
      <c r="PO230" s="36"/>
      <c r="PP230" s="36"/>
      <c r="PQ230" s="36"/>
      <c r="PR230" s="36"/>
      <c r="PS230" s="36"/>
      <c r="PT230" s="36"/>
      <c r="PU230" s="36"/>
      <c r="PV230" s="36"/>
      <c r="PW230" s="36"/>
      <c r="PX230" s="36"/>
      <c r="PY230" s="36"/>
      <c r="PZ230" s="36"/>
      <c r="QA230" s="36"/>
      <c r="QB230" s="36"/>
      <c r="QC230" s="36"/>
      <c r="QD230" s="36"/>
      <c r="QE230" s="36"/>
      <c r="QF230" s="36"/>
      <c r="QG230" s="36"/>
      <c r="QH230" s="36"/>
      <c r="QI230" s="36"/>
      <c r="QJ230" s="36"/>
      <c r="QK230" s="36"/>
      <c r="QL230" s="36"/>
      <c r="QM230" s="36"/>
      <c r="QN230" s="36"/>
      <c r="QO230" s="36"/>
      <c r="QP230" s="36"/>
      <c r="QQ230" s="36"/>
      <c r="QR230" s="36"/>
      <c r="QS230" s="36"/>
      <c r="QT230" s="36"/>
      <c r="QU230" s="36"/>
      <c r="QV230" s="36"/>
      <c r="QW230" s="36"/>
      <c r="QX230" s="36"/>
      <c r="QY230" s="36"/>
      <c r="QZ230" s="36"/>
      <c r="RA230" s="36"/>
      <c r="RB230" s="36"/>
      <c r="RC230" s="36"/>
      <c r="RD230" s="36"/>
      <c r="RE230" s="36"/>
      <c r="RF230" s="36"/>
      <c r="RG230" s="36"/>
      <c r="RH230" s="36"/>
      <c r="RI230" s="36"/>
      <c r="RJ230" s="36"/>
      <c r="RK230" s="36"/>
      <c r="RL230" s="36"/>
      <c r="RM230" s="36"/>
      <c r="RN230" s="36"/>
      <c r="RO230" s="36"/>
      <c r="RP230" s="36"/>
      <c r="RQ230" s="36"/>
      <c r="RR230" s="36"/>
      <c r="RS230" s="36"/>
      <c r="RT230" s="36"/>
      <c r="RU230" s="36"/>
      <c r="RV230" s="36"/>
      <c r="RW230" s="36"/>
      <c r="RX230" s="36"/>
      <c r="RY230" s="36"/>
      <c r="RZ230" s="36"/>
      <c r="SA230" s="36"/>
      <c r="SB230" s="36"/>
      <c r="SC230" s="36"/>
      <c r="SD230" s="36"/>
      <c r="SE230" s="36"/>
      <c r="SF230" s="36"/>
      <c r="SG230" s="36"/>
      <c r="SH230" s="36"/>
      <c r="SI230" s="36"/>
      <c r="SJ230" s="36"/>
      <c r="SK230" s="36"/>
      <c r="SL230" s="36"/>
      <c r="SM230" s="36"/>
      <c r="SN230" s="36"/>
      <c r="SO230" s="36"/>
      <c r="SP230" s="36"/>
      <c r="SQ230" s="36"/>
      <c r="SR230" s="36"/>
      <c r="SS230" s="36"/>
      <c r="ST230" s="36"/>
      <c r="SU230" s="36"/>
      <c r="SV230" s="36"/>
      <c r="SW230" s="36"/>
      <c r="SX230" s="36"/>
      <c r="SY230" s="36"/>
      <c r="SZ230" s="36"/>
      <c r="TA230" s="36"/>
      <c r="TB230" s="36"/>
      <c r="TC230" s="36"/>
      <c r="TD230" s="36"/>
      <c r="TE230" s="36"/>
      <c r="TF230" s="36"/>
      <c r="TG230" s="36"/>
      <c r="TH230" s="36"/>
      <c r="TI230" s="36"/>
      <c r="TJ230" s="36"/>
      <c r="TK230" s="36"/>
      <c r="TL230" s="36"/>
      <c r="TM230" s="36"/>
      <c r="TN230" s="36"/>
      <c r="TO230" s="36"/>
      <c r="TP230" s="36"/>
      <c r="TQ230" s="36"/>
      <c r="TR230" s="36"/>
      <c r="TS230" s="36"/>
      <c r="TT230" s="36"/>
      <c r="TU230" s="36"/>
      <c r="TV230" s="36"/>
      <c r="TW230" s="36"/>
      <c r="TX230" s="36"/>
      <c r="TY230" s="36"/>
      <c r="TZ230" s="36"/>
      <c r="UA230" s="36"/>
      <c r="UB230" s="36"/>
      <c r="UC230" s="36"/>
      <c r="UD230" s="36"/>
      <c r="UE230" s="36"/>
      <c r="UF230" s="36"/>
      <c r="UG230" s="36"/>
      <c r="UH230" s="36"/>
      <c r="UI230" s="36"/>
      <c r="UJ230" s="36"/>
      <c r="UK230" s="36"/>
      <c r="UL230" s="36"/>
      <c r="UM230" s="36"/>
      <c r="UN230" s="36"/>
      <c r="UO230" s="36"/>
      <c r="UP230" s="36"/>
      <c r="UQ230" s="36"/>
      <c r="UR230" s="36"/>
      <c r="US230" s="36"/>
      <c r="UT230" s="36"/>
      <c r="UU230" s="36"/>
      <c r="UV230" s="36"/>
      <c r="UW230" s="36"/>
      <c r="UX230" s="36"/>
      <c r="UY230" s="36"/>
      <c r="UZ230" s="36"/>
      <c r="VA230" s="36"/>
      <c r="VB230" s="36"/>
      <c r="VC230" s="36"/>
      <c r="VD230" s="36"/>
      <c r="VE230" s="36"/>
      <c r="VF230" s="36"/>
      <c r="VG230" s="36"/>
      <c r="VH230" s="36"/>
      <c r="VI230" s="36"/>
      <c r="VJ230" s="36"/>
      <c r="VK230" s="36"/>
      <c r="VL230" s="36"/>
      <c r="VM230" s="36"/>
      <c r="VN230" s="36"/>
      <c r="VO230" s="36"/>
      <c r="VP230" s="36"/>
      <c r="VQ230" s="36"/>
      <c r="VR230" s="36"/>
      <c r="VS230" s="36"/>
      <c r="VT230" s="36"/>
      <c r="VU230" s="36"/>
      <c r="VV230" s="36"/>
      <c r="VW230" s="36"/>
      <c r="VX230" s="36"/>
      <c r="VY230" s="36"/>
      <c r="VZ230" s="36"/>
      <c r="WA230" s="36"/>
      <c r="WB230" s="36"/>
      <c r="WC230" s="36"/>
      <c r="WD230" s="36"/>
      <c r="WE230" s="36"/>
      <c r="WF230" s="36"/>
      <c r="WG230" s="36"/>
      <c r="WH230" s="36"/>
      <c r="WI230" s="36"/>
      <c r="WJ230" s="36"/>
      <c r="WK230" s="36"/>
      <c r="WL230" s="36"/>
      <c r="WM230" s="36"/>
      <c r="WN230" s="36"/>
      <c r="WO230" s="36"/>
      <c r="WP230" s="36"/>
      <c r="WQ230" s="36"/>
      <c r="WR230" s="36"/>
      <c r="WS230" s="36"/>
      <c r="WT230" s="36"/>
      <c r="WU230" s="36"/>
      <c r="WV230" s="36"/>
      <c r="WW230" s="36"/>
      <c r="WX230" s="36"/>
      <c r="WY230" s="36"/>
      <c r="WZ230" s="36"/>
      <c r="XA230" s="36"/>
      <c r="XB230" s="36"/>
      <c r="XC230" s="36"/>
      <c r="XD230" s="36"/>
      <c r="XE230" s="36"/>
      <c r="XF230" s="36"/>
      <c r="XG230" s="36"/>
      <c r="XH230" s="36"/>
      <c r="XI230" s="36"/>
      <c r="XJ230" s="36"/>
      <c r="XK230" s="36"/>
      <c r="XL230" s="36"/>
      <c r="XM230" s="36"/>
      <c r="XN230" s="36"/>
      <c r="XO230" s="36"/>
      <c r="XP230" s="36"/>
      <c r="XQ230" s="36"/>
      <c r="XR230" s="36"/>
      <c r="XS230" s="36"/>
      <c r="XT230" s="36"/>
      <c r="XU230" s="36"/>
      <c r="XV230" s="36"/>
      <c r="XW230" s="36"/>
      <c r="XX230" s="36"/>
      <c r="XY230" s="36"/>
      <c r="XZ230" s="36"/>
      <c r="YA230" s="36"/>
      <c r="YB230" s="36"/>
      <c r="YC230" s="36"/>
      <c r="YD230" s="36"/>
      <c r="YE230" s="36"/>
      <c r="YF230" s="36"/>
      <c r="YG230" s="36"/>
      <c r="YH230" s="36"/>
      <c r="YI230" s="36"/>
      <c r="YJ230" s="36"/>
      <c r="YK230" s="36"/>
      <c r="YL230" s="36"/>
      <c r="YM230" s="36"/>
      <c r="YN230" s="36"/>
      <c r="YO230" s="36"/>
      <c r="YP230" s="36"/>
      <c r="YQ230" s="36"/>
      <c r="YR230" s="36"/>
      <c r="YS230" s="36"/>
      <c r="YT230" s="36"/>
      <c r="YU230" s="36"/>
      <c r="YV230" s="36"/>
      <c r="YW230" s="36"/>
      <c r="YX230" s="36"/>
      <c r="YY230" s="36"/>
      <c r="YZ230" s="36"/>
      <c r="ZA230" s="36"/>
      <c r="ZB230" s="36"/>
      <c r="ZC230" s="36"/>
      <c r="ZD230" s="36"/>
      <c r="ZE230" s="36"/>
      <c r="ZF230" s="36"/>
      <c r="ZG230" s="36"/>
      <c r="ZH230" s="36"/>
      <c r="ZI230" s="36"/>
      <c r="ZJ230" s="36"/>
      <c r="ZK230" s="36"/>
      <c r="ZL230" s="36"/>
      <c r="ZM230" s="36"/>
      <c r="ZN230" s="36"/>
      <c r="ZO230" s="36"/>
      <c r="ZP230" s="36"/>
      <c r="ZQ230" s="36"/>
      <c r="ZR230" s="36"/>
      <c r="ZS230" s="36"/>
      <c r="ZT230" s="36"/>
      <c r="ZU230" s="36"/>
    </row>
    <row r="231" spans="1:697" x14ac:dyDescent="0.25">
      <c r="A231" s="57" t="s">
        <v>530</v>
      </c>
      <c r="B231" s="6">
        <v>19</v>
      </c>
      <c r="C231" s="22"/>
      <c r="D231" s="6">
        <v>21</v>
      </c>
      <c r="F231" s="39" t="s">
        <v>531</v>
      </c>
      <c r="N231" s="6">
        <v>1</v>
      </c>
      <c r="O231" s="6">
        <v>1</v>
      </c>
      <c r="P231" s="39">
        <v>12.84</v>
      </c>
      <c r="Q231" s="39">
        <v>8.01</v>
      </c>
      <c r="R231" s="6">
        <v>3.64194</v>
      </c>
      <c r="S231" s="39">
        <v>0.36199999999999999</v>
      </c>
      <c r="Y231" s="6">
        <v>0.48152200000000001</v>
      </c>
      <c r="Z231" s="6">
        <v>0.52294700000000005</v>
      </c>
      <c r="AA231" s="6">
        <v>0.50709499999999996</v>
      </c>
      <c r="AB231" s="6">
        <v>0.53308</v>
      </c>
      <c r="AC231" s="6">
        <v>0.648393</v>
      </c>
      <c r="AP231" s="23">
        <v>25.146000000000001</v>
      </c>
      <c r="AQ231" s="23">
        <v>-33.093800000000002</v>
      </c>
      <c r="AR231" s="6">
        <v>1</v>
      </c>
      <c r="AS231" s="23">
        <v>-47.396000000000001</v>
      </c>
      <c r="AT231" s="23">
        <v>2100</v>
      </c>
      <c r="AU231" s="23">
        <v>-33.093800000000002</v>
      </c>
      <c r="AV231" s="23">
        <v>14.302199999999999</v>
      </c>
      <c r="AW231" s="23">
        <v>10.8438</v>
      </c>
      <c r="AX231" s="23">
        <v>25.146000000000001</v>
      </c>
      <c r="AY231" s="23">
        <v>0.17519000000000001</v>
      </c>
      <c r="AZ231" s="23">
        <v>0.10702100000000001</v>
      </c>
      <c r="BA231" s="23">
        <v>91.406199999999998</v>
      </c>
      <c r="BB231" s="23">
        <v>-101.562</v>
      </c>
      <c r="BC231" s="23">
        <v>-43.656199999999998</v>
      </c>
      <c r="BD231" s="23">
        <v>3.7397300000000002</v>
      </c>
      <c r="BE231" s="23">
        <v>0.59823999999999999</v>
      </c>
      <c r="BI231" s="23">
        <v>0.54176000000000002</v>
      </c>
      <c r="BJ231" s="23">
        <v>0.7</v>
      </c>
      <c r="BU231" s="36"/>
      <c r="CK231" s="26"/>
      <c r="CL231" s="26"/>
      <c r="CM231" s="26"/>
      <c r="CN231" s="26"/>
      <c r="CO231" s="29"/>
      <c r="DB231" s="26"/>
      <c r="DC231" s="26"/>
      <c r="DD231" s="26"/>
      <c r="DE231" s="26"/>
      <c r="DF231" s="26"/>
      <c r="DG231" s="26"/>
      <c r="DM231" s="2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6"/>
      <c r="IR231" s="36"/>
      <c r="IS231" s="36"/>
      <c r="IT231" s="36"/>
      <c r="IU231" s="36"/>
      <c r="IV231" s="36"/>
      <c r="IW231" s="36"/>
      <c r="IX231" s="36"/>
      <c r="IY231" s="36"/>
      <c r="IZ231" s="36"/>
      <c r="JA231" s="36"/>
      <c r="JB231" s="36"/>
      <c r="JC231" s="36"/>
      <c r="JD231" s="36"/>
      <c r="JE231" s="36"/>
      <c r="JF231" s="36"/>
      <c r="JG231" s="36"/>
      <c r="JH231" s="36"/>
      <c r="JI231" s="36"/>
      <c r="JJ231" s="36"/>
      <c r="JK231" s="36"/>
      <c r="JL231" s="36"/>
      <c r="JM231" s="36"/>
      <c r="JN231" s="36"/>
      <c r="JO231" s="36"/>
      <c r="JP231" s="36"/>
      <c r="JQ231" s="36"/>
      <c r="JR231" s="36"/>
      <c r="JS231" s="36"/>
      <c r="JT231" s="36"/>
      <c r="JU231" s="36"/>
      <c r="JV231" s="36"/>
      <c r="JW231" s="36"/>
      <c r="JX231" s="36"/>
      <c r="JY231" s="36"/>
      <c r="JZ231" s="36"/>
      <c r="KA231" s="36"/>
      <c r="KB231" s="36"/>
      <c r="KC231" s="36"/>
      <c r="KD231" s="36"/>
      <c r="KE231" s="36"/>
      <c r="KF231" s="36"/>
      <c r="KG231" s="36"/>
      <c r="KH231" s="36"/>
      <c r="KI231" s="36"/>
      <c r="KJ231" s="36"/>
      <c r="KK231" s="36"/>
      <c r="KL231" s="36"/>
      <c r="KM231" s="36"/>
      <c r="KN231" s="36"/>
      <c r="KO231" s="36"/>
      <c r="KP231" s="36"/>
      <c r="KQ231" s="36"/>
      <c r="KR231" s="36"/>
      <c r="KS231" s="36"/>
      <c r="KT231" s="36"/>
      <c r="KU231" s="36"/>
      <c r="KV231" s="36"/>
      <c r="KW231" s="36"/>
      <c r="KX231" s="36"/>
      <c r="KY231" s="36"/>
      <c r="KZ231" s="36"/>
      <c r="LA231" s="36"/>
      <c r="LB231" s="36"/>
      <c r="LC231" s="36"/>
      <c r="LD231" s="36"/>
      <c r="LE231" s="36"/>
      <c r="LF231" s="36"/>
      <c r="LG231" s="36"/>
      <c r="LH231" s="36"/>
      <c r="LI231" s="36"/>
      <c r="LJ231" s="36"/>
      <c r="LK231" s="36"/>
      <c r="LL231" s="36"/>
      <c r="LM231" s="36"/>
      <c r="LN231" s="36"/>
      <c r="LO231" s="36"/>
      <c r="LP231" s="36"/>
      <c r="LQ231" s="36"/>
      <c r="LR231" s="36"/>
      <c r="LS231" s="36"/>
      <c r="LT231" s="36"/>
      <c r="LU231" s="36"/>
      <c r="LV231" s="36"/>
      <c r="LW231" s="36"/>
      <c r="LX231" s="36"/>
      <c r="LY231" s="36"/>
      <c r="LZ231" s="36"/>
      <c r="MA231" s="36"/>
      <c r="MB231" s="36"/>
      <c r="MC231" s="36"/>
      <c r="MD231" s="36"/>
      <c r="ME231" s="36"/>
      <c r="MF231" s="36"/>
      <c r="MG231" s="36"/>
      <c r="MH231" s="36"/>
      <c r="MI231" s="36"/>
      <c r="MJ231" s="36"/>
      <c r="MK231" s="36"/>
      <c r="ML231" s="36"/>
      <c r="MM231" s="36"/>
      <c r="MN231" s="36"/>
      <c r="MO231" s="36"/>
      <c r="MP231" s="36"/>
      <c r="MQ231" s="36"/>
      <c r="MR231" s="36"/>
      <c r="MS231" s="36"/>
      <c r="MT231" s="36"/>
      <c r="MU231" s="36"/>
      <c r="MV231" s="36"/>
      <c r="MW231" s="36"/>
      <c r="MX231" s="36"/>
      <c r="MY231" s="36"/>
      <c r="MZ231" s="36"/>
      <c r="NA231" s="36"/>
      <c r="NB231" s="36"/>
      <c r="NC231" s="36"/>
      <c r="ND231" s="36"/>
      <c r="NE231" s="36"/>
      <c r="NF231" s="36"/>
      <c r="NG231" s="36"/>
      <c r="NH231" s="36"/>
      <c r="NI231" s="36"/>
      <c r="NJ231" s="36"/>
      <c r="NK231" s="36"/>
      <c r="NL231" s="36"/>
      <c r="NM231" s="36"/>
      <c r="NN231" s="36"/>
      <c r="NO231" s="36"/>
      <c r="NP231" s="36"/>
      <c r="NQ231" s="36"/>
      <c r="NR231" s="36"/>
      <c r="NS231" s="36"/>
      <c r="NT231" s="36"/>
      <c r="NU231" s="36"/>
      <c r="NV231" s="36"/>
      <c r="NW231" s="36"/>
      <c r="NX231" s="36"/>
      <c r="NY231" s="36"/>
      <c r="NZ231" s="36"/>
      <c r="OA231" s="36"/>
      <c r="OB231" s="36"/>
      <c r="OC231" s="36"/>
      <c r="OD231" s="36"/>
      <c r="OE231" s="36"/>
      <c r="OF231" s="36"/>
      <c r="OG231" s="36"/>
      <c r="OH231" s="36"/>
      <c r="OI231" s="36"/>
      <c r="OJ231" s="36"/>
      <c r="OK231" s="36"/>
      <c r="OL231" s="36"/>
      <c r="OM231" s="36"/>
      <c r="ON231" s="36"/>
      <c r="OO231" s="36"/>
      <c r="OP231" s="36"/>
      <c r="OQ231" s="36"/>
      <c r="OR231" s="36"/>
      <c r="OS231" s="36"/>
      <c r="OT231" s="36"/>
      <c r="OU231" s="36"/>
      <c r="OV231" s="36"/>
      <c r="OW231" s="36"/>
      <c r="OX231" s="36"/>
      <c r="OY231" s="36"/>
      <c r="OZ231" s="36"/>
      <c r="PA231" s="36"/>
      <c r="PB231" s="36"/>
      <c r="PC231" s="36"/>
      <c r="PD231" s="36"/>
      <c r="PE231" s="36"/>
      <c r="PF231" s="36"/>
      <c r="PG231" s="36"/>
      <c r="PH231" s="36"/>
      <c r="PI231" s="36"/>
      <c r="PJ231" s="36"/>
      <c r="PK231" s="36"/>
      <c r="PL231" s="36"/>
      <c r="PM231" s="36"/>
      <c r="PN231" s="36"/>
      <c r="PO231" s="36"/>
      <c r="PP231" s="36"/>
      <c r="PQ231" s="36"/>
      <c r="PR231" s="36"/>
      <c r="PS231" s="36"/>
      <c r="PT231" s="36"/>
      <c r="PU231" s="36"/>
      <c r="PV231" s="36"/>
      <c r="PW231" s="36"/>
      <c r="PX231" s="36"/>
      <c r="PY231" s="36"/>
      <c r="PZ231" s="36"/>
      <c r="QA231" s="36"/>
      <c r="QB231" s="36"/>
      <c r="QC231" s="36"/>
      <c r="QD231" s="36"/>
      <c r="QE231" s="36"/>
      <c r="QF231" s="36"/>
      <c r="QG231" s="36"/>
      <c r="QH231" s="36"/>
      <c r="QI231" s="36"/>
      <c r="QJ231" s="36"/>
      <c r="QK231" s="36"/>
      <c r="QL231" s="36"/>
      <c r="QM231" s="36"/>
      <c r="QN231" s="36"/>
      <c r="QO231" s="36"/>
      <c r="QP231" s="36"/>
      <c r="QQ231" s="36"/>
      <c r="QR231" s="36"/>
      <c r="QS231" s="36"/>
      <c r="QT231" s="36"/>
      <c r="QU231" s="36"/>
      <c r="QV231" s="36"/>
      <c r="QW231" s="36"/>
      <c r="QX231" s="36"/>
      <c r="QY231" s="36"/>
      <c r="QZ231" s="36"/>
      <c r="RA231" s="36"/>
      <c r="RB231" s="36"/>
      <c r="RC231" s="36"/>
      <c r="RD231" s="36"/>
      <c r="RE231" s="36"/>
      <c r="RF231" s="36"/>
      <c r="RG231" s="36"/>
      <c r="RH231" s="36"/>
      <c r="RI231" s="36"/>
      <c r="RJ231" s="36"/>
      <c r="RK231" s="36"/>
      <c r="RL231" s="36"/>
      <c r="RM231" s="36"/>
      <c r="RN231" s="36"/>
      <c r="RO231" s="36"/>
      <c r="RP231" s="36"/>
      <c r="RQ231" s="36"/>
      <c r="RR231" s="36"/>
      <c r="RS231" s="36"/>
      <c r="RT231" s="36"/>
      <c r="RU231" s="36"/>
      <c r="RV231" s="36"/>
      <c r="RW231" s="36"/>
      <c r="RX231" s="36"/>
      <c r="RY231" s="36"/>
      <c r="RZ231" s="36"/>
      <c r="SA231" s="36"/>
      <c r="SB231" s="36"/>
      <c r="SC231" s="36"/>
      <c r="SD231" s="36"/>
      <c r="SE231" s="36"/>
      <c r="SF231" s="36"/>
      <c r="SG231" s="36"/>
      <c r="SH231" s="36"/>
      <c r="SI231" s="36"/>
      <c r="SJ231" s="36"/>
      <c r="SK231" s="36"/>
      <c r="SL231" s="36"/>
      <c r="SM231" s="36"/>
      <c r="SN231" s="36"/>
      <c r="SO231" s="36"/>
      <c r="SP231" s="36"/>
      <c r="SQ231" s="36"/>
      <c r="SR231" s="36"/>
      <c r="SS231" s="36"/>
      <c r="ST231" s="36"/>
      <c r="SU231" s="36"/>
      <c r="SV231" s="36"/>
      <c r="SW231" s="36"/>
      <c r="SX231" s="36"/>
      <c r="SY231" s="36"/>
      <c r="SZ231" s="36"/>
      <c r="TA231" s="36"/>
      <c r="TB231" s="36"/>
      <c r="TC231" s="36"/>
      <c r="TD231" s="36"/>
      <c r="TE231" s="36"/>
      <c r="TF231" s="36"/>
      <c r="TG231" s="36"/>
      <c r="TH231" s="36"/>
      <c r="TI231" s="36"/>
      <c r="TJ231" s="36"/>
      <c r="TK231" s="36"/>
      <c r="TL231" s="36"/>
      <c r="TM231" s="36"/>
      <c r="TN231" s="36"/>
      <c r="TO231" s="36"/>
      <c r="TP231" s="36"/>
      <c r="TQ231" s="36"/>
      <c r="TR231" s="36"/>
      <c r="TS231" s="36"/>
      <c r="TT231" s="36"/>
      <c r="TU231" s="36"/>
      <c r="TV231" s="36"/>
      <c r="TW231" s="36"/>
      <c r="TX231" s="36"/>
      <c r="TY231" s="36"/>
      <c r="TZ231" s="36"/>
      <c r="UA231" s="36"/>
      <c r="UB231" s="36"/>
      <c r="UC231" s="36"/>
      <c r="UD231" s="36"/>
      <c r="UE231" s="36"/>
      <c r="UF231" s="36"/>
      <c r="UG231" s="36"/>
      <c r="UH231" s="36"/>
      <c r="UI231" s="36"/>
      <c r="UJ231" s="36"/>
      <c r="UK231" s="36"/>
      <c r="UL231" s="36"/>
      <c r="UM231" s="36"/>
      <c r="UN231" s="36"/>
      <c r="UO231" s="36"/>
      <c r="UP231" s="36"/>
      <c r="UQ231" s="36"/>
      <c r="UR231" s="36"/>
      <c r="US231" s="36"/>
      <c r="UT231" s="36"/>
      <c r="UU231" s="36"/>
      <c r="UV231" s="36"/>
      <c r="UW231" s="36"/>
      <c r="UX231" s="36"/>
      <c r="UY231" s="36"/>
      <c r="UZ231" s="36"/>
      <c r="VA231" s="36"/>
      <c r="VB231" s="36"/>
      <c r="VC231" s="36"/>
      <c r="VD231" s="36"/>
      <c r="VE231" s="36"/>
      <c r="VF231" s="36"/>
      <c r="VG231" s="36"/>
      <c r="VH231" s="36"/>
      <c r="VI231" s="36"/>
      <c r="VJ231" s="36"/>
      <c r="VK231" s="36"/>
      <c r="VL231" s="36"/>
      <c r="VM231" s="36"/>
      <c r="VN231" s="36"/>
      <c r="VO231" s="36"/>
      <c r="VP231" s="36"/>
      <c r="VQ231" s="36"/>
      <c r="VR231" s="36"/>
      <c r="VS231" s="36"/>
      <c r="VT231" s="36"/>
      <c r="VU231" s="36"/>
      <c r="VV231" s="36"/>
      <c r="VW231" s="36"/>
      <c r="VX231" s="36"/>
      <c r="VY231" s="36"/>
      <c r="VZ231" s="36"/>
      <c r="WA231" s="36"/>
      <c r="WB231" s="36"/>
      <c r="WC231" s="36"/>
      <c r="WD231" s="36"/>
      <c r="WE231" s="36"/>
      <c r="WF231" s="36"/>
      <c r="WG231" s="36"/>
      <c r="WH231" s="36"/>
      <c r="WI231" s="36"/>
      <c r="WJ231" s="36"/>
      <c r="WK231" s="36"/>
      <c r="WL231" s="36"/>
      <c r="WM231" s="36"/>
      <c r="WN231" s="36"/>
      <c r="WO231" s="36"/>
      <c r="WP231" s="36"/>
      <c r="WQ231" s="36"/>
      <c r="WR231" s="36"/>
      <c r="WS231" s="36"/>
      <c r="WT231" s="36"/>
      <c r="WU231" s="36"/>
      <c r="WV231" s="36"/>
      <c r="WW231" s="36"/>
      <c r="WX231" s="36"/>
      <c r="WY231" s="36"/>
      <c r="WZ231" s="36"/>
      <c r="XA231" s="36"/>
      <c r="XB231" s="36"/>
      <c r="XC231" s="36"/>
      <c r="XD231" s="36"/>
      <c r="XE231" s="36"/>
      <c r="XF231" s="36"/>
      <c r="XG231" s="36"/>
      <c r="XH231" s="36"/>
      <c r="XI231" s="36"/>
      <c r="XJ231" s="36"/>
      <c r="XK231" s="36"/>
      <c r="XL231" s="36"/>
      <c r="XM231" s="36"/>
      <c r="XN231" s="36"/>
      <c r="XO231" s="36"/>
      <c r="XP231" s="36"/>
      <c r="XQ231" s="36"/>
      <c r="XR231" s="36"/>
      <c r="XS231" s="36"/>
      <c r="XT231" s="36"/>
      <c r="XU231" s="36"/>
      <c r="XV231" s="36"/>
      <c r="XW231" s="36"/>
      <c r="XX231" s="36"/>
      <c r="XY231" s="36"/>
      <c r="XZ231" s="36"/>
      <c r="YA231" s="36"/>
      <c r="YB231" s="36"/>
      <c r="YC231" s="36"/>
      <c r="YD231" s="36"/>
      <c r="YE231" s="36"/>
      <c r="YF231" s="36"/>
      <c r="YG231" s="36"/>
      <c r="YH231" s="36"/>
      <c r="YI231" s="36"/>
      <c r="YJ231" s="36"/>
      <c r="YK231" s="36"/>
      <c r="YL231" s="36"/>
      <c r="YM231" s="36"/>
      <c r="YN231" s="36"/>
      <c r="YO231" s="36"/>
      <c r="YP231" s="36"/>
      <c r="YQ231" s="36"/>
      <c r="YR231" s="36"/>
      <c r="YS231" s="36"/>
      <c r="YT231" s="36"/>
      <c r="YU231" s="36"/>
      <c r="YV231" s="36"/>
      <c r="YW231" s="36"/>
      <c r="YX231" s="36"/>
      <c r="YY231" s="36"/>
      <c r="YZ231" s="36"/>
      <c r="ZA231" s="36"/>
      <c r="ZB231" s="36"/>
      <c r="ZC231" s="36"/>
      <c r="ZD231" s="36"/>
      <c r="ZE231" s="36"/>
      <c r="ZF231" s="36"/>
      <c r="ZG231" s="36"/>
      <c r="ZH231" s="36"/>
      <c r="ZI231" s="36"/>
      <c r="ZJ231" s="36"/>
      <c r="ZK231" s="36"/>
      <c r="ZL231" s="36"/>
      <c r="ZM231" s="36"/>
      <c r="ZN231" s="36"/>
      <c r="ZO231" s="36"/>
      <c r="ZP231" s="36"/>
      <c r="ZQ231" s="36"/>
      <c r="ZR231" s="36"/>
      <c r="ZS231" s="36"/>
      <c r="ZT231" s="36"/>
      <c r="ZU231" s="36"/>
    </row>
    <row r="232" spans="1:697" x14ac:dyDescent="0.25">
      <c r="A232" s="57" t="s">
        <v>532</v>
      </c>
      <c r="B232" s="6">
        <v>20</v>
      </c>
      <c r="C232" s="22"/>
      <c r="D232" s="6">
        <v>21</v>
      </c>
      <c r="F232" s="39" t="s">
        <v>531</v>
      </c>
      <c r="N232" s="6">
        <v>1</v>
      </c>
      <c r="O232" s="6">
        <v>1</v>
      </c>
      <c r="P232" s="39">
        <v>12.99</v>
      </c>
      <c r="Q232" s="39">
        <v>9.36</v>
      </c>
      <c r="R232" s="28">
        <v>8.75</v>
      </c>
      <c r="S232" s="39">
        <v>0.36699999999999999</v>
      </c>
      <c r="Y232" s="6">
        <v>0.61527699999999996</v>
      </c>
      <c r="Z232" s="6">
        <v>0.59716800000000003</v>
      </c>
      <c r="AA232" s="6">
        <v>0.61440600000000001</v>
      </c>
      <c r="AB232" s="6">
        <v>0.660331</v>
      </c>
      <c r="AC232" s="6">
        <v>0.73978699999999997</v>
      </c>
      <c r="AP232" s="23">
        <v>47.418900000000001</v>
      </c>
      <c r="AQ232" s="23">
        <v>-20.6875</v>
      </c>
      <c r="AR232" s="6">
        <v>1</v>
      </c>
      <c r="AS232" s="23">
        <v>-46.043900000000001</v>
      </c>
      <c r="AT232" s="23">
        <v>3000</v>
      </c>
      <c r="AU232" s="23">
        <v>-20.6875</v>
      </c>
      <c r="AV232" s="23">
        <v>25.356400000000001</v>
      </c>
      <c r="AW232" s="23">
        <v>22.0625</v>
      </c>
      <c r="AX232" s="23">
        <v>47.418900000000001</v>
      </c>
      <c r="AY232" s="23">
        <v>0.19627800000000001</v>
      </c>
      <c r="AZ232" s="23">
        <v>0.15617800000000001</v>
      </c>
      <c r="BA232" s="23">
        <v>152.34399999999999</v>
      </c>
      <c r="BB232" s="23">
        <v>-174.21899999999999</v>
      </c>
      <c r="BC232" s="23">
        <v>-34.031199999999998</v>
      </c>
      <c r="BD232" s="23">
        <v>12.012700000000001</v>
      </c>
      <c r="BE232" s="23">
        <v>0.68</v>
      </c>
      <c r="BI232" s="23">
        <v>0.48</v>
      </c>
      <c r="BJ232" s="23">
        <v>0.72</v>
      </c>
      <c r="BU232" s="36"/>
      <c r="CK232" s="26"/>
      <c r="CL232" s="26"/>
      <c r="CM232" s="26"/>
      <c r="CN232" s="26"/>
      <c r="CO232" s="29"/>
      <c r="DB232" s="26"/>
      <c r="DC232" s="26"/>
      <c r="DD232" s="26"/>
      <c r="DE232" s="26"/>
      <c r="DF232" s="26"/>
      <c r="DG232" s="26"/>
      <c r="DM232" s="2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s="36"/>
      <c r="IS232" s="36"/>
      <c r="IT232" s="36"/>
      <c r="IU232" s="36"/>
      <c r="IV232" s="36"/>
      <c r="IW232" s="36"/>
      <c r="IX232" s="36"/>
      <c r="IY232" s="36"/>
      <c r="IZ232" s="36"/>
      <c r="JA232" s="36"/>
      <c r="JB232" s="36"/>
      <c r="JC232" s="36"/>
      <c r="JD232" s="36"/>
      <c r="JE232" s="36"/>
      <c r="JF232" s="36"/>
      <c r="JG232" s="36"/>
      <c r="JH232" s="36"/>
      <c r="JI232" s="36"/>
      <c r="JJ232" s="36"/>
      <c r="JK232" s="36"/>
      <c r="JL232" s="36"/>
      <c r="JM232" s="36"/>
      <c r="JN232" s="36"/>
      <c r="JO232" s="36"/>
      <c r="JP232" s="36"/>
      <c r="JQ232" s="36"/>
      <c r="JR232" s="36"/>
      <c r="JS232" s="36"/>
      <c r="JT232" s="36"/>
      <c r="JU232" s="36"/>
      <c r="JV232" s="36"/>
      <c r="JW232" s="36"/>
      <c r="JX232" s="36"/>
      <c r="JY232" s="36"/>
      <c r="JZ232" s="36"/>
      <c r="KA232" s="36"/>
      <c r="KB232" s="36"/>
      <c r="KC232" s="36"/>
      <c r="KD232" s="36"/>
      <c r="KE232" s="36"/>
      <c r="KF232" s="36"/>
      <c r="KG232" s="36"/>
      <c r="KH232" s="36"/>
      <c r="KI232" s="36"/>
      <c r="KJ232" s="36"/>
      <c r="KK232" s="36"/>
      <c r="KL232" s="36"/>
      <c r="KM232" s="36"/>
      <c r="KN232" s="36"/>
      <c r="KO232" s="36"/>
      <c r="KP232" s="36"/>
      <c r="KQ232" s="36"/>
      <c r="KR232" s="36"/>
      <c r="KS232" s="36"/>
      <c r="KT232" s="36"/>
      <c r="KU232" s="36"/>
      <c r="KV232" s="36"/>
      <c r="KW232" s="36"/>
      <c r="KX232" s="36"/>
      <c r="KY232" s="36"/>
      <c r="KZ232" s="36"/>
      <c r="LA232" s="36"/>
      <c r="LB232" s="36"/>
      <c r="LC232" s="36"/>
      <c r="LD232" s="36"/>
      <c r="LE232" s="36"/>
      <c r="LF232" s="36"/>
      <c r="LG232" s="36"/>
      <c r="LH232" s="36"/>
      <c r="LI232" s="36"/>
      <c r="LJ232" s="36"/>
      <c r="LK232" s="36"/>
      <c r="LL232" s="36"/>
      <c r="LM232" s="36"/>
      <c r="LN232" s="36"/>
      <c r="LO232" s="36"/>
      <c r="LP232" s="36"/>
      <c r="LQ232" s="36"/>
      <c r="LR232" s="36"/>
      <c r="LS232" s="36"/>
      <c r="LT232" s="36"/>
      <c r="LU232" s="36"/>
      <c r="LV232" s="36"/>
      <c r="LW232" s="36"/>
      <c r="LX232" s="36"/>
      <c r="LY232" s="36"/>
      <c r="LZ232" s="36"/>
      <c r="MA232" s="36"/>
      <c r="MB232" s="36"/>
      <c r="MC232" s="36"/>
      <c r="MD232" s="36"/>
      <c r="ME232" s="36"/>
      <c r="MF232" s="36"/>
      <c r="MG232" s="36"/>
      <c r="MH232" s="36"/>
      <c r="MI232" s="36"/>
      <c r="MJ232" s="36"/>
      <c r="MK232" s="36"/>
      <c r="ML232" s="36"/>
      <c r="MM232" s="36"/>
      <c r="MN232" s="36"/>
      <c r="MO232" s="36"/>
      <c r="MP232" s="36"/>
      <c r="MQ232" s="36"/>
      <c r="MR232" s="36"/>
      <c r="MS232" s="36"/>
      <c r="MT232" s="36"/>
      <c r="MU232" s="36"/>
      <c r="MV232" s="36"/>
      <c r="MW232" s="36"/>
      <c r="MX232" s="36"/>
      <c r="MY232" s="36"/>
      <c r="MZ232" s="36"/>
      <c r="NA232" s="36"/>
      <c r="NB232" s="36"/>
      <c r="NC232" s="36"/>
      <c r="ND232" s="36"/>
      <c r="NE232" s="36"/>
      <c r="NF232" s="36"/>
      <c r="NG232" s="36"/>
      <c r="NH232" s="36"/>
      <c r="NI232" s="36"/>
      <c r="NJ232" s="36"/>
      <c r="NK232" s="36"/>
      <c r="NL232" s="36"/>
      <c r="NM232" s="36"/>
      <c r="NN232" s="36"/>
      <c r="NO232" s="36"/>
      <c r="NP232" s="36"/>
      <c r="NQ232" s="36"/>
      <c r="NR232" s="36"/>
      <c r="NS232" s="36"/>
      <c r="NT232" s="36"/>
      <c r="NU232" s="36"/>
      <c r="NV232" s="36"/>
      <c r="NW232" s="36"/>
      <c r="NX232" s="36"/>
      <c r="NY232" s="36"/>
      <c r="NZ232" s="36"/>
      <c r="OA232" s="36"/>
      <c r="OB232" s="36"/>
      <c r="OC232" s="36"/>
      <c r="OD232" s="36"/>
      <c r="OE232" s="36"/>
      <c r="OF232" s="36"/>
      <c r="OG232" s="36"/>
      <c r="OH232" s="36"/>
      <c r="OI232" s="36"/>
      <c r="OJ232" s="36"/>
      <c r="OK232" s="36"/>
      <c r="OL232" s="36"/>
      <c r="OM232" s="36"/>
      <c r="ON232" s="36"/>
      <c r="OO232" s="36"/>
      <c r="OP232" s="36"/>
      <c r="OQ232" s="36"/>
      <c r="OR232" s="36"/>
      <c r="OS232" s="36"/>
      <c r="OT232" s="36"/>
      <c r="OU232" s="36"/>
      <c r="OV232" s="36"/>
      <c r="OW232" s="36"/>
      <c r="OX232" s="36"/>
      <c r="OY232" s="36"/>
      <c r="OZ232" s="36"/>
      <c r="PA232" s="36"/>
      <c r="PB232" s="36"/>
      <c r="PC232" s="36"/>
      <c r="PD232" s="36"/>
      <c r="PE232" s="36"/>
      <c r="PF232" s="36"/>
      <c r="PG232" s="36"/>
      <c r="PH232" s="36"/>
      <c r="PI232" s="36"/>
      <c r="PJ232" s="36"/>
      <c r="PK232" s="36"/>
      <c r="PL232" s="36"/>
      <c r="PM232" s="36"/>
      <c r="PN232" s="36"/>
      <c r="PO232" s="36"/>
      <c r="PP232" s="36"/>
      <c r="PQ232" s="36"/>
      <c r="PR232" s="36"/>
      <c r="PS232" s="36"/>
      <c r="PT232" s="36"/>
      <c r="PU232" s="36"/>
      <c r="PV232" s="36"/>
      <c r="PW232" s="36"/>
      <c r="PX232" s="36"/>
      <c r="PY232" s="36"/>
      <c r="PZ232" s="36"/>
      <c r="QA232" s="36"/>
      <c r="QB232" s="36"/>
      <c r="QC232" s="36"/>
      <c r="QD232" s="36"/>
      <c r="QE232" s="36"/>
      <c r="QF232" s="36"/>
      <c r="QG232" s="36"/>
      <c r="QH232" s="36"/>
      <c r="QI232" s="36"/>
      <c r="QJ232" s="36"/>
      <c r="QK232" s="36"/>
      <c r="QL232" s="36"/>
      <c r="QM232" s="36"/>
      <c r="QN232" s="36"/>
      <c r="QO232" s="36"/>
      <c r="QP232" s="36"/>
      <c r="QQ232" s="36"/>
      <c r="QR232" s="36"/>
      <c r="QS232" s="36"/>
      <c r="QT232" s="36"/>
      <c r="QU232" s="36"/>
      <c r="QV232" s="36"/>
      <c r="QW232" s="36"/>
      <c r="QX232" s="36"/>
      <c r="QY232" s="36"/>
      <c r="QZ232" s="36"/>
      <c r="RA232" s="36"/>
      <c r="RB232" s="36"/>
      <c r="RC232" s="36"/>
      <c r="RD232" s="36"/>
      <c r="RE232" s="36"/>
      <c r="RF232" s="36"/>
      <c r="RG232" s="36"/>
      <c r="RH232" s="36"/>
      <c r="RI232" s="36"/>
      <c r="RJ232" s="36"/>
      <c r="RK232" s="36"/>
      <c r="RL232" s="36"/>
      <c r="RM232" s="36"/>
      <c r="RN232" s="36"/>
      <c r="RO232" s="36"/>
      <c r="RP232" s="36"/>
      <c r="RQ232" s="36"/>
      <c r="RR232" s="36"/>
      <c r="RS232" s="36"/>
      <c r="RT232" s="36"/>
      <c r="RU232" s="36"/>
      <c r="RV232" s="36"/>
      <c r="RW232" s="36"/>
      <c r="RX232" s="36"/>
      <c r="RY232" s="36"/>
      <c r="RZ232" s="36"/>
      <c r="SA232" s="36"/>
      <c r="SB232" s="36"/>
      <c r="SC232" s="36"/>
      <c r="SD232" s="36"/>
      <c r="SE232" s="36"/>
      <c r="SF232" s="36"/>
      <c r="SG232" s="36"/>
      <c r="SH232" s="36"/>
      <c r="SI232" s="36"/>
      <c r="SJ232" s="36"/>
      <c r="SK232" s="36"/>
      <c r="SL232" s="36"/>
      <c r="SM232" s="36"/>
      <c r="SN232" s="36"/>
      <c r="SO232" s="36"/>
      <c r="SP232" s="36"/>
      <c r="SQ232" s="36"/>
      <c r="SR232" s="36"/>
      <c r="SS232" s="36"/>
      <c r="ST232" s="36"/>
      <c r="SU232" s="36"/>
      <c r="SV232" s="36"/>
      <c r="SW232" s="36"/>
      <c r="SX232" s="36"/>
      <c r="SY232" s="36"/>
      <c r="SZ232" s="36"/>
      <c r="TA232" s="36"/>
      <c r="TB232" s="36"/>
      <c r="TC232" s="36"/>
      <c r="TD232" s="36"/>
      <c r="TE232" s="36"/>
      <c r="TF232" s="36"/>
      <c r="TG232" s="36"/>
      <c r="TH232" s="36"/>
      <c r="TI232" s="36"/>
      <c r="TJ232" s="36"/>
      <c r="TK232" s="36"/>
      <c r="TL232" s="36"/>
      <c r="TM232" s="36"/>
      <c r="TN232" s="36"/>
      <c r="TO232" s="36"/>
      <c r="TP232" s="36"/>
      <c r="TQ232" s="36"/>
      <c r="TR232" s="36"/>
      <c r="TS232" s="36"/>
      <c r="TT232" s="36"/>
      <c r="TU232" s="36"/>
      <c r="TV232" s="36"/>
      <c r="TW232" s="36"/>
      <c r="TX232" s="36"/>
      <c r="TY232" s="36"/>
      <c r="TZ232" s="36"/>
      <c r="UA232" s="36"/>
      <c r="UB232" s="36"/>
      <c r="UC232" s="36"/>
      <c r="UD232" s="36"/>
      <c r="UE232" s="36"/>
      <c r="UF232" s="36"/>
      <c r="UG232" s="36"/>
      <c r="UH232" s="36"/>
      <c r="UI232" s="36"/>
      <c r="UJ232" s="36"/>
      <c r="UK232" s="36"/>
      <c r="UL232" s="36"/>
      <c r="UM232" s="36"/>
      <c r="UN232" s="36"/>
      <c r="UO232" s="36"/>
      <c r="UP232" s="36"/>
      <c r="UQ232" s="36"/>
      <c r="UR232" s="36"/>
      <c r="US232" s="36"/>
      <c r="UT232" s="36"/>
      <c r="UU232" s="36"/>
      <c r="UV232" s="36"/>
      <c r="UW232" s="36"/>
      <c r="UX232" s="36"/>
      <c r="UY232" s="36"/>
      <c r="UZ232" s="36"/>
      <c r="VA232" s="36"/>
      <c r="VB232" s="36"/>
      <c r="VC232" s="36"/>
      <c r="VD232" s="36"/>
      <c r="VE232" s="36"/>
      <c r="VF232" s="36"/>
      <c r="VG232" s="36"/>
      <c r="VH232" s="36"/>
      <c r="VI232" s="36"/>
      <c r="VJ232" s="36"/>
      <c r="VK232" s="36"/>
      <c r="VL232" s="36"/>
      <c r="VM232" s="36"/>
      <c r="VN232" s="36"/>
      <c r="VO232" s="36"/>
      <c r="VP232" s="36"/>
      <c r="VQ232" s="36"/>
      <c r="VR232" s="36"/>
      <c r="VS232" s="36"/>
      <c r="VT232" s="36"/>
      <c r="VU232" s="36"/>
      <c r="VV232" s="36"/>
      <c r="VW232" s="36"/>
      <c r="VX232" s="36"/>
      <c r="VY232" s="36"/>
      <c r="VZ232" s="36"/>
      <c r="WA232" s="36"/>
      <c r="WB232" s="36"/>
      <c r="WC232" s="36"/>
      <c r="WD232" s="36"/>
      <c r="WE232" s="36"/>
      <c r="WF232" s="36"/>
      <c r="WG232" s="36"/>
      <c r="WH232" s="36"/>
      <c r="WI232" s="36"/>
      <c r="WJ232" s="36"/>
      <c r="WK232" s="36"/>
      <c r="WL232" s="36"/>
      <c r="WM232" s="36"/>
      <c r="WN232" s="36"/>
      <c r="WO232" s="36"/>
      <c r="WP232" s="36"/>
      <c r="WQ232" s="36"/>
      <c r="WR232" s="36"/>
      <c r="WS232" s="36"/>
      <c r="WT232" s="36"/>
      <c r="WU232" s="36"/>
      <c r="WV232" s="36"/>
      <c r="WW232" s="36"/>
      <c r="WX232" s="36"/>
      <c r="WY232" s="36"/>
      <c r="WZ232" s="36"/>
      <c r="XA232" s="36"/>
      <c r="XB232" s="36"/>
      <c r="XC232" s="36"/>
      <c r="XD232" s="36"/>
      <c r="XE232" s="36"/>
      <c r="XF232" s="36"/>
      <c r="XG232" s="36"/>
      <c r="XH232" s="36"/>
      <c r="XI232" s="36"/>
      <c r="XJ232" s="36"/>
      <c r="XK232" s="36"/>
      <c r="XL232" s="36"/>
      <c r="XM232" s="36"/>
      <c r="XN232" s="36"/>
      <c r="XO232" s="36"/>
      <c r="XP232" s="36"/>
      <c r="XQ232" s="36"/>
      <c r="XR232" s="36"/>
      <c r="XS232" s="36"/>
      <c r="XT232" s="36"/>
      <c r="XU232" s="36"/>
      <c r="XV232" s="36"/>
      <c r="XW232" s="36"/>
      <c r="XX232" s="36"/>
      <c r="XY232" s="36"/>
      <c r="XZ232" s="36"/>
      <c r="YA232" s="36"/>
      <c r="YB232" s="36"/>
      <c r="YC232" s="36"/>
      <c r="YD232" s="36"/>
      <c r="YE232" s="36"/>
      <c r="YF232" s="36"/>
      <c r="YG232" s="36"/>
      <c r="YH232" s="36"/>
      <c r="YI232" s="36"/>
      <c r="YJ232" s="36"/>
      <c r="YK232" s="36"/>
      <c r="YL232" s="36"/>
      <c r="YM232" s="36"/>
      <c r="YN232" s="36"/>
      <c r="YO232" s="36"/>
      <c r="YP232" s="36"/>
      <c r="YQ232" s="36"/>
      <c r="YR232" s="36"/>
      <c r="YS232" s="36"/>
      <c r="YT232" s="36"/>
      <c r="YU232" s="36"/>
      <c r="YV232" s="36"/>
      <c r="YW232" s="36"/>
      <c r="YX232" s="36"/>
      <c r="YY232" s="36"/>
      <c r="YZ232" s="36"/>
      <c r="ZA232" s="36"/>
      <c r="ZB232" s="36"/>
      <c r="ZC232" s="36"/>
      <c r="ZD232" s="36"/>
      <c r="ZE232" s="36"/>
      <c r="ZF232" s="36"/>
      <c r="ZG232" s="36"/>
      <c r="ZH232" s="36"/>
      <c r="ZI232" s="36"/>
      <c r="ZJ232" s="36"/>
      <c r="ZK232" s="36"/>
      <c r="ZL232" s="36"/>
      <c r="ZM232" s="36"/>
      <c r="ZN232" s="36"/>
      <c r="ZO232" s="36"/>
      <c r="ZP232" s="36"/>
      <c r="ZQ232" s="36"/>
      <c r="ZR232" s="36"/>
      <c r="ZS232" s="36"/>
      <c r="ZT232" s="36"/>
      <c r="ZU232" s="36"/>
    </row>
    <row r="233" spans="1:697" x14ac:dyDescent="0.25">
      <c r="A233" s="57" t="s">
        <v>559</v>
      </c>
      <c r="B233" s="6">
        <v>64</v>
      </c>
      <c r="C233" s="22"/>
      <c r="D233" s="6">
        <v>21</v>
      </c>
      <c r="E233" s="6">
        <v>28.7</v>
      </c>
      <c r="F233" s="39" t="s">
        <v>531</v>
      </c>
      <c r="N233" s="6">
        <v>1</v>
      </c>
      <c r="O233" s="6">
        <v>1</v>
      </c>
      <c r="P233" s="39">
        <v>8.73</v>
      </c>
      <c r="Q233" s="39">
        <v>5.91</v>
      </c>
      <c r="S233" s="39">
        <v>0.501</v>
      </c>
      <c r="AP233" s="23">
        <v>23.140499999999999</v>
      </c>
      <c r="AQ233" s="23">
        <v>-37.468800000000002</v>
      </c>
      <c r="AR233" s="6">
        <v>1</v>
      </c>
      <c r="AS233" s="23">
        <v>-47.078000000000003</v>
      </c>
      <c r="AT233" s="23">
        <v>2400</v>
      </c>
      <c r="AU233" s="23">
        <v>-37.468800000000002</v>
      </c>
      <c r="AV233" s="23">
        <v>9.6092999999999993</v>
      </c>
      <c r="AW233" s="23">
        <v>13.5312</v>
      </c>
      <c r="AX233" s="23">
        <v>23.140499999999999</v>
      </c>
      <c r="AY233" s="23">
        <v>0.18973000000000001</v>
      </c>
      <c r="AZ233" s="23">
        <v>0.117857</v>
      </c>
      <c r="BA233" s="23">
        <v>105.46899999999999</v>
      </c>
      <c r="BB233" s="23">
        <v>-106.25</v>
      </c>
      <c r="BC233" s="23">
        <v>-46.625</v>
      </c>
      <c r="BD233" s="23">
        <v>0.45304899999999998</v>
      </c>
      <c r="BE233" s="23">
        <v>0.61710299999999996</v>
      </c>
      <c r="BI233" s="23">
        <v>0.40289700000000001</v>
      </c>
      <c r="BJ233" s="23">
        <v>0.57999999999999996</v>
      </c>
      <c r="BU233" s="36"/>
      <c r="CK233" s="26"/>
      <c r="CL233" s="26"/>
      <c r="CM233" s="26"/>
      <c r="CN233" s="26"/>
      <c r="CO233" s="29"/>
      <c r="DB233" s="26"/>
      <c r="DC233" s="26"/>
      <c r="DD233" s="26"/>
      <c r="DE233" s="26"/>
      <c r="DF233" s="26"/>
      <c r="DG233" s="26"/>
      <c r="DM233" s="2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  <c r="IW233" s="36"/>
      <c r="IX233" s="36"/>
      <c r="IY233" s="36"/>
      <c r="IZ233" s="36"/>
      <c r="JA233" s="36"/>
      <c r="JB233" s="36"/>
      <c r="JC233" s="36"/>
      <c r="JD233" s="36"/>
      <c r="JE233" s="36"/>
      <c r="JF233" s="36"/>
      <c r="JG233" s="36"/>
      <c r="JH233" s="36"/>
      <c r="JI233" s="36"/>
      <c r="JJ233" s="36"/>
      <c r="JK233" s="36"/>
      <c r="JL233" s="36"/>
      <c r="JM233" s="36"/>
      <c r="JN233" s="36"/>
      <c r="JO233" s="36"/>
      <c r="JP233" s="36"/>
      <c r="JQ233" s="36"/>
      <c r="JR233" s="36"/>
      <c r="JS233" s="36"/>
      <c r="JT233" s="36"/>
      <c r="JU233" s="36"/>
      <c r="JV233" s="36"/>
      <c r="JW233" s="36"/>
      <c r="JX233" s="36"/>
      <c r="JY233" s="36"/>
      <c r="JZ233" s="36"/>
      <c r="KA233" s="36"/>
      <c r="KB233" s="36"/>
      <c r="KC233" s="36"/>
      <c r="KD233" s="36"/>
      <c r="KE233" s="36"/>
      <c r="KF233" s="36"/>
      <c r="KG233" s="36"/>
      <c r="KH233" s="36"/>
      <c r="KI233" s="36"/>
      <c r="KJ233" s="36"/>
      <c r="KK233" s="36"/>
      <c r="KL233" s="36"/>
      <c r="KM233" s="36"/>
      <c r="KN233" s="36"/>
      <c r="KO233" s="36"/>
      <c r="KP233" s="36"/>
      <c r="KQ233" s="36"/>
      <c r="KR233" s="36"/>
      <c r="KS233" s="36"/>
      <c r="KT233" s="36"/>
      <c r="KU233" s="36"/>
      <c r="KV233" s="36"/>
      <c r="KW233" s="36"/>
      <c r="KX233" s="36"/>
      <c r="KY233" s="36"/>
      <c r="KZ233" s="36"/>
      <c r="LA233" s="36"/>
      <c r="LB233" s="36"/>
      <c r="LC233" s="36"/>
      <c r="LD233" s="36"/>
      <c r="LE233" s="36"/>
      <c r="LF233" s="36"/>
      <c r="LG233" s="36"/>
      <c r="LH233" s="36"/>
      <c r="LI233" s="36"/>
      <c r="LJ233" s="36"/>
      <c r="LK233" s="36"/>
      <c r="LL233" s="36"/>
      <c r="LM233" s="36"/>
      <c r="LN233" s="36"/>
      <c r="LO233" s="36"/>
      <c r="LP233" s="36"/>
      <c r="LQ233" s="36"/>
      <c r="LR233" s="36"/>
      <c r="LS233" s="36"/>
      <c r="LT233" s="36"/>
      <c r="LU233" s="36"/>
      <c r="LV233" s="36"/>
      <c r="LW233" s="36"/>
      <c r="LX233" s="36"/>
      <c r="LY233" s="36"/>
      <c r="LZ233" s="36"/>
      <c r="MA233" s="36"/>
      <c r="MB233" s="36"/>
      <c r="MC233" s="36"/>
      <c r="MD233" s="36"/>
      <c r="ME233" s="36"/>
      <c r="MF233" s="36"/>
      <c r="MG233" s="36"/>
      <c r="MH233" s="36"/>
      <c r="MI233" s="36"/>
      <c r="MJ233" s="36"/>
      <c r="MK233" s="36"/>
      <c r="ML233" s="36"/>
      <c r="MM233" s="36"/>
      <c r="MN233" s="36"/>
      <c r="MO233" s="36"/>
      <c r="MP233" s="36"/>
      <c r="MQ233" s="36"/>
      <c r="MR233" s="36"/>
      <c r="MS233" s="36"/>
      <c r="MT233" s="36"/>
      <c r="MU233" s="36"/>
      <c r="MV233" s="36"/>
      <c r="MW233" s="36"/>
      <c r="MX233" s="36"/>
      <c r="MY233" s="36"/>
      <c r="MZ233" s="36"/>
      <c r="NA233" s="36"/>
      <c r="NB233" s="36"/>
      <c r="NC233" s="36"/>
      <c r="ND233" s="36"/>
      <c r="NE233" s="36"/>
      <c r="NF233" s="36"/>
      <c r="NG233" s="36"/>
      <c r="NH233" s="36"/>
      <c r="NI233" s="36"/>
      <c r="NJ233" s="36"/>
      <c r="NK233" s="36"/>
      <c r="NL233" s="36"/>
      <c r="NM233" s="36"/>
      <c r="NN233" s="36"/>
      <c r="NO233" s="36"/>
      <c r="NP233" s="36"/>
      <c r="NQ233" s="36"/>
      <c r="NR233" s="36"/>
      <c r="NS233" s="36"/>
      <c r="NT233" s="36"/>
      <c r="NU233" s="36"/>
      <c r="NV233" s="36"/>
      <c r="NW233" s="36"/>
      <c r="NX233" s="36"/>
      <c r="NY233" s="36"/>
      <c r="NZ233" s="36"/>
      <c r="OA233" s="36"/>
      <c r="OB233" s="36"/>
      <c r="OC233" s="36"/>
      <c r="OD233" s="36"/>
      <c r="OE233" s="36"/>
      <c r="OF233" s="36"/>
      <c r="OG233" s="36"/>
      <c r="OH233" s="36"/>
      <c r="OI233" s="36"/>
      <c r="OJ233" s="36"/>
      <c r="OK233" s="36"/>
      <c r="OL233" s="36"/>
      <c r="OM233" s="36"/>
      <c r="ON233" s="36"/>
      <c r="OO233" s="36"/>
      <c r="OP233" s="36"/>
      <c r="OQ233" s="36"/>
      <c r="OR233" s="36"/>
      <c r="OS233" s="36"/>
      <c r="OT233" s="36"/>
      <c r="OU233" s="36"/>
      <c r="OV233" s="36"/>
      <c r="OW233" s="36"/>
      <c r="OX233" s="36"/>
      <c r="OY233" s="36"/>
      <c r="OZ233" s="36"/>
      <c r="PA233" s="36"/>
      <c r="PB233" s="36"/>
      <c r="PC233" s="36"/>
      <c r="PD233" s="36"/>
      <c r="PE233" s="36"/>
      <c r="PF233" s="36"/>
      <c r="PG233" s="36"/>
      <c r="PH233" s="36"/>
      <c r="PI233" s="36"/>
      <c r="PJ233" s="36"/>
      <c r="PK233" s="36"/>
      <c r="PL233" s="36"/>
      <c r="PM233" s="36"/>
      <c r="PN233" s="36"/>
      <c r="PO233" s="36"/>
      <c r="PP233" s="36"/>
      <c r="PQ233" s="36"/>
      <c r="PR233" s="36"/>
      <c r="PS233" s="36"/>
      <c r="PT233" s="36"/>
      <c r="PU233" s="36"/>
      <c r="PV233" s="36"/>
      <c r="PW233" s="36"/>
      <c r="PX233" s="36"/>
      <c r="PY233" s="36"/>
      <c r="PZ233" s="36"/>
      <c r="QA233" s="36"/>
      <c r="QB233" s="36"/>
      <c r="QC233" s="36"/>
      <c r="QD233" s="36"/>
      <c r="QE233" s="36"/>
      <c r="QF233" s="36"/>
      <c r="QG233" s="36"/>
      <c r="QH233" s="36"/>
      <c r="QI233" s="36"/>
      <c r="QJ233" s="36"/>
      <c r="QK233" s="36"/>
      <c r="QL233" s="36"/>
      <c r="QM233" s="36"/>
      <c r="QN233" s="36"/>
      <c r="QO233" s="36"/>
      <c r="QP233" s="36"/>
      <c r="QQ233" s="36"/>
      <c r="QR233" s="36"/>
      <c r="QS233" s="36"/>
      <c r="QT233" s="36"/>
      <c r="QU233" s="36"/>
      <c r="QV233" s="36"/>
      <c r="QW233" s="36"/>
      <c r="QX233" s="36"/>
      <c r="QY233" s="36"/>
      <c r="QZ233" s="36"/>
      <c r="RA233" s="36"/>
      <c r="RB233" s="36"/>
      <c r="RC233" s="36"/>
      <c r="RD233" s="36"/>
      <c r="RE233" s="36"/>
      <c r="RF233" s="36"/>
      <c r="RG233" s="36"/>
      <c r="RH233" s="36"/>
      <c r="RI233" s="36"/>
      <c r="RJ233" s="36"/>
      <c r="RK233" s="36"/>
      <c r="RL233" s="36"/>
      <c r="RM233" s="36"/>
      <c r="RN233" s="36"/>
      <c r="RO233" s="36"/>
      <c r="RP233" s="36"/>
      <c r="RQ233" s="36"/>
      <c r="RR233" s="36"/>
      <c r="RS233" s="36"/>
      <c r="RT233" s="36"/>
      <c r="RU233" s="36"/>
      <c r="RV233" s="36"/>
      <c r="RW233" s="36"/>
      <c r="RX233" s="36"/>
      <c r="RY233" s="36"/>
      <c r="RZ233" s="36"/>
      <c r="SA233" s="36"/>
      <c r="SB233" s="36"/>
      <c r="SC233" s="36"/>
      <c r="SD233" s="36"/>
      <c r="SE233" s="36"/>
      <c r="SF233" s="36"/>
      <c r="SG233" s="36"/>
      <c r="SH233" s="36"/>
      <c r="SI233" s="36"/>
      <c r="SJ233" s="36"/>
      <c r="SK233" s="36"/>
      <c r="SL233" s="36"/>
      <c r="SM233" s="36"/>
      <c r="SN233" s="36"/>
      <c r="SO233" s="36"/>
      <c r="SP233" s="36"/>
      <c r="SQ233" s="36"/>
      <c r="SR233" s="36"/>
      <c r="SS233" s="36"/>
      <c r="ST233" s="36"/>
      <c r="SU233" s="36"/>
      <c r="SV233" s="36"/>
      <c r="SW233" s="36"/>
      <c r="SX233" s="36"/>
      <c r="SY233" s="36"/>
      <c r="SZ233" s="36"/>
      <c r="TA233" s="36"/>
      <c r="TB233" s="36"/>
      <c r="TC233" s="36"/>
      <c r="TD233" s="36"/>
      <c r="TE233" s="36"/>
      <c r="TF233" s="36"/>
      <c r="TG233" s="36"/>
      <c r="TH233" s="36"/>
      <c r="TI233" s="36"/>
      <c r="TJ233" s="36"/>
      <c r="TK233" s="36"/>
      <c r="TL233" s="36"/>
      <c r="TM233" s="36"/>
      <c r="TN233" s="36"/>
      <c r="TO233" s="36"/>
      <c r="TP233" s="36"/>
      <c r="TQ233" s="36"/>
      <c r="TR233" s="36"/>
      <c r="TS233" s="36"/>
      <c r="TT233" s="36"/>
      <c r="TU233" s="36"/>
      <c r="TV233" s="36"/>
      <c r="TW233" s="36"/>
      <c r="TX233" s="36"/>
      <c r="TY233" s="36"/>
      <c r="TZ233" s="36"/>
      <c r="UA233" s="36"/>
      <c r="UB233" s="36"/>
      <c r="UC233" s="36"/>
      <c r="UD233" s="36"/>
      <c r="UE233" s="36"/>
      <c r="UF233" s="36"/>
      <c r="UG233" s="36"/>
      <c r="UH233" s="36"/>
      <c r="UI233" s="36"/>
      <c r="UJ233" s="36"/>
      <c r="UK233" s="36"/>
      <c r="UL233" s="36"/>
      <c r="UM233" s="36"/>
      <c r="UN233" s="36"/>
      <c r="UO233" s="36"/>
      <c r="UP233" s="36"/>
      <c r="UQ233" s="36"/>
      <c r="UR233" s="36"/>
      <c r="US233" s="36"/>
      <c r="UT233" s="36"/>
      <c r="UU233" s="36"/>
      <c r="UV233" s="36"/>
      <c r="UW233" s="36"/>
      <c r="UX233" s="36"/>
      <c r="UY233" s="36"/>
      <c r="UZ233" s="36"/>
      <c r="VA233" s="36"/>
      <c r="VB233" s="36"/>
      <c r="VC233" s="36"/>
      <c r="VD233" s="36"/>
      <c r="VE233" s="36"/>
      <c r="VF233" s="36"/>
      <c r="VG233" s="36"/>
      <c r="VH233" s="36"/>
      <c r="VI233" s="36"/>
      <c r="VJ233" s="36"/>
      <c r="VK233" s="36"/>
      <c r="VL233" s="36"/>
      <c r="VM233" s="36"/>
      <c r="VN233" s="36"/>
      <c r="VO233" s="36"/>
      <c r="VP233" s="36"/>
      <c r="VQ233" s="36"/>
      <c r="VR233" s="36"/>
      <c r="VS233" s="36"/>
      <c r="VT233" s="36"/>
      <c r="VU233" s="36"/>
      <c r="VV233" s="36"/>
      <c r="VW233" s="36"/>
      <c r="VX233" s="36"/>
      <c r="VY233" s="36"/>
      <c r="VZ233" s="36"/>
      <c r="WA233" s="36"/>
      <c r="WB233" s="36"/>
      <c r="WC233" s="36"/>
      <c r="WD233" s="36"/>
      <c r="WE233" s="36"/>
      <c r="WF233" s="36"/>
      <c r="WG233" s="36"/>
      <c r="WH233" s="36"/>
      <c r="WI233" s="36"/>
      <c r="WJ233" s="36"/>
      <c r="WK233" s="36"/>
      <c r="WL233" s="36"/>
      <c r="WM233" s="36"/>
      <c r="WN233" s="36"/>
      <c r="WO233" s="36"/>
      <c r="WP233" s="36"/>
      <c r="WQ233" s="36"/>
      <c r="WR233" s="36"/>
      <c r="WS233" s="36"/>
      <c r="WT233" s="36"/>
      <c r="WU233" s="36"/>
      <c r="WV233" s="36"/>
      <c r="WW233" s="36"/>
      <c r="WX233" s="36"/>
      <c r="WY233" s="36"/>
      <c r="WZ233" s="36"/>
      <c r="XA233" s="36"/>
      <c r="XB233" s="36"/>
      <c r="XC233" s="36"/>
      <c r="XD233" s="36"/>
      <c r="XE233" s="36"/>
      <c r="XF233" s="36"/>
      <c r="XG233" s="36"/>
      <c r="XH233" s="36"/>
      <c r="XI233" s="36"/>
      <c r="XJ233" s="36"/>
      <c r="XK233" s="36"/>
      <c r="XL233" s="36"/>
      <c r="XM233" s="36"/>
      <c r="XN233" s="36"/>
      <c r="XO233" s="36"/>
      <c r="XP233" s="36"/>
      <c r="XQ233" s="36"/>
      <c r="XR233" s="36"/>
      <c r="XS233" s="36"/>
      <c r="XT233" s="36"/>
      <c r="XU233" s="36"/>
      <c r="XV233" s="36"/>
      <c r="XW233" s="36"/>
      <c r="XX233" s="36"/>
      <c r="XY233" s="36"/>
      <c r="XZ233" s="36"/>
      <c r="YA233" s="36"/>
      <c r="YB233" s="36"/>
      <c r="YC233" s="36"/>
      <c r="YD233" s="36"/>
      <c r="YE233" s="36"/>
      <c r="YF233" s="36"/>
      <c r="YG233" s="36"/>
      <c r="YH233" s="36"/>
      <c r="YI233" s="36"/>
      <c r="YJ233" s="36"/>
      <c r="YK233" s="36"/>
      <c r="YL233" s="36"/>
      <c r="YM233" s="36"/>
      <c r="YN233" s="36"/>
      <c r="YO233" s="36"/>
      <c r="YP233" s="36"/>
      <c r="YQ233" s="36"/>
      <c r="YR233" s="36"/>
      <c r="YS233" s="36"/>
      <c r="YT233" s="36"/>
      <c r="YU233" s="36"/>
      <c r="YV233" s="36"/>
      <c r="YW233" s="36"/>
      <c r="YX233" s="36"/>
      <c r="YY233" s="36"/>
      <c r="YZ233" s="36"/>
      <c r="ZA233" s="36"/>
      <c r="ZB233" s="36"/>
      <c r="ZC233" s="36"/>
      <c r="ZD233" s="36"/>
      <c r="ZE233" s="36"/>
      <c r="ZF233" s="36"/>
      <c r="ZG233" s="36"/>
      <c r="ZH233" s="36"/>
      <c r="ZI233" s="36"/>
      <c r="ZJ233" s="36"/>
      <c r="ZK233" s="36"/>
      <c r="ZL233" s="36"/>
      <c r="ZM233" s="36"/>
      <c r="ZN233" s="36"/>
      <c r="ZO233" s="36"/>
      <c r="ZP233" s="36"/>
      <c r="ZQ233" s="36"/>
      <c r="ZR233" s="36"/>
      <c r="ZS233" s="36"/>
      <c r="ZT233" s="36"/>
      <c r="ZU233" s="36"/>
    </row>
    <row r="234" spans="1:697" x14ac:dyDescent="0.25">
      <c r="A234" s="57" t="s">
        <v>560</v>
      </c>
      <c r="B234" s="6">
        <v>65</v>
      </c>
      <c r="C234" s="22"/>
      <c r="D234" s="6">
        <v>21</v>
      </c>
      <c r="E234" s="6">
        <v>28.7</v>
      </c>
      <c r="F234" s="39" t="s">
        <v>531</v>
      </c>
      <c r="N234" s="6">
        <v>1</v>
      </c>
      <c r="O234" s="6">
        <v>1</v>
      </c>
      <c r="P234" s="39">
        <v>7.73</v>
      </c>
      <c r="Q234" s="39">
        <v>5.69</v>
      </c>
      <c r="S234" s="39">
        <v>0.433</v>
      </c>
      <c r="AP234" s="23">
        <v>23.061699999999998</v>
      </c>
      <c r="AQ234" s="23">
        <v>-38.343800000000002</v>
      </c>
      <c r="AR234" s="6">
        <v>1</v>
      </c>
      <c r="AS234" s="23">
        <v>-50.749200000000002</v>
      </c>
      <c r="AT234" s="23">
        <v>3050</v>
      </c>
      <c r="AU234" s="23">
        <v>-38.343800000000002</v>
      </c>
      <c r="AV234" s="23">
        <v>12.4055</v>
      </c>
      <c r="AW234" s="23">
        <v>10.6562</v>
      </c>
      <c r="AX234" s="23">
        <v>23.061699999999998</v>
      </c>
      <c r="AY234" s="23">
        <v>0.184616</v>
      </c>
      <c r="AZ234" s="23">
        <v>0.10802299999999999</v>
      </c>
      <c r="BA234" s="23">
        <v>89.843800000000002</v>
      </c>
      <c r="BB234" s="23">
        <v>-86.718800000000002</v>
      </c>
      <c r="BC234" s="23">
        <v>-46.4375</v>
      </c>
      <c r="BD234" s="23">
        <v>4.3117200000000002</v>
      </c>
      <c r="BE234" s="23">
        <v>0.57318400000000003</v>
      </c>
      <c r="BI234" s="23">
        <v>0.44681500000000002</v>
      </c>
      <c r="BJ234" s="23">
        <v>0.6</v>
      </c>
      <c r="BU234" s="36"/>
      <c r="CK234" s="26"/>
      <c r="CL234" s="26"/>
      <c r="CM234" s="26"/>
      <c r="CN234" s="26"/>
      <c r="CO234" s="29"/>
      <c r="DB234" s="26"/>
      <c r="DC234" s="26"/>
      <c r="DD234" s="26"/>
      <c r="DE234" s="26"/>
      <c r="DF234" s="26"/>
      <c r="DG234" s="26"/>
      <c r="DM234" s="2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6"/>
      <c r="IR234" s="36"/>
      <c r="IS234" s="36"/>
      <c r="IT234" s="36"/>
      <c r="IU234" s="36"/>
      <c r="IV234" s="36"/>
      <c r="IW234" s="36"/>
      <c r="IX234" s="36"/>
      <c r="IY234" s="36"/>
      <c r="IZ234" s="36"/>
      <c r="JA234" s="36"/>
      <c r="JB234" s="36"/>
      <c r="JC234" s="36"/>
      <c r="JD234" s="36"/>
      <c r="JE234" s="36"/>
      <c r="JF234" s="36"/>
      <c r="JG234" s="36"/>
      <c r="JH234" s="36"/>
      <c r="JI234" s="36"/>
      <c r="JJ234" s="36"/>
      <c r="JK234" s="36"/>
      <c r="JL234" s="36"/>
      <c r="JM234" s="36"/>
      <c r="JN234" s="36"/>
      <c r="JO234" s="36"/>
      <c r="JP234" s="36"/>
      <c r="JQ234" s="36"/>
      <c r="JR234" s="36"/>
      <c r="JS234" s="36"/>
      <c r="JT234" s="36"/>
      <c r="JU234" s="36"/>
      <c r="JV234" s="36"/>
      <c r="JW234" s="36"/>
      <c r="JX234" s="36"/>
      <c r="JY234" s="36"/>
      <c r="JZ234" s="36"/>
      <c r="KA234" s="36"/>
      <c r="KB234" s="36"/>
      <c r="KC234" s="36"/>
      <c r="KD234" s="36"/>
      <c r="KE234" s="36"/>
      <c r="KF234" s="36"/>
      <c r="KG234" s="36"/>
      <c r="KH234" s="36"/>
      <c r="KI234" s="36"/>
      <c r="KJ234" s="36"/>
      <c r="KK234" s="36"/>
      <c r="KL234" s="36"/>
      <c r="KM234" s="36"/>
      <c r="KN234" s="36"/>
      <c r="KO234" s="36"/>
      <c r="KP234" s="36"/>
      <c r="KQ234" s="36"/>
      <c r="KR234" s="36"/>
      <c r="KS234" s="36"/>
      <c r="KT234" s="36"/>
      <c r="KU234" s="36"/>
      <c r="KV234" s="36"/>
      <c r="KW234" s="36"/>
      <c r="KX234" s="36"/>
      <c r="KY234" s="36"/>
      <c r="KZ234" s="36"/>
      <c r="LA234" s="36"/>
      <c r="LB234" s="36"/>
      <c r="LC234" s="36"/>
      <c r="LD234" s="36"/>
      <c r="LE234" s="36"/>
      <c r="LF234" s="36"/>
      <c r="LG234" s="36"/>
      <c r="LH234" s="36"/>
      <c r="LI234" s="36"/>
      <c r="LJ234" s="36"/>
      <c r="LK234" s="36"/>
      <c r="LL234" s="36"/>
      <c r="LM234" s="36"/>
      <c r="LN234" s="36"/>
      <c r="LO234" s="36"/>
      <c r="LP234" s="36"/>
      <c r="LQ234" s="36"/>
      <c r="LR234" s="36"/>
      <c r="LS234" s="36"/>
      <c r="LT234" s="36"/>
      <c r="LU234" s="36"/>
      <c r="LV234" s="36"/>
      <c r="LW234" s="36"/>
      <c r="LX234" s="36"/>
      <c r="LY234" s="36"/>
      <c r="LZ234" s="36"/>
      <c r="MA234" s="36"/>
      <c r="MB234" s="36"/>
      <c r="MC234" s="36"/>
      <c r="MD234" s="36"/>
      <c r="ME234" s="36"/>
      <c r="MF234" s="36"/>
      <c r="MG234" s="36"/>
      <c r="MH234" s="36"/>
      <c r="MI234" s="36"/>
      <c r="MJ234" s="36"/>
      <c r="MK234" s="36"/>
      <c r="ML234" s="36"/>
      <c r="MM234" s="36"/>
      <c r="MN234" s="36"/>
      <c r="MO234" s="36"/>
      <c r="MP234" s="36"/>
      <c r="MQ234" s="36"/>
      <c r="MR234" s="36"/>
      <c r="MS234" s="36"/>
      <c r="MT234" s="36"/>
      <c r="MU234" s="36"/>
      <c r="MV234" s="36"/>
      <c r="MW234" s="36"/>
      <c r="MX234" s="36"/>
      <c r="MY234" s="36"/>
      <c r="MZ234" s="36"/>
      <c r="NA234" s="36"/>
      <c r="NB234" s="36"/>
      <c r="NC234" s="36"/>
      <c r="ND234" s="36"/>
      <c r="NE234" s="36"/>
      <c r="NF234" s="36"/>
      <c r="NG234" s="36"/>
      <c r="NH234" s="36"/>
      <c r="NI234" s="36"/>
      <c r="NJ234" s="36"/>
      <c r="NK234" s="36"/>
      <c r="NL234" s="36"/>
      <c r="NM234" s="36"/>
      <c r="NN234" s="36"/>
      <c r="NO234" s="36"/>
      <c r="NP234" s="36"/>
      <c r="NQ234" s="36"/>
      <c r="NR234" s="36"/>
      <c r="NS234" s="36"/>
      <c r="NT234" s="36"/>
      <c r="NU234" s="36"/>
      <c r="NV234" s="36"/>
      <c r="NW234" s="36"/>
      <c r="NX234" s="36"/>
      <c r="NY234" s="36"/>
      <c r="NZ234" s="36"/>
      <c r="OA234" s="36"/>
      <c r="OB234" s="36"/>
      <c r="OC234" s="36"/>
      <c r="OD234" s="36"/>
      <c r="OE234" s="36"/>
      <c r="OF234" s="36"/>
      <c r="OG234" s="36"/>
      <c r="OH234" s="36"/>
      <c r="OI234" s="36"/>
      <c r="OJ234" s="36"/>
      <c r="OK234" s="36"/>
      <c r="OL234" s="36"/>
      <c r="OM234" s="36"/>
      <c r="ON234" s="36"/>
      <c r="OO234" s="36"/>
      <c r="OP234" s="36"/>
      <c r="OQ234" s="36"/>
      <c r="OR234" s="36"/>
      <c r="OS234" s="36"/>
      <c r="OT234" s="36"/>
      <c r="OU234" s="36"/>
      <c r="OV234" s="36"/>
      <c r="OW234" s="36"/>
      <c r="OX234" s="36"/>
      <c r="OY234" s="36"/>
      <c r="OZ234" s="36"/>
      <c r="PA234" s="36"/>
      <c r="PB234" s="36"/>
      <c r="PC234" s="36"/>
      <c r="PD234" s="36"/>
      <c r="PE234" s="36"/>
      <c r="PF234" s="36"/>
      <c r="PG234" s="36"/>
      <c r="PH234" s="36"/>
      <c r="PI234" s="36"/>
      <c r="PJ234" s="36"/>
      <c r="PK234" s="36"/>
      <c r="PL234" s="36"/>
      <c r="PM234" s="36"/>
      <c r="PN234" s="36"/>
      <c r="PO234" s="36"/>
      <c r="PP234" s="36"/>
      <c r="PQ234" s="36"/>
      <c r="PR234" s="36"/>
      <c r="PS234" s="36"/>
      <c r="PT234" s="36"/>
      <c r="PU234" s="36"/>
      <c r="PV234" s="36"/>
      <c r="PW234" s="36"/>
      <c r="PX234" s="36"/>
      <c r="PY234" s="36"/>
      <c r="PZ234" s="36"/>
      <c r="QA234" s="36"/>
      <c r="QB234" s="36"/>
      <c r="QC234" s="36"/>
      <c r="QD234" s="36"/>
      <c r="QE234" s="36"/>
      <c r="QF234" s="36"/>
      <c r="QG234" s="36"/>
      <c r="QH234" s="36"/>
      <c r="QI234" s="36"/>
      <c r="QJ234" s="36"/>
      <c r="QK234" s="36"/>
      <c r="QL234" s="36"/>
      <c r="QM234" s="36"/>
      <c r="QN234" s="36"/>
      <c r="QO234" s="36"/>
      <c r="QP234" s="36"/>
      <c r="QQ234" s="36"/>
      <c r="QR234" s="36"/>
      <c r="QS234" s="36"/>
      <c r="QT234" s="36"/>
      <c r="QU234" s="36"/>
      <c r="QV234" s="36"/>
      <c r="QW234" s="36"/>
      <c r="QX234" s="36"/>
      <c r="QY234" s="36"/>
      <c r="QZ234" s="36"/>
      <c r="RA234" s="36"/>
      <c r="RB234" s="36"/>
      <c r="RC234" s="36"/>
      <c r="RD234" s="36"/>
      <c r="RE234" s="36"/>
      <c r="RF234" s="36"/>
      <c r="RG234" s="36"/>
      <c r="RH234" s="36"/>
      <c r="RI234" s="36"/>
      <c r="RJ234" s="36"/>
      <c r="RK234" s="36"/>
      <c r="RL234" s="36"/>
      <c r="RM234" s="36"/>
      <c r="RN234" s="36"/>
      <c r="RO234" s="36"/>
      <c r="RP234" s="36"/>
      <c r="RQ234" s="36"/>
      <c r="RR234" s="36"/>
      <c r="RS234" s="36"/>
      <c r="RT234" s="36"/>
      <c r="RU234" s="36"/>
      <c r="RV234" s="36"/>
      <c r="RW234" s="36"/>
      <c r="RX234" s="36"/>
      <c r="RY234" s="36"/>
      <c r="RZ234" s="36"/>
      <c r="SA234" s="36"/>
      <c r="SB234" s="36"/>
      <c r="SC234" s="36"/>
      <c r="SD234" s="36"/>
      <c r="SE234" s="36"/>
      <c r="SF234" s="36"/>
      <c r="SG234" s="36"/>
      <c r="SH234" s="36"/>
      <c r="SI234" s="36"/>
      <c r="SJ234" s="36"/>
      <c r="SK234" s="36"/>
      <c r="SL234" s="36"/>
      <c r="SM234" s="36"/>
      <c r="SN234" s="36"/>
      <c r="SO234" s="36"/>
      <c r="SP234" s="36"/>
      <c r="SQ234" s="36"/>
      <c r="SR234" s="36"/>
      <c r="SS234" s="36"/>
      <c r="ST234" s="36"/>
      <c r="SU234" s="36"/>
      <c r="SV234" s="36"/>
      <c r="SW234" s="36"/>
      <c r="SX234" s="36"/>
      <c r="SY234" s="36"/>
      <c r="SZ234" s="36"/>
      <c r="TA234" s="36"/>
      <c r="TB234" s="36"/>
      <c r="TC234" s="36"/>
      <c r="TD234" s="36"/>
      <c r="TE234" s="36"/>
      <c r="TF234" s="36"/>
      <c r="TG234" s="36"/>
      <c r="TH234" s="36"/>
      <c r="TI234" s="36"/>
      <c r="TJ234" s="36"/>
      <c r="TK234" s="36"/>
      <c r="TL234" s="36"/>
      <c r="TM234" s="36"/>
      <c r="TN234" s="36"/>
      <c r="TO234" s="36"/>
      <c r="TP234" s="36"/>
      <c r="TQ234" s="36"/>
      <c r="TR234" s="36"/>
      <c r="TS234" s="36"/>
      <c r="TT234" s="36"/>
      <c r="TU234" s="36"/>
      <c r="TV234" s="36"/>
      <c r="TW234" s="36"/>
      <c r="TX234" s="36"/>
      <c r="TY234" s="36"/>
      <c r="TZ234" s="36"/>
      <c r="UA234" s="36"/>
      <c r="UB234" s="36"/>
      <c r="UC234" s="36"/>
      <c r="UD234" s="36"/>
      <c r="UE234" s="36"/>
      <c r="UF234" s="36"/>
      <c r="UG234" s="36"/>
      <c r="UH234" s="36"/>
      <c r="UI234" s="36"/>
      <c r="UJ234" s="36"/>
      <c r="UK234" s="36"/>
      <c r="UL234" s="36"/>
      <c r="UM234" s="36"/>
      <c r="UN234" s="36"/>
      <c r="UO234" s="36"/>
      <c r="UP234" s="36"/>
      <c r="UQ234" s="36"/>
      <c r="UR234" s="36"/>
      <c r="US234" s="36"/>
      <c r="UT234" s="36"/>
      <c r="UU234" s="36"/>
      <c r="UV234" s="36"/>
      <c r="UW234" s="36"/>
      <c r="UX234" s="36"/>
      <c r="UY234" s="36"/>
      <c r="UZ234" s="36"/>
      <c r="VA234" s="36"/>
      <c r="VB234" s="36"/>
      <c r="VC234" s="36"/>
      <c r="VD234" s="36"/>
      <c r="VE234" s="36"/>
      <c r="VF234" s="36"/>
      <c r="VG234" s="36"/>
      <c r="VH234" s="36"/>
      <c r="VI234" s="36"/>
      <c r="VJ234" s="36"/>
      <c r="VK234" s="36"/>
      <c r="VL234" s="36"/>
      <c r="VM234" s="36"/>
      <c r="VN234" s="36"/>
      <c r="VO234" s="36"/>
      <c r="VP234" s="36"/>
      <c r="VQ234" s="36"/>
      <c r="VR234" s="36"/>
      <c r="VS234" s="36"/>
      <c r="VT234" s="36"/>
      <c r="VU234" s="36"/>
      <c r="VV234" s="36"/>
      <c r="VW234" s="36"/>
      <c r="VX234" s="36"/>
      <c r="VY234" s="36"/>
      <c r="VZ234" s="36"/>
      <c r="WA234" s="36"/>
      <c r="WB234" s="36"/>
      <c r="WC234" s="36"/>
      <c r="WD234" s="36"/>
      <c r="WE234" s="36"/>
      <c r="WF234" s="36"/>
      <c r="WG234" s="36"/>
      <c r="WH234" s="36"/>
      <c r="WI234" s="36"/>
      <c r="WJ234" s="36"/>
      <c r="WK234" s="36"/>
      <c r="WL234" s="36"/>
      <c r="WM234" s="36"/>
      <c r="WN234" s="36"/>
      <c r="WO234" s="36"/>
      <c r="WP234" s="36"/>
      <c r="WQ234" s="36"/>
      <c r="WR234" s="36"/>
      <c r="WS234" s="36"/>
      <c r="WT234" s="36"/>
      <c r="WU234" s="36"/>
      <c r="WV234" s="36"/>
      <c r="WW234" s="36"/>
      <c r="WX234" s="36"/>
      <c r="WY234" s="36"/>
      <c r="WZ234" s="36"/>
      <c r="XA234" s="36"/>
      <c r="XB234" s="36"/>
      <c r="XC234" s="36"/>
      <c r="XD234" s="36"/>
      <c r="XE234" s="36"/>
      <c r="XF234" s="36"/>
      <c r="XG234" s="36"/>
      <c r="XH234" s="36"/>
      <c r="XI234" s="36"/>
      <c r="XJ234" s="36"/>
      <c r="XK234" s="36"/>
      <c r="XL234" s="36"/>
      <c r="XM234" s="36"/>
      <c r="XN234" s="36"/>
      <c r="XO234" s="36"/>
      <c r="XP234" s="36"/>
      <c r="XQ234" s="36"/>
      <c r="XR234" s="36"/>
      <c r="XS234" s="36"/>
      <c r="XT234" s="36"/>
      <c r="XU234" s="36"/>
      <c r="XV234" s="36"/>
      <c r="XW234" s="36"/>
      <c r="XX234" s="36"/>
      <c r="XY234" s="36"/>
      <c r="XZ234" s="36"/>
      <c r="YA234" s="36"/>
      <c r="YB234" s="36"/>
      <c r="YC234" s="36"/>
      <c r="YD234" s="36"/>
      <c r="YE234" s="36"/>
      <c r="YF234" s="36"/>
      <c r="YG234" s="36"/>
      <c r="YH234" s="36"/>
      <c r="YI234" s="36"/>
      <c r="YJ234" s="36"/>
      <c r="YK234" s="36"/>
      <c r="YL234" s="36"/>
      <c r="YM234" s="36"/>
      <c r="YN234" s="36"/>
      <c r="YO234" s="36"/>
      <c r="YP234" s="36"/>
      <c r="YQ234" s="36"/>
      <c r="YR234" s="36"/>
      <c r="YS234" s="36"/>
      <c r="YT234" s="36"/>
      <c r="YU234" s="36"/>
      <c r="YV234" s="36"/>
      <c r="YW234" s="36"/>
      <c r="YX234" s="36"/>
      <c r="YY234" s="36"/>
      <c r="YZ234" s="36"/>
      <c r="ZA234" s="36"/>
      <c r="ZB234" s="36"/>
      <c r="ZC234" s="36"/>
      <c r="ZD234" s="36"/>
      <c r="ZE234" s="36"/>
      <c r="ZF234" s="36"/>
      <c r="ZG234" s="36"/>
      <c r="ZH234" s="36"/>
      <c r="ZI234" s="36"/>
      <c r="ZJ234" s="36"/>
      <c r="ZK234" s="36"/>
      <c r="ZL234" s="36"/>
      <c r="ZM234" s="36"/>
      <c r="ZN234" s="36"/>
      <c r="ZO234" s="36"/>
      <c r="ZP234" s="36"/>
      <c r="ZQ234" s="36"/>
      <c r="ZR234" s="36"/>
      <c r="ZS234" s="36"/>
      <c r="ZT234" s="36"/>
      <c r="ZU234" s="36"/>
    </row>
    <row r="235" spans="1:697" x14ac:dyDescent="0.25">
      <c r="A235" s="57" t="s">
        <v>561</v>
      </c>
      <c r="B235" s="6">
        <v>66</v>
      </c>
      <c r="C235" s="22"/>
      <c r="D235" s="6">
        <v>21</v>
      </c>
      <c r="E235" s="6">
        <v>27.6</v>
      </c>
      <c r="F235" s="39" t="s">
        <v>531</v>
      </c>
      <c r="N235" s="6">
        <v>1</v>
      </c>
      <c r="O235" s="6">
        <v>1</v>
      </c>
      <c r="P235" s="39">
        <v>8.8800000000000008</v>
      </c>
      <c r="Q235" s="39">
        <v>7.46</v>
      </c>
      <c r="S235" s="39">
        <v>0.316</v>
      </c>
      <c r="AP235" s="23">
        <v>18.5715</v>
      </c>
      <c r="AQ235" s="23">
        <v>-35.718800000000002</v>
      </c>
      <c r="AR235" s="6">
        <v>1</v>
      </c>
      <c r="AS235" s="23">
        <v>-48.5715</v>
      </c>
      <c r="AT235" s="23">
        <v>2250</v>
      </c>
      <c r="AU235" s="23">
        <v>-35.718800000000002</v>
      </c>
      <c r="AV235" s="23">
        <v>12.8528</v>
      </c>
      <c r="AW235" s="23">
        <v>5.71875</v>
      </c>
      <c r="AX235" s="23">
        <v>18.5715</v>
      </c>
      <c r="AY235" s="23">
        <v>0.15473700000000001</v>
      </c>
      <c r="AZ235" s="23">
        <v>9.2975600000000005E-2</v>
      </c>
      <c r="BA235" s="23">
        <v>57.031199999999998</v>
      </c>
      <c r="BB235" s="23">
        <v>-63.281199999999998</v>
      </c>
      <c r="BC235" s="23">
        <v>-43.4375</v>
      </c>
      <c r="BD235" s="23">
        <v>5.1340199999999996</v>
      </c>
      <c r="BE235" s="23">
        <v>0.57040100000000005</v>
      </c>
      <c r="BI235" s="23">
        <v>0.64959999999999996</v>
      </c>
      <c r="BJ235" s="23">
        <v>0.78</v>
      </c>
      <c r="BU235" s="36"/>
      <c r="CK235" s="26"/>
      <c r="CL235" s="26"/>
      <c r="CM235" s="26"/>
      <c r="CN235" s="26"/>
      <c r="CO235" s="29"/>
      <c r="DB235" s="26"/>
      <c r="DC235" s="26"/>
      <c r="DD235" s="26"/>
      <c r="DE235" s="26"/>
      <c r="DF235" s="26"/>
      <c r="DG235" s="26"/>
      <c r="DM235" s="2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  <c r="IW235" s="36"/>
      <c r="IX235" s="36"/>
      <c r="IY235" s="36"/>
      <c r="IZ235" s="36"/>
      <c r="JA235" s="36"/>
      <c r="JB235" s="36"/>
      <c r="JC235" s="36"/>
      <c r="JD235" s="36"/>
      <c r="JE235" s="36"/>
      <c r="JF235" s="36"/>
      <c r="JG235" s="36"/>
      <c r="JH235" s="36"/>
      <c r="JI235" s="36"/>
      <c r="JJ235" s="36"/>
      <c r="JK235" s="36"/>
      <c r="JL235" s="36"/>
      <c r="JM235" s="36"/>
      <c r="JN235" s="36"/>
      <c r="JO235" s="36"/>
      <c r="JP235" s="36"/>
      <c r="JQ235" s="36"/>
      <c r="JR235" s="36"/>
      <c r="JS235" s="36"/>
      <c r="JT235" s="36"/>
      <c r="JU235" s="36"/>
      <c r="JV235" s="36"/>
      <c r="JW235" s="36"/>
      <c r="JX235" s="36"/>
      <c r="JY235" s="36"/>
      <c r="JZ235" s="36"/>
      <c r="KA235" s="36"/>
      <c r="KB235" s="36"/>
      <c r="KC235" s="36"/>
      <c r="KD235" s="36"/>
      <c r="KE235" s="36"/>
      <c r="KF235" s="36"/>
      <c r="KG235" s="36"/>
      <c r="KH235" s="36"/>
      <c r="KI235" s="36"/>
      <c r="KJ235" s="36"/>
      <c r="KK235" s="36"/>
      <c r="KL235" s="36"/>
      <c r="KM235" s="36"/>
      <c r="KN235" s="36"/>
      <c r="KO235" s="36"/>
      <c r="KP235" s="36"/>
      <c r="KQ235" s="36"/>
      <c r="KR235" s="36"/>
      <c r="KS235" s="36"/>
      <c r="KT235" s="36"/>
      <c r="KU235" s="36"/>
      <c r="KV235" s="36"/>
      <c r="KW235" s="36"/>
      <c r="KX235" s="36"/>
      <c r="KY235" s="36"/>
      <c r="KZ235" s="36"/>
      <c r="LA235" s="36"/>
      <c r="LB235" s="36"/>
      <c r="LC235" s="36"/>
      <c r="LD235" s="36"/>
      <c r="LE235" s="36"/>
      <c r="LF235" s="36"/>
      <c r="LG235" s="36"/>
      <c r="LH235" s="36"/>
      <c r="LI235" s="36"/>
      <c r="LJ235" s="36"/>
      <c r="LK235" s="36"/>
      <c r="LL235" s="36"/>
      <c r="LM235" s="36"/>
      <c r="LN235" s="36"/>
      <c r="LO235" s="36"/>
      <c r="LP235" s="36"/>
      <c r="LQ235" s="36"/>
      <c r="LR235" s="36"/>
      <c r="LS235" s="36"/>
      <c r="LT235" s="36"/>
      <c r="LU235" s="36"/>
      <c r="LV235" s="36"/>
      <c r="LW235" s="36"/>
      <c r="LX235" s="36"/>
      <c r="LY235" s="36"/>
      <c r="LZ235" s="36"/>
      <c r="MA235" s="36"/>
      <c r="MB235" s="36"/>
      <c r="MC235" s="36"/>
      <c r="MD235" s="36"/>
      <c r="ME235" s="36"/>
      <c r="MF235" s="36"/>
      <c r="MG235" s="36"/>
      <c r="MH235" s="36"/>
      <c r="MI235" s="36"/>
      <c r="MJ235" s="36"/>
      <c r="MK235" s="36"/>
      <c r="ML235" s="36"/>
      <c r="MM235" s="36"/>
      <c r="MN235" s="36"/>
      <c r="MO235" s="36"/>
      <c r="MP235" s="36"/>
      <c r="MQ235" s="36"/>
      <c r="MR235" s="36"/>
      <c r="MS235" s="36"/>
      <c r="MT235" s="36"/>
      <c r="MU235" s="36"/>
      <c r="MV235" s="36"/>
      <c r="MW235" s="36"/>
      <c r="MX235" s="36"/>
      <c r="MY235" s="36"/>
      <c r="MZ235" s="36"/>
      <c r="NA235" s="36"/>
      <c r="NB235" s="36"/>
      <c r="NC235" s="36"/>
      <c r="ND235" s="36"/>
      <c r="NE235" s="36"/>
      <c r="NF235" s="36"/>
      <c r="NG235" s="36"/>
      <c r="NH235" s="36"/>
      <c r="NI235" s="36"/>
      <c r="NJ235" s="36"/>
      <c r="NK235" s="36"/>
      <c r="NL235" s="36"/>
      <c r="NM235" s="36"/>
      <c r="NN235" s="36"/>
      <c r="NO235" s="36"/>
      <c r="NP235" s="36"/>
      <c r="NQ235" s="36"/>
      <c r="NR235" s="36"/>
      <c r="NS235" s="36"/>
      <c r="NT235" s="36"/>
      <c r="NU235" s="36"/>
      <c r="NV235" s="36"/>
      <c r="NW235" s="36"/>
      <c r="NX235" s="36"/>
      <c r="NY235" s="36"/>
      <c r="NZ235" s="36"/>
      <c r="OA235" s="36"/>
      <c r="OB235" s="36"/>
      <c r="OC235" s="36"/>
      <c r="OD235" s="36"/>
      <c r="OE235" s="36"/>
      <c r="OF235" s="36"/>
      <c r="OG235" s="36"/>
      <c r="OH235" s="36"/>
      <c r="OI235" s="36"/>
      <c r="OJ235" s="36"/>
      <c r="OK235" s="36"/>
      <c r="OL235" s="36"/>
      <c r="OM235" s="36"/>
      <c r="ON235" s="36"/>
      <c r="OO235" s="36"/>
      <c r="OP235" s="36"/>
      <c r="OQ235" s="36"/>
      <c r="OR235" s="36"/>
      <c r="OS235" s="36"/>
      <c r="OT235" s="36"/>
      <c r="OU235" s="36"/>
      <c r="OV235" s="36"/>
      <c r="OW235" s="36"/>
      <c r="OX235" s="36"/>
      <c r="OY235" s="36"/>
      <c r="OZ235" s="36"/>
      <c r="PA235" s="36"/>
      <c r="PB235" s="36"/>
      <c r="PC235" s="36"/>
      <c r="PD235" s="36"/>
      <c r="PE235" s="36"/>
      <c r="PF235" s="36"/>
      <c r="PG235" s="36"/>
      <c r="PH235" s="36"/>
      <c r="PI235" s="36"/>
      <c r="PJ235" s="36"/>
      <c r="PK235" s="36"/>
      <c r="PL235" s="36"/>
      <c r="PM235" s="36"/>
      <c r="PN235" s="36"/>
      <c r="PO235" s="36"/>
      <c r="PP235" s="36"/>
      <c r="PQ235" s="36"/>
      <c r="PR235" s="36"/>
      <c r="PS235" s="36"/>
      <c r="PT235" s="36"/>
      <c r="PU235" s="36"/>
      <c r="PV235" s="36"/>
      <c r="PW235" s="36"/>
      <c r="PX235" s="36"/>
      <c r="PY235" s="36"/>
      <c r="PZ235" s="36"/>
      <c r="QA235" s="36"/>
      <c r="QB235" s="36"/>
      <c r="QC235" s="36"/>
      <c r="QD235" s="36"/>
      <c r="QE235" s="36"/>
      <c r="QF235" s="36"/>
      <c r="QG235" s="36"/>
      <c r="QH235" s="36"/>
      <c r="QI235" s="36"/>
      <c r="QJ235" s="36"/>
      <c r="QK235" s="36"/>
      <c r="QL235" s="36"/>
      <c r="QM235" s="36"/>
      <c r="QN235" s="36"/>
      <c r="QO235" s="36"/>
      <c r="QP235" s="36"/>
      <c r="QQ235" s="36"/>
      <c r="QR235" s="36"/>
      <c r="QS235" s="36"/>
      <c r="QT235" s="36"/>
      <c r="QU235" s="36"/>
      <c r="QV235" s="36"/>
      <c r="QW235" s="36"/>
      <c r="QX235" s="36"/>
      <c r="QY235" s="36"/>
      <c r="QZ235" s="36"/>
      <c r="RA235" s="36"/>
      <c r="RB235" s="36"/>
      <c r="RC235" s="36"/>
      <c r="RD235" s="36"/>
      <c r="RE235" s="36"/>
      <c r="RF235" s="36"/>
      <c r="RG235" s="36"/>
      <c r="RH235" s="36"/>
      <c r="RI235" s="36"/>
      <c r="RJ235" s="36"/>
      <c r="RK235" s="36"/>
      <c r="RL235" s="36"/>
      <c r="RM235" s="36"/>
      <c r="RN235" s="36"/>
      <c r="RO235" s="36"/>
      <c r="RP235" s="36"/>
      <c r="RQ235" s="36"/>
      <c r="RR235" s="36"/>
      <c r="RS235" s="36"/>
      <c r="RT235" s="36"/>
      <c r="RU235" s="36"/>
      <c r="RV235" s="36"/>
      <c r="RW235" s="36"/>
      <c r="RX235" s="36"/>
      <c r="RY235" s="36"/>
      <c r="RZ235" s="36"/>
      <c r="SA235" s="36"/>
      <c r="SB235" s="36"/>
      <c r="SC235" s="36"/>
      <c r="SD235" s="36"/>
      <c r="SE235" s="36"/>
      <c r="SF235" s="36"/>
      <c r="SG235" s="36"/>
      <c r="SH235" s="36"/>
      <c r="SI235" s="36"/>
      <c r="SJ235" s="36"/>
      <c r="SK235" s="36"/>
      <c r="SL235" s="36"/>
      <c r="SM235" s="36"/>
      <c r="SN235" s="36"/>
      <c r="SO235" s="36"/>
      <c r="SP235" s="36"/>
      <c r="SQ235" s="36"/>
      <c r="SR235" s="36"/>
      <c r="SS235" s="36"/>
      <c r="ST235" s="36"/>
      <c r="SU235" s="36"/>
      <c r="SV235" s="36"/>
      <c r="SW235" s="36"/>
      <c r="SX235" s="36"/>
      <c r="SY235" s="36"/>
      <c r="SZ235" s="36"/>
      <c r="TA235" s="36"/>
      <c r="TB235" s="36"/>
      <c r="TC235" s="36"/>
      <c r="TD235" s="36"/>
      <c r="TE235" s="36"/>
      <c r="TF235" s="36"/>
      <c r="TG235" s="36"/>
      <c r="TH235" s="36"/>
      <c r="TI235" s="36"/>
      <c r="TJ235" s="36"/>
      <c r="TK235" s="36"/>
      <c r="TL235" s="36"/>
      <c r="TM235" s="36"/>
      <c r="TN235" s="36"/>
      <c r="TO235" s="36"/>
      <c r="TP235" s="36"/>
      <c r="TQ235" s="36"/>
      <c r="TR235" s="36"/>
      <c r="TS235" s="36"/>
      <c r="TT235" s="36"/>
      <c r="TU235" s="36"/>
      <c r="TV235" s="36"/>
      <c r="TW235" s="36"/>
      <c r="TX235" s="36"/>
      <c r="TY235" s="36"/>
      <c r="TZ235" s="36"/>
      <c r="UA235" s="36"/>
      <c r="UB235" s="36"/>
      <c r="UC235" s="36"/>
      <c r="UD235" s="36"/>
      <c r="UE235" s="36"/>
      <c r="UF235" s="36"/>
      <c r="UG235" s="36"/>
      <c r="UH235" s="36"/>
      <c r="UI235" s="36"/>
      <c r="UJ235" s="36"/>
      <c r="UK235" s="36"/>
      <c r="UL235" s="36"/>
      <c r="UM235" s="36"/>
      <c r="UN235" s="36"/>
      <c r="UO235" s="36"/>
      <c r="UP235" s="36"/>
      <c r="UQ235" s="36"/>
      <c r="UR235" s="36"/>
      <c r="US235" s="36"/>
      <c r="UT235" s="36"/>
      <c r="UU235" s="36"/>
      <c r="UV235" s="36"/>
      <c r="UW235" s="36"/>
      <c r="UX235" s="36"/>
      <c r="UY235" s="36"/>
      <c r="UZ235" s="36"/>
      <c r="VA235" s="36"/>
      <c r="VB235" s="36"/>
      <c r="VC235" s="36"/>
      <c r="VD235" s="36"/>
      <c r="VE235" s="36"/>
      <c r="VF235" s="36"/>
      <c r="VG235" s="36"/>
      <c r="VH235" s="36"/>
      <c r="VI235" s="36"/>
      <c r="VJ235" s="36"/>
      <c r="VK235" s="36"/>
      <c r="VL235" s="36"/>
      <c r="VM235" s="36"/>
      <c r="VN235" s="36"/>
      <c r="VO235" s="36"/>
      <c r="VP235" s="36"/>
      <c r="VQ235" s="36"/>
      <c r="VR235" s="36"/>
      <c r="VS235" s="36"/>
      <c r="VT235" s="36"/>
      <c r="VU235" s="36"/>
      <c r="VV235" s="36"/>
      <c r="VW235" s="36"/>
      <c r="VX235" s="36"/>
      <c r="VY235" s="36"/>
      <c r="VZ235" s="36"/>
      <c r="WA235" s="36"/>
      <c r="WB235" s="36"/>
      <c r="WC235" s="36"/>
      <c r="WD235" s="36"/>
      <c r="WE235" s="36"/>
      <c r="WF235" s="36"/>
      <c r="WG235" s="36"/>
      <c r="WH235" s="36"/>
      <c r="WI235" s="36"/>
      <c r="WJ235" s="36"/>
      <c r="WK235" s="36"/>
      <c r="WL235" s="36"/>
      <c r="WM235" s="36"/>
      <c r="WN235" s="36"/>
      <c r="WO235" s="36"/>
      <c r="WP235" s="36"/>
      <c r="WQ235" s="36"/>
      <c r="WR235" s="36"/>
      <c r="WS235" s="36"/>
      <c r="WT235" s="36"/>
      <c r="WU235" s="36"/>
      <c r="WV235" s="36"/>
      <c r="WW235" s="36"/>
      <c r="WX235" s="36"/>
      <c r="WY235" s="36"/>
      <c r="WZ235" s="36"/>
      <c r="XA235" s="36"/>
      <c r="XB235" s="36"/>
      <c r="XC235" s="36"/>
      <c r="XD235" s="36"/>
      <c r="XE235" s="36"/>
      <c r="XF235" s="36"/>
      <c r="XG235" s="36"/>
      <c r="XH235" s="36"/>
      <c r="XI235" s="36"/>
      <c r="XJ235" s="36"/>
      <c r="XK235" s="36"/>
      <c r="XL235" s="36"/>
      <c r="XM235" s="36"/>
      <c r="XN235" s="36"/>
      <c r="XO235" s="36"/>
      <c r="XP235" s="36"/>
      <c r="XQ235" s="36"/>
      <c r="XR235" s="36"/>
      <c r="XS235" s="36"/>
      <c r="XT235" s="36"/>
      <c r="XU235" s="36"/>
      <c r="XV235" s="36"/>
      <c r="XW235" s="36"/>
      <c r="XX235" s="36"/>
      <c r="XY235" s="36"/>
      <c r="XZ235" s="36"/>
      <c r="YA235" s="36"/>
      <c r="YB235" s="36"/>
      <c r="YC235" s="36"/>
      <c r="YD235" s="36"/>
      <c r="YE235" s="36"/>
      <c r="YF235" s="36"/>
      <c r="YG235" s="36"/>
      <c r="YH235" s="36"/>
      <c r="YI235" s="36"/>
      <c r="YJ235" s="36"/>
      <c r="YK235" s="36"/>
      <c r="YL235" s="36"/>
      <c r="YM235" s="36"/>
      <c r="YN235" s="36"/>
      <c r="YO235" s="36"/>
      <c r="YP235" s="36"/>
      <c r="YQ235" s="36"/>
      <c r="YR235" s="36"/>
      <c r="YS235" s="36"/>
      <c r="YT235" s="36"/>
      <c r="YU235" s="36"/>
      <c r="YV235" s="36"/>
      <c r="YW235" s="36"/>
      <c r="YX235" s="36"/>
      <c r="YY235" s="36"/>
      <c r="YZ235" s="36"/>
      <c r="ZA235" s="36"/>
      <c r="ZB235" s="36"/>
      <c r="ZC235" s="36"/>
      <c r="ZD235" s="36"/>
      <c r="ZE235" s="36"/>
      <c r="ZF235" s="36"/>
      <c r="ZG235" s="36"/>
      <c r="ZH235" s="36"/>
      <c r="ZI235" s="36"/>
      <c r="ZJ235" s="36"/>
      <c r="ZK235" s="36"/>
      <c r="ZL235" s="36"/>
      <c r="ZM235" s="36"/>
      <c r="ZN235" s="36"/>
      <c r="ZO235" s="36"/>
      <c r="ZP235" s="36"/>
      <c r="ZQ235" s="36"/>
      <c r="ZR235" s="36"/>
      <c r="ZS235" s="36"/>
      <c r="ZT235" s="36"/>
      <c r="ZU235" s="36"/>
    </row>
    <row r="236" spans="1:697" x14ac:dyDescent="0.25">
      <c r="A236" s="6" t="s">
        <v>602</v>
      </c>
      <c r="B236" s="6">
        <v>120</v>
      </c>
      <c r="C236" s="22"/>
      <c r="D236" s="6">
        <v>21</v>
      </c>
      <c r="E236" s="6">
        <v>15.7</v>
      </c>
      <c r="F236" s="39" t="s">
        <v>531</v>
      </c>
      <c r="N236" s="6">
        <v>1</v>
      </c>
      <c r="O236" s="6">
        <v>1.5</v>
      </c>
      <c r="P236" s="39">
        <v>10.59</v>
      </c>
      <c r="Q236" s="28">
        <v>5.67</v>
      </c>
      <c r="S236" s="39">
        <v>0.373</v>
      </c>
      <c r="CK236" s="26"/>
      <c r="CL236" s="26"/>
      <c r="CM236" s="26"/>
      <c r="CN236" s="26"/>
      <c r="CO236" s="29"/>
      <c r="DB236" s="26"/>
      <c r="DC236" s="26"/>
      <c r="DD236" s="26"/>
      <c r="DE236" s="26"/>
      <c r="DF236" s="26"/>
      <c r="DG236" s="26"/>
      <c r="DM236" s="26"/>
    </row>
    <row r="237" spans="1:697" x14ac:dyDescent="0.25">
      <c r="A237" s="48" t="s">
        <v>1011</v>
      </c>
      <c r="B237" s="6">
        <v>565</v>
      </c>
      <c r="C237" s="22">
        <v>4</v>
      </c>
      <c r="D237" s="6">
        <v>21</v>
      </c>
      <c r="E237" s="6">
        <v>15</v>
      </c>
      <c r="F237" s="6" t="s">
        <v>531</v>
      </c>
      <c r="K237" s="53"/>
      <c r="L237" s="53"/>
      <c r="M237" s="106">
        <v>4.0476190476190478E-2</v>
      </c>
      <c r="N237" s="25">
        <v>1</v>
      </c>
      <c r="O237" s="25">
        <v>1</v>
      </c>
      <c r="P237" s="6">
        <v>10.4</v>
      </c>
      <c r="Q237" s="6">
        <v>7.25</v>
      </c>
      <c r="R237" s="6">
        <v>2.77</v>
      </c>
      <c r="S237" s="6">
        <v>0.33200000000000002</v>
      </c>
      <c r="Y237" s="6">
        <v>0.56337599999999999</v>
      </c>
      <c r="Z237" s="6">
        <v>0.58231500000000003</v>
      </c>
      <c r="AA237" s="6">
        <v>0.58590100000000001</v>
      </c>
      <c r="AB237" s="6">
        <v>0.62672499999999998</v>
      </c>
      <c r="AC237" s="6">
        <v>0.69313000000000002</v>
      </c>
      <c r="AJ237" s="6">
        <v>-71.8</v>
      </c>
      <c r="AK237" s="6">
        <v>-2250</v>
      </c>
      <c r="AM237" s="6">
        <v>356</v>
      </c>
      <c r="AP237" s="23">
        <v>33.261699999999998</v>
      </c>
      <c r="AQ237" s="23">
        <v>-41.591200000000001</v>
      </c>
      <c r="AR237" s="6">
        <v>20</v>
      </c>
      <c r="AS237" s="23">
        <v>-54.578899999999997</v>
      </c>
      <c r="AT237" s="23">
        <v>1540</v>
      </c>
      <c r="AU237" s="23">
        <v>-41.591200000000001</v>
      </c>
      <c r="AV237" s="23">
        <v>12.9877</v>
      </c>
      <c r="AW237" s="23">
        <v>20.274000000000001</v>
      </c>
      <c r="AX237" s="23">
        <v>33.261699999999998</v>
      </c>
      <c r="AY237" s="23">
        <v>0.20097699999999999</v>
      </c>
      <c r="AZ237" s="23">
        <v>0.12629399999999999</v>
      </c>
      <c r="BA237" s="23">
        <v>148.98400000000001</v>
      </c>
      <c r="BC237" s="23">
        <v>-53.960900000000002</v>
      </c>
      <c r="BD237" s="23">
        <v>0.61795500000000003</v>
      </c>
      <c r="BE237" s="23">
        <v>0.62894399999999995</v>
      </c>
      <c r="BI237" s="23">
        <v>0.57355599999999995</v>
      </c>
      <c r="BJ237" s="23">
        <v>0.77300000000000002</v>
      </c>
      <c r="BK237" s="23">
        <v>1</v>
      </c>
      <c r="BL237" s="23">
        <v>1</v>
      </c>
      <c r="BQ237" s="23">
        <v>0.57341640816326511</v>
      </c>
      <c r="BR237" s="23">
        <v>0.27933893877551025</v>
      </c>
      <c r="BY237" s="105">
        <v>0.34930555555555554</v>
      </c>
      <c r="BZ237" s="105"/>
      <c r="CA237" s="105"/>
      <c r="CI237" s="13"/>
      <c r="CJ237" s="13">
        <v>218</v>
      </c>
      <c r="CK237" s="26">
        <v>0</v>
      </c>
      <c r="CL237" s="26">
        <v>0</v>
      </c>
      <c r="CM237" s="15"/>
      <c r="CN237" s="26"/>
      <c r="CO237" s="29"/>
      <c r="DA237" s="6">
        <v>1</v>
      </c>
      <c r="DB237" s="6">
        <v>1</v>
      </c>
      <c r="DG237" s="26"/>
      <c r="DH237" s="26"/>
      <c r="DM237" s="26"/>
      <c r="GI237" s="111"/>
      <c r="GJ237" s="111"/>
      <c r="GK237" s="111"/>
      <c r="GL237" s="111"/>
      <c r="GM237" s="111"/>
      <c r="GN237" s="111"/>
      <c r="GO237" s="111"/>
      <c r="GP237" s="111"/>
      <c r="GQ237" s="111"/>
      <c r="GR237" s="111"/>
      <c r="GS237" s="111"/>
      <c r="GT237" s="111"/>
      <c r="GU237" s="111"/>
      <c r="GV237" s="111"/>
      <c r="GW237" s="111"/>
      <c r="GX237" s="111"/>
      <c r="GY237" s="111"/>
      <c r="GZ237" s="111"/>
      <c r="HA237" s="111"/>
      <c r="HB237" s="111"/>
      <c r="HC237" s="111"/>
      <c r="HD237" s="111"/>
      <c r="HE237" s="111"/>
      <c r="HF237" s="111"/>
      <c r="HG237" s="111"/>
      <c r="HH237" s="111"/>
      <c r="HI237" s="111"/>
      <c r="HJ237" s="111"/>
      <c r="HK237" s="111"/>
      <c r="HL237" s="111"/>
      <c r="HM237" s="111"/>
      <c r="HN237" s="111"/>
      <c r="HO237" s="111"/>
      <c r="HP237" s="111"/>
      <c r="HQ237" s="111"/>
      <c r="HR237" s="111"/>
      <c r="HS237" s="111"/>
      <c r="HT237" s="111"/>
      <c r="HU237" s="111"/>
      <c r="HV237" s="111"/>
      <c r="HW237" s="111"/>
      <c r="HX237" s="111"/>
      <c r="HY237" s="111"/>
      <c r="HZ237" s="111"/>
      <c r="IA237" s="111"/>
      <c r="IB237" s="111"/>
      <c r="IC237" s="111"/>
      <c r="ID237" s="111"/>
      <c r="IE237" s="111"/>
      <c r="IF237" s="111"/>
      <c r="IG237" s="111"/>
      <c r="IH237" s="111"/>
      <c r="II237" s="111"/>
      <c r="IJ237" s="111"/>
      <c r="IK237" s="111"/>
      <c r="IL237" s="111"/>
      <c r="IM237" s="111"/>
      <c r="IN237" s="111"/>
      <c r="IO237" s="111"/>
      <c r="IP237" s="111"/>
      <c r="IQ237" s="111"/>
      <c r="IR237" s="111"/>
      <c r="IS237" s="111"/>
      <c r="IT237" s="111"/>
      <c r="IU237" s="111"/>
      <c r="IV237" s="111"/>
      <c r="IW237" s="111"/>
      <c r="IX237" s="111"/>
      <c r="IY237" s="111"/>
      <c r="IZ237" s="111"/>
      <c r="JA237" s="111"/>
      <c r="JB237" s="111"/>
      <c r="JC237" s="111"/>
      <c r="JD237" s="111"/>
      <c r="JE237" s="111"/>
      <c r="JF237" s="111"/>
      <c r="JG237" s="111"/>
      <c r="JH237" s="111"/>
      <c r="JI237" s="111"/>
      <c r="JJ237" s="111"/>
      <c r="JK237" s="111"/>
      <c r="JL237" s="111"/>
      <c r="JM237" s="111"/>
      <c r="JN237" s="111"/>
      <c r="JO237" s="111"/>
      <c r="JP237" s="111"/>
      <c r="JQ237" s="111"/>
      <c r="JR237" s="111"/>
      <c r="JS237" s="111"/>
      <c r="JT237" s="111"/>
      <c r="JU237" s="111"/>
      <c r="JV237" s="111"/>
      <c r="JW237" s="111"/>
      <c r="JX237" s="111"/>
      <c r="JY237" s="111"/>
      <c r="JZ237" s="111"/>
      <c r="KA237" s="111"/>
      <c r="KB237" s="111"/>
      <c r="KC237" s="111"/>
      <c r="KD237" s="111"/>
      <c r="KE237" s="111"/>
      <c r="KF237" s="111"/>
      <c r="KG237" s="111"/>
      <c r="KH237" s="111"/>
      <c r="KI237" s="111"/>
      <c r="KJ237" s="111"/>
      <c r="KK237" s="111"/>
      <c r="KL237" s="111"/>
      <c r="KM237" s="111"/>
      <c r="KN237" s="111"/>
      <c r="KO237" s="111"/>
      <c r="KP237" s="111"/>
      <c r="KQ237" s="111"/>
      <c r="KR237" s="111"/>
      <c r="KS237" s="111"/>
      <c r="KT237" s="111"/>
      <c r="KU237" s="111"/>
      <c r="KV237" s="111"/>
      <c r="KW237" s="111"/>
      <c r="KX237" s="111"/>
      <c r="KY237" s="111"/>
      <c r="KZ237" s="111"/>
      <c r="LA237" s="111"/>
      <c r="LB237" s="111"/>
      <c r="LC237" s="111"/>
      <c r="LD237" s="111"/>
      <c r="LE237" s="111"/>
      <c r="LF237" s="111"/>
      <c r="LG237" s="111"/>
      <c r="LH237" s="111"/>
      <c r="LI237" s="111"/>
      <c r="LJ237" s="111"/>
      <c r="LK237" s="111"/>
      <c r="LL237" s="111"/>
      <c r="LM237" s="111"/>
      <c r="LN237" s="111"/>
      <c r="LO237" s="111"/>
      <c r="LP237" s="111"/>
      <c r="LQ237" s="111"/>
      <c r="LR237" s="111"/>
      <c r="LS237" s="111"/>
      <c r="LT237" s="111"/>
      <c r="LU237" s="111"/>
      <c r="LV237" s="111"/>
      <c r="LW237" s="111"/>
      <c r="LX237" s="111"/>
      <c r="LY237" s="111"/>
      <c r="LZ237" s="111"/>
      <c r="MA237" s="111"/>
      <c r="MB237" s="111"/>
      <c r="MC237" s="111"/>
      <c r="MD237" s="111"/>
      <c r="ME237" s="111"/>
      <c r="MF237" s="111"/>
      <c r="MG237" s="111"/>
      <c r="MH237" s="111"/>
      <c r="MI237" s="111"/>
      <c r="MJ237" s="111"/>
      <c r="MK237" s="111"/>
      <c r="ML237" s="111"/>
      <c r="MM237" s="111"/>
      <c r="MN237" s="111"/>
      <c r="MO237" s="111"/>
      <c r="MP237" s="111"/>
      <c r="MQ237" s="111"/>
      <c r="MR237" s="111"/>
      <c r="MS237" s="111"/>
      <c r="MT237" s="111"/>
      <c r="MU237" s="111"/>
      <c r="MV237" s="111"/>
      <c r="MW237" s="111"/>
      <c r="MX237" s="111"/>
      <c r="MY237" s="111"/>
      <c r="MZ237" s="111"/>
      <c r="NA237" s="111"/>
      <c r="NB237" s="111"/>
      <c r="NC237" s="111"/>
      <c r="ND237" s="111"/>
      <c r="NE237" s="111"/>
      <c r="NF237" s="111"/>
      <c r="NG237" s="111"/>
      <c r="NH237" s="111"/>
      <c r="NI237" s="111"/>
      <c r="NJ237" s="111"/>
      <c r="NK237" s="111"/>
      <c r="NL237" s="111"/>
      <c r="NM237" s="111"/>
      <c r="NN237" s="111"/>
      <c r="NO237" s="111"/>
      <c r="NP237" s="111"/>
      <c r="NQ237" s="111"/>
      <c r="NR237" s="111"/>
      <c r="NS237" s="111"/>
      <c r="NT237" s="111"/>
      <c r="NU237" s="111"/>
      <c r="NV237" s="111"/>
      <c r="NW237" s="111"/>
      <c r="NX237" s="111"/>
      <c r="NY237" s="111"/>
      <c r="NZ237" s="111"/>
      <c r="OA237" s="111"/>
      <c r="OB237" s="111"/>
      <c r="OC237" s="111"/>
      <c r="OD237" s="111"/>
      <c r="OE237" s="111"/>
      <c r="OF237" s="111"/>
      <c r="OG237" s="111"/>
      <c r="OH237" s="111"/>
      <c r="OI237" s="111"/>
      <c r="OJ237" s="111"/>
      <c r="OK237" s="111"/>
      <c r="OL237" s="111"/>
      <c r="OM237" s="111"/>
      <c r="ON237" s="111"/>
      <c r="OO237" s="111"/>
      <c r="OP237" s="111"/>
      <c r="OQ237" s="111"/>
      <c r="OR237" s="111"/>
      <c r="OS237" s="111"/>
      <c r="OT237" s="111"/>
      <c r="OU237" s="111"/>
      <c r="OV237" s="111"/>
      <c r="OW237" s="111"/>
      <c r="OX237" s="111"/>
      <c r="OY237" s="111"/>
      <c r="OZ237" s="111"/>
      <c r="PA237" s="111"/>
      <c r="PB237" s="111"/>
      <c r="PC237" s="111"/>
      <c r="PD237" s="111"/>
      <c r="PE237" s="111"/>
      <c r="PF237" s="111"/>
      <c r="PG237" s="111"/>
      <c r="PH237" s="111"/>
      <c r="PI237" s="111"/>
      <c r="PJ237" s="111"/>
      <c r="PK237" s="111"/>
      <c r="PL237" s="111"/>
      <c r="PM237" s="111"/>
      <c r="PN237" s="111"/>
      <c r="PO237" s="111"/>
      <c r="PP237" s="111"/>
      <c r="PQ237" s="111"/>
      <c r="PR237" s="111"/>
      <c r="PS237" s="111"/>
      <c r="PT237" s="111"/>
      <c r="PU237" s="111"/>
      <c r="PV237" s="111"/>
      <c r="PW237" s="111"/>
      <c r="PX237" s="111"/>
      <c r="PY237" s="111"/>
      <c r="PZ237" s="111"/>
      <c r="QA237" s="111"/>
      <c r="QB237" s="111"/>
      <c r="QC237" s="111"/>
      <c r="QD237" s="111"/>
      <c r="QE237" s="111"/>
      <c r="QF237" s="111"/>
      <c r="QG237" s="111"/>
      <c r="QH237" s="111"/>
      <c r="QI237" s="111"/>
      <c r="QJ237" s="111"/>
      <c r="QK237" s="111"/>
      <c r="QL237" s="111"/>
      <c r="QM237" s="111"/>
      <c r="QN237" s="111"/>
      <c r="QO237" s="111"/>
      <c r="QP237" s="111"/>
      <c r="QQ237" s="111"/>
      <c r="QR237" s="111"/>
      <c r="QS237" s="111"/>
      <c r="QT237" s="111"/>
      <c r="QU237" s="111"/>
      <c r="QV237" s="111"/>
      <c r="QW237" s="111"/>
      <c r="QX237" s="111"/>
      <c r="QY237" s="111"/>
      <c r="QZ237" s="111"/>
      <c r="RA237" s="111"/>
      <c r="RB237" s="111"/>
      <c r="RC237" s="111"/>
      <c r="RD237" s="111"/>
      <c r="RE237" s="111"/>
      <c r="RF237" s="111"/>
      <c r="RG237" s="111"/>
      <c r="RH237" s="111"/>
      <c r="RI237" s="111"/>
      <c r="RJ237" s="111"/>
      <c r="RK237" s="111"/>
      <c r="RL237" s="111"/>
      <c r="RM237" s="111"/>
      <c r="RN237" s="111"/>
      <c r="RO237" s="111"/>
      <c r="RP237" s="111"/>
      <c r="RQ237" s="111"/>
      <c r="RR237" s="111"/>
      <c r="RS237" s="111"/>
      <c r="RT237" s="111"/>
      <c r="RU237" s="111"/>
      <c r="RV237" s="111"/>
      <c r="RW237" s="111"/>
      <c r="RX237" s="111"/>
      <c r="RY237" s="111"/>
      <c r="RZ237" s="111"/>
      <c r="SA237" s="111"/>
      <c r="SB237" s="111"/>
      <c r="SC237" s="111"/>
      <c r="SD237" s="111"/>
      <c r="SE237" s="111"/>
      <c r="SF237" s="111"/>
      <c r="SG237" s="111"/>
      <c r="SH237" s="111"/>
      <c r="SI237" s="111"/>
      <c r="SJ237" s="111"/>
      <c r="SK237" s="111"/>
      <c r="SL237" s="111"/>
      <c r="SM237" s="111"/>
      <c r="SN237" s="111"/>
      <c r="SO237" s="111"/>
      <c r="SP237" s="111"/>
      <c r="SQ237" s="111"/>
      <c r="SR237" s="111"/>
      <c r="SS237" s="111"/>
      <c r="ST237" s="111"/>
      <c r="SU237" s="111"/>
      <c r="SV237" s="111"/>
      <c r="SW237" s="111"/>
      <c r="SX237" s="111"/>
      <c r="SY237" s="111"/>
      <c r="SZ237" s="111"/>
      <c r="TA237" s="111"/>
      <c r="TB237" s="111"/>
      <c r="TC237" s="111"/>
      <c r="TD237" s="111"/>
      <c r="TE237" s="111"/>
      <c r="TF237" s="111"/>
      <c r="TG237" s="111"/>
      <c r="TH237" s="111"/>
      <c r="TI237" s="111"/>
      <c r="TJ237" s="111"/>
      <c r="TK237" s="111"/>
      <c r="TL237" s="111"/>
      <c r="TM237" s="111"/>
      <c r="TN237" s="111"/>
      <c r="TO237" s="111"/>
      <c r="TP237" s="111"/>
      <c r="TQ237" s="111"/>
      <c r="TR237" s="111"/>
      <c r="TS237" s="111"/>
      <c r="TT237" s="111"/>
      <c r="TU237" s="111"/>
      <c r="TV237" s="111"/>
      <c r="TW237" s="111"/>
      <c r="TX237" s="111"/>
      <c r="TY237" s="111"/>
      <c r="TZ237" s="111"/>
      <c r="UA237" s="111"/>
      <c r="UB237" s="111"/>
      <c r="UC237" s="111"/>
      <c r="UD237" s="111"/>
      <c r="UE237" s="111"/>
      <c r="UF237" s="111"/>
      <c r="UG237" s="111"/>
      <c r="UH237" s="111"/>
      <c r="UI237" s="111"/>
      <c r="UJ237" s="111"/>
      <c r="UK237" s="111"/>
      <c r="UL237" s="111"/>
      <c r="UM237" s="111"/>
      <c r="UN237" s="111"/>
      <c r="UO237" s="111"/>
      <c r="UP237" s="111"/>
      <c r="UQ237" s="111"/>
      <c r="UR237" s="111"/>
      <c r="US237" s="111"/>
      <c r="UT237" s="111"/>
      <c r="UU237" s="111"/>
      <c r="UV237" s="111"/>
      <c r="UW237" s="111"/>
      <c r="UX237" s="111"/>
      <c r="UY237" s="111"/>
      <c r="UZ237" s="111"/>
      <c r="VA237" s="111"/>
      <c r="VB237" s="111"/>
      <c r="VC237" s="111"/>
      <c r="VD237" s="111"/>
      <c r="VE237" s="111"/>
      <c r="VF237" s="111"/>
      <c r="VG237" s="111"/>
      <c r="VH237" s="111"/>
      <c r="VI237" s="111"/>
      <c r="VJ237" s="111"/>
      <c r="VK237" s="111"/>
      <c r="VL237" s="111"/>
      <c r="VM237" s="111"/>
      <c r="VN237" s="111"/>
      <c r="VO237" s="111"/>
      <c r="VP237" s="111"/>
      <c r="VQ237" s="111"/>
      <c r="VR237" s="111"/>
      <c r="VS237" s="111"/>
      <c r="VT237" s="111"/>
      <c r="VU237" s="111"/>
      <c r="VV237" s="111"/>
      <c r="VW237" s="111"/>
      <c r="VX237" s="111"/>
      <c r="VY237" s="111"/>
      <c r="VZ237" s="111"/>
      <c r="WA237" s="111"/>
      <c r="WB237" s="111"/>
      <c r="WC237" s="111"/>
      <c r="WD237" s="111"/>
      <c r="WE237" s="111"/>
      <c r="WF237" s="111"/>
      <c r="WG237" s="111"/>
      <c r="WH237" s="111"/>
      <c r="WI237" s="111"/>
      <c r="WJ237" s="111"/>
      <c r="WK237" s="111"/>
      <c r="WL237" s="111"/>
      <c r="WM237" s="111"/>
      <c r="WN237" s="111"/>
      <c r="WO237" s="111"/>
      <c r="WP237" s="111"/>
      <c r="WQ237" s="111"/>
      <c r="WR237" s="111"/>
      <c r="WS237" s="111"/>
      <c r="WT237" s="111"/>
      <c r="WU237" s="111"/>
      <c r="WV237" s="111"/>
      <c r="WW237" s="111"/>
      <c r="WX237" s="111"/>
      <c r="WY237" s="111"/>
      <c r="WZ237" s="111"/>
      <c r="XA237" s="111"/>
      <c r="XB237" s="111"/>
      <c r="XC237" s="111"/>
      <c r="XD237" s="111"/>
      <c r="XE237" s="111"/>
      <c r="XF237" s="111"/>
      <c r="XG237" s="111"/>
      <c r="XH237" s="111"/>
      <c r="XI237" s="111"/>
      <c r="XJ237" s="111"/>
      <c r="XK237" s="111"/>
      <c r="XL237" s="111"/>
      <c r="XM237" s="111"/>
      <c r="XN237" s="111"/>
      <c r="XO237" s="111"/>
      <c r="XP237" s="111"/>
      <c r="XQ237" s="111"/>
      <c r="XR237" s="111"/>
      <c r="XS237" s="111"/>
      <c r="XT237" s="111"/>
      <c r="XU237" s="111"/>
      <c r="XV237" s="111"/>
      <c r="XW237" s="111"/>
      <c r="XX237" s="111"/>
      <c r="XY237" s="111"/>
      <c r="XZ237" s="111"/>
      <c r="YA237" s="111"/>
      <c r="YB237" s="111"/>
      <c r="YC237" s="111"/>
      <c r="YD237" s="111"/>
      <c r="YE237" s="111"/>
      <c r="YF237" s="111"/>
      <c r="YG237" s="111"/>
      <c r="YH237" s="111"/>
      <c r="YI237" s="111"/>
      <c r="YJ237" s="111"/>
      <c r="YK237" s="111"/>
      <c r="YL237" s="111"/>
      <c r="YM237" s="111"/>
      <c r="YN237" s="111"/>
      <c r="YO237" s="111"/>
      <c r="YP237" s="111"/>
      <c r="YQ237" s="111"/>
      <c r="YR237" s="111"/>
      <c r="YS237" s="111"/>
      <c r="YT237" s="111"/>
      <c r="YU237" s="111"/>
      <c r="YV237" s="111"/>
      <c r="YW237" s="111"/>
      <c r="YX237" s="111"/>
      <c r="YY237" s="111"/>
      <c r="YZ237" s="111"/>
      <c r="ZA237" s="111"/>
      <c r="ZB237" s="111"/>
      <c r="ZC237" s="111"/>
      <c r="ZD237" s="111"/>
      <c r="ZE237" s="111"/>
      <c r="ZF237" s="111"/>
      <c r="ZG237" s="111"/>
      <c r="ZH237" s="111"/>
      <c r="ZI237" s="111"/>
      <c r="ZJ237" s="111"/>
      <c r="ZK237" s="111"/>
      <c r="ZL237" s="111"/>
      <c r="ZM237" s="111"/>
      <c r="ZN237" s="111"/>
      <c r="ZO237" s="111"/>
      <c r="ZP237" s="111"/>
      <c r="ZQ237" s="111"/>
      <c r="ZR237" s="111"/>
      <c r="ZS237" s="111"/>
      <c r="ZT237" s="111"/>
      <c r="ZU237" s="111"/>
    </row>
    <row r="238" spans="1:697" x14ac:dyDescent="0.25">
      <c r="A238" s="48" t="s">
        <v>1015</v>
      </c>
      <c r="B238" s="6">
        <v>569</v>
      </c>
      <c r="C238" s="22" t="s">
        <v>802</v>
      </c>
      <c r="D238" s="6">
        <v>21</v>
      </c>
      <c r="E238" s="6">
        <v>15</v>
      </c>
      <c r="F238" s="6" t="s">
        <v>531</v>
      </c>
      <c r="K238" s="53"/>
      <c r="L238" s="53"/>
      <c r="M238" s="106">
        <v>0.9667194928684627</v>
      </c>
      <c r="N238" s="25">
        <v>1</v>
      </c>
      <c r="O238" s="25">
        <v>1</v>
      </c>
      <c r="P238" s="6">
        <v>8.84</v>
      </c>
      <c r="Q238" s="6">
        <v>6.11</v>
      </c>
      <c r="R238" s="6">
        <v>3.8</v>
      </c>
      <c r="S238" s="6">
        <v>0.29499999999999998</v>
      </c>
      <c r="Y238" s="6">
        <v>0.638266</v>
      </c>
      <c r="Z238" s="6">
        <v>0.61937900000000001</v>
      </c>
      <c r="AA238" s="6">
        <v>0.62486900000000001</v>
      </c>
      <c r="AB238" s="6">
        <v>0.65807700000000002</v>
      </c>
      <c r="AC238" s="6">
        <v>0.77439899999999995</v>
      </c>
      <c r="AM238" s="6">
        <v>343</v>
      </c>
      <c r="AP238" s="23">
        <v>36.453800000000001</v>
      </c>
      <c r="AQ238" s="23">
        <v>-38.769399999999997</v>
      </c>
      <c r="AR238" s="6">
        <v>43</v>
      </c>
      <c r="AS238" s="23">
        <v>-51.236499999999999</v>
      </c>
      <c r="AT238" s="23">
        <v>1910</v>
      </c>
      <c r="AU238" s="23">
        <v>-38.769399999999997</v>
      </c>
      <c r="AV238" s="23">
        <v>12.4671</v>
      </c>
      <c r="AW238" s="23">
        <v>23.986699999999999</v>
      </c>
      <c r="AX238" s="23">
        <v>36.453800000000001</v>
      </c>
      <c r="AY238" s="23">
        <v>0.217169</v>
      </c>
      <c r="AZ238" s="23">
        <v>0.14008399999999999</v>
      </c>
      <c r="BA238" s="23">
        <v>159.22999999999999</v>
      </c>
      <c r="BC238" s="23">
        <v>-49.7943</v>
      </c>
      <c r="BD238" s="23">
        <v>1.4421299999999999</v>
      </c>
      <c r="BE238" s="23">
        <v>0.66958200000000001</v>
      </c>
      <c r="BI238" s="23">
        <v>0.50971999999999995</v>
      </c>
      <c r="BJ238" s="23">
        <v>0.73023300000000002</v>
      </c>
      <c r="BY238" s="105">
        <v>0.34930555555555554</v>
      </c>
      <c r="BZ238" s="105"/>
      <c r="CI238" s="13"/>
      <c r="CJ238" s="13">
        <v>221</v>
      </c>
      <c r="CK238" s="26">
        <v>10.036274311999998</v>
      </c>
      <c r="CL238" s="26">
        <v>0</v>
      </c>
      <c r="CM238" s="15"/>
      <c r="CN238" s="26"/>
      <c r="CO238" s="29">
        <v>1</v>
      </c>
      <c r="DB238" s="26"/>
      <c r="DC238" s="26"/>
      <c r="DD238" s="26"/>
      <c r="DE238" s="26"/>
      <c r="DF238" s="26"/>
      <c r="DG238" s="26"/>
      <c r="DH238" s="26"/>
      <c r="DM238" s="26"/>
    </row>
    <row r="239" spans="1:697" x14ac:dyDescent="0.25">
      <c r="A239" s="13" t="s">
        <v>1045</v>
      </c>
      <c r="B239" s="6">
        <v>647</v>
      </c>
      <c r="C239" s="22">
        <v>3</v>
      </c>
      <c r="D239" s="6">
        <v>21</v>
      </c>
      <c r="E239" s="6">
        <v>24.2</v>
      </c>
      <c r="F239" s="6" t="s">
        <v>531</v>
      </c>
      <c r="K239" s="170">
        <v>295</v>
      </c>
      <c r="L239" s="170">
        <v>350</v>
      </c>
      <c r="M239" s="169">
        <v>0.84285714285714286</v>
      </c>
      <c r="N239" s="23">
        <v>1</v>
      </c>
      <c r="O239" s="23">
        <v>1.5</v>
      </c>
      <c r="P239" s="6">
        <v>18.66</v>
      </c>
      <c r="Q239" s="6">
        <v>12.95</v>
      </c>
      <c r="R239" s="6">
        <v>5.97</v>
      </c>
      <c r="S239" s="6">
        <v>0.40300000000000002</v>
      </c>
      <c r="Y239" s="6">
        <v>0.58040800000000004</v>
      </c>
      <c r="Z239" s="6">
        <v>0.56800399999999995</v>
      </c>
      <c r="AA239" s="6">
        <v>0.57698899999999997</v>
      </c>
      <c r="AB239" s="6">
        <v>0.61795900000000004</v>
      </c>
      <c r="AC239" s="6">
        <v>0.72075900000000004</v>
      </c>
      <c r="AJ239" s="6">
        <v>-78.2</v>
      </c>
      <c r="AK239" s="6">
        <v>-1500</v>
      </c>
      <c r="AL239" s="6">
        <v>25</v>
      </c>
      <c r="AM239" s="6">
        <v>159.5</v>
      </c>
      <c r="AP239" s="23">
        <v>54.889600000000002</v>
      </c>
      <c r="AQ239" s="23">
        <v>-41.701300000000003</v>
      </c>
      <c r="AR239" s="6">
        <v>10</v>
      </c>
      <c r="AS239" s="23">
        <v>-55.5364</v>
      </c>
      <c r="AT239" s="23">
        <v>1070</v>
      </c>
      <c r="AU239" s="23">
        <v>-41.701300000000003</v>
      </c>
      <c r="AV239" s="23">
        <v>13.835100000000001</v>
      </c>
      <c r="AW239" s="23">
        <v>41.054400000000001</v>
      </c>
      <c r="AX239" s="23">
        <v>54.889600000000002</v>
      </c>
      <c r="AY239" s="23">
        <v>0.23714399999999999</v>
      </c>
      <c r="AZ239" s="23">
        <v>0.15477199999999999</v>
      </c>
      <c r="BA239" s="23">
        <v>277.5</v>
      </c>
      <c r="BB239" s="23">
        <v>-261.875</v>
      </c>
      <c r="BC239" s="23">
        <v>-57.5563</v>
      </c>
      <c r="BD239" s="23">
        <v>-2.0198200000000002</v>
      </c>
      <c r="BE239" s="23">
        <v>1.6176699999999999</v>
      </c>
      <c r="BI239" s="23">
        <v>0.78232800000000002</v>
      </c>
      <c r="BJ239" s="23">
        <v>1.036</v>
      </c>
      <c r="BN239" s="172">
        <v>1</v>
      </c>
      <c r="BY239" s="105">
        <v>0.49791666666666662</v>
      </c>
      <c r="BZ239" s="105">
        <v>0.50277777777777777</v>
      </c>
      <c r="CA239" s="105">
        <v>0.50972222222222219</v>
      </c>
      <c r="CK239" s="26">
        <v>0</v>
      </c>
      <c r="CL239" s="6">
        <v>0</v>
      </c>
      <c r="CO239" s="29"/>
      <c r="CP239" s="6">
        <v>1</v>
      </c>
      <c r="DB239" s="26"/>
      <c r="DC239" s="26"/>
      <c r="DD239" s="26"/>
      <c r="DE239" s="26"/>
      <c r="DF239" s="26"/>
      <c r="DG239" s="26"/>
      <c r="DM239" s="26"/>
    </row>
    <row r="240" spans="1:697" x14ac:dyDescent="0.25">
      <c r="A240" s="57" t="s">
        <v>551</v>
      </c>
      <c r="B240" s="6">
        <v>49</v>
      </c>
      <c r="C240" s="22"/>
      <c r="D240" s="6">
        <v>22</v>
      </c>
      <c r="E240" s="6">
        <v>16.2</v>
      </c>
      <c r="F240" s="39" t="s">
        <v>531</v>
      </c>
      <c r="I240" s="36"/>
      <c r="N240" s="6">
        <v>1</v>
      </c>
      <c r="O240" s="6">
        <v>1</v>
      </c>
      <c r="P240" s="39">
        <v>8.76</v>
      </c>
      <c r="Q240" s="39">
        <v>5.72</v>
      </c>
      <c r="S240" s="39">
        <v>0.35599999999999998</v>
      </c>
      <c r="Y240" s="6">
        <v>0.56640500000000005</v>
      </c>
      <c r="Z240" s="6">
        <v>0.52698400000000001</v>
      </c>
      <c r="AA240" s="6">
        <v>0.52238700000000005</v>
      </c>
      <c r="AB240" s="6">
        <v>0.54843399999999998</v>
      </c>
      <c r="AC240" s="6">
        <v>0.63980300000000001</v>
      </c>
      <c r="AJ240" s="6">
        <v>0</v>
      </c>
      <c r="AK240" s="6">
        <v>0</v>
      </c>
      <c r="AL240" s="6">
        <v>100</v>
      </c>
      <c r="AP240" s="23">
        <v>21.022200000000002</v>
      </c>
      <c r="AQ240" s="23">
        <v>-38.218800000000002</v>
      </c>
      <c r="AR240" s="6">
        <v>1</v>
      </c>
      <c r="AS240" s="23">
        <v>-49.741</v>
      </c>
      <c r="AT240" s="23">
        <v>2700</v>
      </c>
      <c r="AU240" s="23">
        <v>-38.218800000000002</v>
      </c>
      <c r="AV240" s="23">
        <v>11.5222</v>
      </c>
      <c r="AW240" s="23">
        <v>9.5</v>
      </c>
      <c r="AX240" s="23">
        <v>21.022200000000002</v>
      </c>
      <c r="AY240" s="23">
        <v>0.17611099999999999</v>
      </c>
      <c r="AZ240" s="23">
        <v>0.101156</v>
      </c>
      <c r="BA240" s="23">
        <v>83.593800000000002</v>
      </c>
      <c r="BB240" s="23">
        <v>-86.718800000000002</v>
      </c>
      <c r="BC240" s="23">
        <v>-47.3125</v>
      </c>
      <c r="BD240" s="23">
        <v>2.42848</v>
      </c>
      <c r="BE240" s="23">
        <v>0.59983299999999995</v>
      </c>
      <c r="BI240" s="23">
        <v>0.46016699999999999</v>
      </c>
      <c r="BJ240" s="23">
        <v>0.62</v>
      </c>
      <c r="BU240" s="36"/>
      <c r="CK240" s="26"/>
      <c r="CL240" s="26"/>
      <c r="CM240" s="26"/>
      <c r="CN240" s="26"/>
      <c r="CO240" s="29"/>
      <c r="DB240" s="26"/>
      <c r="DC240" s="26"/>
      <c r="DD240" s="26"/>
      <c r="DE240" s="26"/>
      <c r="DF240" s="26"/>
      <c r="DG240" s="26"/>
      <c r="DM240" s="2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  <c r="IM240" s="36"/>
      <c r="IN240" s="36"/>
      <c r="IO240" s="36"/>
      <c r="IP240" s="36"/>
      <c r="IQ240" s="36"/>
      <c r="IR240" s="36"/>
      <c r="IS240" s="36"/>
      <c r="IT240" s="36"/>
      <c r="IU240" s="36"/>
      <c r="IV240" s="36"/>
      <c r="IW240" s="36"/>
      <c r="IX240" s="36"/>
      <c r="IY240" s="36"/>
      <c r="IZ240" s="36"/>
      <c r="JA240" s="36"/>
      <c r="JB240" s="36"/>
      <c r="JC240" s="36"/>
      <c r="JD240" s="36"/>
      <c r="JE240" s="36"/>
      <c r="JF240" s="36"/>
      <c r="JG240" s="36"/>
      <c r="JH240" s="36"/>
      <c r="JI240" s="36"/>
      <c r="JJ240" s="36"/>
      <c r="JK240" s="36"/>
      <c r="JL240" s="36"/>
      <c r="JM240" s="36"/>
      <c r="JN240" s="36"/>
      <c r="JO240" s="36"/>
      <c r="JP240" s="36"/>
      <c r="JQ240" s="36"/>
      <c r="JR240" s="36"/>
      <c r="JS240" s="36"/>
      <c r="JT240" s="36"/>
      <c r="JU240" s="36"/>
      <c r="JV240" s="36"/>
      <c r="JW240" s="36"/>
      <c r="JX240" s="36"/>
      <c r="JY240" s="36"/>
      <c r="JZ240" s="36"/>
      <c r="KA240" s="36"/>
      <c r="KB240" s="36"/>
      <c r="KC240" s="36"/>
      <c r="KD240" s="36"/>
      <c r="KE240" s="36"/>
      <c r="KF240" s="36"/>
      <c r="KG240" s="36"/>
      <c r="KH240" s="36"/>
      <c r="KI240" s="36"/>
      <c r="KJ240" s="36"/>
      <c r="KK240" s="36"/>
      <c r="KL240" s="36"/>
      <c r="KM240" s="36"/>
      <c r="KN240" s="36"/>
      <c r="KO240" s="36"/>
      <c r="KP240" s="36"/>
      <c r="KQ240" s="36"/>
      <c r="KR240" s="36"/>
      <c r="KS240" s="36"/>
      <c r="KT240" s="36"/>
      <c r="KU240" s="36"/>
      <c r="KV240" s="36"/>
      <c r="KW240" s="36"/>
      <c r="KX240" s="36"/>
      <c r="KY240" s="36"/>
      <c r="KZ240" s="36"/>
      <c r="LA240" s="36"/>
      <c r="LB240" s="36"/>
      <c r="LC240" s="36"/>
      <c r="LD240" s="36"/>
      <c r="LE240" s="36"/>
      <c r="LF240" s="36"/>
      <c r="LG240" s="36"/>
      <c r="LH240" s="36"/>
      <c r="LI240" s="36"/>
      <c r="LJ240" s="36"/>
      <c r="LK240" s="36"/>
      <c r="LL240" s="36"/>
      <c r="LM240" s="36"/>
      <c r="LN240" s="36"/>
      <c r="LO240" s="36"/>
      <c r="LP240" s="36"/>
      <c r="LQ240" s="36"/>
      <c r="LR240" s="36"/>
      <c r="LS240" s="36"/>
      <c r="LT240" s="36"/>
      <c r="LU240" s="36"/>
      <c r="LV240" s="36"/>
      <c r="LW240" s="36"/>
      <c r="LX240" s="36"/>
      <c r="LY240" s="36"/>
      <c r="LZ240" s="36"/>
      <c r="MA240" s="36"/>
      <c r="MB240" s="36"/>
      <c r="MC240" s="36"/>
      <c r="MD240" s="36"/>
      <c r="ME240" s="36"/>
      <c r="MF240" s="36"/>
      <c r="MG240" s="36"/>
      <c r="MH240" s="36"/>
      <c r="MI240" s="36"/>
      <c r="MJ240" s="36"/>
      <c r="MK240" s="36"/>
      <c r="ML240" s="36"/>
      <c r="MM240" s="36"/>
      <c r="MN240" s="36"/>
      <c r="MO240" s="36"/>
      <c r="MP240" s="36"/>
      <c r="MQ240" s="36"/>
      <c r="MR240" s="36"/>
      <c r="MS240" s="36"/>
      <c r="MT240" s="36"/>
      <c r="MU240" s="36"/>
      <c r="MV240" s="36"/>
      <c r="MW240" s="36"/>
      <c r="MX240" s="36"/>
      <c r="MY240" s="36"/>
      <c r="MZ240" s="36"/>
      <c r="NA240" s="36"/>
      <c r="NB240" s="36"/>
      <c r="NC240" s="36"/>
      <c r="ND240" s="36"/>
      <c r="NE240" s="36"/>
      <c r="NF240" s="36"/>
      <c r="NG240" s="36"/>
      <c r="NH240" s="36"/>
      <c r="NI240" s="36"/>
      <c r="NJ240" s="36"/>
      <c r="NK240" s="36"/>
      <c r="NL240" s="36"/>
      <c r="NM240" s="36"/>
      <c r="NN240" s="36"/>
      <c r="NO240" s="36"/>
      <c r="NP240" s="36"/>
      <c r="NQ240" s="36"/>
      <c r="NR240" s="36"/>
      <c r="NS240" s="36"/>
      <c r="NT240" s="36"/>
      <c r="NU240" s="36"/>
      <c r="NV240" s="36"/>
      <c r="NW240" s="36"/>
      <c r="NX240" s="36"/>
      <c r="NY240" s="36"/>
      <c r="NZ240" s="36"/>
      <c r="OA240" s="36"/>
      <c r="OB240" s="36"/>
      <c r="OC240" s="36"/>
      <c r="OD240" s="36"/>
      <c r="OE240" s="36"/>
      <c r="OF240" s="36"/>
      <c r="OG240" s="36"/>
      <c r="OH240" s="36"/>
      <c r="OI240" s="36"/>
      <c r="OJ240" s="36"/>
      <c r="OK240" s="36"/>
      <c r="OL240" s="36"/>
      <c r="OM240" s="36"/>
      <c r="ON240" s="36"/>
      <c r="OO240" s="36"/>
      <c r="OP240" s="36"/>
      <c r="OQ240" s="36"/>
      <c r="OR240" s="36"/>
      <c r="OS240" s="36"/>
      <c r="OT240" s="36"/>
      <c r="OU240" s="36"/>
      <c r="OV240" s="36"/>
      <c r="OW240" s="36"/>
      <c r="OX240" s="36"/>
      <c r="OY240" s="36"/>
      <c r="OZ240" s="36"/>
      <c r="PA240" s="36"/>
      <c r="PB240" s="36"/>
      <c r="PC240" s="36"/>
      <c r="PD240" s="36"/>
      <c r="PE240" s="36"/>
      <c r="PF240" s="36"/>
      <c r="PG240" s="36"/>
      <c r="PH240" s="36"/>
      <c r="PI240" s="36"/>
      <c r="PJ240" s="36"/>
      <c r="PK240" s="36"/>
      <c r="PL240" s="36"/>
      <c r="PM240" s="36"/>
      <c r="PN240" s="36"/>
      <c r="PO240" s="36"/>
      <c r="PP240" s="36"/>
      <c r="PQ240" s="36"/>
      <c r="PR240" s="36"/>
      <c r="PS240" s="36"/>
      <c r="PT240" s="36"/>
      <c r="PU240" s="36"/>
      <c r="PV240" s="36"/>
      <c r="PW240" s="36"/>
      <c r="PX240" s="36"/>
      <c r="PY240" s="36"/>
      <c r="PZ240" s="36"/>
      <c r="QA240" s="36"/>
      <c r="QB240" s="36"/>
      <c r="QC240" s="36"/>
      <c r="QD240" s="36"/>
      <c r="QE240" s="36"/>
      <c r="QF240" s="36"/>
      <c r="QG240" s="36"/>
      <c r="QH240" s="36"/>
      <c r="QI240" s="36"/>
      <c r="QJ240" s="36"/>
      <c r="QK240" s="36"/>
      <c r="QL240" s="36"/>
      <c r="QM240" s="36"/>
      <c r="QN240" s="36"/>
      <c r="QO240" s="36"/>
      <c r="QP240" s="36"/>
      <c r="QQ240" s="36"/>
      <c r="QR240" s="36"/>
      <c r="QS240" s="36"/>
      <c r="QT240" s="36"/>
      <c r="QU240" s="36"/>
      <c r="QV240" s="36"/>
      <c r="QW240" s="36"/>
      <c r="QX240" s="36"/>
      <c r="QY240" s="36"/>
      <c r="QZ240" s="36"/>
      <c r="RA240" s="36"/>
      <c r="RB240" s="36"/>
      <c r="RC240" s="36"/>
      <c r="RD240" s="36"/>
      <c r="RE240" s="36"/>
      <c r="RF240" s="36"/>
      <c r="RG240" s="36"/>
      <c r="RH240" s="36"/>
      <c r="RI240" s="36"/>
      <c r="RJ240" s="36"/>
      <c r="RK240" s="36"/>
      <c r="RL240" s="36"/>
      <c r="RM240" s="36"/>
      <c r="RN240" s="36"/>
      <c r="RO240" s="36"/>
      <c r="RP240" s="36"/>
      <c r="RQ240" s="36"/>
      <c r="RR240" s="36"/>
      <c r="RS240" s="36"/>
      <c r="RT240" s="36"/>
      <c r="RU240" s="36"/>
      <c r="RV240" s="36"/>
      <c r="RW240" s="36"/>
      <c r="RX240" s="36"/>
      <c r="RY240" s="36"/>
      <c r="RZ240" s="36"/>
      <c r="SA240" s="36"/>
      <c r="SB240" s="36"/>
      <c r="SC240" s="36"/>
      <c r="SD240" s="36"/>
      <c r="SE240" s="36"/>
      <c r="SF240" s="36"/>
      <c r="SG240" s="36"/>
      <c r="SH240" s="36"/>
      <c r="SI240" s="36"/>
      <c r="SJ240" s="36"/>
      <c r="SK240" s="36"/>
      <c r="SL240" s="36"/>
      <c r="SM240" s="36"/>
      <c r="SN240" s="36"/>
      <c r="SO240" s="36"/>
      <c r="SP240" s="36"/>
      <c r="SQ240" s="36"/>
      <c r="SR240" s="36"/>
      <c r="SS240" s="36"/>
      <c r="ST240" s="36"/>
      <c r="SU240" s="36"/>
      <c r="SV240" s="36"/>
      <c r="SW240" s="36"/>
      <c r="SX240" s="36"/>
      <c r="SY240" s="36"/>
      <c r="SZ240" s="36"/>
      <c r="TA240" s="36"/>
      <c r="TB240" s="36"/>
      <c r="TC240" s="36"/>
      <c r="TD240" s="36"/>
      <c r="TE240" s="36"/>
      <c r="TF240" s="36"/>
      <c r="TG240" s="36"/>
      <c r="TH240" s="36"/>
      <c r="TI240" s="36"/>
      <c r="TJ240" s="36"/>
      <c r="TK240" s="36"/>
      <c r="TL240" s="36"/>
      <c r="TM240" s="36"/>
      <c r="TN240" s="36"/>
      <c r="TO240" s="36"/>
      <c r="TP240" s="36"/>
      <c r="TQ240" s="36"/>
      <c r="TR240" s="36"/>
      <c r="TS240" s="36"/>
      <c r="TT240" s="36"/>
      <c r="TU240" s="36"/>
      <c r="TV240" s="36"/>
      <c r="TW240" s="36"/>
      <c r="TX240" s="36"/>
      <c r="TY240" s="36"/>
      <c r="TZ240" s="36"/>
      <c r="UA240" s="36"/>
      <c r="UB240" s="36"/>
      <c r="UC240" s="36"/>
      <c r="UD240" s="36"/>
      <c r="UE240" s="36"/>
      <c r="UF240" s="36"/>
      <c r="UG240" s="36"/>
      <c r="UH240" s="36"/>
      <c r="UI240" s="36"/>
      <c r="UJ240" s="36"/>
      <c r="UK240" s="36"/>
      <c r="UL240" s="36"/>
      <c r="UM240" s="36"/>
      <c r="UN240" s="36"/>
      <c r="UO240" s="36"/>
      <c r="UP240" s="36"/>
      <c r="UQ240" s="36"/>
      <c r="UR240" s="36"/>
      <c r="US240" s="36"/>
      <c r="UT240" s="36"/>
      <c r="UU240" s="36"/>
      <c r="UV240" s="36"/>
      <c r="UW240" s="36"/>
      <c r="UX240" s="36"/>
      <c r="UY240" s="36"/>
      <c r="UZ240" s="36"/>
      <c r="VA240" s="36"/>
      <c r="VB240" s="36"/>
      <c r="VC240" s="36"/>
      <c r="VD240" s="36"/>
      <c r="VE240" s="36"/>
      <c r="VF240" s="36"/>
      <c r="VG240" s="36"/>
      <c r="VH240" s="36"/>
      <c r="VI240" s="36"/>
      <c r="VJ240" s="36"/>
      <c r="VK240" s="36"/>
      <c r="VL240" s="36"/>
      <c r="VM240" s="36"/>
      <c r="VN240" s="36"/>
      <c r="VO240" s="36"/>
      <c r="VP240" s="36"/>
      <c r="VQ240" s="36"/>
      <c r="VR240" s="36"/>
      <c r="VS240" s="36"/>
      <c r="VT240" s="36"/>
      <c r="VU240" s="36"/>
      <c r="VV240" s="36"/>
      <c r="VW240" s="36"/>
      <c r="VX240" s="36"/>
      <c r="VY240" s="36"/>
      <c r="VZ240" s="36"/>
      <c r="WA240" s="36"/>
      <c r="WB240" s="36"/>
      <c r="WC240" s="36"/>
      <c r="WD240" s="36"/>
      <c r="WE240" s="36"/>
      <c r="WF240" s="36"/>
      <c r="WG240" s="36"/>
      <c r="WH240" s="36"/>
      <c r="WI240" s="36"/>
      <c r="WJ240" s="36"/>
      <c r="WK240" s="36"/>
      <c r="WL240" s="36"/>
      <c r="WM240" s="36"/>
      <c r="WN240" s="36"/>
      <c r="WO240" s="36"/>
      <c r="WP240" s="36"/>
      <c r="WQ240" s="36"/>
      <c r="WR240" s="36"/>
      <c r="WS240" s="36"/>
      <c r="WT240" s="36"/>
      <c r="WU240" s="36"/>
      <c r="WV240" s="36"/>
      <c r="WW240" s="36"/>
      <c r="WX240" s="36"/>
      <c r="WY240" s="36"/>
      <c r="WZ240" s="36"/>
      <c r="XA240" s="36"/>
      <c r="XB240" s="36"/>
      <c r="XC240" s="36"/>
      <c r="XD240" s="36"/>
      <c r="XE240" s="36"/>
      <c r="XF240" s="36"/>
      <c r="XG240" s="36"/>
      <c r="XH240" s="36"/>
      <c r="XI240" s="36"/>
      <c r="XJ240" s="36"/>
      <c r="XK240" s="36"/>
      <c r="XL240" s="36"/>
      <c r="XM240" s="36"/>
      <c r="XN240" s="36"/>
      <c r="XO240" s="36"/>
      <c r="XP240" s="36"/>
      <c r="XQ240" s="36"/>
      <c r="XR240" s="36"/>
      <c r="XS240" s="36"/>
      <c r="XT240" s="36"/>
      <c r="XU240" s="36"/>
      <c r="XV240" s="36"/>
      <c r="XW240" s="36"/>
      <c r="XX240" s="36"/>
      <c r="XY240" s="36"/>
      <c r="XZ240" s="36"/>
      <c r="YA240" s="36"/>
      <c r="YB240" s="36"/>
      <c r="YC240" s="36"/>
      <c r="YD240" s="36"/>
      <c r="YE240" s="36"/>
      <c r="YF240" s="36"/>
      <c r="YG240" s="36"/>
      <c r="YH240" s="36"/>
      <c r="YI240" s="36"/>
      <c r="YJ240" s="36"/>
      <c r="YK240" s="36"/>
      <c r="YL240" s="36"/>
      <c r="YM240" s="36"/>
      <c r="YN240" s="36"/>
      <c r="YO240" s="36"/>
      <c r="YP240" s="36"/>
      <c r="YQ240" s="36"/>
      <c r="YR240" s="36"/>
      <c r="YS240" s="36"/>
      <c r="YT240" s="36"/>
      <c r="YU240" s="36"/>
      <c r="YV240" s="36"/>
      <c r="YW240" s="36"/>
      <c r="YX240" s="36"/>
      <c r="YY240" s="36"/>
      <c r="YZ240" s="36"/>
      <c r="ZA240" s="36"/>
      <c r="ZB240" s="36"/>
      <c r="ZC240" s="36"/>
      <c r="ZD240" s="36"/>
      <c r="ZE240" s="36"/>
      <c r="ZF240" s="36"/>
      <c r="ZG240" s="36"/>
      <c r="ZH240" s="36"/>
      <c r="ZI240" s="36"/>
      <c r="ZJ240" s="36"/>
      <c r="ZK240" s="36"/>
      <c r="ZL240" s="36"/>
      <c r="ZM240" s="36"/>
      <c r="ZN240" s="36"/>
      <c r="ZO240" s="36"/>
      <c r="ZP240" s="36"/>
      <c r="ZQ240" s="36"/>
      <c r="ZR240" s="36"/>
      <c r="ZS240" s="36"/>
      <c r="ZT240" s="36"/>
      <c r="ZU240" s="36"/>
    </row>
    <row r="241" spans="1:697" x14ac:dyDescent="0.25">
      <c r="A241" s="48" t="s">
        <v>951</v>
      </c>
      <c r="B241" s="6">
        <v>473</v>
      </c>
      <c r="C241" s="22">
        <v>5</v>
      </c>
      <c r="D241" s="13">
        <v>22</v>
      </c>
      <c r="E241" s="13">
        <v>22</v>
      </c>
      <c r="F241" s="13" t="s">
        <v>531</v>
      </c>
      <c r="H241" s="6">
        <v>0</v>
      </c>
      <c r="K241" s="53"/>
      <c r="L241" s="53"/>
      <c r="M241" s="23">
        <v>0.91</v>
      </c>
      <c r="N241" s="25">
        <v>1</v>
      </c>
      <c r="O241" s="25">
        <v>1</v>
      </c>
      <c r="P241" s="6">
        <v>6.86</v>
      </c>
      <c r="Q241" s="6">
        <v>5.74</v>
      </c>
      <c r="R241" s="6">
        <v>4.08</v>
      </c>
      <c r="S241" s="6">
        <v>0.20100000000000001</v>
      </c>
      <c r="T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6">
        <v>-77.8</v>
      </c>
      <c r="AK241" s="6">
        <v>-3900</v>
      </c>
      <c r="AP241" s="6">
        <v>16.421199999999999</v>
      </c>
      <c r="AQ241" s="6">
        <v>-40.6</v>
      </c>
      <c r="AR241" s="6">
        <v>40</v>
      </c>
      <c r="AS241" s="6">
        <v>-51.074399999999997</v>
      </c>
      <c r="AT241" s="6">
        <v>2520</v>
      </c>
      <c r="AU241" s="6">
        <v>-40.6</v>
      </c>
      <c r="AV241" s="6">
        <v>10.474399999999999</v>
      </c>
      <c r="AW241" s="6">
        <v>5.9468500000000004</v>
      </c>
      <c r="AX241" s="6">
        <v>16.421199999999999</v>
      </c>
      <c r="AY241" s="6"/>
      <c r="AZ241" s="6"/>
      <c r="BA241" s="6">
        <v>49.257800000000003</v>
      </c>
      <c r="BB241" s="6"/>
      <c r="BC241" s="6">
        <v>-48.337499999999999</v>
      </c>
      <c r="BD241" s="6">
        <v>2.7368700000000001</v>
      </c>
      <c r="BE241" s="6"/>
      <c r="BF241" s="43"/>
      <c r="BG241" s="43"/>
      <c r="BH241" s="43"/>
      <c r="BI241" s="6"/>
      <c r="BJ241" s="6">
        <v>0.65024999999999999</v>
      </c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V241" s="6"/>
      <c r="BW241" s="6"/>
      <c r="BX241" s="6"/>
      <c r="CI241" s="13"/>
      <c r="CJ241" s="13">
        <v>169</v>
      </c>
      <c r="CK241" s="26"/>
      <c r="CL241" s="26"/>
      <c r="CM241" s="26"/>
      <c r="CN241" s="26"/>
      <c r="CO241" s="29"/>
      <c r="DB241" s="26"/>
      <c r="DC241" s="26"/>
      <c r="DD241" s="26"/>
      <c r="DE241" s="26"/>
      <c r="DF241" s="26"/>
      <c r="DG241" s="26"/>
      <c r="DH241" s="26"/>
      <c r="DM241" s="26"/>
    </row>
    <row r="242" spans="1:697" x14ac:dyDescent="0.25">
      <c r="A242" s="48" t="s">
        <v>993</v>
      </c>
      <c r="B242" s="6">
        <v>541</v>
      </c>
      <c r="C242" s="22" t="s">
        <v>842</v>
      </c>
      <c r="D242" s="6">
        <v>22</v>
      </c>
      <c r="F242" s="6" t="s">
        <v>531</v>
      </c>
      <c r="H242" s="6">
        <v>1</v>
      </c>
      <c r="K242" s="53"/>
      <c r="L242" s="53"/>
      <c r="N242" s="25">
        <v>1</v>
      </c>
      <c r="O242" s="25">
        <v>1</v>
      </c>
      <c r="P242" s="6">
        <v>14.58</v>
      </c>
      <c r="Q242" s="6">
        <v>6.19</v>
      </c>
      <c r="R242" s="6">
        <v>4.33</v>
      </c>
      <c r="S242" s="6">
        <v>0.34200000000000003</v>
      </c>
      <c r="T242" s="6">
        <v>0.317</v>
      </c>
      <c r="Y242" s="6">
        <v>0.36591299999999999</v>
      </c>
      <c r="Z242" s="6">
        <v>0.38831599999999999</v>
      </c>
      <c r="AA242" s="6">
        <v>0.422705</v>
      </c>
      <c r="AB242" s="6">
        <v>0.52576800000000001</v>
      </c>
      <c r="AC242" s="6">
        <v>0.70787599999999995</v>
      </c>
      <c r="AJ242" s="6">
        <v>0</v>
      </c>
      <c r="AK242" s="6">
        <v>0</v>
      </c>
      <c r="AM242" s="6">
        <v>341</v>
      </c>
      <c r="AP242" s="6">
        <v>34.969200000000001</v>
      </c>
      <c r="AQ242" s="6">
        <v>-43.254800000000003</v>
      </c>
      <c r="AR242" s="6">
        <v>32</v>
      </c>
      <c r="AS242" s="6">
        <v>-55.021900000000002</v>
      </c>
      <c r="AT242" s="6">
        <v>1270</v>
      </c>
      <c r="AU242" s="6">
        <v>-43.254800000000003</v>
      </c>
      <c r="AV242" s="6">
        <v>11.767099999999999</v>
      </c>
      <c r="AW242" s="6">
        <v>23.202100000000002</v>
      </c>
      <c r="AX242" s="6">
        <v>34.969200000000001</v>
      </c>
      <c r="AY242" s="6">
        <v>0.211703</v>
      </c>
      <c r="AZ242" s="6">
        <v>0.12696299999999999</v>
      </c>
      <c r="BA242" s="6">
        <v>172.41200000000001</v>
      </c>
      <c r="BB242" s="6"/>
      <c r="BC242" s="6">
        <v>-57.133800000000001</v>
      </c>
      <c r="BD242" s="6">
        <v>-2.1118899999999998</v>
      </c>
      <c r="BE242" s="6">
        <v>0.63885099999999995</v>
      </c>
      <c r="BF242" s="43"/>
      <c r="BG242" s="43"/>
      <c r="BH242" s="43"/>
      <c r="BI242" s="6">
        <v>0.64208600000000005</v>
      </c>
      <c r="BJ242" s="6">
        <v>0.84656299999999995</v>
      </c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V242" s="6"/>
      <c r="BW242" s="6"/>
      <c r="BX242" s="6"/>
      <c r="BY242" s="105"/>
      <c r="BZ242" s="105"/>
      <c r="CA242" s="105"/>
      <c r="CI242" s="13"/>
      <c r="CJ242" s="93">
        <v>206</v>
      </c>
      <c r="CK242" s="26"/>
      <c r="CO242" s="29"/>
      <c r="DB242" s="26"/>
      <c r="DC242" s="26"/>
      <c r="DD242" s="26"/>
      <c r="DE242" s="26"/>
      <c r="DF242" s="26"/>
      <c r="DG242" s="26"/>
      <c r="DH242" s="26"/>
      <c r="DM242" s="26"/>
    </row>
    <row r="243" spans="1:697" x14ac:dyDescent="0.25">
      <c r="A243" s="13" t="s">
        <v>994</v>
      </c>
      <c r="B243" s="6">
        <v>542</v>
      </c>
      <c r="C243" s="22" t="s">
        <v>842</v>
      </c>
      <c r="D243" s="6">
        <v>22</v>
      </c>
      <c r="F243" s="6" t="s">
        <v>531</v>
      </c>
      <c r="H243" s="6">
        <v>3</v>
      </c>
      <c r="K243" s="53"/>
      <c r="L243" s="53"/>
      <c r="N243" s="25">
        <v>1</v>
      </c>
      <c r="O243" s="25">
        <v>1.5</v>
      </c>
      <c r="P243" s="6">
        <v>19.03</v>
      </c>
      <c r="Q243" s="6">
        <v>7.96</v>
      </c>
      <c r="R243" s="6">
        <v>3.36</v>
      </c>
      <c r="S243" s="6">
        <v>0.41599999999999998</v>
      </c>
      <c r="T243" s="6">
        <v>0.372</v>
      </c>
      <c r="Y243" s="6">
        <v>0.34524100000000002</v>
      </c>
      <c r="Z243" s="6">
        <v>0.354601</v>
      </c>
      <c r="AA243" s="6">
        <v>0.38401099999999999</v>
      </c>
      <c r="AB243" s="6">
        <v>0.42090499999999997</v>
      </c>
      <c r="AC243" s="6">
        <v>0.56329499999999999</v>
      </c>
      <c r="AJ243" s="6">
        <v>0</v>
      </c>
      <c r="AK243" s="6">
        <v>0</v>
      </c>
      <c r="AM243" s="6">
        <v>330</v>
      </c>
      <c r="AP243" s="6">
        <v>43.9998</v>
      </c>
      <c r="AQ243" s="6">
        <v>-39.022399999999998</v>
      </c>
      <c r="AR243" s="6">
        <v>37</v>
      </c>
      <c r="AS243" s="6">
        <v>-51.405200000000001</v>
      </c>
      <c r="AT243" s="6">
        <v>1210</v>
      </c>
      <c r="AU243" s="6">
        <v>-39.022399999999998</v>
      </c>
      <c r="AV243" s="6">
        <v>12.382899999999999</v>
      </c>
      <c r="AW243" s="6">
        <v>31.617000000000001</v>
      </c>
      <c r="AX243" s="6">
        <v>43.9998</v>
      </c>
      <c r="AY243" s="6">
        <v>0.20532300000000001</v>
      </c>
      <c r="AZ243" s="6">
        <v>0.13515199999999999</v>
      </c>
      <c r="BA243" s="6">
        <v>226.43600000000001</v>
      </c>
      <c r="BB243" s="6"/>
      <c r="BC243" s="6">
        <v>-54.756799999999998</v>
      </c>
      <c r="BD243" s="6">
        <v>-3.3515100000000002</v>
      </c>
      <c r="BE243" s="6">
        <v>0.65652900000000003</v>
      </c>
      <c r="BI243" s="6">
        <v>0.57265999999999995</v>
      </c>
      <c r="BJ243" s="6">
        <v>0.79081100000000004</v>
      </c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V243" s="6"/>
      <c r="BW243" s="6"/>
      <c r="BX243" s="6"/>
      <c r="BY243" s="105"/>
      <c r="BZ243" s="105"/>
      <c r="CA243" s="105"/>
      <c r="CI243" s="13"/>
      <c r="CJ243" s="93">
        <v>206</v>
      </c>
      <c r="CK243" s="26"/>
      <c r="CO243" s="29"/>
      <c r="DG243" s="26"/>
      <c r="DH243" s="26"/>
      <c r="DM243" s="26"/>
    </row>
    <row r="244" spans="1:697" x14ac:dyDescent="0.25">
      <c r="A244" s="13" t="s">
        <v>997</v>
      </c>
      <c r="B244" s="6">
        <v>545</v>
      </c>
      <c r="C244" s="22" t="s">
        <v>845</v>
      </c>
      <c r="D244" s="6">
        <v>22</v>
      </c>
      <c r="E244" s="6">
        <v>0</v>
      </c>
      <c r="F244" s="6" t="s">
        <v>531</v>
      </c>
      <c r="H244" s="6">
        <v>2</v>
      </c>
      <c r="K244" s="53"/>
      <c r="L244" s="53"/>
      <c r="N244" s="25">
        <v>1</v>
      </c>
      <c r="O244" s="25">
        <v>1.5</v>
      </c>
      <c r="P244" s="6">
        <v>7.27</v>
      </c>
      <c r="Q244" s="6">
        <v>4.46</v>
      </c>
      <c r="R244" s="6">
        <v>1.49</v>
      </c>
      <c r="S244" s="6">
        <v>0.28899999999999998</v>
      </c>
      <c r="T244" s="6">
        <v>0.254</v>
      </c>
      <c r="Y244" s="6">
        <v>0.38840999999999998</v>
      </c>
      <c r="Z244" s="6">
        <v>0.40643499999999999</v>
      </c>
      <c r="AA244" s="6">
        <v>0.409472</v>
      </c>
      <c r="AB244" s="6">
        <v>0.44342199999999998</v>
      </c>
      <c r="AC244" s="6">
        <v>0.53812800000000005</v>
      </c>
      <c r="AJ244" s="6">
        <v>0</v>
      </c>
      <c r="AK244" s="6">
        <v>0</v>
      </c>
      <c r="AM244" s="6">
        <v>299</v>
      </c>
      <c r="AP244" s="6">
        <v>50.112200000000001</v>
      </c>
      <c r="AQ244" s="6">
        <v>-37.748699999999999</v>
      </c>
      <c r="AR244" s="6">
        <v>34</v>
      </c>
      <c r="AS244" s="6">
        <v>-48.710500000000003</v>
      </c>
      <c r="AT244" s="6">
        <v>1980</v>
      </c>
      <c r="AU244" s="6">
        <v>-37.748699999999999</v>
      </c>
      <c r="AV244" s="6">
        <v>10.9619</v>
      </c>
      <c r="AW244" s="6">
        <v>39.150300000000001</v>
      </c>
      <c r="AX244" s="6">
        <v>50.112200000000001</v>
      </c>
      <c r="AY244" s="6">
        <v>0.20955299999999999</v>
      </c>
      <c r="AZ244" s="6">
        <v>0.13754</v>
      </c>
      <c r="BA244" s="6">
        <v>285.57</v>
      </c>
      <c r="BB244" s="6"/>
      <c r="BC244" s="6">
        <v>-52.744500000000002</v>
      </c>
      <c r="BD244" s="6">
        <v>-4.0339499999999999</v>
      </c>
      <c r="BE244" s="6">
        <v>0.66979599999999995</v>
      </c>
      <c r="BF244" s="43"/>
      <c r="BG244" s="43"/>
      <c r="BH244" s="43"/>
      <c r="BI244" s="6">
        <v>0.54432100000000005</v>
      </c>
      <c r="BJ244" s="6">
        <v>0.77088199999999996</v>
      </c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V244" s="6"/>
      <c r="BW244" s="6"/>
      <c r="BX244" s="6"/>
      <c r="BY244" s="105"/>
      <c r="BZ244" s="105"/>
      <c r="CA244" s="105"/>
      <c r="CI244" s="13"/>
      <c r="CJ244" s="93">
        <v>207</v>
      </c>
      <c r="CK244" s="26"/>
      <c r="CL244" s="26"/>
      <c r="CN244" s="26"/>
      <c r="CO244" s="29"/>
      <c r="DG244" s="26"/>
      <c r="DH244" s="26"/>
      <c r="DM244" s="26"/>
    </row>
    <row r="245" spans="1:697" x14ac:dyDescent="0.25">
      <c r="A245" s="66" t="s">
        <v>1016</v>
      </c>
      <c r="B245" s="6">
        <v>570</v>
      </c>
      <c r="C245" s="22" t="s">
        <v>780</v>
      </c>
      <c r="D245" s="6">
        <v>22</v>
      </c>
      <c r="E245" s="6">
        <v>15.8</v>
      </c>
      <c r="F245" s="6" t="s">
        <v>531</v>
      </c>
      <c r="G245" s="165"/>
      <c r="K245" s="53"/>
      <c r="L245" s="53"/>
      <c r="M245" s="23">
        <v>0.11320754716981132</v>
      </c>
      <c r="N245" s="25">
        <v>1</v>
      </c>
      <c r="O245" s="25">
        <v>1.5</v>
      </c>
      <c r="P245" s="6">
        <v>22.06</v>
      </c>
      <c r="Q245" s="6">
        <v>11.13</v>
      </c>
      <c r="R245" s="6">
        <v>13.2</v>
      </c>
      <c r="S245" s="6">
        <v>0.54900000000000004</v>
      </c>
      <c r="Y245" s="6">
        <v>0.42024800000000001</v>
      </c>
      <c r="Z245" s="6">
        <v>0.455181</v>
      </c>
      <c r="AA245" s="6">
        <v>0.49858400000000003</v>
      </c>
      <c r="AB245" s="6">
        <v>0.60846999999999996</v>
      </c>
      <c r="AC245" s="6">
        <v>0.75366599999999995</v>
      </c>
      <c r="AP245" s="112"/>
      <c r="AQ245" s="112"/>
      <c r="AR245" s="111"/>
      <c r="AS245" s="112"/>
      <c r="AT245" s="112"/>
      <c r="AU245" s="112"/>
      <c r="AV245" s="112"/>
      <c r="AW245" s="112"/>
      <c r="AX245" s="112"/>
      <c r="AY245" s="112"/>
      <c r="AZ245" s="112"/>
      <c r="BA245" s="112"/>
      <c r="BB245" s="112"/>
      <c r="BC245" s="112"/>
      <c r="BD245" s="112"/>
      <c r="BE245" s="112"/>
      <c r="BI245" s="23">
        <v>1.2616700000000001</v>
      </c>
      <c r="BJ245" s="23">
        <v>1.47875</v>
      </c>
      <c r="BK245" s="23">
        <v>1</v>
      </c>
      <c r="BL245" s="23">
        <v>1</v>
      </c>
      <c r="BM245" s="23">
        <v>1</v>
      </c>
      <c r="BY245" s="105"/>
      <c r="BZ245" s="105"/>
      <c r="CI245" s="13"/>
      <c r="CJ245" s="13">
        <v>222</v>
      </c>
      <c r="CK245" s="26">
        <f>20.02*0.9348</f>
        <v>18.714696</v>
      </c>
      <c r="CL245" s="26">
        <f>6.67*0.9348</f>
        <v>6.2351159999999997</v>
      </c>
      <c r="CN245" s="26"/>
      <c r="CO245" s="29"/>
      <c r="DB245" s="26"/>
      <c r="DC245" s="26"/>
      <c r="DD245" s="26"/>
      <c r="DE245" s="26"/>
      <c r="DF245" s="26"/>
      <c r="DG245" s="26"/>
      <c r="DH245" s="26"/>
      <c r="DM245" s="26"/>
    </row>
    <row r="246" spans="1:697" x14ac:dyDescent="0.25">
      <c r="A246" s="66" t="s">
        <v>1020</v>
      </c>
      <c r="B246" s="6">
        <v>572</v>
      </c>
      <c r="C246" s="22">
        <v>5</v>
      </c>
      <c r="D246" s="6">
        <v>22</v>
      </c>
      <c r="E246" s="6">
        <v>15.8</v>
      </c>
      <c r="F246" s="6" t="s">
        <v>531</v>
      </c>
      <c r="G246" s="165"/>
      <c r="K246" s="53"/>
      <c r="L246" s="53"/>
      <c r="M246" s="106">
        <v>0.93617021276595747</v>
      </c>
      <c r="N246" s="25">
        <v>1</v>
      </c>
      <c r="O246" s="25">
        <v>1.5</v>
      </c>
      <c r="P246" s="6">
        <v>8.1</v>
      </c>
      <c r="Q246" s="6">
        <v>6.03</v>
      </c>
      <c r="R246" s="6">
        <v>3.44</v>
      </c>
      <c r="S246" s="6">
        <v>0.26300000000000001</v>
      </c>
      <c r="AP246" s="112"/>
      <c r="AQ246" s="112"/>
      <c r="AR246" s="111"/>
      <c r="AS246" s="112"/>
      <c r="AT246" s="112"/>
      <c r="AU246" s="112"/>
      <c r="AV246" s="112"/>
      <c r="AW246" s="112"/>
      <c r="AX246" s="112"/>
      <c r="AY246" s="112"/>
      <c r="AZ246" s="112"/>
      <c r="BA246" s="112"/>
      <c r="BB246" s="112"/>
      <c r="BC246" s="112"/>
      <c r="BI246" s="23">
        <v>0.508571</v>
      </c>
      <c r="BJ246" s="23">
        <v>-1.6690499999999999</v>
      </c>
      <c r="BY246" s="105"/>
      <c r="BZ246" s="105"/>
      <c r="CI246" s="13"/>
      <c r="CJ246" s="13">
        <v>224</v>
      </c>
      <c r="CK246" s="26"/>
      <c r="CL246" s="26"/>
      <c r="CN246" s="26"/>
      <c r="CO246" s="29"/>
      <c r="CP246" s="6">
        <v>1</v>
      </c>
      <c r="DA246" s="6">
        <v>0</v>
      </c>
      <c r="DB246" s="26">
        <v>1</v>
      </c>
      <c r="DC246" s="26">
        <v>0</v>
      </c>
      <c r="DD246" s="26">
        <v>0</v>
      </c>
      <c r="DE246" s="26">
        <v>0</v>
      </c>
      <c r="DF246" s="26">
        <v>0</v>
      </c>
      <c r="DG246" s="26">
        <v>0</v>
      </c>
      <c r="DH246" s="26"/>
      <c r="DM246" s="26"/>
    </row>
    <row r="247" spans="1:697" x14ac:dyDescent="0.25">
      <c r="A247" s="48" t="s">
        <v>1049</v>
      </c>
      <c r="B247" s="6">
        <v>652</v>
      </c>
      <c r="C247" s="22" t="s">
        <v>783</v>
      </c>
      <c r="D247" s="6">
        <v>22</v>
      </c>
      <c r="F247" s="6" t="s">
        <v>531</v>
      </c>
      <c r="M247" s="23">
        <v>0.4</v>
      </c>
      <c r="N247" s="23">
        <v>1</v>
      </c>
      <c r="O247" s="23">
        <v>1</v>
      </c>
      <c r="P247" s="6">
        <v>13.72</v>
      </c>
      <c r="Q247" s="6">
        <v>5.95</v>
      </c>
      <c r="Y247" s="6">
        <v>0.31596299999999999</v>
      </c>
      <c r="Z247" s="6">
        <v>0.325903</v>
      </c>
      <c r="AA247" s="6">
        <v>0.350026</v>
      </c>
      <c r="AB247" s="6">
        <v>0.41452099999999997</v>
      </c>
      <c r="AC247" s="6">
        <v>0.57284800000000002</v>
      </c>
      <c r="AP247" s="23">
        <v>30.173400000000001</v>
      </c>
      <c r="AQ247" s="23">
        <v>-43.374899999999997</v>
      </c>
      <c r="AR247" s="6">
        <v>37</v>
      </c>
      <c r="AS247" s="23">
        <v>-53.8339</v>
      </c>
      <c r="AT247" s="23">
        <v>1370</v>
      </c>
      <c r="AU247" s="23">
        <v>-43.374899999999997</v>
      </c>
      <c r="AV247" s="23">
        <v>10.459</v>
      </c>
      <c r="AW247" s="23">
        <v>19.714400000000001</v>
      </c>
      <c r="AX247" s="23">
        <v>30.173400000000001</v>
      </c>
      <c r="AY247" s="23">
        <v>0.212146</v>
      </c>
      <c r="AZ247" s="23">
        <v>0.123303</v>
      </c>
      <c r="BA247" s="23">
        <v>150.25299999999999</v>
      </c>
      <c r="BB247" s="23">
        <v>-159.24799999999999</v>
      </c>
      <c r="BC247" s="23">
        <v>-56.2348</v>
      </c>
      <c r="BD247" s="23">
        <v>-2.4008799999999999</v>
      </c>
      <c r="BE247" s="23">
        <v>2.5619499999999999</v>
      </c>
      <c r="BI247" s="23">
        <v>0.56966899999999998</v>
      </c>
      <c r="BJ247" s="23">
        <v>0.76783800000000002</v>
      </c>
      <c r="BN247" s="23">
        <v>0.5</v>
      </c>
      <c r="BY247" s="105">
        <v>0.46180555555555558</v>
      </c>
      <c r="BZ247" s="105">
        <v>0.4694444444444445</v>
      </c>
      <c r="CA247" s="105">
        <v>0.4770833333333333</v>
      </c>
      <c r="CK247" s="26"/>
      <c r="CL247" s="26"/>
      <c r="CN247" s="26"/>
      <c r="CO247" s="29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</row>
    <row r="248" spans="1:697" x14ac:dyDescent="0.25">
      <c r="A248" s="57" t="s">
        <v>533</v>
      </c>
      <c r="B248" s="6">
        <v>21</v>
      </c>
      <c r="C248" s="22"/>
      <c r="D248" s="6">
        <v>23</v>
      </c>
      <c r="F248" s="39" t="s">
        <v>531</v>
      </c>
      <c r="N248" s="6">
        <v>1</v>
      </c>
      <c r="O248" s="6">
        <v>1</v>
      </c>
      <c r="P248" s="39">
        <v>13.44</v>
      </c>
      <c r="Q248" s="39">
        <v>6.26</v>
      </c>
      <c r="R248" s="28">
        <v>3.85</v>
      </c>
      <c r="S248" s="39">
        <v>0.51200000000000001</v>
      </c>
      <c r="Y248" s="6">
        <v>0.49612499999999998</v>
      </c>
      <c r="Z248" s="6">
        <v>0.46727400000000002</v>
      </c>
      <c r="AA248" s="6">
        <v>0.46702100000000002</v>
      </c>
      <c r="AB248" s="6">
        <v>0.48963699999999999</v>
      </c>
      <c r="AC248" s="6">
        <v>0.55415300000000001</v>
      </c>
      <c r="AJ248" s="6">
        <v>-55.8</v>
      </c>
      <c r="AK248" s="6">
        <v>-1500</v>
      </c>
      <c r="AL248" s="6">
        <v>100</v>
      </c>
      <c r="AP248" s="23">
        <v>25.825600000000001</v>
      </c>
      <c r="AQ248" s="23">
        <v>-32.6875</v>
      </c>
      <c r="AR248" s="6">
        <v>1</v>
      </c>
      <c r="AS248" s="23">
        <v>-46.138100000000001</v>
      </c>
      <c r="AT248" s="23">
        <v>1300</v>
      </c>
      <c r="AU248" s="23">
        <v>-32.6875</v>
      </c>
      <c r="AV248" s="23">
        <v>13.4506</v>
      </c>
      <c r="AW248" s="23">
        <v>12.375</v>
      </c>
      <c r="AX248" s="23">
        <v>25.825600000000001</v>
      </c>
      <c r="AY248" s="23">
        <v>0.23342299999999999</v>
      </c>
      <c r="AZ248" s="23">
        <v>0.133274</v>
      </c>
      <c r="BA248" s="23">
        <v>83.593800000000002</v>
      </c>
      <c r="BB248" s="23">
        <v>-89.843800000000002</v>
      </c>
      <c r="BC248" s="23">
        <v>-44.6875</v>
      </c>
      <c r="BD248" s="23">
        <v>1.4506399999999999</v>
      </c>
      <c r="BE248" s="23">
        <v>0.79879999999999995</v>
      </c>
      <c r="BI248" s="23">
        <v>0.68120000000000003</v>
      </c>
      <c r="BJ248" s="23">
        <v>0.9</v>
      </c>
      <c r="BU248" s="36"/>
      <c r="CK248" s="26"/>
      <c r="CL248" s="26"/>
      <c r="CM248" s="26"/>
      <c r="CN248" s="26"/>
      <c r="CO248" s="29"/>
      <c r="DB248" s="26"/>
      <c r="DC248" s="26"/>
      <c r="DD248" s="26"/>
      <c r="DE248" s="26"/>
      <c r="DF248" s="26"/>
      <c r="DG248" s="26"/>
      <c r="DM248" s="2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  <c r="IW248" s="36"/>
      <c r="IX248" s="36"/>
      <c r="IY248" s="36"/>
      <c r="IZ248" s="36"/>
      <c r="JA248" s="36"/>
      <c r="JB248" s="36"/>
      <c r="JC248" s="36"/>
      <c r="JD248" s="36"/>
      <c r="JE248" s="36"/>
      <c r="JF248" s="36"/>
      <c r="JG248" s="36"/>
      <c r="JH248" s="36"/>
      <c r="JI248" s="36"/>
      <c r="JJ248" s="36"/>
      <c r="JK248" s="36"/>
      <c r="JL248" s="36"/>
      <c r="JM248" s="36"/>
      <c r="JN248" s="36"/>
      <c r="JO248" s="36"/>
      <c r="JP248" s="36"/>
      <c r="JQ248" s="36"/>
      <c r="JR248" s="36"/>
      <c r="JS248" s="36"/>
      <c r="JT248" s="36"/>
      <c r="JU248" s="36"/>
      <c r="JV248" s="36"/>
      <c r="JW248" s="36"/>
      <c r="JX248" s="36"/>
      <c r="JY248" s="36"/>
      <c r="JZ248" s="36"/>
      <c r="KA248" s="36"/>
      <c r="KB248" s="36"/>
      <c r="KC248" s="36"/>
      <c r="KD248" s="36"/>
      <c r="KE248" s="36"/>
      <c r="KF248" s="36"/>
      <c r="KG248" s="36"/>
      <c r="KH248" s="36"/>
      <c r="KI248" s="36"/>
      <c r="KJ248" s="36"/>
      <c r="KK248" s="36"/>
      <c r="KL248" s="36"/>
      <c r="KM248" s="36"/>
      <c r="KN248" s="36"/>
      <c r="KO248" s="36"/>
      <c r="KP248" s="36"/>
      <c r="KQ248" s="36"/>
      <c r="KR248" s="36"/>
      <c r="KS248" s="36"/>
      <c r="KT248" s="36"/>
      <c r="KU248" s="36"/>
      <c r="KV248" s="36"/>
      <c r="KW248" s="36"/>
      <c r="KX248" s="36"/>
      <c r="KY248" s="36"/>
      <c r="KZ248" s="36"/>
      <c r="LA248" s="36"/>
      <c r="LB248" s="36"/>
      <c r="LC248" s="36"/>
      <c r="LD248" s="36"/>
      <c r="LE248" s="36"/>
      <c r="LF248" s="36"/>
      <c r="LG248" s="36"/>
      <c r="LH248" s="36"/>
      <c r="LI248" s="36"/>
      <c r="LJ248" s="36"/>
      <c r="LK248" s="36"/>
      <c r="LL248" s="36"/>
      <c r="LM248" s="36"/>
      <c r="LN248" s="36"/>
      <c r="LO248" s="36"/>
      <c r="LP248" s="36"/>
      <c r="LQ248" s="36"/>
      <c r="LR248" s="36"/>
      <c r="LS248" s="36"/>
      <c r="LT248" s="36"/>
      <c r="LU248" s="36"/>
      <c r="LV248" s="36"/>
      <c r="LW248" s="36"/>
      <c r="LX248" s="36"/>
      <c r="LY248" s="36"/>
      <c r="LZ248" s="36"/>
      <c r="MA248" s="36"/>
      <c r="MB248" s="36"/>
      <c r="MC248" s="36"/>
      <c r="MD248" s="36"/>
      <c r="ME248" s="36"/>
      <c r="MF248" s="36"/>
      <c r="MG248" s="36"/>
      <c r="MH248" s="36"/>
      <c r="MI248" s="36"/>
      <c r="MJ248" s="36"/>
      <c r="MK248" s="36"/>
      <c r="ML248" s="36"/>
      <c r="MM248" s="36"/>
      <c r="MN248" s="36"/>
      <c r="MO248" s="36"/>
      <c r="MP248" s="36"/>
      <c r="MQ248" s="36"/>
      <c r="MR248" s="36"/>
      <c r="MS248" s="36"/>
      <c r="MT248" s="36"/>
      <c r="MU248" s="36"/>
      <c r="MV248" s="36"/>
      <c r="MW248" s="36"/>
      <c r="MX248" s="36"/>
      <c r="MY248" s="36"/>
      <c r="MZ248" s="36"/>
      <c r="NA248" s="36"/>
      <c r="NB248" s="36"/>
      <c r="NC248" s="36"/>
      <c r="ND248" s="36"/>
      <c r="NE248" s="36"/>
      <c r="NF248" s="36"/>
      <c r="NG248" s="36"/>
      <c r="NH248" s="36"/>
      <c r="NI248" s="36"/>
      <c r="NJ248" s="36"/>
      <c r="NK248" s="36"/>
      <c r="NL248" s="36"/>
      <c r="NM248" s="36"/>
      <c r="NN248" s="36"/>
      <c r="NO248" s="36"/>
      <c r="NP248" s="36"/>
      <c r="NQ248" s="36"/>
      <c r="NR248" s="36"/>
      <c r="NS248" s="36"/>
      <c r="NT248" s="36"/>
      <c r="NU248" s="36"/>
      <c r="NV248" s="36"/>
      <c r="NW248" s="36"/>
      <c r="NX248" s="36"/>
      <c r="NY248" s="36"/>
      <c r="NZ248" s="36"/>
      <c r="OA248" s="36"/>
      <c r="OB248" s="36"/>
      <c r="OC248" s="36"/>
      <c r="OD248" s="36"/>
      <c r="OE248" s="36"/>
      <c r="OF248" s="36"/>
      <c r="OG248" s="36"/>
      <c r="OH248" s="36"/>
      <c r="OI248" s="36"/>
      <c r="OJ248" s="36"/>
      <c r="OK248" s="36"/>
      <c r="OL248" s="36"/>
      <c r="OM248" s="36"/>
      <c r="ON248" s="36"/>
      <c r="OO248" s="36"/>
      <c r="OP248" s="36"/>
      <c r="OQ248" s="36"/>
      <c r="OR248" s="36"/>
      <c r="OS248" s="36"/>
      <c r="OT248" s="36"/>
      <c r="OU248" s="36"/>
      <c r="OV248" s="36"/>
      <c r="OW248" s="36"/>
      <c r="OX248" s="36"/>
      <c r="OY248" s="36"/>
      <c r="OZ248" s="36"/>
      <c r="PA248" s="36"/>
      <c r="PB248" s="36"/>
      <c r="PC248" s="36"/>
      <c r="PD248" s="36"/>
      <c r="PE248" s="36"/>
      <c r="PF248" s="36"/>
      <c r="PG248" s="36"/>
      <c r="PH248" s="36"/>
      <c r="PI248" s="36"/>
      <c r="PJ248" s="36"/>
      <c r="PK248" s="36"/>
      <c r="PL248" s="36"/>
      <c r="PM248" s="36"/>
      <c r="PN248" s="36"/>
      <c r="PO248" s="36"/>
      <c r="PP248" s="36"/>
      <c r="PQ248" s="36"/>
      <c r="PR248" s="36"/>
      <c r="PS248" s="36"/>
      <c r="PT248" s="36"/>
      <c r="PU248" s="36"/>
      <c r="PV248" s="36"/>
      <c r="PW248" s="36"/>
      <c r="PX248" s="36"/>
      <c r="PY248" s="36"/>
      <c r="PZ248" s="36"/>
      <c r="QA248" s="36"/>
      <c r="QB248" s="36"/>
      <c r="QC248" s="36"/>
      <c r="QD248" s="36"/>
      <c r="QE248" s="36"/>
      <c r="QF248" s="36"/>
      <c r="QG248" s="36"/>
      <c r="QH248" s="36"/>
      <c r="QI248" s="36"/>
      <c r="QJ248" s="36"/>
      <c r="QK248" s="36"/>
      <c r="QL248" s="36"/>
      <c r="QM248" s="36"/>
      <c r="QN248" s="36"/>
      <c r="QO248" s="36"/>
      <c r="QP248" s="36"/>
      <c r="QQ248" s="36"/>
      <c r="QR248" s="36"/>
      <c r="QS248" s="36"/>
      <c r="QT248" s="36"/>
      <c r="QU248" s="36"/>
      <c r="QV248" s="36"/>
      <c r="QW248" s="36"/>
      <c r="QX248" s="36"/>
      <c r="QY248" s="36"/>
      <c r="QZ248" s="36"/>
      <c r="RA248" s="36"/>
      <c r="RB248" s="36"/>
      <c r="RC248" s="36"/>
      <c r="RD248" s="36"/>
      <c r="RE248" s="36"/>
      <c r="RF248" s="36"/>
      <c r="RG248" s="36"/>
      <c r="RH248" s="36"/>
      <c r="RI248" s="36"/>
      <c r="RJ248" s="36"/>
      <c r="RK248" s="36"/>
      <c r="RL248" s="36"/>
      <c r="RM248" s="36"/>
      <c r="RN248" s="36"/>
      <c r="RO248" s="36"/>
      <c r="RP248" s="36"/>
      <c r="RQ248" s="36"/>
      <c r="RR248" s="36"/>
      <c r="RS248" s="36"/>
      <c r="RT248" s="36"/>
      <c r="RU248" s="36"/>
      <c r="RV248" s="36"/>
      <c r="RW248" s="36"/>
      <c r="RX248" s="36"/>
      <c r="RY248" s="36"/>
      <c r="RZ248" s="36"/>
      <c r="SA248" s="36"/>
      <c r="SB248" s="36"/>
      <c r="SC248" s="36"/>
      <c r="SD248" s="36"/>
      <c r="SE248" s="36"/>
      <c r="SF248" s="36"/>
      <c r="SG248" s="36"/>
      <c r="SH248" s="36"/>
      <c r="SI248" s="36"/>
      <c r="SJ248" s="36"/>
      <c r="SK248" s="36"/>
      <c r="SL248" s="36"/>
      <c r="SM248" s="36"/>
      <c r="SN248" s="36"/>
      <c r="SO248" s="36"/>
      <c r="SP248" s="36"/>
      <c r="SQ248" s="36"/>
      <c r="SR248" s="36"/>
      <c r="SS248" s="36"/>
      <c r="ST248" s="36"/>
      <c r="SU248" s="36"/>
      <c r="SV248" s="36"/>
      <c r="SW248" s="36"/>
      <c r="SX248" s="36"/>
      <c r="SY248" s="36"/>
      <c r="SZ248" s="36"/>
      <c r="TA248" s="36"/>
      <c r="TB248" s="36"/>
      <c r="TC248" s="36"/>
      <c r="TD248" s="36"/>
      <c r="TE248" s="36"/>
      <c r="TF248" s="36"/>
      <c r="TG248" s="36"/>
      <c r="TH248" s="36"/>
      <c r="TI248" s="36"/>
      <c r="TJ248" s="36"/>
      <c r="TK248" s="36"/>
      <c r="TL248" s="36"/>
      <c r="TM248" s="36"/>
      <c r="TN248" s="36"/>
      <c r="TO248" s="36"/>
      <c r="TP248" s="36"/>
      <c r="TQ248" s="36"/>
      <c r="TR248" s="36"/>
      <c r="TS248" s="36"/>
      <c r="TT248" s="36"/>
      <c r="TU248" s="36"/>
      <c r="TV248" s="36"/>
      <c r="TW248" s="36"/>
      <c r="TX248" s="36"/>
      <c r="TY248" s="36"/>
      <c r="TZ248" s="36"/>
      <c r="UA248" s="36"/>
      <c r="UB248" s="36"/>
      <c r="UC248" s="36"/>
      <c r="UD248" s="36"/>
      <c r="UE248" s="36"/>
      <c r="UF248" s="36"/>
      <c r="UG248" s="36"/>
      <c r="UH248" s="36"/>
      <c r="UI248" s="36"/>
      <c r="UJ248" s="36"/>
      <c r="UK248" s="36"/>
      <c r="UL248" s="36"/>
      <c r="UM248" s="36"/>
      <c r="UN248" s="36"/>
      <c r="UO248" s="36"/>
      <c r="UP248" s="36"/>
      <c r="UQ248" s="36"/>
      <c r="UR248" s="36"/>
      <c r="US248" s="36"/>
      <c r="UT248" s="36"/>
      <c r="UU248" s="36"/>
      <c r="UV248" s="36"/>
      <c r="UW248" s="36"/>
      <c r="UX248" s="36"/>
      <c r="UY248" s="36"/>
      <c r="UZ248" s="36"/>
      <c r="VA248" s="36"/>
      <c r="VB248" s="36"/>
      <c r="VC248" s="36"/>
      <c r="VD248" s="36"/>
      <c r="VE248" s="36"/>
      <c r="VF248" s="36"/>
      <c r="VG248" s="36"/>
      <c r="VH248" s="36"/>
      <c r="VI248" s="36"/>
      <c r="VJ248" s="36"/>
      <c r="VK248" s="36"/>
      <c r="VL248" s="36"/>
      <c r="VM248" s="36"/>
      <c r="VN248" s="36"/>
      <c r="VO248" s="36"/>
      <c r="VP248" s="36"/>
      <c r="VQ248" s="36"/>
      <c r="VR248" s="36"/>
      <c r="VS248" s="36"/>
      <c r="VT248" s="36"/>
      <c r="VU248" s="36"/>
      <c r="VV248" s="36"/>
      <c r="VW248" s="36"/>
      <c r="VX248" s="36"/>
      <c r="VY248" s="36"/>
      <c r="VZ248" s="36"/>
      <c r="WA248" s="36"/>
      <c r="WB248" s="36"/>
      <c r="WC248" s="36"/>
      <c r="WD248" s="36"/>
      <c r="WE248" s="36"/>
      <c r="WF248" s="36"/>
      <c r="WG248" s="36"/>
      <c r="WH248" s="36"/>
      <c r="WI248" s="36"/>
      <c r="WJ248" s="36"/>
      <c r="WK248" s="36"/>
      <c r="WL248" s="36"/>
      <c r="WM248" s="36"/>
      <c r="WN248" s="36"/>
      <c r="WO248" s="36"/>
      <c r="WP248" s="36"/>
      <c r="WQ248" s="36"/>
      <c r="WR248" s="36"/>
      <c r="WS248" s="36"/>
      <c r="WT248" s="36"/>
      <c r="WU248" s="36"/>
      <c r="WV248" s="36"/>
      <c r="WW248" s="36"/>
      <c r="WX248" s="36"/>
      <c r="WY248" s="36"/>
      <c r="WZ248" s="36"/>
      <c r="XA248" s="36"/>
      <c r="XB248" s="36"/>
      <c r="XC248" s="36"/>
      <c r="XD248" s="36"/>
      <c r="XE248" s="36"/>
      <c r="XF248" s="36"/>
      <c r="XG248" s="36"/>
      <c r="XH248" s="36"/>
      <c r="XI248" s="36"/>
      <c r="XJ248" s="36"/>
      <c r="XK248" s="36"/>
      <c r="XL248" s="36"/>
      <c r="XM248" s="36"/>
      <c r="XN248" s="36"/>
      <c r="XO248" s="36"/>
      <c r="XP248" s="36"/>
      <c r="XQ248" s="36"/>
      <c r="XR248" s="36"/>
      <c r="XS248" s="36"/>
      <c r="XT248" s="36"/>
      <c r="XU248" s="36"/>
      <c r="XV248" s="36"/>
      <c r="XW248" s="36"/>
      <c r="XX248" s="36"/>
      <c r="XY248" s="36"/>
      <c r="XZ248" s="36"/>
      <c r="YA248" s="36"/>
      <c r="YB248" s="36"/>
      <c r="YC248" s="36"/>
      <c r="YD248" s="36"/>
      <c r="YE248" s="36"/>
      <c r="YF248" s="36"/>
      <c r="YG248" s="36"/>
      <c r="YH248" s="36"/>
      <c r="YI248" s="36"/>
      <c r="YJ248" s="36"/>
      <c r="YK248" s="36"/>
      <c r="YL248" s="36"/>
      <c r="YM248" s="36"/>
      <c r="YN248" s="36"/>
      <c r="YO248" s="36"/>
      <c r="YP248" s="36"/>
      <c r="YQ248" s="36"/>
      <c r="YR248" s="36"/>
      <c r="YS248" s="36"/>
      <c r="YT248" s="36"/>
      <c r="YU248" s="36"/>
      <c r="YV248" s="36"/>
      <c r="YW248" s="36"/>
      <c r="YX248" s="36"/>
      <c r="YY248" s="36"/>
      <c r="YZ248" s="36"/>
      <c r="ZA248" s="36"/>
      <c r="ZB248" s="36"/>
      <c r="ZC248" s="36"/>
      <c r="ZD248" s="36"/>
      <c r="ZE248" s="36"/>
      <c r="ZF248" s="36"/>
      <c r="ZG248" s="36"/>
      <c r="ZH248" s="36"/>
      <c r="ZI248" s="36"/>
      <c r="ZJ248" s="36"/>
      <c r="ZK248" s="36"/>
      <c r="ZL248" s="36"/>
      <c r="ZM248" s="36"/>
      <c r="ZN248" s="36"/>
      <c r="ZO248" s="36"/>
      <c r="ZP248" s="36"/>
      <c r="ZQ248" s="36"/>
      <c r="ZR248" s="36"/>
      <c r="ZS248" s="36"/>
      <c r="ZT248" s="36"/>
      <c r="ZU248" s="36"/>
    </row>
    <row r="249" spans="1:697" x14ac:dyDescent="0.25">
      <c r="A249" s="6" t="s">
        <v>534</v>
      </c>
      <c r="B249" s="6">
        <v>22</v>
      </c>
      <c r="C249" s="22"/>
      <c r="D249" s="6">
        <v>23</v>
      </c>
      <c r="F249" s="39" t="s">
        <v>531</v>
      </c>
      <c r="N249" s="6">
        <v>1</v>
      </c>
      <c r="O249" s="6">
        <v>1.5</v>
      </c>
      <c r="P249" s="39">
        <v>9.7899999999999991</v>
      </c>
      <c r="Q249" s="39">
        <v>6.42</v>
      </c>
      <c r="R249" s="28">
        <v>3.67</v>
      </c>
      <c r="S249" s="39">
        <v>0.38900000000000001</v>
      </c>
      <c r="Y249" s="6">
        <v>0.49612499999999998</v>
      </c>
      <c r="Z249" s="6">
        <v>0.46727400000000002</v>
      </c>
      <c r="AA249" s="6">
        <v>0.46702100000000002</v>
      </c>
      <c r="AB249" s="6">
        <v>0.48963699999999999</v>
      </c>
      <c r="AC249" s="6">
        <v>0.55415300000000001</v>
      </c>
      <c r="AJ249" s="6">
        <v>0</v>
      </c>
      <c r="AK249" s="6">
        <v>0</v>
      </c>
      <c r="AL249" s="6">
        <v>100</v>
      </c>
      <c r="AP249" s="23">
        <v>50.436500000000002</v>
      </c>
      <c r="AQ249" s="23">
        <v>-37.406199999999998</v>
      </c>
      <c r="AR249" s="6">
        <v>1</v>
      </c>
      <c r="AS249" s="23">
        <v>-47.967799999999997</v>
      </c>
      <c r="AT249" s="23">
        <v>1600</v>
      </c>
      <c r="AU249" s="23">
        <v>-37.406199999999998</v>
      </c>
      <c r="AV249" s="23">
        <v>10.561500000000001</v>
      </c>
      <c r="AW249" s="23">
        <v>39.875</v>
      </c>
      <c r="AX249" s="23">
        <v>50.436500000000002</v>
      </c>
      <c r="AY249" s="23">
        <v>0.21865499999999999</v>
      </c>
      <c r="AZ249" s="23">
        <v>0.12645100000000001</v>
      </c>
      <c r="BA249" s="23">
        <v>317.96899999999999</v>
      </c>
      <c r="BB249" s="23">
        <v>-238.28100000000001</v>
      </c>
      <c r="BC249" s="23">
        <v>-48.406199999999998</v>
      </c>
      <c r="BD249" s="23">
        <v>-0.43849900000000003</v>
      </c>
      <c r="BE249" s="23">
        <v>0.69848399999999999</v>
      </c>
      <c r="BI249" s="23">
        <v>0.50151699999999999</v>
      </c>
      <c r="BJ249" s="23">
        <v>0.72</v>
      </c>
      <c r="BU249" s="36"/>
      <c r="CK249" s="26"/>
      <c r="CL249" s="26"/>
      <c r="CM249" s="26"/>
      <c r="CN249" s="26"/>
      <c r="CO249" s="29"/>
      <c r="DB249" s="26"/>
      <c r="DC249" s="26"/>
      <c r="DD249" s="26"/>
      <c r="DE249" s="26"/>
      <c r="DF249" s="26"/>
      <c r="DG249" s="26"/>
      <c r="DM249" s="2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6"/>
      <c r="IB249" s="36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  <c r="IM249" s="36"/>
      <c r="IN249" s="36"/>
      <c r="IO249" s="36"/>
      <c r="IP249" s="36"/>
      <c r="IQ249" s="36"/>
      <c r="IR249" s="36"/>
      <c r="IS249" s="36"/>
      <c r="IT249" s="36"/>
      <c r="IU249" s="36"/>
      <c r="IV249" s="36"/>
      <c r="IW249" s="36"/>
      <c r="IX249" s="36"/>
      <c r="IY249" s="36"/>
      <c r="IZ249" s="36"/>
      <c r="JA249" s="36"/>
      <c r="JB249" s="36"/>
      <c r="JC249" s="36"/>
      <c r="JD249" s="36"/>
      <c r="JE249" s="36"/>
      <c r="JF249" s="36"/>
      <c r="JG249" s="36"/>
      <c r="JH249" s="36"/>
      <c r="JI249" s="36"/>
      <c r="JJ249" s="36"/>
      <c r="JK249" s="36"/>
      <c r="JL249" s="36"/>
      <c r="JM249" s="36"/>
      <c r="JN249" s="36"/>
      <c r="JO249" s="36"/>
      <c r="JP249" s="36"/>
      <c r="JQ249" s="36"/>
      <c r="JR249" s="36"/>
      <c r="JS249" s="36"/>
      <c r="JT249" s="36"/>
      <c r="JU249" s="36"/>
      <c r="JV249" s="36"/>
      <c r="JW249" s="36"/>
      <c r="JX249" s="36"/>
      <c r="JY249" s="36"/>
      <c r="JZ249" s="36"/>
      <c r="KA249" s="36"/>
      <c r="KB249" s="36"/>
      <c r="KC249" s="36"/>
      <c r="KD249" s="36"/>
      <c r="KE249" s="36"/>
      <c r="KF249" s="36"/>
      <c r="KG249" s="36"/>
      <c r="KH249" s="36"/>
      <c r="KI249" s="36"/>
      <c r="KJ249" s="36"/>
      <c r="KK249" s="36"/>
      <c r="KL249" s="36"/>
      <c r="KM249" s="36"/>
      <c r="KN249" s="36"/>
      <c r="KO249" s="36"/>
      <c r="KP249" s="36"/>
      <c r="KQ249" s="36"/>
      <c r="KR249" s="36"/>
      <c r="KS249" s="36"/>
      <c r="KT249" s="36"/>
      <c r="KU249" s="36"/>
      <c r="KV249" s="36"/>
      <c r="KW249" s="36"/>
      <c r="KX249" s="36"/>
      <c r="KY249" s="36"/>
      <c r="KZ249" s="36"/>
      <c r="LA249" s="36"/>
      <c r="LB249" s="36"/>
      <c r="LC249" s="36"/>
      <c r="LD249" s="36"/>
      <c r="LE249" s="36"/>
      <c r="LF249" s="36"/>
      <c r="LG249" s="36"/>
      <c r="LH249" s="36"/>
      <c r="LI249" s="36"/>
      <c r="LJ249" s="36"/>
      <c r="LK249" s="36"/>
      <c r="LL249" s="36"/>
      <c r="LM249" s="36"/>
      <c r="LN249" s="36"/>
      <c r="LO249" s="36"/>
      <c r="LP249" s="36"/>
      <c r="LQ249" s="36"/>
      <c r="LR249" s="36"/>
      <c r="LS249" s="36"/>
      <c r="LT249" s="36"/>
      <c r="LU249" s="36"/>
      <c r="LV249" s="36"/>
      <c r="LW249" s="36"/>
      <c r="LX249" s="36"/>
      <c r="LY249" s="36"/>
      <c r="LZ249" s="36"/>
      <c r="MA249" s="36"/>
      <c r="MB249" s="36"/>
      <c r="MC249" s="36"/>
      <c r="MD249" s="36"/>
      <c r="ME249" s="36"/>
      <c r="MF249" s="36"/>
      <c r="MG249" s="36"/>
      <c r="MH249" s="36"/>
      <c r="MI249" s="36"/>
      <c r="MJ249" s="36"/>
      <c r="MK249" s="36"/>
      <c r="ML249" s="36"/>
      <c r="MM249" s="36"/>
      <c r="MN249" s="36"/>
      <c r="MO249" s="36"/>
      <c r="MP249" s="36"/>
      <c r="MQ249" s="36"/>
      <c r="MR249" s="36"/>
      <c r="MS249" s="36"/>
      <c r="MT249" s="36"/>
      <c r="MU249" s="36"/>
      <c r="MV249" s="36"/>
      <c r="MW249" s="36"/>
      <c r="MX249" s="36"/>
      <c r="MY249" s="36"/>
      <c r="MZ249" s="36"/>
      <c r="NA249" s="36"/>
      <c r="NB249" s="36"/>
      <c r="NC249" s="36"/>
      <c r="ND249" s="36"/>
      <c r="NE249" s="36"/>
      <c r="NF249" s="36"/>
      <c r="NG249" s="36"/>
      <c r="NH249" s="36"/>
      <c r="NI249" s="36"/>
      <c r="NJ249" s="36"/>
      <c r="NK249" s="36"/>
      <c r="NL249" s="36"/>
      <c r="NM249" s="36"/>
      <c r="NN249" s="36"/>
      <c r="NO249" s="36"/>
      <c r="NP249" s="36"/>
      <c r="NQ249" s="36"/>
      <c r="NR249" s="36"/>
      <c r="NS249" s="36"/>
      <c r="NT249" s="36"/>
      <c r="NU249" s="36"/>
      <c r="NV249" s="36"/>
      <c r="NW249" s="36"/>
      <c r="NX249" s="36"/>
      <c r="NY249" s="36"/>
      <c r="NZ249" s="36"/>
      <c r="OA249" s="36"/>
      <c r="OB249" s="36"/>
      <c r="OC249" s="36"/>
      <c r="OD249" s="36"/>
      <c r="OE249" s="36"/>
      <c r="OF249" s="36"/>
      <c r="OG249" s="36"/>
      <c r="OH249" s="36"/>
      <c r="OI249" s="36"/>
      <c r="OJ249" s="36"/>
      <c r="OK249" s="36"/>
      <c r="OL249" s="36"/>
      <c r="OM249" s="36"/>
      <c r="ON249" s="36"/>
      <c r="OO249" s="36"/>
      <c r="OP249" s="36"/>
      <c r="OQ249" s="36"/>
      <c r="OR249" s="36"/>
      <c r="OS249" s="36"/>
      <c r="OT249" s="36"/>
      <c r="OU249" s="36"/>
      <c r="OV249" s="36"/>
      <c r="OW249" s="36"/>
      <c r="OX249" s="36"/>
      <c r="OY249" s="36"/>
      <c r="OZ249" s="36"/>
      <c r="PA249" s="36"/>
      <c r="PB249" s="36"/>
      <c r="PC249" s="36"/>
      <c r="PD249" s="36"/>
      <c r="PE249" s="36"/>
      <c r="PF249" s="36"/>
      <c r="PG249" s="36"/>
      <c r="PH249" s="36"/>
      <c r="PI249" s="36"/>
      <c r="PJ249" s="36"/>
      <c r="PK249" s="36"/>
      <c r="PL249" s="36"/>
      <c r="PM249" s="36"/>
      <c r="PN249" s="36"/>
      <c r="PO249" s="36"/>
      <c r="PP249" s="36"/>
      <c r="PQ249" s="36"/>
      <c r="PR249" s="36"/>
      <c r="PS249" s="36"/>
      <c r="PT249" s="36"/>
      <c r="PU249" s="36"/>
      <c r="PV249" s="36"/>
      <c r="PW249" s="36"/>
      <c r="PX249" s="36"/>
      <c r="PY249" s="36"/>
      <c r="PZ249" s="36"/>
      <c r="QA249" s="36"/>
      <c r="QB249" s="36"/>
      <c r="QC249" s="36"/>
      <c r="QD249" s="36"/>
      <c r="QE249" s="36"/>
      <c r="QF249" s="36"/>
      <c r="QG249" s="36"/>
      <c r="QH249" s="36"/>
      <c r="QI249" s="36"/>
      <c r="QJ249" s="36"/>
      <c r="QK249" s="36"/>
      <c r="QL249" s="36"/>
      <c r="QM249" s="36"/>
      <c r="QN249" s="36"/>
      <c r="QO249" s="36"/>
      <c r="QP249" s="36"/>
      <c r="QQ249" s="36"/>
      <c r="QR249" s="36"/>
      <c r="QS249" s="36"/>
      <c r="QT249" s="36"/>
      <c r="QU249" s="36"/>
      <c r="QV249" s="36"/>
      <c r="QW249" s="36"/>
      <c r="QX249" s="36"/>
      <c r="QY249" s="36"/>
      <c r="QZ249" s="36"/>
      <c r="RA249" s="36"/>
      <c r="RB249" s="36"/>
      <c r="RC249" s="36"/>
      <c r="RD249" s="36"/>
      <c r="RE249" s="36"/>
      <c r="RF249" s="36"/>
      <c r="RG249" s="36"/>
      <c r="RH249" s="36"/>
      <c r="RI249" s="36"/>
      <c r="RJ249" s="36"/>
      <c r="RK249" s="36"/>
      <c r="RL249" s="36"/>
      <c r="RM249" s="36"/>
      <c r="RN249" s="36"/>
      <c r="RO249" s="36"/>
      <c r="RP249" s="36"/>
      <c r="RQ249" s="36"/>
      <c r="RR249" s="36"/>
      <c r="RS249" s="36"/>
      <c r="RT249" s="36"/>
      <c r="RU249" s="36"/>
      <c r="RV249" s="36"/>
      <c r="RW249" s="36"/>
      <c r="RX249" s="36"/>
      <c r="RY249" s="36"/>
      <c r="RZ249" s="36"/>
      <c r="SA249" s="36"/>
      <c r="SB249" s="36"/>
      <c r="SC249" s="36"/>
      <c r="SD249" s="36"/>
      <c r="SE249" s="36"/>
      <c r="SF249" s="36"/>
      <c r="SG249" s="36"/>
      <c r="SH249" s="36"/>
      <c r="SI249" s="36"/>
      <c r="SJ249" s="36"/>
      <c r="SK249" s="36"/>
      <c r="SL249" s="36"/>
      <c r="SM249" s="36"/>
      <c r="SN249" s="36"/>
      <c r="SO249" s="36"/>
      <c r="SP249" s="36"/>
      <c r="SQ249" s="36"/>
      <c r="SR249" s="36"/>
      <c r="SS249" s="36"/>
      <c r="ST249" s="36"/>
      <c r="SU249" s="36"/>
      <c r="SV249" s="36"/>
      <c r="SW249" s="36"/>
      <c r="SX249" s="36"/>
      <c r="SY249" s="36"/>
      <c r="SZ249" s="36"/>
      <c r="TA249" s="36"/>
      <c r="TB249" s="36"/>
      <c r="TC249" s="36"/>
      <c r="TD249" s="36"/>
      <c r="TE249" s="36"/>
      <c r="TF249" s="36"/>
      <c r="TG249" s="36"/>
      <c r="TH249" s="36"/>
      <c r="TI249" s="36"/>
      <c r="TJ249" s="36"/>
      <c r="TK249" s="36"/>
      <c r="TL249" s="36"/>
      <c r="TM249" s="36"/>
      <c r="TN249" s="36"/>
      <c r="TO249" s="36"/>
      <c r="TP249" s="36"/>
      <c r="TQ249" s="36"/>
      <c r="TR249" s="36"/>
      <c r="TS249" s="36"/>
      <c r="TT249" s="36"/>
      <c r="TU249" s="36"/>
      <c r="TV249" s="36"/>
      <c r="TW249" s="36"/>
      <c r="TX249" s="36"/>
      <c r="TY249" s="36"/>
      <c r="TZ249" s="36"/>
      <c r="UA249" s="36"/>
      <c r="UB249" s="36"/>
      <c r="UC249" s="36"/>
      <c r="UD249" s="36"/>
      <c r="UE249" s="36"/>
      <c r="UF249" s="36"/>
      <c r="UG249" s="36"/>
      <c r="UH249" s="36"/>
      <c r="UI249" s="36"/>
      <c r="UJ249" s="36"/>
      <c r="UK249" s="36"/>
      <c r="UL249" s="36"/>
      <c r="UM249" s="36"/>
      <c r="UN249" s="36"/>
      <c r="UO249" s="36"/>
      <c r="UP249" s="36"/>
      <c r="UQ249" s="36"/>
      <c r="UR249" s="36"/>
      <c r="US249" s="36"/>
      <c r="UT249" s="36"/>
      <c r="UU249" s="36"/>
      <c r="UV249" s="36"/>
      <c r="UW249" s="36"/>
      <c r="UX249" s="36"/>
      <c r="UY249" s="36"/>
      <c r="UZ249" s="36"/>
      <c r="VA249" s="36"/>
      <c r="VB249" s="36"/>
      <c r="VC249" s="36"/>
      <c r="VD249" s="36"/>
      <c r="VE249" s="36"/>
      <c r="VF249" s="36"/>
      <c r="VG249" s="36"/>
      <c r="VH249" s="36"/>
      <c r="VI249" s="36"/>
      <c r="VJ249" s="36"/>
      <c r="VK249" s="36"/>
      <c r="VL249" s="36"/>
      <c r="VM249" s="36"/>
      <c r="VN249" s="36"/>
      <c r="VO249" s="36"/>
      <c r="VP249" s="36"/>
      <c r="VQ249" s="36"/>
      <c r="VR249" s="36"/>
      <c r="VS249" s="36"/>
      <c r="VT249" s="36"/>
      <c r="VU249" s="36"/>
      <c r="VV249" s="36"/>
      <c r="VW249" s="36"/>
      <c r="VX249" s="36"/>
      <c r="VY249" s="36"/>
      <c r="VZ249" s="36"/>
      <c r="WA249" s="36"/>
      <c r="WB249" s="36"/>
      <c r="WC249" s="36"/>
      <c r="WD249" s="36"/>
      <c r="WE249" s="36"/>
      <c r="WF249" s="36"/>
      <c r="WG249" s="36"/>
      <c r="WH249" s="36"/>
      <c r="WI249" s="36"/>
      <c r="WJ249" s="36"/>
      <c r="WK249" s="36"/>
      <c r="WL249" s="36"/>
      <c r="WM249" s="36"/>
      <c r="WN249" s="36"/>
      <c r="WO249" s="36"/>
      <c r="WP249" s="36"/>
      <c r="WQ249" s="36"/>
      <c r="WR249" s="36"/>
      <c r="WS249" s="36"/>
      <c r="WT249" s="36"/>
      <c r="WU249" s="36"/>
      <c r="WV249" s="36"/>
      <c r="WW249" s="36"/>
      <c r="WX249" s="36"/>
      <c r="WY249" s="36"/>
      <c r="WZ249" s="36"/>
      <c r="XA249" s="36"/>
      <c r="XB249" s="36"/>
      <c r="XC249" s="36"/>
      <c r="XD249" s="36"/>
      <c r="XE249" s="36"/>
      <c r="XF249" s="36"/>
      <c r="XG249" s="36"/>
      <c r="XH249" s="36"/>
      <c r="XI249" s="36"/>
      <c r="XJ249" s="36"/>
      <c r="XK249" s="36"/>
      <c r="XL249" s="36"/>
      <c r="XM249" s="36"/>
      <c r="XN249" s="36"/>
      <c r="XO249" s="36"/>
      <c r="XP249" s="36"/>
      <c r="XQ249" s="36"/>
      <c r="XR249" s="36"/>
      <c r="XS249" s="36"/>
      <c r="XT249" s="36"/>
      <c r="XU249" s="36"/>
      <c r="XV249" s="36"/>
      <c r="XW249" s="36"/>
      <c r="XX249" s="36"/>
      <c r="XY249" s="36"/>
      <c r="XZ249" s="36"/>
      <c r="YA249" s="36"/>
      <c r="YB249" s="36"/>
      <c r="YC249" s="36"/>
      <c r="YD249" s="36"/>
      <c r="YE249" s="36"/>
      <c r="YF249" s="36"/>
      <c r="YG249" s="36"/>
      <c r="YH249" s="36"/>
      <c r="YI249" s="36"/>
      <c r="YJ249" s="36"/>
      <c r="YK249" s="36"/>
      <c r="YL249" s="36"/>
      <c r="YM249" s="36"/>
      <c r="YN249" s="36"/>
      <c r="YO249" s="36"/>
      <c r="YP249" s="36"/>
      <c r="YQ249" s="36"/>
      <c r="YR249" s="36"/>
      <c r="YS249" s="36"/>
      <c r="YT249" s="36"/>
      <c r="YU249" s="36"/>
      <c r="YV249" s="36"/>
      <c r="YW249" s="36"/>
      <c r="YX249" s="36"/>
      <c r="YY249" s="36"/>
      <c r="YZ249" s="36"/>
      <c r="ZA249" s="36"/>
      <c r="ZB249" s="36"/>
      <c r="ZC249" s="36"/>
      <c r="ZD249" s="36"/>
      <c r="ZE249" s="36"/>
      <c r="ZF249" s="36"/>
      <c r="ZG249" s="36"/>
      <c r="ZH249" s="36"/>
      <c r="ZI249" s="36"/>
      <c r="ZJ249" s="36"/>
      <c r="ZK249" s="36"/>
      <c r="ZL249" s="36"/>
      <c r="ZM249" s="36"/>
      <c r="ZN249" s="36"/>
      <c r="ZO249" s="36"/>
      <c r="ZP249" s="36"/>
      <c r="ZQ249" s="36"/>
      <c r="ZR249" s="36"/>
      <c r="ZS249" s="36"/>
      <c r="ZT249" s="36"/>
      <c r="ZU249" s="36"/>
    </row>
    <row r="250" spans="1:697" x14ac:dyDescent="0.25">
      <c r="A250" s="48" t="s">
        <v>1052</v>
      </c>
      <c r="B250" s="6">
        <v>656</v>
      </c>
      <c r="C250" s="22" t="s">
        <v>842</v>
      </c>
      <c r="D250" s="6">
        <v>23</v>
      </c>
      <c r="E250" s="93">
        <v>16.2</v>
      </c>
      <c r="N250" s="23">
        <v>1</v>
      </c>
      <c r="O250" s="23">
        <v>1</v>
      </c>
      <c r="P250" s="6">
        <v>12.66</v>
      </c>
      <c r="Q250" s="6">
        <v>8.1300000000000008</v>
      </c>
      <c r="R250" s="23">
        <v>2.93</v>
      </c>
      <c r="Y250" s="6">
        <v>0.59800399999999998</v>
      </c>
      <c r="Z250" s="6">
        <v>0.58131600000000005</v>
      </c>
      <c r="AA250" s="6">
        <v>0.56721200000000005</v>
      </c>
      <c r="AB250" s="6">
        <v>0.61446199999999995</v>
      </c>
      <c r="AC250" s="6">
        <v>0.73273600000000005</v>
      </c>
      <c r="AM250" s="6">
        <v>276</v>
      </c>
      <c r="AP250" s="23">
        <v>36.170900000000003</v>
      </c>
      <c r="AQ250" s="23">
        <v>-39.965299999999999</v>
      </c>
      <c r="AR250" s="6">
        <v>29</v>
      </c>
      <c r="AS250" s="23">
        <v>-52.528700000000001</v>
      </c>
      <c r="AT250" s="23">
        <v>1500</v>
      </c>
      <c r="AU250" s="23">
        <v>-39.965299999999999</v>
      </c>
      <c r="AV250" s="23">
        <v>12.5634</v>
      </c>
      <c r="AW250" s="23">
        <v>23.607500000000002</v>
      </c>
      <c r="AX250" s="23">
        <v>36.170900000000003</v>
      </c>
      <c r="AY250" s="23">
        <v>0.212423</v>
      </c>
      <c r="AZ250" s="23">
        <v>0.120057</v>
      </c>
      <c r="BA250" s="23">
        <v>184.80600000000001</v>
      </c>
      <c r="BB250" s="23">
        <v>-176.56200000000001</v>
      </c>
      <c r="BC250" s="23">
        <v>-54.545299999999997</v>
      </c>
      <c r="BD250" s="23">
        <v>-2.0165799999999998</v>
      </c>
      <c r="BE250" s="23">
        <v>5.0139800000000001</v>
      </c>
      <c r="BI250" s="23">
        <v>0.617398</v>
      </c>
      <c r="BJ250" s="23">
        <v>0.81379299999999999</v>
      </c>
      <c r="BL250" s="23">
        <v>1</v>
      </c>
      <c r="BP250" s="23">
        <v>1</v>
      </c>
      <c r="BY250" s="105">
        <v>0.17916666666666667</v>
      </c>
      <c r="BZ250" s="105">
        <v>0.1875</v>
      </c>
      <c r="CA250" s="105">
        <v>0.19166666666666665</v>
      </c>
      <c r="CK250" s="26"/>
      <c r="CO250" s="29"/>
      <c r="DG250" s="26"/>
      <c r="DM250" s="26"/>
    </row>
    <row r="251" spans="1:697" x14ac:dyDescent="0.25">
      <c r="A251" s="57" t="s">
        <v>562</v>
      </c>
      <c r="B251" s="6">
        <v>67</v>
      </c>
      <c r="C251" s="22"/>
      <c r="D251" s="6">
        <v>24</v>
      </c>
      <c r="E251" s="6">
        <v>27</v>
      </c>
      <c r="F251" s="39" t="s">
        <v>531</v>
      </c>
      <c r="N251" s="6">
        <v>1</v>
      </c>
      <c r="O251" s="6">
        <v>1</v>
      </c>
      <c r="P251" s="39">
        <v>8.73</v>
      </c>
      <c r="Q251" s="39">
        <v>6.3</v>
      </c>
      <c r="S251" s="39">
        <v>0.32300000000000001</v>
      </c>
      <c r="AP251" s="23">
        <v>24.587700000000002</v>
      </c>
      <c r="AQ251" s="23">
        <v>-33.343800000000002</v>
      </c>
      <c r="AR251" s="46">
        <v>1</v>
      </c>
      <c r="AS251" s="23">
        <v>-49.150199999999998</v>
      </c>
      <c r="AT251" s="23">
        <v>4200</v>
      </c>
      <c r="AU251" s="23">
        <v>-33.343800000000002</v>
      </c>
      <c r="AV251" s="23">
        <v>15.8064</v>
      </c>
      <c r="AW251" s="23">
        <v>8.78125</v>
      </c>
      <c r="AX251" s="23">
        <v>24.587700000000002</v>
      </c>
      <c r="AY251" s="23">
        <v>0.173624</v>
      </c>
      <c r="AZ251" s="23">
        <v>0.104435</v>
      </c>
      <c r="BA251" s="23">
        <v>78.125</v>
      </c>
      <c r="BB251" s="23">
        <v>-82.031199999999998</v>
      </c>
      <c r="BC251" s="23">
        <v>-42.0625</v>
      </c>
      <c r="BD251" s="23">
        <v>7.0876599999999996</v>
      </c>
      <c r="BE251" s="23">
        <v>0.591333</v>
      </c>
      <c r="BI251" s="23">
        <v>0.408667</v>
      </c>
      <c r="BJ251" s="23">
        <v>0.56000000000000005</v>
      </c>
      <c r="BU251" s="36"/>
      <c r="CK251" s="26"/>
      <c r="CL251" s="26"/>
      <c r="CM251" s="26"/>
      <c r="CN251" s="26"/>
      <c r="CO251" s="29"/>
      <c r="DB251" s="26"/>
      <c r="DC251" s="26"/>
      <c r="DD251" s="26"/>
      <c r="DE251" s="26"/>
      <c r="DF251" s="26"/>
      <c r="DG251" s="26"/>
      <c r="DM251" s="2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6"/>
      <c r="IV251" s="36"/>
      <c r="IW251" s="36"/>
      <c r="IX251" s="36"/>
      <c r="IY251" s="36"/>
      <c r="IZ251" s="36"/>
      <c r="JA251" s="36"/>
      <c r="JB251" s="36"/>
      <c r="JC251" s="36"/>
      <c r="JD251" s="36"/>
      <c r="JE251" s="36"/>
      <c r="JF251" s="36"/>
      <c r="JG251" s="36"/>
      <c r="JH251" s="36"/>
      <c r="JI251" s="36"/>
      <c r="JJ251" s="36"/>
      <c r="JK251" s="36"/>
      <c r="JL251" s="36"/>
      <c r="JM251" s="36"/>
      <c r="JN251" s="36"/>
      <c r="JO251" s="36"/>
      <c r="JP251" s="36"/>
      <c r="JQ251" s="36"/>
      <c r="JR251" s="36"/>
      <c r="JS251" s="36"/>
      <c r="JT251" s="36"/>
      <c r="JU251" s="36"/>
      <c r="JV251" s="36"/>
      <c r="JW251" s="36"/>
      <c r="JX251" s="36"/>
      <c r="JY251" s="36"/>
      <c r="JZ251" s="36"/>
      <c r="KA251" s="36"/>
      <c r="KB251" s="36"/>
      <c r="KC251" s="36"/>
      <c r="KD251" s="36"/>
      <c r="KE251" s="36"/>
      <c r="KF251" s="36"/>
      <c r="KG251" s="36"/>
      <c r="KH251" s="36"/>
      <c r="KI251" s="36"/>
      <c r="KJ251" s="36"/>
      <c r="KK251" s="36"/>
      <c r="KL251" s="36"/>
      <c r="KM251" s="36"/>
      <c r="KN251" s="36"/>
      <c r="KO251" s="36"/>
      <c r="KP251" s="36"/>
      <c r="KQ251" s="36"/>
      <c r="KR251" s="36"/>
      <c r="KS251" s="36"/>
      <c r="KT251" s="36"/>
      <c r="KU251" s="36"/>
      <c r="KV251" s="36"/>
      <c r="KW251" s="36"/>
      <c r="KX251" s="36"/>
      <c r="KY251" s="36"/>
      <c r="KZ251" s="36"/>
      <c r="LA251" s="36"/>
      <c r="LB251" s="36"/>
      <c r="LC251" s="36"/>
      <c r="LD251" s="36"/>
      <c r="LE251" s="36"/>
      <c r="LF251" s="36"/>
      <c r="LG251" s="36"/>
      <c r="LH251" s="36"/>
      <c r="LI251" s="36"/>
      <c r="LJ251" s="36"/>
      <c r="LK251" s="36"/>
      <c r="LL251" s="36"/>
      <c r="LM251" s="36"/>
      <c r="LN251" s="36"/>
      <c r="LO251" s="36"/>
      <c r="LP251" s="36"/>
      <c r="LQ251" s="36"/>
      <c r="LR251" s="36"/>
      <c r="LS251" s="36"/>
      <c r="LT251" s="36"/>
      <c r="LU251" s="36"/>
      <c r="LV251" s="36"/>
      <c r="LW251" s="36"/>
      <c r="LX251" s="36"/>
      <c r="LY251" s="36"/>
      <c r="LZ251" s="36"/>
      <c r="MA251" s="36"/>
      <c r="MB251" s="36"/>
      <c r="MC251" s="36"/>
      <c r="MD251" s="36"/>
      <c r="ME251" s="36"/>
      <c r="MF251" s="36"/>
      <c r="MG251" s="36"/>
      <c r="MH251" s="36"/>
      <c r="MI251" s="36"/>
      <c r="MJ251" s="36"/>
      <c r="MK251" s="36"/>
      <c r="ML251" s="36"/>
      <c r="MM251" s="36"/>
      <c r="MN251" s="36"/>
      <c r="MO251" s="36"/>
      <c r="MP251" s="36"/>
      <c r="MQ251" s="36"/>
      <c r="MR251" s="36"/>
      <c r="MS251" s="36"/>
      <c r="MT251" s="36"/>
      <c r="MU251" s="36"/>
      <c r="MV251" s="36"/>
      <c r="MW251" s="36"/>
      <c r="MX251" s="36"/>
      <c r="MY251" s="36"/>
      <c r="MZ251" s="36"/>
      <c r="NA251" s="36"/>
      <c r="NB251" s="36"/>
      <c r="NC251" s="36"/>
      <c r="ND251" s="36"/>
      <c r="NE251" s="36"/>
      <c r="NF251" s="36"/>
      <c r="NG251" s="36"/>
      <c r="NH251" s="36"/>
      <c r="NI251" s="36"/>
      <c r="NJ251" s="36"/>
      <c r="NK251" s="36"/>
      <c r="NL251" s="36"/>
      <c r="NM251" s="36"/>
      <c r="NN251" s="36"/>
      <c r="NO251" s="36"/>
      <c r="NP251" s="36"/>
      <c r="NQ251" s="36"/>
      <c r="NR251" s="36"/>
      <c r="NS251" s="36"/>
      <c r="NT251" s="36"/>
      <c r="NU251" s="36"/>
      <c r="NV251" s="36"/>
      <c r="NW251" s="36"/>
      <c r="NX251" s="36"/>
      <c r="NY251" s="36"/>
      <c r="NZ251" s="36"/>
      <c r="OA251" s="36"/>
      <c r="OB251" s="36"/>
      <c r="OC251" s="36"/>
      <c r="OD251" s="36"/>
      <c r="OE251" s="36"/>
      <c r="OF251" s="36"/>
      <c r="OG251" s="36"/>
      <c r="OH251" s="36"/>
      <c r="OI251" s="36"/>
      <c r="OJ251" s="36"/>
      <c r="OK251" s="36"/>
      <c r="OL251" s="36"/>
      <c r="OM251" s="36"/>
      <c r="ON251" s="36"/>
      <c r="OO251" s="36"/>
      <c r="OP251" s="36"/>
      <c r="OQ251" s="36"/>
      <c r="OR251" s="36"/>
      <c r="OS251" s="36"/>
      <c r="OT251" s="36"/>
      <c r="OU251" s="36"/>
      <c r="OV251" s="36"/>
      <c r="OW251" s="36"/>
      <c r="OX251" s="36"/>
      <c r="OY251" s="36"/>
      <c r="OZ251" s="36"/>
      <c r="PA251" s="36"/>
      <c r="PB251" s="36"/>
      <c r="PC251" s="36"/>
      <c r="PD251" s="36"/>
      <c r="PE251" s="36"/>
      <c r="PF251" s="36"/>
      <c r="PG251" s="36"/>
      <c r="PH251" s="36"/>
      <c r="PI251" s="36"/>
      <c r="PJ251" s="36"/>
      <c r="PK251" s="36"/>
      <c r="PL251" s="36"/>
      <c r="PM251" s="36"/>
      <c r="PN251" s="36"/>
      <c r="PO251" s="36"/>
      <c r="PP251" s="36"/>
      <c r="PQ251" s="36"/>
      <c r="PR251" s="36"/>
      <c r="PS251" s="36"/>
      <c r="PT251" s="36"/>
      <c r="PU251" s="36"/>
      <c r="PV251" s="36"/>
      <c r="PW251" s="36"/>
      <c r="PX251" s="36"/>
      <c r="PY251" s="36"/>
      <c r="PZ251" s="36"/>
      <c r="QA251" s="36"/>
      <c r="QB251" s="36"/>
      <c r="QC251" s="36"/>
      <c r="QD251" s="36"/>
      <c r="QE251" s="36"/>
      <c r="QF251" s="36"/>
      <c r="QG251" s="36"/>
      <c r="QH251" s="36"/>
      <c r="QI251" s="36"/>
      <c r="QJ251" s="36"/>
      <c r="QK251" s="36"/>
      <c r="QL251" s="36"/>
      <c r="QM251" s="36"/>
      <c r="QN251" s="36"/>
      <c r="QO251" s="36"/>
      <c r="QP251" s="36"/>
      <c r="QQ251" s="36"/>
      <c r="QR251" s="36"/>
      <c r="QS251" s="36"/>
      <c r="QT251" s="36"/>
      <c r="QU251" s="36"/>
      <c r="QV251" s="36"/>
      <c r="QW251" s="36"/>
      <c r="QX251" s="36"/>
      <c r="QY251" s="36"/>
      <c r="QZ251" s="36"/>
      <c r="RA251" s="36"/>
      <c r="RB251" s="36"/>
      <c r="RC251" s="36"/>
      <c r="RD251" s="36"/>
      <c r="RE251" s="36"/>
      <c r="RF251" s="36"/>
      <c r="RG251" s="36"/>
      <c r="RH251" s="36"/>
      <c r="RI251" s="36"/>
      <c r="RJ251" s="36"/>
      <c r="RK251" s="36"/>
      <c r="RL251" s="36"/>
      <c r="RM251" s="36"/>
      <c r="RN251" s="36"/>
      <c r="RO251" s="36"/>
      <c r="RP251" s="36"/>
      <c r="RQ251" s="36"/>
      <c r="RR251" s="36"/>
      <c r="RS251" s="36"/>
      <c r="RT251" s="36"/>
      <c r="RU251" s="36"/>
      <c r="RV251" s="36"/>
      <c r="RW251" s="36"/>
      <c r="RX251" s="36"/>
      <c r="RY251" s="36"/>
      <c r="RZ251" s="36"/>
      <c r="SA251" s="36"/>
      <c r="SB251" s="36"/>
      <c r="SC251" s="36"/>
      <c r="SD251" s="36"/>
      <c r="SE251" s="36"/>
      <c r="SF251" s="36"/>
      <c r="SG251" s="36"/>
      <c r="SH251" s="36"/>
      <c r="SI251" s="36"/>
      <c r="SJ251" s="36"/>
      <c r="SK251" s="36"/>
      <c r="SL251" s="36"/>
      <c r="SM251" s="36"/>
      <c r="SN251" s="36"/>
      <c r="SO251" s="36"/>
      <c r="SP251" s="36"/>
      <c r="SQ251" s="36"/>
      <c r="SR251" s="36"/>
      <c r="SS251" s="36"/>
      <c r="ST251" s="36"/>
      <c r="SU251" s="36"/>
      <c r="SV251" s="36"/>
      <c r="SW251" s="36"/>
      <c r="SX251" s="36"/>
      <c r="SY251" s="36"/>
      <c r="SZ251" s="36"/>
      <c r="TA251" s="36"/>
      <c r="TB251" s="36"/>
      <c r="TC251" s="36"/>
      <c r="TD251" s="36"/>
      <c r="TE251" s="36"/>
      <c r="TF251" s="36"/>
      <c r="TG251" s="36"/>
      <c r="TH251" s="36"/>
      <c r="TI251" s="36"/>
      <c r="TJ251" s="36"/>
      <c r="TK251" s="36"/>
      <c r="TL251" s="36"/>
      <c r="TM251" s="36"/>
      <c r="TN251" s="36"/>
      <c r="TO251" s="36"/>
      <c r="TP251" s="36"/>
      <c r="TQ251" s="36"/>
      <c r="TR251" s="36"/>
      <c r="TS251" s="36"/>
      <c r="TT251" s="36"/>
      <c r="TU251" s="36"/>
      <c r="TV251" s="36"/>
      <c r="TW251" s="36"/>
      <c r="TX251" s="36"/>
      <c r="TY251" s="36"/>
      <c r="TZ251" s="36"/>
      <c r="UA251" s="36"/>
      <c r="UB251" s="36"/>
      <c r="UC251" s="36"/>
      <c r="UD251" s="36"/>
      <c r="UE251" s="36"/>
      <c r="UF251" s="36"/>
      <c r="UG251" s="36"/>
      <c r="UH251" s="36"/>
      <c r="UI251" s="36"/>
      <c r="UJ251" s="36"/>
      <c r="UK251" s="36"/>
      <c r="UL251" s="36"/>
      <c r="UM251" s="36"/>
      <c r="UN251" s="36"/>
      <c r="UO251" s="36"/>
      <c r="UP251" s="36"/>
      <c r="UQ251" s="36"/>
      <c r="UR251" s="36"/>
      <c r="US251" s="36"/>
      <c r="UT251" s="36"/>
      <c r="UU251" s="36"/>
      <c r="UV251" s="36"/>
      <c r="UW251" s="36"/>
      <c r="UX251" s="36"/>
      <c r="UY251" s="36"/>
      <c r="UZ251" s="36"/>
      <c r="VA251" s="36"/>
      <c r="VB251" s="36"/>
      <c r="VC251" s="36"/>
      <c r="VD251" s="36"/>
      <c r="VE251" s="36"/>
      <c r="VF251" s="36"/>
      <c r="VG251" s="36"/>
      <c r="VH251" s="36"/>
      <c r="VI251" s="36"/>
      <c r="VJ251" s="36"/>
      <c r="VK251" s="36"/>
      <c r="VL251" s="36"/>
      <c r="VM251" s="36"/>
      <c r="VN251" s="36"/>
      <c r="VO251" s="36"/>
      <c r="VP251" s="36"/>
      <c r="VQ251" s="36"/>
      <c r="VR251" s="36"/>
      <c r="VS251" s="36"/>
      <c r="VT251" s="36"/>
      <c r="VU251" s="36"/>
      <c r="VV251" s="36"/>
      <c r="VW251" s="36"/>
      <c r="VX251" s="36"/>
      <c r="VY251" s="36"/>
      <c r="VZ251" s="36"/>
      <c r="WA251" s="36"/>
      <c r="WB251" s="36"/>
      <c r="WC251" s="36"/>
      <c r="WD251" s="36"/>
      <c r="WE251" s="36"/>
      <c r="WF251" s="36"/>
      <c r="WG251" s="36"/>
      <c r="WH251" s="36"/>
      <c r="WI251" s="36"/>
      <c r="WJ251" s="36"/>
      <c r="WK251" s="36"/>
      <c r="WL251" s="36"/>
      <c r="WM251" s="36"/>
      <c r="WN251" s="36"/>
      <c r="WO251" s="36"/>
      <c r="WP251" s="36"/>
      <c r="WQ251" s="36"/>
      <c r="WR251" s="36"/>
      <c r="WS251" s="36"/>
      <c r="WT251" s="36"/>
      <c r="WU251" s="36"/>
      <c r="WV251" s="36"/>
      <c r="WW251" s="36"/>
      <c r="WX251" s="36"/>
      <c r="WY251" s="36"/>
      <c r="WZ251" s="36"/>
      <c r="XA251" s="36"/>
      <c r="XB251" s="36"/>
      <c r="XC251" s="36"/>
      <c r="XD251" s="36"/>
      <c r="XE251" s="36"/>
      <c r="XF251" s="36"/>
      <c r="XG251" s="36"/>
      <c r="XH251" s="36"/>
      <c r="XI251" s="36"/>
      <c r="XJ251" s="36"/>
      <c r="XK251" s="36"/>
      <c r="XL251" s="36"/>
      <c r="XM251" s="36"/>
      <c r="XN251" s="36"/>
      <c r="XO251" s="36"/>
      <c r="XP251" s="36"/>
      <c r="XQ251" s="36"/>
      <c r="XR251" s="36"/>
      <c r="XS251" s="36"/>
      <c r="XT251" s="36"/>
      <c r="XU251" s="36"/>
      <c r="XV251" s="36"/>
      <c r="XW251" s="36"/>
      <c r="XX251" s="36"/>
      <c r="XY251" s="36"/>
      <c r="XZ251" s="36"/>
      <c r="YA251" s="36"/>
      <c r="YB251" s="36"/>
      <c r="YC251" s="36"/>
      <c r="YD251" s="36"/>
      <c r="YE251" s="36"/>
      <c r="YF251" s="36"/>
      <c r="YG251" s="36"/>
      <c r="YH251" s="36"/>
      <c r="YI251" s="36"/>
      <c r="YJ251" s="36"/>
      <c r="YK251" s="36"/>
      <c r="YL251" s="36"/>
      <c r="YM251" s="36"/>
      <c r="YN251" s="36"/>
      <c r="YO251" s="36"/>
      <c r="YP251" s="36"/>
      <c r="YQ251" s="36"/>
      <c r="YR251" s="36"/>
      <c r="YS251" s="36"/>
      <c r="YT251" s="36"/>
      <c r="YU251" s="36"/>
      <c r="YV251" s="36"/>
      <c r="YW251" s="36"/>
      <c r="YX251" s="36"/>
      <c r="YY251" s="36"/>
      <c r="YZ251" s="36"/>
      <c r="ZA251" s="36"/>
      <c r="ZB251" s="36"/>
      <c r="ZC251" s="36"/>
      <c r="ZD251" s="36"/>
      <c r="ZE251" s="36"/>
      <c r="ZF251" s="36"/>
      <c r="ZG251" s="36"/>
      <c r="ZH251" s="36"/>
      <c r="ZI251" s="36"/>
      <c r="ZJ251" s="36"/>
      <c r="ZK251" s="36"/>
      <c r="ZL251" s="36"/>
      <c r="ZM251" s="36"/>
      <c r="ZN251" s="36"/>
      <c r="ZO251" s="36"/>
      <c r="ZP251" s="36"/>
      <c r="ZQ251" s="36"/>
      <c r="ZR251" s="36"/>
      <c r="ZS251" s="36"/>
      <c r="ZT251" s="36"/>
      <c r="ZU251" s="36"/>
    </row>
    <row r="252" spans="1:697" x14ac:dyDescent="0.25">
      <c r="A252" s="48" t="s">
        <v>1059</v>
      </c>
      <c r="B252" s="6">
        <v>661</v>
      </c>
      <c r="C252" s="22" t="s">
        <v>778</v>
      </c>
      <c r="D252" s="6">
        <v>25</v>
      </c>
      <c r="E252" s="6">
        <v>15.5</v>
      </c>
      <c r="F252" s="6" t="s">
        <v>531</v>
      </c>
      <c r="H252" s="6">
        <v>1</v>
      </c>
      <c r="M252" s="23">
        <v>0.59</v>
      </c>
      <c r="N252" s="23">
        <v>1</v>
      </c>
      <c r="O252" s="23">
        <v>1</v>
      </c>
      <c r="P252" s="6">
        <v>7.39</v>
      </c>
      <c r="Q252" s="6">
        <v>6.04</v>
      </c>
      <c r="R252" s="23">
        <v>0.89</v>
      </c>
      <c r="Y252" s="6">
        <v>0.74480599999999997</v>
      </c>
      <c r="Z252" s="6">
        <v>0.78134099999999995</v>
      </c>
      <c r="AA252" s="6">
        <v>0.72575199999999995</v>
      </c>
      <c r="AB252" s="6">
        <v>0.67735299999999998</v>
      </c>
      <c r="AC252" s="6">
        <v>0.68496199999999996</v>
      </c>
      <c r="AP252" s="23">
        <v>26.1492</v>
      </c>
      <c r="AQ252" s="23">
        <v>-45.5</v>
      </c>
      <c r="AR252" s="6">
        <v>1</v>
      </c>
      <c r="AS252" s="23">
        <v>-53.305500000000002</v>
      </c>
      <c r="AT252" s="23">
        <v>2400</v>
      </c>
      <c r="AU252" s="23">
        <v>-45.5</v>
      </c>
      <c r="AV252" s="23">
        <v>7.8054800000000002</v>
      </c>
      <c r="AW252" s="23">
        <v>18.343800000000002</v>
      </c>
      <c r="AX252" s="23">
        <v>26.1492</v>
      </c>
      <c r="AY252" s="23">
        <v>0.20871899999999999</v>
      </c>
      <c r="AZ252" s="23">
        <v>0.12309299999999999</v>
      </c>
      <c r="BA252" s="23">
        <v>139.06200000000001</v>
      </c>
      <c r="BB252" s="23">
        <v>-145.31200000000001</v>
      </c>
      <c r="BC252" s="23">
        <v>-56.718800000000002</v>
      </c>
      <c r="BD252" s="23">
        <v>-3.4132699999999998</v>
      </c>
      <c r="BE252" s="23">
        <v>0.65057100000000001</v>
      </c>
      <c r="BI252" s="23">
        <v>0.489429</v>
      </c>
      <c r="BJ252" s="23">
        <v>0.68</v>
      </c>
      <c r="BN252" s="23">
        <v>1</v>
      </c>
      <c r="BY252" s="105">
        <v>0.53402777777777777</v>
      </c>
      <c r="BZ252" s="105">
        <v>0.54166666666666663</v>
      </c>
      <c r="CA252" s="105">
        <v>0.54999999999999993</v>
      </c>
      <c r="CK252" s="26"/>
      <c r="CL252" s="26"/>
      <c r="CM252" s="26"/>
      <c r="CN252" s="26"/>
      <c r="CO252" s="29"/>
      <c r="DG252" s="26"/>
      <c r="DM252" s="2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</row>
    <row r="253" spans="1:697" x14ac:dyDescent="0.25">
      <c r="A253" s="48" t="s">
        <v>1060</v>
      </c>
      <c r="B253" s="6">
        <v>662</v>
      </c>
      <c r="C253" s="22"/>
      <c r="D253" s="6">
        <v>25</v>
      </c>
      <c r="E253" s="6">
        <v>21.3</v>
      </c>
      <c r="F253" s="6" t="s">
        <v>531</v>
      </c>
      <c r="H253" s="6" t="s">
        <v>1061</v>
      </c>
      <c r="N253" s="23">
        <v>1</v>
      </c>
      <c r="O253" s="23">
        <v>1</v>
      </c>
      <c r="P253" s="6">
        <v>13.12</v>
      </c>
      <c r="Q253" s="6">
        <v>7.73</v>
      </c>
      <c r="R253" s="23">
        <v>3.05</v>
      </c>
      <c r="Y253" s="6">
        <v>0.54607600000000001</v>
      </c>
      <c r="Z253" s="6">
        <v>0.51944100000000004</v>
      </c>
      <c r="AA253" s="6">
        <v>0.51048099999999996</v>
      </c>
      <c r="AB253" s="6">
        <v>0.53964299999999998</v>
      </c>
      <c r="AC253" s="6">
        <v>0.60099999999999998</v>
      </c>
      <c r="AP253" s="23">
        <v>32.366900000000001</v>
      </c>
      <c r="AQ253" s="23">
        <v>-39.6875</v>
      </c>
      <c r="AR253" s="6">
        <v>1</v>
      </c>
      <c r="AS253" s="23">
        <v>-51.148099999999999</v>
      </c>
      <c r="AT253" s="23">
        <v>1600</v>
      </c>
      <c r="AU253" s="23">
        <v>-39.6875</v>
      </c>
      <c r="AV253" s="23">
        <v>11.460599999999999</v>
      </c>
      <c r="AW253" s="23">
        <v>20.906199999999998</v>
      </c>
      <c r="AX253" s="23">
        <v>32.366900000000001</v>
      </c>
      <c r="AY253" s="23">
        <v>0.20807999999999999</v>
      </c>
      <c r="AZ253" s="23">
        <v>0.132074</v>
      </c>
      <c r="BA253" s="23">
        <v>143.75</v>
      </c>
      <c r="BB253" s="23">
        <v>-175.78100000000001</v>
      </c>
      <c r="BC253" s="23">
        <v>-52.906199999999998</v>
      </c>
      <c r="BD253" s="23">
        <v>-1.7581199999999999</v>
      </c>
      <c r="BE253" s="23">
        <v>0.64369299999999996</v>
      </c>
      <c r="BI253" s="23">
        <v>0.49630800000000003</v>
      </c>
      <c r="BJ253" s="23">
        <v>0.7</v>
      </c>
      <c r="BS253" s="23" t="s">
        <v>1062</v>
      </c>
      <c r="BT253" s="23" t="s">
        <v>1063</v>
      </c>
      <c r="BU253" t="s">
        <v>1064</v>
      </c>
      <c r="BV253" s="23" t="s">
        <v>85</v>
      </c>
      <c r="BW253" s="23" t="s">
        <v>1065</v>
      </c>
      <c r="BX253" s="23" t="s">
        <v>1066</v>
      </c>
      <c r="BY253" s="105">
        <v>0.22430555555555556</v>
      </c>
      <c r="BZ253" s="105">
        <v>0.23263888888888887</v>
      </c>
      <c r="CB253" s="105">
        <v>0.53472222222222221</v>
      </c>
      <c r="CG253" s="23">
        <v>9</v>
      </c>
      <c r="CK253" s="26"/>
      <c r="CO253" s="29"/>
      <c r="DG253" s="26"/>
      <c r="DM253" s="2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</row>
    <row r="254" spans="1:697" x14ac:dyDescent="0.25">
      <c r="A254" s="57" t="s">
        <v>593</v>
      </c>
      <c r="B254" s="6">
        <v>111</v>
      </c>
      <c r="C254" s="22"/>
      <c r="D254" s="6">
        <v>26</v>
      </c>
      <c r="E254" s="6">
        <v>22.6</v>
      </c>
      <c r="F254" s="39" t="s">
        <v>531</v>
      </c>
      <c r="N254" s="6">
        <v>1</v>
      </c>
      <c r="O254" s="6">
        <v>1</v>
      </c>
      <c r="P254" s="28">
        <v>8</v>
      </c>
      <c r="Q254" s="28">
        <v>7.4</v>
      </c>
      <c r="S254" s="28">
        <v>0.28100000000000003</v>
      </c>
      <c r="AP254" s="23">
        <v>24.3889</v>
      </c>
      <c r="AQ254" s="23">
        <v>-39.875</v>
      </c>
      <c r="AR254" s="6">
        <v>1</v>
      </c>
      <c r="AS254" s="23">
        <v>-57.482599999999998</v>
      </c>
      <c r="AT254" s="23">
        <v>2700</v>
      </c>
      <c r="AU254" s="23">
        <v>-39.875</v>
      </c>
      <c r="AV254" s="23">
        <v>17.607600000000001</v>
      </c>
      <c r="AW254" s="23">
        <v>6.78125</v>
      </c>
      <c r="AX254" s="23">
        <v>24.3889</v>
      </c>
      <c r="AY254" s="23">
        <v>0.205313</v>
      </c>
      <c r="AZ254" s="23">
        <v>0.107056</v>
      </c>
      <c r="BA254" s="23">
        <v>55.468800000000002</v>
      </c>
      <c r="BB254" s="23">
        <v>-47.656199999999998</v>
      </c>
      <c r="BC254" s="23">
        <v>-46.6875</v>
      </c>
      <c r="BD254" s="23">
        <v>10.7951</v>
      </c>
      <c r="BE254" s="23">
        <v>0.73969200000000002</v>
      </c>
      <c r="BI254" s="23">
        <v>0.70030800000000004</v>
      </c>
      <c r="BJ254" s="23">
        <v>0.86</v>
      </c>
      <c r="CK254" s="26"/>
      <c r="CL254" s="26"/>
      <c r="CM254" s="26"/>
      <c r="CN254" s="26"/>
      <c r="CO254" s="29"/>
      <c r="DB254" s="26"/>
      <c r="DC254" s="26"/>
      <c r="DD254" s="26"/>
      <c r="DE254" s="26"/>
      <c r="DF254" s="26"/>
      <c r="DG254" s="26"/>
      <c r="DM254" s="26"/>
    </row>
    <row r="255" spans="1:697" x14ac:dyDescent="0.25">
      <c r="A255" s="48" t="s">
        <v>899</v>
      </c>
      <c r="B255" s="6">
        <v>401</v>
      </c>
      <c r="C255" s="22" t="s">
        <v>775</v>
      </c>
      <c r="D255" s="13">
        <v>26</v>
      </c>
      <c r="E255" s="13">
        <v>27</v>
      </c>
      <c r="F255" s="13" t="s">
        <v>531</v>
      </c>
      <c r="H255" s="6">
        <v>0</v>
      </c>
      <c r="K255" s="53"/>
      <c r="L255" s="53"/>
      <c r="N255" s="25">
        <v>1</v>
      </c>
      <c r="O255" s="25">
        <v>1</v>
      </c>
      <c r="P255" s="6">
        <v>9.92</v>
      </c>
      <c r="Q255" s="6">
        <v>7.63</v>
      </c>
      <c r="R255" s="6">
        <v>3.72</v>
      </c>
      <c r="S255" s="6">
        <v>0.26100000000000001</v>
      </c>
      <c r="T255" s="6">
        <v>0.23699999999999999</v>
      </c>
      <c r="Y255" s="6">
        <v>0.66011399999999998</v>
      </c>
      <c r="Z255" s="6">
        <v>0.66091500000000003</v>
      </c>
      <c r="AA255" s="6">
        <v>0.67510700000000001</v>
      </c>
      <c r="AB255" s="6">
        <v>0.72587199999999996</v>
      </c>
      <c r="AC255" s="6">
        <v>0.81286199999999997</v>
      </c>
      <c r="AM255" s="6">
        <v>347</v>
      </c>
      <c r="AP255" s="6">
        <v>24.697500000000002</v>
      </c>
      <c r="AQ255" s="6">
        <v>-38.267499999999998</v>
      </c>
      <c r="AR255" s="6">
        <v>26</v>
      </c>
      <c r="AS255" s="6">
        <v>-51.014800000000001</v>
      </c>
      <c r="AT255" s="26">
        <v>2070</v>
      </c>
      <c r="AU255" s="6">
        <v>-38.267499999999998</v>
      </c>
      <c r="AV255" s="6">
        <v>12.747299999999999</v>
      </c>
      <c r="AW255" s="6">
        <v>11.950200000000001</v>
      </c>
      <c r="AX255" s="6">
        <v>24.697500000000002</v>
      </c>
      <c r="AY255" s="6">
        <v>0.18376600000000001</v>
      </c>
      <c r="AZ255" s="6">
        <v>0.10851</v>
      </c>
      <c r="BA255" s="6">
        <v>103.96599999999999</v>
      </c>
      <c r="BB255" s="6"/>
      <c r="BC255" s="6">
        <v>-53.063699999999997</v>
      </c>
      <c r="BD255" s="6">
        <v>-2.0488900000000001</v>
      </c>
      <c r="BE255" s="6"/>
      <c r="BF255" s="43"/>
      <c r="BG255" s="43"/>
      <c r="BH255" s="43"/>
      <c r="BI255" s="6">
        <v>0.54187700000000005</v>
      </c>
      <c r="BJ255" s="6">
        <v>0.71</v>
      </c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V255" s="6"/>
      <c r="BW255" s="6"/>
      <c r="BX255" s="6"/>
      <c r="CI255" s="13"/>
      <c r="CJ255" s="13">
        <v>114</v>
      </c>
      <c r="CK255" s="26"/>
      <c r="CL255" s="26"/>
      <c r="CN255" s="26"/>
      <c r="CO255" s="29"/>
      <c r="CR255" s="26"/>
      <c r="DB255" s="26"/>
      <c r="DC255" s="26"/>
      <c r="DD255" s="26"/>
      <c r="DE255" s="26"/>
      <c r="DF255" s="26"/>
      <c r="DG255" s="26"/>
      <c r="DH255" s="26"/>
      <c r="DI255" s="26"/>
      <c r="DJ255" s="26"/>
      <c r="DM255" s="26"/>
    </row>
    <row r="256" spans="1:697" x14ac:dyDescent="0.25">
      <c r="A256" s="48" t="s">
        <v>900</v>
      </c>
      <c r="B256" s="6">
        <v>402</v>
      </c>
      <c r="C256" s="22" t="s">
        <v>845</v>
      </c>
      <c r="D256" s="13">
        <v>26</v>
      </c>
      <c r="E256" s="13">
        <v>27</v>
      </c>
      <c r="F256" s="13" t="s">
        <v>531</v>
      </c>
      <c r="H256" s="6">
        <v>0</v>
      </c>
      <c r="K256" s="53"/>
      <c r="L256" s="53"/>
      <c r="M256" s="23">
        <v>0.27448071216617209</v>
      </c>
      <c r="N256" s="25">
        <v>1</v>
      </c>
      <c r="O256" s="25">
        <v>1</v>
      </c>
      <c r="P256" s="6">
        <v>7.42</v>
      </c>
      <c r="Q256" s="6">
        <v>5.73</v>
      </c>
      <c r="R256" s="6">
        <v>2.34</v>
      </c>
      <c r="S256" s="6">
        <v>0.251</v>
      </c>
      <c r="T256" s="6">
        <v>0.253</v>
      </c>
      <c r="Y256" s="6">
        <v>0.72158900000000004</v>
      </c>
      <c r="Z256" s="6">
        <v>0.70959799999999995</v>
      </c>
      <c r="AA256" s="6">
        <v>0.67548799999999998</v>
      </c>
      <c r="AB256" s="6">
        <v>0.66635200000000006</v>
      </c>
      <c r="AC256" s="6">
        <v>0.71649799999999997</v>
      </c>
      <c r="AM256" s="6">
        <v>366</v>
      </c>
      <c r="AP256" s="6">
        <v>24.668900000000001</v>
      </c>
      <c r="AQ256" s="6">
        <v>-37.900799999999997</v>
      </c>
      <c r="AR256" s="6">
        <v>38</v>
      </c>
      <c r="AS256" s="6">
        <v>-49.161499999999997</v>
      </c>
      <c r="AT256" s="6">
        <v>2020.79</v>
      </c>
      <c r="AU256" s="6">
        <v>-37.900799999999997</v>
      </c>
      <c r="AV256" s="6">
        <v>11.2607</v>
      </c>
      <c r="AW256" s="6">
        <v>13.408200000000001</v>
      </c>
      <c r="AX256" s="6">
        <v>24.668900000000001</v>
      </c>
      <c r="AY256" s="6">
        <v>0.178004</v>
      </c>
      <c r="AZ256" s="6">
        <v>0.108277</v>
      </c>
      <c r="BA256" s="6">
        <v>116.65300000000001</v>
      </c>
      <c r="BB256" s="6"/>
      <c r="BC256" s="6">
        <v>-51.411200000000001</v>
      </c>
      <c r="BD256" s="6">
        <v>-2.2496999999999998</v>
      </c>
      <c r="BE256" s="6"/>
      <c r="BF256" s="43"/>
      <c r="BG256" s="43"/>
      <c r="BH256" s="43"/>
      <c r="BI256" s="6">
        <v>0.51940299999999995</v>
      </c>
      <c r="BJ256" s="6">
        <v>0.68789500000000003</v>
      </c>
      <c r="BK256" s="6"/>
      <c r="BL256" s="6"/>
      <c r="BM256" s="6"/>
      <c r="BN256" s="6"/>
      <c r="BO256" s="6">
        <v>1</v>
      </c>
      <c r="BP256" s="6"/>
      <c r="BQ256" s="6"/>
      <c r="BR256" s="6"/>
      <c r="BS256" s="6"/>
      <c r="BT256" s="6"/>
      <c r="BV256" s="6"/>
      <c r="BW256" s="6"/>
      <c r="BX256" s="6"/>
      <c r="CI256" s="13"/>
      <c r="CJ256" s="13">
        <v>115</v>
      </c>
      <c r="CK256" s="26">
        <v>0</v>
      </c>
      <c r="CL256" s="26">
        <v>0</v>
      </c>
      <c r="CM256" s="15"/>
      <c r="CN256" s="26"/>
      <c r="CO256" s="29">
        <v>1</v>
      </c>
      <c r="DA256" s="6">
        <v>0</v>
      </c>
      <c r="DB256" s="26">
        <v>0</v>
      </c>
      <c r="DC256" s="26">
        <v>0</v>
      </c>
      <c r="DD256" s="26">
        <v>0</v>
      </c>
      <c r="DE256" s="26">
        <v>0</v>
      </c>
      <c r="DF256" s="26">
        <v>0</v>
      </c>
      <c r="DG256" s="26">
        <v>0</v>
      </c>
      <c r="DI256" s="6">
        <v>0</v>
      </c>
      <c r="DJ256" s="6">
        <v>0</v>
      </c>
      <c r="DK256" s="6">
        <v>0</v>
      </c>
      <c r="DL256" s="6">
        <v>0</v>
      </c>
      <c r="DM256" s="26">
        <v>0</v>
      </c>
    </row>
    <row r="257" spans="1:697" x14ac:dyDescent="0.25">
      <c r="A257" s="48" t="s">
        <v>901</v>
      </c>
      <c r="B257" s="6">
        <v>403</v>
      </c>
      <c r="C257" s="22" t="s">
        <v>802</v>
      </c>
      <c r="D257" s="13">
        <v>26</v>
      </c>
      <c r="E257" s="13">
        <v>27</v>
      </c>
      <c r="F257" s="13" t="s">
        <v>531</v>
      </c>
      <c r="H257" s="6">
        <v>2</v>
      </c>
      <c r="K257" s="53"/>
      <c r="L257" s="53"/>
      <c r="M257" s="23">
        <v>0.35557768924302791</v>
      </c>
      <c r="N257" s="25">
        <v>1</v>
      </c>
      <c r="O257" s="25">
        <v>1</v>
      </c>
      <c r="P257" s="6">
        <v>6.33</v>
      </c>
      <c r="Q257" s="6">
        <v>4.3899999999999997</v>
      </c>
      <c r="R257" s="6">
        <v>1.88</v>
      </c>
      <c r="S257" s="6">
        <v>0.26500000000000001</v>
      </c>
      <c r="T257" s="6">
        <v>0.20399999999999999</v>
      </c>
      <c r="Y257" s="6">
        <v>0.58045599999999997</v>
      </c>
      <c r="Z257" s="6">
        <v>0.56317200000000001</v>
      </c>
      <c r="AA257" s="6">
        <v>0.55209399999999997</v>
      </c>
      <c r="AB257" s="6">
        <v>0.57707399999999998</v>
      </c>
      <c r="AC257" s="6">
        <v>0.69052599999999997</v>
      </c>
      <c r="AM257" s="6">
        <v>417</v>
      </c>
      <c r="AP257" s="6">
        <v>21.7258</v>
      </c>
      <c r="AQ257" s="6">
        <v>-38.5398</v>
      </c>
      <c r="AR257" s="6">
        <v>36</v>
      </c>
      <c r="AS257" s="6">
        <v>-49.789099999999998</v>
      </c>
      <c r="AT257" s="6">
        <v>2900</v>
      </c>
      <c r="AU257" s="6">
        <v>-38.5398</v>
      </c>
      <c r="AV257" s="6">
        <v>11.2494</v>
      </c>
      <c r="AW257" s="6">
        <v>10.4764</v>
      </c>
      <c r="AX257" s="6">
        <v>21.7258</v>
      </c>
      <c r="AY257" s="6">
        <v>0.16255900000000001</v>
      </c>
      <c r="AZ257" s="6">
        <v>9.6259200000000003E-2</v>
      </c>
      <c r="BA257" s="6">
        <v>102.34399999999999</v>
      </c>
      <c r="BB257" s="6"/>
      <c r="BC257" s="6">
        <v>-51.877600000000001</v>
      </c>
      <c r="BD257" s="6">
        <v>-2.08846</v>
      </c>
      <c r="BE257" s="6"/>
      <c r="BF257" s="43"/>
      <c r="BG257" s="43"/>
      <c r="BH257" s="43"/>
      <c r="BI257" s="13">
        <v>0.41474</v>
      </c>
      <c r="BJ257" s="13">
        <v>0.563056</v>
      </c>
      <c r="BK257" s="13"/>
      <c r="BL257" s="13"/>
      <c r="BM257" s="13"/>
      <c r="BN257" s="13"/>
      <c r="BO257" s="13">
        <v>1</v>
      </c>
      <c r="BP257" s="13"/>
      <c r="BQ257" s="13"/>
      <c r="BR257" s="13"/>
      <c r="BS257" s="13"/>
      <c r="BT257" s="13"/>
      <c r="BV257" s="13"/>
      <c r="BW257" s="13"/>
      <c r="BX257" s="13"/>
      <c r="CI257" s="13"/>
      <c r="CJ257" s="13">
        <v>116</v>
      </c>
      <c r="CK257" s="26">
        <v>0</v>
      </c>
      <c r="CL257" s="15">
        <v>0</v>
      </c>
      <c r="CM257" s="15"/>
      <c r="CN257" s="15"/>
      <c r="CO257" s="29"/>
      <c r="CP257" s="6">
        <v>1</v>
      </c>
      <c r="DA257" s="6">
        <v>0</v>
      </c>
      <c r="DB257" s="26">
        <v>0</v>
      </c>
      <c r="DC257" s="26">
        <v>0</v>
      </c>
      <c r="DD257" s="26">
        <v>0</v>
      </c>
      <c r="DE257" s="26">
        <v>0</v>
      </c>
      <c r="DF257" s="26">
        <v>0</v>
      </c>
      <c r="DG257" s="26">
        <v>0</v>
      </c>
      <c r="DI257" s="6">
        <v>0</v>
      </c>
      <c r="DJ257" s="6">
        <v>1</v>
      </c>
      <c r="DK257" s="6">
        <v>0</v>
      </c>
      <c r="DL257" s="6">
        <v>1</v>
      </c>
      <c r="DM257" s="26">
        <v>0</v>
      </c>
    </row>
    <row r="258" spans="1:697" x14ac:dyDescent="0.25">
      <c r="A258" s="48" t="s">
        <v>1027</v>
      </c>
      <c r="B258" s="6">
        <v>577</v>
      </c>
      <c r="C258" s="22" t="s">
        <v>845</v>
      </c>
      <c r="D258" s="6">
        <v>26</v>
      </c>
      <c r="E258" s="6">
        <v>20.2</v>
      </c>
      <c r="F258" s="6" t="s">
        <v>531</v>
      </c>
      <c r="K258" s="53"/>
      <c r="L258" s="53"/>
      <c r="M258" s="106">
        <v>0.7276785714285714</v>
      </c>
      <c r="N258" s="25">
        <v>1</v>
      </c>
      <c r="O258" s="25">
        <v>1</v>
      </c>
      <c r="P258" s="6">
        <v>10.08</v>
      </c>
      <c r="Q258" s="6">
        <v>7.05</v>
      </c>
      <c r="R258" s="6">
        <v>3.1</v>
      </c>
      <c r="S258" s="6">
        <v>0.28799999999999998</v>
      </c>
      <c r="AP258" s="23">
        <v>24.887</v>
      </c>
      <c r="AR258" s="6">
        <v>17</v>
      </c>
      <c r="AS258" s="23">
        <v>-53.045099999999998</v>
      </c>
      <c r="AT258" s="23">
        <v>2100</v>
      </c>
      <c r="AV258" s="23">
        <v>14.5396</v>
      </c>
      <c r="AW258" s="23">
        <v>10.3474</v>
      </c>
      <c r="AX258" s="23">
        <v>24.887</v>
      </c>
      <c r="AY258" s="23">
        <v>0.18299599999999999</v>
      </c>
      <c r="AZ258" s="23">
        <v>0.108926</v>
      </c>
      <c r="BA258" s="23">
        <v>87.683800000000005</v>
      </c>
      <c r="BB258" s="23">
        <v>-104.32</v>
      </c>
      <c r="BC258" s="23">
        <v>-49.819899999999997</v>
      </c>
      <c r="BD258" s="23">
        <v>3.2252800000000001</v>
      </c>
      <c r="BE258" s="23">
        <v>0.63</v>
      </c>
      <c r="BI258" s="23">
        <v>0.58588200000000001</v>
      </c>
      <c r="BJ258" s="23">
        <v>0.75</v>
      </c>
      <c r="BQ258" s="23">
        <v>0.52744573684210527</v>
      </c>
      <c r="BR258" s="23">
        <v>0.22934697368421053</v>
      </c>
      <c r="BY258" s="105"/>
      <c r="BZ258" s="105"/>
      <c r="CI258" s="13"/>
      <c r="CJ258" s="13">
        <v>229</v>
      </c>
      <c r="CK258" s="26">
        <v>0</v>
      </c>
      <c r="CL258" s="6">
        <v>0</v>
      </c>
      <c r="CO258" s="29">
        <v>1</v>
      </c>
      <c r="DB258" s="26"/>
      <c r="DC258" s="26"/>
      <c r="DD258" s="26"/>
      <c r="DE258" s="26"/>
      <c r="DF258" s="26"/>
      <c r="DG258" s="26"/>
      <c r="DH258" s="26"/>
      <c r="DM258" s="26"/>
    </row>
    <row r="259" spans="1:697" x14ac:dyDescent="0.25">
      <c r="A259" s="48" t="s">
        <v>1054</v>
      </c>
      <c r="B259" s="6">
        <v>658</v>
      </c>
      <c r="C259" s="22" t="s">
        <v>780</v>
      </c>
      <c r="D259" s="6">
        <v>26</v>
      </c>
      <c r="E259" s="6">
        <v>13.5</v>
      </c>
      <c r="F259" s="6" t="s">
        <v>531</v>
      </c>
      <c r="N259" s="23">
        <v>1</v>
      </c>
      <c r="O259" s="23">
        <v>1</v>
      </c>
      <c r="P259" s="6">
        <v>9.9</v>
      </c>
      <c r="Q259" s="6">
        <v>4.83</v>
      </c>
      <c r="R259" s="23">
        <v>2.46</v>
      </c>
      <c r="S259" s="23">
        <v>0.30199999999999999</v>
      </c>
      <c r="Y259" s="6">
        <v>0.40137800000000001</v>
      </c>
      <c r="Z259" s="6">
        <v>0.42438999999999999</v>
      </c>
      <c r="AA259" s="6">
        <v>0.40993600000000002</v>
      </c>
      <c r="AB259" s="6">
        <v>0.47584900000000002</v>
      </c>
      <c r="AC259" s="6">
        <v>0.65242599999999995</v>
      </c>
      <c r="AM259" s="6">
        <v>418</v>
      </c>
      <c r="AP259" s="23">
        <v>23.2315</v>
      </c>
      <c r="AQ259" s="23">
        <v>-43.328499999999998</v>
      </c>
      <c r="AR259" s="6">
        <v>19</v>
      </c>
      <c r="AS259" s="23">
        <v>-55.5456</v>
      </c>
      <c r="AT259" s="23">
        <v>2570</v>
      </c>
      <c r="AU259" s="23">
        <v>-43.328499999999998</v>
      </c>
      <c r="AV259" s="23">
        <v>12.2171</v>
      </c>
      <c r="AW259" s="23">
        <v>11.0144</v>
      </c>
      <c r="AX259" s="23">
        <v>23.2315</v>
      </c>
      <c r="AY259" s="23">
        <v>0.14896200000000001</v>
      </c>
      <c r="AZ259" s="23">
        <v>8.9807399999999996E-2</v>
      </c>
      <c r="BA259" s="23">
        <v>114.474</v>
      </c>
      <c r="BB259" s="23">
        <v>-123.684</v>
      </c>
      <c r="BC259" s="23">
        <v>-57.738500000000002</v>
      </c>
      <c r="BD259" s="23">
        <v>-2.1928800000000002</v>
      </c>
      <c r="BE259" s="23">
        <v>5.0124500000000003</v>
      </c>
      <c r="BI259" s="23">
        <v>0.46176099999999998</v>
      </c>
      <c r="BJ259" s="23">
        <v>0.60105299999999995</v>
      </c>
      <c r="BY259" s="105">
        <v>0.43958333333333338</v>
      </c>
      <c r="BZ259" s="105">
        <v>0.44861111111111113</v>
      </c>
      <c r="CA259" s="105">
        <v>0.45555555555555555</v>
      </c>
      <c r="CK259" s="26"/>
      <c r="CL259" s="26"/>
      <c r="CM259" s="26"/>
      <c r="CN259" s="26"/>
      <c r="CO259" s="29"/>
      <c r="DB259" s="26"/>
      <c r="DC259" s="26"/>
      <c r="DD259" s="26"/>
      <c r="DE259" s="26"/>
      <c r="DF259" s="26"/>
      <c r="DG259" s="26"/>
      <c r="DM259" s="26"/>
    </row>
    <row r="260" spans="1:697" x14ac:dyDescent="0.25">
      <c r="A260" s="57" t="s">
        <v>554</v>
      </c>
      <c r="B260" s="6">
        <v>54</v>
      </c>
      <c r="C260" s="22"/>
      <c r="D260" s="6">
        <v>27</v>
      </c>
      <c r="E260" s="6">
        <v>34.200000000000003</v>
      </c>
      <c r="F260" s="39" t="s">
        <v>531</v>
      </c>
      <c r="N260" s="6">
        <v>1</v>
      </c>
      <c r="O260" s="6">
        <v>1</v>
      </c>
      <c r="P260" s="39">
        <v>7.27</v>
      </c>
      <c r="Q260" s="39">
        <v>5.6</v>
      </c>
      <c r="R260" s="6">
        <v>1.10615</v>
      </c>
      <c r="S260" s="39">
        <v>0.32</v>
      </c>
      <c r="Z260" s="6">
        <v>0.74325600000000003</v>
      </c>
      <c r="AA260" s="6">
        <v>0.72920300000000005</v>
      </c>
      <c r="AB260" s="6">
        <v>0.73219999999999996</v>
      </c>
      <c r="AC260" s="6">
        <v>0.76130799999999998</v>
      </c>
      <c r="AJ260" s="6">
        <v>0</v>
      </c>
      <c r="AK260" s="6">
        <v>0</v>
      </c>
      <c r="AL260" s="6">
        <v>100</v>
      </c>
      <c r="AP260" s="23">
        <v>15.861000000000001</v>
      </c>
      <c r="AQ260" s="23">
        <v>-36.281199999999998</v>
      </c>
      <c r="AR260" s="6">
        <v>1</v>
      </c>
      <c r="AS260" s="23">
        <v>-50.392299999999999</v>
      </c>
      <c r="AT260" s="23">
        <v>5250</v>
      </c>
      <c r="AU260" s="23">
        <v>-36.281199999999998</v>
      </c>
      <c r="AV260" s="23">
        <v>14.111000000000001</v>
      </c>
      <c r="AW260" s="23">
        <v>1.75</v>
      </c>
      <c r="AX260" s="23">
        <v>15.861000000000001</v>
      </c>
      <c r="AY260" s="23">
        <v>0.101137</v>
      </c>
      <c r="AZ260" s="23">
        <v>5.1931400000000003E-2</v>
      </c>
      <c r="BA260" s="23">
        <v>32.8125</v>
      </c>
      <c r="BB260" s="23">
        <v>-59.375</v>
      </c>
      <c r="BC260" s="23">
        <v>-46.343800000000002</v>
      </c>
      <c r="BD260" s="23">
        <v>4.0485199999999999</v>
      </c>
      <c r="BE260" s="23">
        <v>0.485539</v>
      </c>
      <c r="BI260" s="23">
        <v>0.49446200000000001</v>
      </c>
      <c r="BJ260" s="23">
        <v>0.57999999999999996</v>
      </c>
      <c r="BU260" s="36"/>
      <c r="CK260" s="26"/>
      <c r="CL260" s="26"/>
      <c r="CM260" s="26"/>
      <c r="CN260" s="26"/>
      <c r="CO260" s="29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6"/>
      <c r="IR260" s="36"/>
      <c r="IS260" s="36"/>
      <c r="IT260" s="36"/>
      <c r="IU260" s="36"/>
      <c r="IV260" s="36"/>
      <c r="IW260" s="36"/>
      <c r="IX260" s="36"/>
      <c r="IY260" s="36"/>
      <c r="IZ260" s="36"/>
      <c r="JA260" s="36"/>
      <c r="JB260" s="36"/>
      <c r="JC260" s="36"/>
      <c r="JD260" s="36"/>
      <c r="JE260" s="36"/>
      <c r="JF260" s="36"/>
      <c r="JG260" s="36"/>
      <c r="JH260" s="36"/>
      <c r="JI260" s="36"/>
      <c r="JJ260" s="36"/>
      <c r="JK260" s="36"/>
      <c r="JL260" s="36"/>
      <c r="JM260" s="36"/>
      <c r="JN260" s="36"/>
      <c r="JO260" s="36"/>
      <c r="JP260" s="36"/>
      <c r="JQ260" s="36"/>
      <c r="JR260" s="36"/>
      <c r="JS260" s="36"/>
      <c r="JT260" s="36"/>
      <c r="JU260" s="36"/>
      <c r="JV260" s="36"/>
      <c r="JW260" s="36"/>
      <c r="JX260" s="36"/>
      <c r="JY260" s="36"/>
      <c r="JZ260" s="36"/>
      <c r="KA260" s="36"/>
      <c r="KB260" s="36"/>
      <c r="KC260" s="36"/>
      <c r="KD260" s="36"/>
      <c r="KE260" s="36"/>
      <c r="KF260" s="36"/>
      <c r="KG260" s="36"/>
      <c r="KH260" s="36"/>
      <c r="KI260" s="36"/>
      <c r="KJ260" s="36"/>
      <c r="KK260" s="36"/>
      <c r="KL260" s="36"/>
      <c r="KM260" s="36"/>
      <c r="KN260" s="36"/>
      <c r="KO260" s="36"/>
      <c r="KP260" s="36"/>
      <c r="KQ260" s="36"/>
      <c r="KR260" s="36"/>
      <c r="KS260" s="36"/>
      <c r="KT260" s="36"/>
      <c r="KU260" s="36"/>
      <c r="KV260" s="36"/>
      <c r="KW260" s="36"/>
      <c r="KX260" s="36"/>
      <c r="KY260" s="36"/>
      <c r="KZ260" s="36"/>
      <c r="LA260" s="36"/>
      <c r="LB260" s="36"/>
      <c r="LC260" s="36"/>
      <c r="LD260" s="36"/>
      <c r="LE260" s="36"/>
      <c r="LF260" s="36"/>
      <c r="LG260" s="36"/>
      <c r="LH260" s="36"/>
      <c r="LI260" s="36"/>
      <c r="LJ260" s="36"/>
      <c r="LK260" s="36"/>
      <c r="LL260" s="36"/>
      <c r="LM260" s="36"/>
      <c r="LN260" s="36"/>
      <c r="LO260" s="36"/>
      <c r="LP260" s="36"/>
      <c r="LQ260" s="36"/>
      <c r="LR260" s="36"/>
      <c r="LS260" s="36"/>
      <c r="LT260" s="36"/>
      <c r="LU260" s="36"/>
      <c r="LV260" s="36"/>
      <c r="LW260" s="36"/>
      <c r="LX260" s="36"/>
      <c r="LY260" s="36"/>
      <c r="LZ260" s="36"/>
      <c r="MA260" s="36"/>
      <c r="MB260" s="36"/>
      <c r="MC260" s="36"/>
      <c r="MD260" s="36"/>
      <c r="ME260" s="36"/>
      <c r="MF260" s="36"/>
      <c r="MG260" s="36"/>
      <c r="MH260" s="36"/>
      <c r="MI260" s="36"/>
      <c r="MJ260" s="36"/>
      <c r="MK260" s="36"/>
      <c r="ML260" s="36"/>
      <c r="MM260" s="36"/>
      <c r="MN260" s="36"/>
      <c r="MO260" s="36"/>
      <c r="MP260" s="36"/>
      <c r="MQ260" s="36"/>
      <c r="MR260" s="36"/>
      <c r="MS260" s="36"/>
      <c r="MT260" s="36"/>
      <c r="MU260" s="36"/>
      <c r="MV260" s="36"/>
      <c r="MW260" s="36"/>
      <c r="MX260" s="36"/>
      <c r="MY260" s="36"/>
      <c r="MZ260" s="36"/>
      <c r="NA260" s="36"/>
      <c r="NB260" s="36"/>
      <c r="NC260" s="36"/>
      <c r="ND260" s="36"/>
      <c r="NE260" s="36"/>
      <c r="NF260" s="36"/>
      <c r="NG260" s="36"/>
      <c r="NH260" s="36"/>
      <c r="NI260" s="36"/>
      <c r="NJ260" s="36"/>
      <c r="NK260" s="36"/>
      <c r="NL260" s="36"/>
      <c r="NM260" s="36"/>
      <c r="NN260" s="36"/>
      <c r="NO260" s="36"/>
      <c r="NP260" s="36"/>
      <c r="NQ260" s="36"/>
      <c r="NR260" s="36"/>
      <c r="NS260" s="36"/>
      <c r="NT260" s="36"/>
      <c r="NU260" s="36"/>
      <c r="NV260" s="36"/>
      <c r="NW260" s="36"/>
      <c r="NX260" s="36"/>
      <c r="NY260" s="36"/>
      <c r="NZ260" s="36"/>
      <c r="OA260" s="36"/>
      <c r="OB260" s="36"/>
      <c r="OC260" s="36"/>
      <c r="OD260" s="36"/>
      <c r="OE260" s="36"/>
      <c r="OF260" s="36"/>
      <c r="OG260" s="36"/>
      <c r="OH260" s="36"/>
      <c r="OI260" s="36"/>
      <c r="OJ260" s="36"/>
      <c r="OK260" s="36"/>
      <c r="OL260" s="36"/>
      <c r="OM260" s="36"/>
      <c r="ON260" s="36"/>
      <c r="OO260" s="36"/>
      <c r="OP260" s="36"/>
      <c r="OQ260" s="36"/>
      <c r="OR260" s="36"/>
      <c r="OS260" s="36"/>
      <c r="OT260" s="36"/>
      <c r="OU260" s="36"/>
      <c r="OV260" s="36"/>
      <c r="OW260" s="36"/>
      <c r="OX260" s="36"/>
      <c r="OY260" s="36"/>
      <c r="OZ260" s="36"/>
      <c r="PA260" s="36"/>
      <c r="PB260" s="36"/>
      <c r="PC260" s="36"/>
      <c r="PD260" s="36"/>
      <c r="PE260" s="36"/>
      <c r="PF260" s="36"/>
      <c r="PG260" s="36"/>
      <c r="PH260" s="36"/>
      <c r="PI260" s="36"/>
      <c r="PJ260" s="36"/>
      <c r="PK260" s="36"/>
      <c r="PL260" s="36"/>
      <c r="PM260" s="36"/>
      <c r="PN260" s="36"/>
      <c r="PO260" s="36"/>
      <c r="PP260" s="36"/>
      <c r="PQ260" s="36"/>
      <c r="PR260" s="36"/>
      <c r="PS260" s="36"/>
      <c r="PT260" s="36"/>
      <c r="PU260" s="36"/>
      <c r="PV260" s="36"/>
      <c r="PW260" s="36"/>
      <c r="PX260" s="36"/>
      <c r="PY260" s="36"/>
      <c r="PZ260" s="36"/>
      <c r="QA260" s="36"/>
      <c r="QB260" s="36"/>
      <c r="QC260" s="36"/>
      <c r="QD260" s="36"/>
      <c r="QE260" s="36"/>
      <c r="QF260" s="36"/>
      <c r="QG260" s="36"/>
      <c r="QH260" s="36"/>
      <c r="QI260" s="36"/>
      <c r="QJ260" s="36"/>
      <c r="QK260" s="36"/>
      <c r="QL260" s="36"/>
      <c r="QM260" s="36"/>
      <c r="QN260" s="36"/>
      <c r="QO260" s="36"/>
      <c r="QP260" s="36"/>
      <c r="QQ260" s="36"/>
      <c r="QR260" s="36"/>
      <c r="QS260" s="36"/>
      <c r="QT260" s="36"/>
      <c r="QU260" s="36"/>
      <c r="QV260" s="36"/>
      <c r="QW260" s="36"/>
      <c r="QX260" s="36"/>
      <c r="QY260" s="36"/>
      <c r="QZ260" s="36"/>
      <c r="RA260" s="36"/>
      <c r="RB260" s="36"/>
      <c r="RC260" s="36"/>
      <c r="RD260" s="36"/>
      <c r="RE260" s="36"/>
      <c r="RF260" s="36"/>
      <c r="RG260" s="36"/>
      <c r="RH260" s="36"/>
      <c r="RI260" s="36"/>
      <c r="RJ260" s="36"/>
      <c r="RK260" s="36"/>
      <c r="RL260" s="36"/>
      <c r="RM260" s="36"/>
      <c r="RN260" s="36"/>
      <c r="RO260" s="36"/>
      <c r="RP260" s="36"/>
      <c r="RQ260" s="36"/>
      <c r="RR260" s="36"/>
      <c r="RS260" s="36"/>
      <c r="RT260" s="36"/>
      <c r="RU260" s="36"/>
      <c r="RV260" s="36"/>
      <c r="RW260" s="36"/>
      <c r="RX260" s="36"/>
      <c r="RY260" s="36"/>
      <c r="RZ260" s="36"/>
      <c r="SA260" s="36"/>
      <c r="SB260" s="36"/>
      <c r="SC260" s="36"/>
      <c r="SD260" s="36"/>
      <c r="SE260" s="36"/>
      <c r="SF260" s="36"/>
      <c r="SG260" s="36"/>
      <c r="SH260" s="36"/>
      <c r="SI260" s="36"/>
      <c r="SJ260" s="36"/>
      <c r="SK260" s="36"/>
      <c r="SL260" s="36"/>
      <c r="SM260" s="36"/>
      <c r="SN260" s="36"/>
      <c r="SO260" s="36"/>
      <c r="SP260" s="36"/>
      <c r="SQ260" s="36"/>
      <c r="SR260" s="36"/>
      <c r="SS260" s="36"/>
      <c r="ST260" s="36"/>
      <c r="SU260" s="36"/>
      <c r="SV260" s="36"/>
      <c r="SW260" s="36"/>
      <c r="SX260" s="36"/>
      <c r="SY260" s="36"/>
      <c r="SZ260" s="36"/>
      <c r="TA260" s="36"/>
      <c r="TB260" s="36"/>
      <c r="TC260" s="36"/>
      <c r="TD260" s="36"/>
      <c r="TE260" s="36"/>
      <c r="TF260" s="36"/>
      <c r="TG260" s="36"/>
      <c r="TH260" s="36"/>
      <c r="TI260" s="36"/>
      <c r="TJ260" s="36"/>
      <c r="TK260" s="36"/>
      <c r="TL260" s="36"/>
      <c r="TM260" s="36"/>
      <c r="TN260" s="36"/>
      <c r="TO260" s="36"/>
      <c r="TP260" s="36"/>
      <c r="TQ260" s="36"/>
      <c r="TR260" s="36"/>
      <c r="TS260" s="36"/>
      <c r="TT260" s="36"/>
      <c r="TU260" s="36"/>
      <c r="TV260" s="36"/>
      <c r="TW260" s="36"/>
      <c r="TX260" s="36"/>
      <c r="TY260" s="36"/>
      <c r="TZ260" s="36"/>
      <c r="UA260" s="36"/>
      <c r="UB260" s="36"/>
      <c r="UC260" s="36"/>
      <c r="UD260" s="36"/>
      <c r="UE260" s="36"/>
      <c r="UF260" s="36"/>
      <c r="UG260" s="36"/>
      <c r="UH260" s="36"/>
      <c r="UI260" s="36"/>
      <c r="UJ260" s="36"/>
      <c r="UK260" s="36"/>
      <c r="UL260" s="36"/>
      <c r="UM260" s="36"/>
      <c r="UN260" s="36"/>
      <c r="UO260" s="36"/>
      <c r="UP260" s="36"/>
      <c r="UQ260" s="36"/>
      <c r="UR260" s="36"/>
      <c r="US260" s="36"/>
      <c r="UT260" s="36"/>
      <c r="UU260" s="36"/>
      <c r="UV260" s="36"/>
      <c r="UW260" s="36"/>
      <c r="UX260" s="36"/>
      <c r="UY260" s="36"/>
      <c r="UZ260" s="36"/>
      <c r="VA260" s="36"/>
      <c r="VB260" s="36"/>
      <c r="VC260" s="36"/>
      <c r="VD260" s="36"/>
      <c r="VE260" s="36"/>
      <c r="VF260" s="36"/>
      <c r="VG260" s="36"/>
      <c r="VH260" s="36"/>
      <c r="VI260" s="36"/>
      <c r="VJ260" s="36"/>
      <c r="VK260" s="36"/>
      <c r="VL260" s="36"/>
      <c r="VM260" s="36"/>
      <c r="VN260" s="36"/>
      <c r="VO260" s="36"/>
      <c r="VP260" s="36"/>
      <c r="VQ260" s="36"/>
      <c r="VR260" s="36"/>
      <c r="VS260" s="36"/>
      <c r="VT260" s="36"/>
      <c r="VU260" s="36"/>
      <c r="VV260" s="36"/>
      <c r="VW260" s="36"/>
      <c r="VX260" s="36"/>
      <c r="VY260" s="36"/>
      <c r="VZ260" s="36"/>
      <c r="WA260" s="36"/>
      <c r="WB260" s="36"/>
      <c r="WC260" s="36"/>
      <c r="WD260" s="36"/>
      <c r="WE260" s="36"/>
      <c r="WF260" s="36"/>
      <c r="WG260" s="36"/>
      <c r="WH260" s="36"/>
      <c r="WI260" s="36"/>
      <c r="WJ260" s="36"/>
      <c r="WK260" s="36"/>
      <c r="WL260" s="36"/>
      <c r="WM260" s="36"/>
      <c r="WN260" s="36"/>
      <c r="WO260" s="36"/>
      <c r="WP260" s="36"/>
      <c r="WQ260" s="36"/>
      <c r="WR260" s="36"/>
      <c r="WS260" s="36"/>
      <c r="WT260" s="36"/>
      <c r="WU260" s="36"/>
      <c r="WV260" s="36"/>
      <c r="WW260" s="36"/>
      <c r="WX260" s="36"/>
      <c r="WY260" s="36"/>
      <c r="WZ260" s="36"/>
      <c r="XA260" s="36"/>
      <c r="XB260" s="36"/>
      <c r="XC260" s="36"/>
      <c r="XD260" s="36"/>
      <c r="XE260" s="36"/>
      <c r="XF260" s="36"/>
      <c r="XG260" s="36"/>
      <c r="XH260" s="36"/>
      <c r="XI260" s="36"/>
      <c r="XJ260" s="36"/>
      <c r="XK260" s="36"/>
      <c r="XL260" s="36"/>
      <c r="XM260" s="36"/>
      <c r="XN260" s="36"/>
      <c r="XO260" s="36"/>
      <c r="XP260" s="36"/>
      <c r="XQ260" s="36"/>
      <c r="XR260" s="36"/>
      <c r="XS260" s="36"/>
      <c r="XT260" s="36"/>
      <c r="XU260" s="36"/>
      <c r="XV260" s="36"/>
      <c r="XW260" s="36"/>
      <c r="XX260" s="36"/>
      <c r="XY260" s="36"/>
      <c r="XZ260" s="36"/>
      <c r="YA260" s="36"/>
      <c r="YB260" s="36"/>
      <c r="YC260" s="36"/>
      <c r="YD260" s="36"/>
      <c r="YE260" s="36"/>
      <c r="YF260" s="36"/>
      <c r="YG260" s="36"/>
      <c r="YH260" s="36"/>
      <c r="YI260" s="36"/>
      <c r="YJ260" s="36"/>
      <c r="YK260" s="36"/>
      <c r="YL260" s="36"/>
      <c r="YM260" s="36"/>
      <c r="YN260" s="36"/>
      <c r="YO260" s="36"/>
      <c r="YP260" s="36"/>
      <c r="YQ260" s="36"/>
      <c r="YR260" s="36"/>
      <c r="YS260" s="36"/>
      <c r="YT260" s="36"/>
      <c r="YU260" s="36"/>
      <c r="YV260" s="36"/>
      <c r="YW260" s="36"/>
      <c r="YX260" s="36"/>
      <c r="YY260" s="36"/>
      <c r="YZ260" s="36"/>
      <c r="ZA260" s="36"/>
      <c r="ZB260" s="36"/>
      <c r="ZC260" s="36"/>
      <c r="ZD260" s="36"/>
      <c r="ZE260" s="36"/>
      <c r="ZF260" s="36"/>
      <c r="ZG260" s="36"/>
      <c r="ZH260" s="36"/>
      <c r="ZI260" s="36"/>
      <c r="ZJ260" s="36"/>
      <c r="ZK260" s="36"/>
      <c r="ZL260" s="36"/>
      <c r="ZM260" s="36"/>
      <c r="ZN260" s="36"/>
      <c r="ZO260" s="36"/>
      <c r="ZP260" s="36"/>
      <c r="ZQ260" s="36"/>
      <c r="ZR260" s="36"/>
      <c r="ZS260" s="36"/>
      <c r="ZT260" s="36"/>
      <c r="ZU260" s="36"/>
    </row>
    <row r="261" spans="1:697" x14ac:dyDescent="0.25">
      <c r="A261" s="48" t="s">
        <v>919</v>
      </c>
      <c r="B261" s="6">
        <v>420</v>
      </c>
      <c r="C261" s="22"/>
      <c r="D261" s="13">
        <v>28</v>
      </c>
      <c r="E261" s="13">
        <v>27</v>
      </c>
      <c r="F261" s="13" t="s">
        <v>531</v>
      </c>
      <c r="K261" s="53"/>
      <c r="L261" s="53"/>
      <c r="M261" s="43"/>
      <c r="N261" s="25">
        <v>1</v>
      </c>
      <c r="O261" s="25">
        <v>1</v>
      </c>
      <c r="P261" s="6">
        <v>9.26</v>
      </c>
      <c r="Q261" s="6">
        <v>6.78</v>
      </c>
      <c r="R261" s="6">
        <v>2.3199999999999998</v>
      </c>
      <c r="S261" s="6">
        <v>0.22600000000000001</v>
      </c>
      <c r="T261" s="6">
        <v>0.20899999999999999</v>
      </c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M261" s="6">
        <v>357</v>
      </c>
      <c r="AP261" s="6">
        <v>26.644100000000002</v>
      </c>
      <c r="AQ261" s="6">
        <v>-34.723999999999997</v>
      </c>
      <c r="AR261" s="6">
        <v>15</v>
      </c>
      <c r="AS261" s="6">
        <v>-51.502400000000002</v>
      </c>
      <c r="AT261" s="6">
        <v>2860</v>
      </c>
      <c r="AU261" s="6">
        <v>-34.723999999999997</v>
      </c>
      <c r="AV261" s="6">
        <v>16.778400000000001</v>
      </c>
      <c r="AW261" s="6">
        <v>9.8656299999999995</v>
      </c>
      <c r="AX261" s="6">
        <v>26.644100000000002</v>
      </c>
      <c r="AY261" s="6">
        <v>0.16883600000000001</v>
      </c>
      <c r="AZ261" s="6">
        <v>0.100191</v>
      </c>
      <c r="BA261" s="6">
        <v>92.5</v>
      </c>
      <c r="BB261" s="6"/>
      <c r="BC261" s="6">
        <v>-46.577100000000002</v>
      </c>
      <c r="BD261" s="6">
        <v>4.9253200000000001</v>
      </c>
      <c r="BE261" s="6">
        <v>0.58625000000000005</v>
      </c>
      <c r="BF261" s="43"/>
      <c r="BG261" s="43"/>
      <c r="BH261" s="43"/>
      <c r="BI261" s="6">
        <v>0.52308299999999996</v>
      </c>
      <c r="BJ261" s="6">
        <v>0.67600000000000005</v>
      </c>
      <c r="BK261" s="6"/>
      <c r="BL261" s="6">
        <v>1</v>
      </c>
      <c r="BM261" s="6"/>
      <c r="BN261" s="6">
        <v>1</v>
      </c>
      <c r="BO261" s="6"/>
      <c r="BP261" s="6"/>
      <c r="BQ261" s="6"/>
      <c r="BR261" s="6"/>
      <c r="BS261" s="6"/>
      <c r="BT261" s="6"/>
      <c r="BV261" s="6"/>
      <c r="BW261" s="6"/>
      <c r="BX261" s="6"/>
      <c r="CI261" s="13"/>
      <c r="CJ261" s="15">
        <v>131</v>
      </c>
      <c r="CK261" s="26"/>
      <c r="CL261" s="26"/>
      <c r="CM261" s="26"/>
      <c r="CN261" s="26"/>
      <c r="CO261" s="29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</row>
    <row r="262" spans="1:697" x14ac:dyDescent="0.25">
      <c r="A262" s="48" t="s">
        <v>923</v>
      </c>
      <c r="B262" s="6">
        <v>427</v>
      </c>
      <c r="C262" s="22" t="s">
        <v>778</v>
      </c>
      <c r="D262" s="13">
        <v>31</v>
      </c>
      <c r="E262" s="13">
        <v>37</v>
      </c>
      <c r="F262" s="13" t="s">
        <v>531</v>
      </c>
      <c r="H262" s="6">
        <v>1</v>
      </c>
      <c r="K262" s="53"/>
      <c r="L262" s="53"/>
      <c r="M262" s="23">
        <v>0.21919014084507046</v>
      </c>
      <c r="N262" s="25">
        <v>1</v>
      </c>
      <c r="O262" s="25">
        <v>1</v>
      </c>
      <c r="P262" s="6">
        <v>7.58</v>
      </c>
      <c r="Q262" s="6">
        <v>4.97</v>
      </c>
      <c r="R262" s="6">
        <v>1.87</v>
      </c>
      <c r="S262" s="6">
        <v>0.27600000000000002</v>
      </c>
      <c r="T262" s="6">
        <v>0.218</v>
      </c>
      <c r="Y262" s="6">
        <v>0.45134999999999997</v>
      </c>
      <c r="Z262" s="6">
        <v>0.46209600000000001</v>
      </c>
      <c r="AA262" s="6">
        <v>0.48193900000000001</v>
      </c>
      <c r="AB262" s="6">
        <v>0.55025599999999997</v>
      </c>
      <c r="AC262" s="6">
        <v>0.65102199999999999</v>
      </c>
      <c r="AM262" s="6">
        <v>374</v>
      </c>
      <c r="AP262" s="6">
        <v>23.404900000000001</v>
      </c>
      <c r="AQ262" s="6">
        <v>-40.150300000000001</v>
      </c>
      <c r="AR262" s="6">
        <v>34</v>
      </c>
      <c r="AS262" s="6">
        <v>-49.657600000000002</v>
      </c>
      <c r="AT262" s="6">
        <v>1970</v>
      </c>
      <c r="AU262" s="6">
        <v>-40.150300000000001</v>
      </c>
      <c r="AV262" s="6">
        <v>9.5073600000000003</v>
      </c>
      <c r="AW262" s="6">
        <v>13.897500000000001</v>
      </c>
      <c r="AX262" s="6">
        <v>23.404900000000001</v>
      </c>
      <c r="AY262" s="6">
        <v>0.20313000000000001</v>
      </c>
      <c r="AZ262" s="6">
        <v>0.12224699999999999</v>
      </c>
      <c r="BA262" s="6">
        <v>107.491</v>
      </c>
      <c r="BB262" s="6"/>
      <c r="BC262" s="6">
        <v>-51.2776</v>
      </c>
      <c r="BD262" s="6">
        <v>-1.6199399999999999</v>
      </c>
      <c r="BE262" s="6">
        <v>0.656837</v>
      </c>
      <c r="BF262" s="43"/>
      <c r="BG262" s="43"/>
      <c r="BH262" s="43"/>
      <c r="BI262" s="6">
        <v>0.49757499999999999</v>
      </c>
      <c r="BJ262" s="6">
        <v>0.68735299999999999</v>
      </c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V262" s="6"/>
      <c r="BW262" s="6"/>
      <c r="BX262" s="6"/>
      <c r="CI262" s="13"/>
      <c r="CJ262" s="13">
        <v>136</v>
      </c>
      <c r="CK262" s="26">
        <f>-12.96*0.9348</f>
        <v>-12.115008</v>
      </c>
      <c r="CL262" s="26"/>
      <c r="CM262" s="15"/>
      <c r="CN262" s="26"/>
      <c r="CO262" s="29"/>
      <c r="DA262" s="6">
        <v>0</v>
      </c>
      <c r="DB262" s="26">
        <v>0</v>
      </c>
      <c r="DC262" s="26">
        <v>0</v>
      </c>
      <c r="DD262" s="26">
        <v>0</v>
      </c>
      <c r="DE262" s="26">
        <v>0</v>
      </c>
      <c r="DF262" s="26">
        <v>0</v>
      </c>
      <c r="DG262" s="26">
        <v>0</v>
      </c>
      <c r="DI262" s="6">
        <v>0</v>
      </c>
      <c r="DJ262" s="6">
        <v>0</v>
      </c>
      <c r="DK262" s="6">
        <v>0</v>
      </c>
      <c r="DL262" s="6">
        <v>0</v>
      </c>
      <c r="DM262" s="26">
        <v>0</v>
      </c>
    </row>
    <row r="263" spans="1:697" x14ac:dyDescent="0.25">
      <c r="A263" s="66" t="s">
        <v>924</v>
      </c>
      <c r="B263" s="6">
        <v>429</v>
      </c>
      <c r="C263" s="22" t="s">
        <v>802</v>
      </c>
      <c r="D263" s="13">
        <v>31</v>
      </c>
      <c r="E263" s="13">
        <v>37</v>
      </c>
      <c r="F263" s="13" t="s">
        <v>531</v>
      </c>
      <c r="G263" s="93"/>
      <c r="H263" s="6">
        <v>0</v>
      </c>
      <c r="K263" s="53"/>
      <c r="L263" s="53"/>
      <c r="M263" s="23">
        <v>0.33841218925421007</v>
      </c>
      <c r="N263" s="25">
        <v>1</v>
      </c>
      <c r="O263" s="25">
        <v>1.5</v>
      </c>
      <c r="P263" s="6">
        <v>9.69</v>
      </c>
      <c r="Q263" s="6">
        <v>8.43</v>
      </c>
      <c r="R263" s="6">
        <v>2.99</v>
      </c>
      <c r="S263" s="6">
        <v>0.24099999999999999</v>
      </c>
      <c r="T263" s="6">
        <v>0.27800000000000002</v>
      </c>
      <c r="Y263" s="6">
        <v>0.77460099999999998</v>
      </c>
      <c r="Z263" s="6">
        <v>0.76238099999999998</v>
      </c>
      <c r="AA263" s="6">
        <v>0.747807</v>
      </c>
      <c r="AB263" s="6">
        <v>0.76886600000000005</v>
      </c>
      <c r="AC263" s="6">
        <v>0.86020600000000003</v>
      </c>
      <c r="AM263" s="6">
        <v>363</v>
      </c>
      <c r="AP263" s="111"/>
      <c r="AQ263" s="111"/>
      <c r="AR263" s="111"/>
      <c r="AS263" s="111"/>
      <c r="AT263" s="111"/>
      <c r="AU263" s="111"/>
      <c r="AV263" s="111"/>
      <c r="AW263" s="111"/>
      <c r="AX263" s="111"/>
      <c r="AY263" s="111"/>
      <c r="AZ263" s="111"/>
      <c r="BA263" s="111"/>
      <c r="BB263" s="111"/>
      <c r="BC263" s="111"/>
      <c r="BD263" s="111"/>
      <c r="BE263" s="111"/>
      <c r="BF263" s="112"/>
      <c r="BG263" s="112"/>
      <c r="BH263" s="112"/>
      <c r="BI263" s="111"/>
      <c r="BJ263" s="111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V263" s="6"/>
      <c r="BW263" s="6"/>
      <c r="BX263" s="6"/>
      <c r="CI263" s="13"/>
      <c r="CJ263" s="15">
        <v>138</v>
      </c>
      <c r="CK263" s="26">
        <v>0</v>
      </c>
      <c r="CL263" s="26">
        <v>0</v>
      </c>
      <c r="CM263" s="15"/>
      <c r="CN263" s="26"/>
      <c r="CO263" s="29"/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26">
        <v>0</v>
      </c>
      <c r="DG263" s="26">
        <v>0</v>
      </c>
      <c r="DI263" s="6">
        <v>0</v>
      </c>
      <c r="DJ263" s="6">
        <v>0</v>
      </c>
      <c r="DK263" s="6">
        <v>0</v>
      </c>
      <c r="DL263" s="26"/>
      <c r="DM263" s="26"/>
    </row>
    <row r="264" spans="1:697" x14ac:dyDescent="0.25">
      <c r="A264" s="48" t="s">
        <v>925</v>
      </c>
      <c r="B264" s="6">
        <v>431</v>
      </c>
      <c r="C264" s="22" t="s">
        <v>780</v>
      </c>
      <c r="D264" s="13">
        <v>32</v>
      </c>
      <c r="E264" s="13">
        <v>40.5</v>
      </c>
      <c r="F264" s="13" t="s">
        <v>531</v>
      </c>
      <c r="H264" s="6">
        <v>1</v>
      </c>
      <c r="K264" s="53"/>
      <c r="L264" s="53"/>
      <c r="M264" s="23">
        <v>0.46971428571428575</v>
      </c>
      <c r="N264" s="25">
        <v>1</v>
      </c>
      <c r="O264" s="25">
        <v>1</v>
      </c>
      <c r="P264" s="6">
        <v>6.54</v>
      </c>
      <c r="Q264" s="6">
        <v>5.74</v>
      </c>
      <c r="R264" s="6">
        <v>1.95</v>
      </c>
      <c r="S264" s="6">
        <v>0.214</v>
      </c>
      <c r="T264" s="6">
        <v>0.20799999999999999</v>
      </c>
      <c r="Y264" s="6">
        <v>0.78038300000000005</v>
      </c>
      <c r="Z264" s="6">
        <v>0.81821200000000005</v>
      </c>
      <c r="AA264" s="6">
        <v>0.784883</v>
      </c>
      <c r="AB264" s="6">
        <v>0.76691600000000004</v>
      </c>
      <c r="AC264" s="6">
        <v>0.82750500000000005</v>
      </c>
      <c r="AP264" s="23">
        <v>18.585899999999999</v>
      </c>
      <c r="AQ264" s="23">
        <v>-43.459800000000001</v>
      </c>
      <c r="AR264" s="23">
        <v>21</v>
      </c>
      <c r="AS264" s="23">
        <v>-51.892400000000002</v>
      </c>
      <c r="AT264" s="23">
        <v>1430</v>
      </c>
      <c r="AU264" s="23">
        <v>-43.459800000000001</v>
      </c>
      <c r="AV264" s="23">
        <v>8.4326399999999992</v>
      </c>
      <c r="AW264" s="23">
        <v>10.1533</v>
      </c>
      <c r="AX264" s="23">
        <v>18.585899999999999</v>
      </c>
      <c r="AY264" s="23">
        <v>0.19065099999999999</v>
      </c>
      <c r="AZ264" s="23">
        <v>0.110537</v>
      </c>
      <c r="BA264" s="23">
        <v>88.020799999999994</v>
      </c>
      <c r="BB264" s="23">
        <v>-91.964299999999994</v>
      </c>
      <c r="BC264" s="23">
        <v>-51.511899999999997</v>
      </c>
      <c r="BD264" s="23">
        <v>0.38053700000000001</v>
      </c>
      <c r="BE264" s="23">
        <v>0.61554799999999998</v>
      </c>
      <c r="BF264" s="43"/>
      <c r="BG264" s="43"/>
      <c r="BH264" s="43"/>
      <c r="BI264" s="23">
        <v>0.53159500000000004</v>
      </c>
      <c r="BJ264" s="23">
        <v>0.701905</v>
      </c>
      <c r="CI264" s="13"/>
      <c r="CJ264" s="13">
        <v>140</v>
      </c>
      <c r="CK264" s="26">
        <v>0</v>
      </c>
      <c r="CL264" s="15">
        <v>0</v>
      </c>
      <c r="CM264" s="15"/>
      <c r="CN264" s="15"/>
      <c r="CO264" s="29"/>
      <c r="CQ264" s="6">
        <v>8.75</v>
      </c>
      <c r="CR264" s="6">
        <v>4.1100000000000003</v>
      </c>
      <c r="CS264" s="6">
        <v>1.54</v>
      </c>
      <c r="CT264" s="6">
        <v>2.4</v>
      </c>
      <c r="CU264" s="6">
        <v>3.36</v>
      </c>
      <c r="DA264" s="6">
        <v>3</v>
      </c>
      <c r="DB264" s="26">
        <v>1</v>
      </c>
      <c r="DC264" s="26">
        <v>0</v>
      </c>
      <c r="DD264" s="26">
        <v>0</v>
      </c>
      <c r="DE264" s="26">
        <v>0</v>
      </c>
      <c r="DF264" s="26">
        <v>0</v>
      </c>
      <c r="DG264" s="26">
        <v>0</v>
      </c>
      <c r="DH264" s="26">
        <v>1</v>
      </c>
      <c r="DI264" s="26">
        <v>1</v>
      </c>
      <c r="DJ264" s="26">
        <v>1</v>
      </c>
      <c r="DK264" s="26">
        <v>0</v>
      </c>
      <c r="DL264" s="26">
        <v>1</v>
      </c>
      <c r="DM264" s="26">
        <v>0</v>
      </c>
    </row>
    <row r="265" spans="1:697" ht="15" customHeight="1" x14ac:dyDescent="0.25">
      <c r="A265" s="48" t="s">
        <v>930</v>
      </c>
      <c r="B265" s="6">
        <v>437</v>
      </c>
      <c r="C265" s="22" t="s">
        <v>778</v>
      </c>
      <c r="D265" s="13">
        <v>32</v>
      </c>
      <c r="E265" s="13">
        <v>40.5</v>
      </c>
      <c r="F265" s="13" t="s">
        <v>531</v>
      </c>
      <c r="H265" s="6">
        <v>0</v>
      </c>
      <c r="K265" s="53"/>
      <c r="L265" s="53"/>
      <c r="M265" s="23">
        <v>0.90476190476190477</v>
      </c>
      <c r="N265" s="25">
        <v>1</v>
      </c>
      <c r="O265" s="25">
        <v>1</v>
      </c>
      <c r="P265" s="6">
        <v>8.76</v>
      </c>
      <c r="Q265" s="6">
        <v>5.98</v>
      </c>
      <c r="R265" s="6">
        <v>1.76</v>
      </c>
      <c r="S265" s="6">
        <v>0.26600000000000001</v>
      </c>
      <c r="T265" s="42"/>
      <c r="Y265" s="6">
        <v>0.61234999999999995</v>
      </c>
      <c r="Z265" s="6">
        <v>0.60467300000000002</v>
      </c>
      <c r="AA265" s="6">
        <v>0.58729699999999996</v>
      </c>
      <c r="AB265" s="6">
        <v>0.60575299999999999</v>
      </c>
      <c r="AC265" s="6">
        <v>0.66874599999999995</v>
      </c>
      <c r="AM265" s="6">
        <v>340</v>
      </c>
      <c r="AP265" s="6">
        <v>23.784700000000001</v>
      </c>
      <c r="AQ265" s="6">
        <v>-36.601999999999997</v>
      </c>
      <c r="AR265" s="6">
        <v>34</v>
      </c>
      <c r="AS265" s="6">
        <v>-51.338000000000001</v>
      </c>
      <c r="AT265" s="6">
        <v>2030</v>
      </c>
      <c r="AU265" s="6">
        <v>-36.601999999999997</v>
      </c>
      <c r="AV265" s="6">
        <v>14.736000000000001</v>
      </c>
      <c r="AW265" s="6">
        <v>9.0487099999999998</v>
      </c>
      <c r="AX265" s="6">
        <v>23.784700000000001</v>
      </c>
      <c r="AY265" s="6"/>
      <c r="AZ265" s="6"/>
      <c r="BA265" s="6">
        <v>75.873199999999997</v>
      </c>
      <c r="BB265" s="6">
        <v>-98.759200000000007</v>
      </c>
      <c r="BC265" s="6">
        <v>-48.591000000000001</v>
      </c>
      <c r="BD265" s="6">
        <v>2.7469999999999999</v>
      </c>
      <c r="BE265" s="6"/>
      <c r="BF265" s="43"/>
      <c r="BG265" s="43"/>
      <c r="BH265" s="43"/>
      <c r="BI265" s="6"/>
      <c r="BJ265" s="6">
        <v>0.74</v>
      </c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V265" s="6"/>
      <c r="BW265" s="6"/>
      <c r="BX265" s="6"/>
      <c r="CI265" s="13"/>
      <c r="CJ265" s="15">
        <v>144</v>
      </c>
      <c r="CK265" s="26"/>
      <c r="CL265" s="26"/>
      <c r="CM265" s="26"/>
      <c r="CN265" s="26"/>
      <c r="CO265" s="29"/>
      <c r="DB265" s="26"/>
      <c r="DC265" s="26"/>
      <c r="DD265" s="26"/>
      <c r="DE265" s="26"/>
      <c r="DF265" s="26"/>
      <c r="DG265" s="26"/>
      <c r="DH265" s="26"/>
      <c r="DL265" s="26"/>
      <c r="DM265" s="26"/>
    </row>
    <row r="266" spans="1:697" ht="15" customHeight="1" x14ac:dyDescent="0.25">
      <c r="A266" s="13" t="s">
        <v>977</v>
      </c>
      <c r="B266" s="6">
        <v>511</v>
      </c>
      <c r="C266" s="22" t="s">
        <v>776</v>
      </c>
      <c r="D266" s="6">
        <v>32</v>
      </c>
      <c r="E266" s="6">
        <v>36.1</v>
      </c>
      <c r="F266" s="13" t="s">
        <v>531</v>
      </c>
      <c r="H266" s="6">
        <v>0</v>
      </c>
      <c r="K266" s="53"/>
      <c r="L266" s="53"/>
      <c r="N266" s="25">
        <v>1</v>
      </c>
      <c r="O266" s="25">
        <v>1.5</v>
      </c>
      <c r="P266" s="6">
        <v>11.64</v>
      </c>
      <c r="Q266" s="6">
        <v>7.65</v>
      </c>
      <c r="R266" s="6">
        <v>2.1800000000000002</v>
      </c>
      <c r="S266" s="6">
        <v>0.33900000000000002</v>
      </c>
      <c r="T266" s="42"/>
      <c r="Y266" s="6">
        <v>0.60664099999999999</v>
      </c>
      <c r="Z266" s="6">
        <v>0.57647000000000004</v>
      </c>
      <c r="AA266" s="6">
        <v>0.57115099999999996</v>
      </c>
      <c r="AB266" s="6">
        <v>0.58774199999999999</v>
      </c>
      <c r="AC266" s="6">
        <v>0.66757900000000003</v>
      </c>
      <c r="AM266" s="6">
        <v>388</v>
      </c>
      <c r="AP266" s="6">
        <v>56.3232</v>
      </c>
      <c r="AQ266" s="6">
        <v>-42.839300000000001</v>
      </c>
      <c r="AR266" s="6">
        <v>36</v>
      </c>
      <c r="AS266" s="6">
        <v>-52.590499999999999</v>
      </c>
      <c r="AT266" s="6">
        <v>1320</v>
      </c>
      <c r="AU266" s="6">
        <v>-42.839300000000001</v>
      </c>
      <c r="AV266" s="6">
        <v>9.7512000000000008</v>
      </c>
      <c r="AW266" s="6">
        <v>46.572000000000003</v>
      </c>
      <c r="AX266" s="6">
        <v>56.3232</v>
      </c>
      <c r="AY266" s="6">
        <v>0.20582400000000001</v>
      </c>
      <c r="AZ266" s="6">
        <v>0.14949899999999999</v>
      </c>
      <c r="BA266" s="6">
        <v>349.34899999999999</v>
      </c>
      <c r="BB266" s="6"/>
      <c r="BC266" s="6">
        <v>-59.133699999999997</v>
      </c>
      <c r="BD266" s="6">
        <v>-6.5431499999999998</v>
      </c>
      <c r="BE266" s="6">
        <v>0.66176800000000002</v>
      </c>
      <c r="BF266" s="43"/>
      <c r="BG266" s="43"/>
      <c r="BH266" s="43"/>
      <c r="BI266" s="6">
        <v>0.56128800000000001</v>
      </c>
      <c r="BJ266" s="6">
        <v>0.80555600000000005</v>
      </c>
      <c r="BK266" s="6"/>
      <c r="BL266" s="6">
        <v>0.5</v>
      </c>
      <c r="BM266" s="6"/>
      <c r="BN266" s="6">
        <v>1</v>
      </c>
      <c r="BO266" s="6"/>
      <c r="BP266" s="6"/>
      <c r="BQ266" s="6">
        <v>0.54408433333333339</v>
      </c>
      <c r="BR266" s="6">
        <v>0.24110937037037042</v>
      </c>
      <c r="BS266" s="6"/>
      <c r="BT266" s="6"/>
      <c r="BV266" s="6"/>
      <c r="BW266" s="6"/>
      <c r="BX266" s="6"/>
      <c r="BY266" s="105">
        <v>0.36319444444444443</v>
      </c>
      <c r="BZ266" s="105"/>
      <c r="CA266" s="105">
        <v>0.37916666666666665</v>
      </c>
      <c r="CB266" s="105"/>
      <c r="CC266" s="105"/>
      <c r="CG266" s="23">
        <v>8.5</v>
      </c>
      <c r="CI266" s="13"/>
      <c r="CJ266" s="13">
        <v>192</v>
      </c>
      <c r="CK266" s="26"/>
      <c r="CO266" s="29"/>
      <c r="DG266" s="26"/>
      <c r="DH266" s="26"/>
      <c r="DM266" s="26"/>
    </row>
    <row r="267" spans="1:697" ht="15" customHeight="1" x14ac:dyDescent="0.25">
      <c r="A267" s="13" t="s">
        <v>978</v>
      </c>
      <c r="B267" s="6">
        <v>512</v>
      </c>
      <c r="C267" s="22" t="s">
        <v>979</v>
      </c>
      <c r="D267" s="6">
        <v>32</v>
      </c>
      <c r="E267" s="6">
        <v>36.1</v>
      </c>
      <c r="F267" s="13" t="s">
        <v>531</v>
      </c>
      <c r="G267" s="6" t="s">
        <v>980</v>
      </c>
      <c r="K267" s="53"/>
      <c r="L267" s="53"/>
      <c r="N267" s="25">
        <v>1</v>
      </c>
      <c r="O267" s="25">
        <v>1.5</v>
      </c>
      <c r="P267" s="6">
        <v>16.91</v>
      </c>
      <c r="Q267" s="6">
        <v>7.88</v>
      </c>
      <c r="R267" s="6">
        <v>2.19</v>
      </c>
      <c r="S267" s="6">
        <v>0.30199999999999999</v>
      </c>
      <c r="T267" s="42"/>
      <c r="Y267" s="6">
        <v>0.44039</v>
      </c>
      <c r="Z267" s="6">
        <v>0.45055099999999998</v>
      </c>
      <c r="AA267" s="6">
        <v>0.48257299999999997</v>
      </c>
      <c r="AB267" s="6">
        <v>0.62697400000000003</v>
      </c>
      <c r="AM267" s="6">
        <v>506</v>
      </c>
      <c r="AP267" s="23">
        <v>67.261799999999994</v>
      </c>
      <c r="AQ267" s="23">
        <v>-47.035299999999999</v>
      </c>
      <c r="AR267" s="6">
        <v>24</v>
      </c>
      <c r="AS267" s="23">
        <v>-57.498800000000003</v>
      </c>
      <c r="AT267" s="23">
        <v>1170</v>
      </c>
      <c r="AU267" s="23">
        <v>-47.035299999999999</v>
      </c>
      <c r="AV267" s="23">
        <v>10.4634</v>
      </c>
      <c r="AW267" s="23">
        <v>56.798400000000001</v>
      </c>
      <c r="AX267" s="23">
        <v>67.261799999999994</v>
      </c>
      <c r="AY267" s="23">
        <v>0.18521099999999999</v>
      </c>
      <c r="AZ267" s="23">
        <v>0.122693</v>
      </c>
      <c r="BA267" s="23">
        <v>513.73699999999997</v>
      </c>
      <c r="BC267" s="23">
        <v>-64.956999999999994</v>
      </c>
      <c r="BD267" s="23">
        <v>-7.45824</v>
      </c>
      <c r="BE267" s="23">
        <v>0.60160400000000003</v>
      </c>
      <c r="BI267" s="23">
        <v>0.615479</v>
      </c>
      <c r="BJ267" s="23">
        <v>0.82750000000000001</v>
      </c>
      <c r="BQ267" s="23">
        <v>0.478999640625</v>
      </c>
      <c r="BR267" s="23">
        <v>0.24860387499999997</v>
      </c>
      <c r="BY267" s="105">
        <v>0.36319444444444443</v>
      </c>
      <c r="BZ267" s="105"/>
      <c r="CA267" s="105">
        <v>0.3756944444444445</v>
      </c>
      <c r="CB267" s="105"/>
      <c r="CC267" s="105"/>
      <c r="CG267" s="23">
        <v>8.3000000000000007</v>
      </c>
      <c r="CH267" s="23">
        <v>-11</v>
      </c>
      <c r="CI267" s="13"/>
      <c r="CJ267" s="13">
        <v>193</v>
      </c>
      <c r="CK267" s="26"/>
      <c r="CO267" s="29"/>
      <c r="DB267" s="26"/>
      <c r="DC267" s="26"/>
      <c r="DD267" s="26"/>
      <c r="DE267" s="26"/>
      <c r="DF267" s="26"/>
      <c r="DG267" s="26"/>
      <c r="DH267" s="26"/>
      <c r="DM267" s="26"/>
    </row>
    <row r="268" spans="1:697" ht="15" customHeight="1" x14ac:dyDescent="0.25">
      <c r="A268" s="48" t="s">
        <v>986</v>
      </c>
      <c r="B268" s="6">
        <v>518</v>
      </c>
      <c r="C268" s="22" t="s">
        <v>775</v>
      </c>
      <c r="D268" s="6">
        <v>34</v>
      </c>
      <c r="E268" s="6">
        <v>47.8</v>
      </c>
      <c r="F268" s="13" t="s">
        <v>531</v>
      </c>
      <c r="H268" s="6">
        <v>1</v>
      </c>
      <c r="K268" s="53"/>
      <c r="L268" s="53"/>
      <c r="N268" s="25">
        <v>1</v>
      </c>
      <c r="O268" s="25">
        <v>1</v>
      </c>
      <c r="P268" s="23">
        <v>6.94</v>
      </c>
      <c r="Q268" s="6">
        <v>5.0999999999999996</v>
      </c>
      <c r="R268" s="6">
        <v>1.94</v>
      </c>
      <c r="S268" s="6">
        <v>0.24099999999999999</v>
      </c>
      <c r="T268" s="42"/>
      <c r="Y268" s="6">
        <v>0.65126300000000004</v>
      </c>
      <c r="Z268" s="6">
        <v>0.68201400000000001</v>
      </c>
      <c r="AA268" s="6">
        <v>0.66028799999999999</v>
      </c>
      <c r="AB268" s="6">
        <v>0.66881299999999999</v>
      </c>
      <c r="AC268" s="6">
        <v>0.67967900000000003</v>
      </c>
      <c r="AM268" s="6">
        <v>367</v>
      </c>
      <c r="AP268" s="6">
        <v>19.7437</v>
      </c>
      <c r="AQ268" s="6">
        <v>-39.665399999999998</v>
      </c>
      <c r="AR268" s="6">
        <v>37</v>
      </c>
      <c r="AS268" s="6">
        <v>-51.813800000000001</v>
      </c>
      <c r="AT268" s="6">
        <v>2380</v>
      </c>
      <c r="AU268" s="6">
        <v>-39.665399999999998</v>
      </c>
      <c r="AV268" s="6">
        <v>12.148400000000001</v>
      </c>
      <c r="AW268" s="6">
        <v>7.5952999999999999</v>
      </c>
      <c r="AX268" s="6">
        <v>19.7437</v>
      </c>
      <c r="AY268" s="6">
        <v>0.182362</v>
      </c>
      <c r="AZ268" s="6">
        <v>0.10266599999999999</v>
      </c>
      <c r="BA268" s="6">
        <v>70.945899999999995</v>
      </c>
      <c r="BB268" s="6"/>
      <c r="BC268" s="6">
        <v>-49.074300000000001</v>
      </c>
      <c r="BD268" s="6">
        <v>2.7394799999999999</v>
      </c>
      <c r="BE268" s="6">
        <v>0.63294399999999995</v>
      </c>
      <c r="BF268" s="43"/>
      <c r="BG268" s="43"/>
      <c r="BH268" s="43"/>
      <c r="BI268" s="6">
        <v>0.56084000000000001</v>
      </c>
      <c r="BJ268" s="6">
        <v>0.71891899999999997</v>
      </c>
      <c r="BK268" s="6"/>
      <c r="BL268" s="6"/>
      <c r="BM268" s="6"/>
      <c r="BN268" s="6">
        <v>1</v>
      </c>
      <c r="BO268" s="6"/>
      <c r="BP268" s="6"/>
      <c r="BQ268" s="6"/>
      <c r="BR268" s="6"/>
      <c r="BS268" s="6"/>
      <c r="BT268" s="6"/>
      <c r="BV268" s="6"/>
      <c r="BW268" s="6"/>
      <c r="BX268" s="6"/>
      <c r="BY268" s="105">
        <v>0.33749999999999997</v>
      </c>
      <c r="BZ268" s="105"/>
      <c r="CA268" s="105">
        <v>0.35138888888888892</v>
      </c>
      <c r="CB268" s="105"/>
      <c r="CC268" s="158"/>
      <c r="CD268" s="97"/>
      <c r="CE268" s="97"/>
      <c r="CF268" s="97"/>
      <c r="CG268" s="97">
        <v>6</v>
      </c>
      <c r="CH268" s="97"/>
      <c r="CI268" s="13"/>
      <c r="CJ268" s="13">
        <v>198</v>
      </c>
      <c r="CK268" s="26">
        <v>-7.649898573999999</v>
      </c>
      <c r="CL268" s="26">
        <v>0</v>
      </c>
      <c r="CM268" s="15"/>
      <c r="CN268" s="26"/>
      <c r="CO268" s="159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6"/>
      <c r="DC268" s="26"/>
      <c r="DD268" s="26"/>
      <c r="DE268" s="26"/>
      <c r="DF268" s="26"/>
      <c r="DG268" s="26"/>
      <c r="DH268" s="26"/>
      <c r="DM268" s="2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</row>
    <row r="269" spans="1:697" ht="15" customHeight="1" x14ac:dyDescent="0.25">
      <c r="A269" s="48" t="s">
        <v>990</v>
      </c>
      <c r="B269" s="6">
        <v>520</v>
      </c>
      <c r="C269" s="22">
        <v>5</v>
      </c>
      <c r="D269" s="6">
        <v>36</v>
      </c>
      <c r="E269" s="6">
        <v>33</v>
      </c>
      <c r="F269" s="13" t="s">
        <v>531</v>
      </c>
      <c r="H269" s="6">
        <v>1</v>
      </c>
      <c r="K269" s="53"/>
      <c r="L269" s="53"/>
      <c r="M269" s="43"/>
      <c r="N269" s="25">
        <v>1</v>
      </c>
      <c r="O269" s="25">
        <v>1</v>
      </c>
      <c r="P269" s="6">
        <v>10.15</v>
      </c>
      <c r="Q269" s="6">
        <v>7.24</v>
      </c>
      <c r="R269" s="6">
        <v>3.8</v>
      </c>
      <c r="S269" s="6">
        <v>0.23599999999999999</v>
      </c>
      <c r="T269" s="42"/>
      <c r="Y269" s="42"/>
      <c r="Z269" s="6">
        <v>0.59698099999999998</v>
      </c>
      <c r="AA269" s="6">
        <v>0.60947300000000004</v>
      </c>
      <c r="AB269" s="6">
        <v>0.67338699999999996</v>
      </c>
      <c r="AC269" s="6">
        <v>0.70378499999999999</v>
      </c>
      <c r="AM269" s="6">
        <v>360</v>
      </c>
      <c r="AP269" s="6">
        <v>26.584099999999999</v>
      </c>
      <c r="AQ269" s="6">
        <v>-37.293799999999997</v>
      </c>
      <c r="AR269" s="6">
        <v>39</v>
      </c>
      <c r="AS269" s="6">
        <v>-53.241199999999999</v>
      </c>
      <c r="AT269" s="6">
        <v>1690</v>
      </c>
      <c r="AU269" s="6">
        <v>-37.293799999999997</v>
      </c>
      <c r="AV269" s="6">
        <v>15.9474</v>
      </c>
      <c r="AW269" s="6">
        <v>10.636699999999999</v>
      </c>
      <c r="AX269" s="6">
        <v>26.584099999999999</v>
      </c>
      <c r="AY269" s="6">
        <v>0.192189</v>
      </c>
      <c r="AZ269" s="6">
        <v>0.110319</v>
      </c>
      <c r="BA269" s="6">
        <v>91.386200000000002</v>
      </c>
      <c r="BB269" s="6"/>
      <c r="BC269" s="6">
        <v>-48.212299999999999</v>
      </c>
      <c r="BD269" s="6">
        <v>5.0288300000000001</v>
      </c>
      <c r="BE269" s="6">
        <v>0.62287800000000004</v>
      </c>
      <c r="BF269" s="43"/>
      <c r="BG269" s="43"/>
      <c r="BH269" s="43"/>
      <c r="BI269" s="6">
        <v>0.54225000000000001</v>
      </c>
      <c r="BJ269" s="6">
        <v>0.71282100000000004</v>
      </c>
      <c r="BK269" s="6"/>
      <c r="BL269" s="6"/>
      <c r="BM269" s="6"/>
      <c r="BN269" s="6"/>
      <c r="BO269" s="6"/>
      <c r="BP269" s="6">
        <v>0.5</v>
      </c>
      <c r="BQ269" s="6"/>
      <c r="BR269" s="6"/>
      <c r="BS269" s="6"/>
      <c r="BT269" s="6"/>
      <c r="BV269" s="6"/>
      <c r="BW269" s="6"/>
      <c r="BX269" s="6"/>
      <c r="BY269" s="105">
        <v>0.34236111111111112</v>
      </c>
      <c r="BZ269" s="105"/>
      <c r="CA269" s="105">
        <v>0.36180555555555555</v>
      </c>
      <c r="CB269" s="105"/>
      <c r="CC269" s="158"/>
      <c r="CD269" s="97"/>
      <c r="CE269" s="97"/>
      <c r="CF269" s="97"/>
      <c r="CG269" s="97">
        <v>17</v>
      </c>
      <c r="CH269" s="97">
        <v>-1</v>
      </c>
      <c r="CI269" s="13"/>
      <c r="CJ269" s="13">
        <v>200</v>
      </c>
      <c r="CK269" s="26"/>
      <c r="CL269" s="26"/>
      <c r="CN269" s="26"/>
      <c r="CO269" s="159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6"/>
      <c r="DC269" s="26"/>
      <c r="DD269" s="26"/>
      <c r="DE269" s="26"/>
      <c r="DF269" s="26"/>
      <c r="DG269" s="26"/>
      <c r="DH269" s="26"/>
      <c r="DM269" s="26"/>
    </row>
    <row r="270" spans="1:697" ht="15" customHeight="1" x14ac:dyDescent="0.25">
      <c r="A270" s="48" t="s">
        <v>935</v>
      </c>
      <c r="B270" s="6">
        <v>445</v>
      </c>
      <c r="C270" s="22" t="s">
        <v>780</v>
      </c>
      <c r="D270" s="13">
        <v>37</v>
      </c>
      <c r="E270" s="13">
        <v>42.6</v>
      </c>
      <c r="F270" s="13" t="s">
        <v>531</v>
      </c>
      <c r="H270" s="6">
        <v>1</v>
      </c>
      <c r="K270" s="50"/>
      <c r="L270" s="53"/>
      <c r="M270" s="23">
        <v>0.35812672176308541</v>
      </c>
      <c r="N270" s="25">
        <v>1</v>
      </c>
      <c r="O270" s="25">
        <v>1</v>
      </c>
      <c r="P270" s="6">
        <v>6.71</v>
      </c>
      <c r="Q270" s="6">
        <v>4.99</v>
      </c>
      <c r="R270" s="6">
        <v>3.94</v>
      </c>
      <c r="S270" s="6">
        <v>0.254</v>
      </c>
      <c r="T270" s="42"/>
      <c r="Y270" s="6">
        <v>0.62947699999999995</v>
      </c>
      <c r="Z270" s="6">
        <v>0.62617500000000004</v>
      </c>
      <c r="AA270" s="6">
        <v>0.60885800000000001</v>
      </c>
      <c r="AB270" s="6">
        <v>0.62346500000000005</v>
      </c>
      <c r="AC270" s="6">
        <v>0.69550400000000001</v>
      </c>
      <c r="AM270" s="6">
        <v>353</v>
      </c>
      <c r="AP270" s="6">
        <v>22.661799999999999</v>
      </c>
      <c r="AQ270" s="6">
        <v>-36.942700000000002</v>
      </c>
      <c r="AR270" s="6">
        <v>15</v>
      </c>
      <c r="AS270" s="6">
        <v>-51.626399999999997</v>
      </c>
      <c r="AT270" s="6">
        <v>3200</v>
      </c>
      <c r="AU270" s="6">
        <v>-36.942700000000002</v>
      </c>
      <c r="AV270" s="6">
        <v>14.6837</v>
      </c>
      <c r="AW270" s="6">
        <v>7.9780800000000003</v>
      </c>
      <c r="AX270" s="6">
        <v>22.661799999999999</v>
      </c>
      <c r="AY270" s="6">
        <v>0.17588300000000001</v>
      </c>
      <c r="AZ270" s="6">
        <v>0.101367</v>
      </c>
      <c r="BA270" s="6">
        <v>74.895799999999994</v>
      </c>
      <c r="BB270" s="6">
        <v>-86.770799999999994</v>
      </c>
      <c r="BC270" s="6">
        <v>-47.541699999999999</v>
      </c>
      <c r="BD270" s="6">
        <v>4.0847300000000004</v>
      </c>
      <c r="BE270" s="6">
        <v>0.61665000000000003</v>
      </c>
      <c r="BF270" s="43"/>
      <c r="BG270" s="43"/>
      <c r="BH270" s="43"/>
      <c r="BI270" s="6">
        <v>0.55201699999999998</v>
      </c>
      <c r="BJ270" s="6">
        <v>0.70533299999999999</v>
      </c>
      <c r="BK270" s="6"/>
      <c r="BL270" s="6"/>
      <c r="BM270" s="6"/>
      <c r="BN270" s="6"/>
      <c r="BO270" s="6"/>
      <c r="BP270" s="6">
        <v>1</v>
      </c>
      <c r="BQ270" s="6"/>
      <c r="BR270" s="6"/>
      <c r="BS270" s="6"/>
      <c r="BT270" s="6"/>
      <c r="BV270" s="6"/>
      <c r="BW270" s="6"/>
      <c r="BX270" s="6"/>
      <c r="CI270" s="13"/>
      <c r="CJ270" s="13">
        <v>148</v>
      </c>
      <c r="CK270" s="26"/>
      <c r="CL270" s="26"/>
      <c r="CM270" s="26"/>
      <c r="CN270" s="26"/>
      <c r="CO270" s="29"/>
      <c r="CQ270" s="6">
        <v>9.3000000000000007</v>
      </c>
      <c r="CR270" s="6">
        <v>3.5</v>
      </c>
      <c r="CS270" s="6">
        <v>2.64</v>
      </c>
      <c r="DA270" s="6">
        <v>1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26">
        <v>0</v>
      </c>
      <c r="DH270" s="26">
        <v>1</v>
      </c>
      <c r="DI270" s="26">
        <v>1</v>
      </c>
      <c r="DJ270" s="26">
        <v>1</v>
      </c>
      <c r="DK270" s="26">
        <v>0</v>
      </c>
      <c r="DL270" s="6">
        <v>1</v>
      </c>
      <c r="DM270" s="26">
        <v>0</v>
      </c>
    </row>
    <row r="271" spans="1:697" ht="15" customHeight="1" x14ac:dyDescent="0.25">
      <c r="A271" s="13" t="s">
        <v>936</v>
      </c>
      <c r="B271" s="6">
        <v>446</v>
      </c>
      <c r="C271" s="22" t="s">
        <v>802</v>
      </c>
      <c r="D271" s="13">
        <v>37</v>
      </c>
      <c r="E271" s="13">
        <v>42.6</v>
      </c>
      <c r="F271" s="13" t="s">
        <v>531</v>
      </c>
      <c r="H271" s="6">
        <v>0</v>
      </c>
      <c r="J271" s="4"/>
      <c r="K271" s="50"/>
      <c r="L271" s="53"/>
      <c r="M271" s="23">
        <v>0.78723404255319152</v>
      </c>
      <c r="N271" s="25">
        <v>1</v>
      </c>
      <c r="O271" s="25">
        <v>1.5</v>
      </c>
      <c r="P271" s="6">
        <v>13.59</v>
      </c>
      <c r="Q271" s="6">
        <v>8.3800000000000008</v>
      </c>
      <c r="R271" s="6">
        <v>2.98</v>
      </c>
      <c r="S271" s="6">
        <v>0.373</v>
      </c>
      <c r="T271" s="42"/>
      <c r="Y271" s="6">
        <v>0.47422500000000001</v>
      </c>
      <c r="Z271" s="6">
        <v>0.49631799999999998</v>
      </c>
      <c r="AA271" s="6">
        <v>0.52174900000000002</v>
      </c>
      <c r="AB271" s="6">
        <v>0.56550400000000001</v>
      </c>
      <c r="AC271" s="6">
        <v>0.68891199999999997</v>
      </c>
      <c r="AM271" s="6">
        <v>237</v>
      </c>
      <c r="AP271" s="23">
        <v>43.045499999999997</v>
      </c>
      <c r="AQ271" s="23">
        <v>-38.395499999999998</v>
      </c>
      <c r="AR271" s="23">
        <v>22</v>
      </c>
      <c r="AS271" s="23">
        <v>-52.464500000000001</v>
      </c>
      <c r="AT271" s="23">
        <v>1690</v>
      </c>
      <c r="AU271" s="23">
        <v>-38.395499999999998</v>
      </c>
      <c r="AV271" s="23">
        <v>14.069000000000001</v>
      </c>
      <c r="AW271" s="23">
        <v>28.976500000000001</v>
      </c>
      <c r="AX271" s="23">
        <v>43.045499999999997</v>
      </c>
      <c r="AY271" s="23">
        <v>0.22286800000000001</v>
      </c>
      <c r="AZ271" s="23">
        <v>0.152194</v>
      </c>
      <c r="BA271" s="23">
        <v>182.244</v>
      </c>
      <c r="BB271" s="23">
        <v>-230.46899999999999</v>
      </c>
      <c r="BC271" s="23">
        <v>-55.2727</v>
      </c>
      <c r="BD271" s="23">
        <v>-2.8082099999999999</v>
      </c>
      <c r="BE271" s="23">
        <v>0.69745299999999999</v>
      </c>
      <c r="BF271" s="43"/>
      <c r="BG271" s="43"/>
      <c r="BH271" s="43"/>
      <c r="BI271" s="23">
        <v>0.62663800000000003</v>
      </c>
      <c r="BJ271" s="23">
        <v>0.86727299999999996</v>
      </c>
      <c r="BP271" s="23">
        <v>1</v>
      </c>
      <c r="CI271" s="13"/>
      <c r="CJ271" s="13">
        <v>149</v>
      </c>
      <c r="CK271" s="26"/>
      <c r="CO271" s="29"/>
      <c r="DA271" s="6">
        <v>1</v>
      </c>
      <c r="DB271" s="26">
        <v>0</v>
      </c>
      <c r="DC271" s="26">
        <v>0</v>
      </c>
      <c r="DD271" s="26">
        <v>0</v>
      </c>
      <c r="DE271" s="26">
        <v>0</v>
      </c>
      <c r="DF271" s="26">
        <v>0</v>
      </c>
      <c r="DG271" s="26">
        <v>0</v>
      </c>
      <c r="DH271" s="26">
        <v>0</v>
      </c>
      <c r="DI271" s="26">
        <v>1</v>
      </c>
      <c r="DJ271" s="26">
        <v>0</v>
      </c>
      <c r="DK271" s="26">
        <v>0</v>
      </c>
      <c r="DL271" s="26">
        <v>0</v>
      </c>
      <c r="DM271" s="26">
        <v>0</v>
      </c>
    </row>
    <row r="272" spans="1:697" ht="15" customHeight="1" x14ac:dyDescent="0.25">
      <c r="A272" s="13" t="s">
        <v>937</v>
      </c>
      <c r="B272" s="6">
        <v>447</v>
      </c>
      <c r="C272" s="22" t="s">
        <v>799</v>
      </c>
      <c r="D272" s="13">
        <v>37</v>
      </c>
      <c r="E272" s="13">
        <v>42.6</v>
      </c>
      <c r="F272" s="13" t="s">
        <v>531</v>
      </c>
      <c r="H272" s="6">
        <v>0</v>
      </c>
      <c r="J272" s="4"/>
      <c r="K272" s="50"/>
      <c r="L272" s="53"/>
      <c r="M272" s="23">
        <v>9.6875000000000003E-2</v>
      </c>
      <c r="N272" s="25">
        <v>1</v>
      </c>
      <c r="O272" s="25">
        <v>1.5</v>
      </c>
      <c r="P272" s="6">
        <v>12.27</v>
      </c>
      <c r="Q272" s="6">
        <v>5.61</v>
      </c>
      <c r="R272" s="6">
        <v>1.94</v>
      </c>
      <c r="S272" s="6">
        <v>0.34</v>
      </c>
      <c r="T272" s="42"/>
      <c r="Y272" s="6">
        <v>0.35196899999999998</v>
      </c>
      <c r="Z272" s="6">
        <v>0.35385800000000001</v>
      </c>
      <c r="AA272" s="6">
        <v>0.37325000000000003</v>
      </c>
      <c r="AB272" s="6">
        <v>0.43207600000000002</v>
      </c>
      <c r="AC272" s="6">
        <v>0.55901400000000001</v>
      </c>
      <c r="AM272" s="42"/>
      <c r="AP272" s="6">
        <v>61.505899999999997</v>
      </c>
      <c r="AQ272" s="6">
        <v>-40.787999999999997</v>
      </c>
      <c r="AR272" s="6">
        <v>12</v>
      </c>
      <c r="AS272" s="6">
        <v>-53.0762</v>
      </c>
      <c r="AT272" s="6">
        <v>1750</v>
      </c>
      <c r="AU272" s="6">
        <v>-40.787999999999997</v>
      </c>
      <c r="AV272" s="6">
        <v>12.2881</v>
      </c>
      <c r="AW272" s="6">
        <v>49.217700000000001</v>
      </c>
      <c r="AX272" s="6">
        <v>61.505899999999997</v>
      </c>
      <c r="AY272" s="6">
        <v>0.183175</v>
      </c>
      <c r="AZ272" s="6">
        <v>0.122632</v>
      </c>
      <c r="BA272" s="6">
        <v>438.28100000000001</v>
      </c>
      <c r="BB272" s="6">
        <v>-399.47899999999998</v>
      </c>
      <c r="BC272" s="6">
        <v>-59.934899999999999</v>
      </c>
      <c r="BD272" s="6">
        <v>-6.8587300000000004</v>
      </c>
      <c r="BE272" s="6">
        <v>0.59450899999999995</v>
      </c>
      <c r="BF272" s="43"/>
      <c r="BG272" s="43"/>
      <c r="BH272" s="43"/>
      <c r="BI272" s="6">
        <v>0.55965799999999999</v>
      </c>
      <c r="BJ272" s="6">
        <v>0.77083299999999999</v>
      </c>
      <c r="BK272" s="6"/>
      <c r="BL272" s="6"/>
      <c r="BM272" s="6"/>
      <c r="BN272" s="6"/>
      <c r="BO272" s="6"/>
      <c r="BP272" s="6">
        <v>1</v>
      </c>
      <c r="BQ272" s="6"/>
      <c r="BR272" s="6"/>
      <c r="BS272" s="6"/>
      <c r="BT272" s="6"/>
      <c r="BV272" s="6"/>
      <c r="BW272" s="6"/>
      <c r="BX272" s="6"/>
      <c r="CI272" s="13"/>
      <c r="CJ272" s="13">
        <v>150</v>
      </c>
      <c r="CK272" s="26">
        <v>18.502080271999997</v>
      </c>
      <c r="CL272" s="26">
        <v>4.9457289999999992</v>
      </c>
      <c r="CM272" s="15"/>
      <c r="CN272" s="26"/>
      <c r="CO272" s="29"/>
      <c r="DA272" s="6">
        <v>0</v>
      </c>
      <c r="DB272" s="26">
        <v>0</v>
      </c>
      <c r="DC272" s="26">
        <v>0</v>
      </c>
      <c r="DD272" s="26">
        <v>0</v>
      </c>
      <c r="DE272" s="26">
        <v>0</v>
      </c>
      <c r="DF272" s="26">
        <v>0</v>
      </c>
      <c r="DG272" s="26">
        <v>0</v>
      </c>
      <c r="DH272" s="26">
        <v>1</v>
      </c>
      <c r="DI272" s="6">
        <v>0</v>
      </c>
      <c r="DJ272" s="6">
        <v>1</v>
      </c>
      <c r="DK272" s="6">
        <v>0</v>
      </c>
      <c r="DL272" s="6">
        <v>0</v>
      </c>
      <c r="DM272" s="26">
        <v>0</v>
      </c>
    </row>
    <row r="273" spans="1:697" ht="15" customHeight="1" x14ac:dyDescent="0.25">
      <c r="A273" s="13" t="s">
        <v>1010</v>
      </c>
      <c r="B273" s="6">
        <v>563</v>
      </c>
      <c r="C273" s="22" t="s">
        <v>783</v>
      </c>
      <c r="D273" s="6">
        <v>37</v>
      </c>
      <c r="E273" s="6">
        <v>33.5</v>
      </c>
      <c r="F273" s="6" t="s">
        <v>531</v>
      </c>
      <c r="K273" s="53"/>
      <c r="L273" s="53"/>
      <c r="M273" s="23">
        <v>4.2857142857142858E-2</v>
      </c>
      <c r="N273" s="25">
        <v>1</v>
      </c>
      <c r="O273" s="25">
        <v>1.5</v>
      </c>
      <c r="P273" s="6">
        <v>13.01</v>
      </c>
      <c r="Q273" s="6">
        <v>10.41</v>
      </c>
      <c r="R273" s="6">
        <v>7.34</v>
      </c>
      <c r="S273" s="6">
        <v>0.35499999999999998</v>
      </c>
      <c r="T273" s="6">
        <v>0.40200000000000002</v>
      </c>
      <c r="Y273" s="6">
        <v>0.539215</v>
      </c>
      <c r="Z273" s="6">
        <v>0.58142899999999997</v>
      </c>
      <c r="AA273" s="6">
        <v>0.63783999999999996</v>
      </c>
      <c r="AB273" s="6">
        <v>0.74921700000000002</v>
      </c>
      <c r="AC273" s="6">
        <v>0.91145299999999996</v>
      </c>
      <c r="AM273" s="42"/>
      <c r="AP273" s="23">
        <v>44.0563</v>
      </c>
      <c r="AQ273" s="23">
        <v>-35.586199999999998</v>
      </c>
      <c r="AR273" s="6">
        <v>34</v>
      </c>
      <c r="AS273" s="23">
        <v>-52.309100000000001</v>
      </c>
      <c r="AT273" s="23">
        <v>1110</v>
      </c>
      <c r="AU273" s="23">
        <v>-35.586199999999998</v>
      </c>
      <c r="AV273" s="23">
        <v>16.722899999999999</v>
      </c>
      <c r="AW273" s="23">
        <v>27.333400000000001</v>
      </c>
      <c r="AX273" s="23">
        <v>44.0563</v>
      </c>
      <c r="AY273" s="23">
        <v>0.31329099999999999</v>
      </c>
      <c r="AZ273" s="23">
        <v>0.20782800000000001</v>
      </c>
      <c r="BA273" s="23">
        <v>134.28299999999999</v>
      </c>
      <c r="BC273" s="23">
        <v>-48.239899999999999</v>
      </c>
      <c r="BD273" s="23">
        <v>4.0691800000000002</v>
      </c>
      <c r="BE273" s="23">
        <v>1.0418700000000001</v>
      </c>
      <c r="BI273" s="23">
        <v>0.85901000000000005</v>
      </c>
      <c r="BJ273" s="23">
        <v>1.17794</v>
      </c>
      <c r="BY273" s="105">
        <v>0.4465277777777778</v>
      </c>
      <c r="BZ273" s="105"/>
      <c r="CA273" s="105"/>
      <c r="CI273" s="13"/>
      <c r="CJ273" s="13">
        <v>216</v>
      </c>
      <c r="CK273" s="26">
        <v>0</v>
      </c>
      <c r="CL273" s="26">
        <v>0</v>
      </c>
      <c r="CN273" s="26"/>
      <c r="CO273" s="29"/>
      <c r="CP273" s="6">
        <v>1</v>
      </c>
      <c r="CQ273" s="6">
        <f>453*0.9348</f>
        <v>423.46440000000001</v>
      </c>
      <c r="CR273" s="6">
        <f>18*0.9348</f>
        <v>16.8264</v>
      </c>
      <c r="CS273" s="6">
        <f>39*0.9348</f>
        <v>36.4572</v>
      </c>
      <c r="DA273" s="6">
        <v>1</v>
      </c>
      <c r="DB273" s="6">
        <v>1</v>
      </c>
      <c r="DC273" s="6">
        <v>0</v>
      </c>
      <c r="DD273" s="6">
        <v>0</v>
      </c>
      <c r="DE273" s="6">
        <v>0</v>
      </c>
      <c r="DF273" s="6">
        <v>0</v>
      </c>
      <c r="DG273" s="26">
        <v>0</v>
      </c>
      <c r="DH273" s="26"/>
      <c r="DM273" s="2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  <c r="FO273" s="36"/>
      <c r="FP273" s="36"/>
      <c r="FQ273" s="36"/>
      <c r="FR273" s="36"/>
      <c r="FS273" s="36"/>
      <c r="FT273" s="36"/>
      <c r="FU273" s="36"/>
      <c r="FV273" s="36"/>
      <c r="FW273" s="36"/>
      <c r="FX273" s="36"/>
      <c r="FY273" s="36"/>
      <c r="FZ273" s="36"/>
      <c r="GA273" s="36"/>
      <c r="GB273" s="36"/>
      <c r="GC273" s="36"/>
      <c r="GD273" s="36"/>
      <c r="GE273" s="36"/>
      <c r="GF273" s="36"/>
      <c r="GG273" s="36"/>
      <c r="GH273" s="36"/>
    </row>
    <row r="274" spans="1:697" ht="15" customHeight="1" x14ac:dyDescent="0.25">
      <c r="A274" s="48" t="s">
        <v>940</v>
      </c>
      <c r="B274" s="6">
        <v>454</v>
      </c>
      <c r="C274" s="22" t="s">
        <v>780</v>
      </c>
      <c r="D274" s="13">
        <v>39</v>
      </c>
      <c r="E274" s="13">
        <v>52.4</v>
      </c>
      <c r="F274" s="13" t="s">
        <v>531</v>
      </c>
      <c r="H274" s="6">
        <v>0</v>
      </c>
      <c r="J274" s="4"/>
      <c r="K274" s="50"/>
      <c r="L274" s="53"/>
      <c r="N274" s="25">
        <v>1</v>
      </c>
      <c r="O274" s="25">
        <v>1</v>
      </c>
      <c r="P274" s="6">
        <v>6.55</v>
      </c>
      <c r="Q274" s="6">
        <v>4.79</v>
      </c>
      <c r="R274" s="6">
        <v>2.27</v>
      </c>
      <c r="S274" s="6">
        <v>0.22800000000000001</v>
      </c>
      <c r="T274" s="6">
        <v>0.26800000000000002</v>
      </c>
      <c r="Y274" s="6">
        <v>0.66293800000000003</v>
      </c>
      <c r="Z274" s="6">
        <v>0.643594</v>
      </c>
      <c r="AA274" s="6">
        <v>0.620811</v>
      </c>
      <c r="AB274" s="6">
        <v>0.634934</v>
      </c>
      <c r="AC274" s="6">
        <v>0.71622799999999998</v>
      </c>
      <c r="AM274" s="6">
        <v>270</v>
      </c>
      <c r="AP274" s="6">
        <v>21.716899999999999</v>
      </c>
      <c r="AQ274" s="6">
        <v>-34.715600000000002</v>
      </c>
      <c r="AR274" s="6">
        <v>21</v>
      </c>
      <c r="AS274" s="6">
        <v>-48.694600000000001</v>
      </c>
      <c r="AT274" s="26">
        <v>3350</v>
      </c>
      <c r="AU274" s="6">
        <v>-34.715600000000002</v>
      </c>
      <c r="AV274" s="6">
        <v>13.978999999999999</v>
      </c>
      <c r="AW274" s="6">
        <v>7.7379100000000003</v>
      </c>
      <c r="AX274" s="6">
        <v>21.716899999999999</v>
      </c>
      <c r="AY274" s="6">
        <v>0.16009000000000001</v>
      </c>
      <c r="AZ274" s="6">
        <v>9.3971799999999994E-2</v>
      </c>
      <c r="BA274" s="6">
        <v>77.604200000000006</v>
      </c>
      <c r="BB274" s="6"/>
      <c r="BC274" s="6">
        <v>-44.589300000000001</v>
      </c>
      <c r="BD274" s="6">
        <v>4.1052999999999997</v>
      </c>
      <c r="BE274" s="6">
        <v>0.57353900000000002</v>
      </c>
      <c r="BF274" s="43"/>
      <c r="BG274" s="43"/>
      <c r="BH274" s="43"/>
      <c r="BI274" s="6">
        <v>0.53598500000000004</v>
      </c>
      <c r="BJ274" s="6">
        <v>0.678095</v>
      </c>
      <c r="BK274" s="6"/>
      <c r="BL274" s="6"/>
      <c r="BM274" s="6"/>
      <c r="BN274" s="6"/>
      <c r="BO274" s="6"/>
      <c r="BP274" s="6">
        <v>1</v>
      </c>
      <c r="BQ274" s="6"/>
      <c r="BR274" s="6"/>
      <c r="BS274" s="6"/>
      <c r="BT274" s="6"/>
      <c r="BV274" s="6"/>
      <c r="BW274" s="6"/>
      <c r="BX274" s="6"/>
      <c r="CI274" s="13"/>
      <c r="CJ274" s="15">
        <v>155</v>
      </c>
      <c r="CK274" s="26">
        <v>0</v>
      </c>
      <c r="CL274" s="26">
        <v>0</v>
      </c>
      <c r="CM274" s="15"/>
      <c r="CN274" s="26"/>
      <c r="CO274" s="29"/>
      <c r="CR274" s="26"/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26">
        <v>0</v>
      </c>
      <c r="DG274" s="26">
        <v>0</v>
      </c>
      <c r="DH274" s="26">
        <v>0</v>
      </c>
      <c r="DI274" s="26">
        <v>0</v>
      </c>
      <c r="DJ274" s="26">
        <v>0</v>
      </c>
      <c r="DK274" s="26">
        <v>0</v>
      </c>
      <c r="DL274" s="26">
        <v>0</v>
      </c>
      <c r="DM274" s="26"/>
    </row>
    <row r="275" spans="1:697" ht="12" customHeight="1" x14ac:dyDescent="0.25">
      <c r="A275" s="6" t="s">
        <v>1029</v>
      </c>
      <c r="B275" s="6">
        <v>595</v>
      </c>
      <c r="C275" s="22" t="s">
        <v>845</v>
      </c>
      <c r="D275" s="6">
        <v>41</v>
      </c>
      <c r="E275" s="6">
        <v>51</v>
      </c>
      <c r="F275" s="6" t="s">
        <v>531</v>
      </c>
      <c r="K275" s="53"/>
      <c r="L275" s="53"/>
      <c r="N275" s="25">
        <v>1</v>
      </c>
      <c r="O275" s="25">
        <v>1.5</v>
      </c>
      <c r="P275" s="6">
        <v>10.95</v>
      </c>
      <c r="Q275" s="6">
        <v>6.93</v>
      </c>
      <c r="R275" s="23">
        <v>5.44</v>
      </c>
      <c r="S275" s="23">
        <v>0.34399999999999997</v>
      </c>
      <c r="Y275" s="6">
        <v>0.53455799999999998</v>
      </c>
      <c r="Z275" s="6">
        <v>0.53897799999999996</v>
      </c>
      <c r="AA275" s="6">
        <v>0.53453099999999998</v>
      </c>
      <c r="AB275" s="6">
        <v>0.56742899999999996</v>
      </c>
      <c r="AC275" s="6">
        <v>0.64360099999999998</v>
      </c>
      <c r="AJ275" s="6">
        <v>0</v>
      </c>
      <c r="AK275" s="6">
        <v>0</v>
      </c>
      <c r="AP275" s="23">
        <v>59.680599999999998</v>
      </c>
      <c r="AQ275" s="23">
        <v>-27.925000000000001</v>
      </c>
      <c r="AR275" s="6">
        <v>37</v>
      </c>
      <c r="AS275" s="23">
        <v>-48.676400000000001</v>
      </c>
      <c r="AT275" s="23">
        <v>1660</v>
      </c>
      <c r="AU275" s="23">
        <v>-27.925000000000001</v>
      </c>
      <c r="AV275" s="23">
        <v>20.7514</v>
      </c>
      <c r="AW275" s="23">
        <v>38.929200000000002</v>
      </c>
      <c r="AX275" s="23">
        <v>59.680599999999998</v>
      </c>
      <c r="AY275" s="23">
        <v>0.187751</v>
      </c>
      <c r="AZ275" s="23">
        <v>0.12571399999999999</v>
      </c>
      <c r="BA275" s="23">
        <v>344.721</v>
      </c>
      <c r="BB275" s="23">
        <v>-323.35300000000001</v>
      </c>
      <c r="BC275" s="23">
        <v>-50.658799999999999</v>
      </c>
      <c r="BD275" s="23">
        <v>-1.9824299999999999</v>
      </c>
      <c r="BE275" s="23">
        <v>5.0038499999999999</v>
      </c>
      <c r="BI275" s="23">
        <v>0.74399000000000004</v>
      </c>
      <c r="BJ275" s="23">
        <v>0.97243199999999996</v>
      </c>
      <c r="BP275" s="23">
        <v>1</v>
      </c>
      <c r="BY275" s="105">
        <v>0.45694444444444443</v>
      </c>
      <c r="BZ275" s="105"/>
      <c r="CI275" s="13"/>
      <c r="CJ275" s="13">
        <v>235</v>
      </c>
      <c r="CK275" s="26"/>
      <c r="CO275" s="29"/>
      <c r="DG275" s="26"/>
      <c r="DH275" s="26"/>
      <c r="DM275" s="26"/>
    </row>
    <row r="276" spans="1:697" ht="15" customHeight="1" x14ac:dyDescent="0.25">
      <c r="A276" s="66" t="s">
        <v>944</v>
      </c>
      <c r="B276" s="6">
        <v>458</v>
      </c>
      <c r="C276" s="22" t="s">
        <v>783</v>
      </c>
      <c r="D276" s="66">
        <v>44</v>
      </c>
      <c r="E276" s="66">
        <v>51.7</v>
      </c>
      <c r="F276" s="66" t="s">
        <v>531</v>
      </c>
      <c r="G276" s="111"/>
      <c r="H276" s="111">
        <v>1</v>
      </c>
      <c r="I276" s="111"/>
      <c r="J276" s="113"/>
      <c r="K276" s="50"/>
      <c r="L276" s="53"/>
      <c r="M276" s="112">
        <v>0.88740458015267176</v>
      </c>
      <c r="N276" s="25">
        <v>1</v>
      </c>
      <c r="O276" s="25">
        <v>1.5</v>
      </c>
      <c r="P276" s="111">
        <v>6.88</v>
      </c>
      <c r="Q276" s="111">
        <v>6.53</v>
      </c>
      <c r="R276" s="111">
        <v>3.06</v>
      </c>
      <c r="S276" s="111"/>
      <c r="T276" s="111"/>
      <c r="U276" s="111"/>
      <c r="V276" s="111"/>
      <c r="W276" s="111"/>
      <c r="X276" s="111"/>
      <c r="Y276" s="111">
        <v>0.53524099999999997</v>
      </c>
      <c r="Z276" s="111">
        <v>0.56488799999999995</v>
      </c>
      <c r="AA276" s="111">
        <v>0.58542899999999998</v>
      </c>
      <c r="AB276" s="111">
        <v>0.71081000000000005</v>
      </c>
      <c r="AC276" s="111">
        <v>0.73926599999999998</v>
      </c>
      <c r="AD276" s="111"/>
      <c r="AE276" s="111"/>
      <c r="AF276" s="111"/>
      <c r="AG276" s="111"/>
      <c r="AH276" s="111"/>
      <c r="AI276" s="111"/>
      <c r="AJ276" s="111"/>
      <c r="AK276" s="111"/>
      <c r="AL276" s="111"/>
      <c r="AM276" s="111"/>
      <c r="AN276" s="100"/>
      <c r="AO276" s="100"/>
      <c r="AP276" s="111"/>
      <c r="AQ276" s="111"/>
      <c r="AR276" s="111"/>
      <c r="AS276" s="111"/>
      <c r="AT276" s="111"/>
      <c r="AU276" s="111"/>
      <c r="AV276" s="111"/>
      <c r="AW276" s="111"/>
      <c r="AX276" s="111"/>
      <c r="AY276" s="111"/>
      <c r="AZ276" s="111"/>
      <c r="BA276" s="111"/>
      <c r="BB276" s="111"/>
      <c r="BC276" s="111"/>
      <c r="BD276" s="111"/>
      <c r="BE276" s="111"/>
      <c r="BF276" s="112"/>
      <c r="BG276" s="112"/>
      <c r="BH276" s="112"/>
      <c r="BI276" s="111"/>
      <c r="BJ276" s="111"/>
      <c r="BK276" s="111"/>
      <c r="BL276" s="111"/>
      <c r="BM276" s="111"/>
      <c r="BN276" s="111"/>
      <c r="BO276" s="111"/>
      <c r="BP276" s="111"/>
      <c r="BQ276" s="111"/>
      <c r="BR276" s="111"/>
      <c r="BS276" s="111"/>
      <c r="BT276" s="111"/>
      <c r="BV276" s="111"/>
      <c r="BW276" s="111"/>
      <c r="BX276" s="111"/>
      <c r="BY276" s="115"/>
      <c r="BZ276" s="115"/>
      <c r="CA276" s="111"/>
      <c r="CB276" s="111"/>
      <c r="CC276" s="111"/>
      <c r="CD276" s="112"/>
      <c r="CE276" s="112"/>
      <c r="CF276" s="112"/>
      <c r="CG276" s="112"/>
      <c r="CH276" s="112"/>
      <c r="CI276" s="13"/>
      <c r="CJ276" s="15">
        <v>159</v>
      </c>
      <c r="CK276" s="100">
        <v>0</v>
      </c>
      <c r="CL276" s="66">
        <v>0</v>
      </c>
      <c r="CM276" s="15"/>
      <c r="CN276" s="201"/>
      <c r="CO276" s="116"/>
      <c r="CP276" s="111"/>
      <c r="CQ276" s="111"/>
      <c r="CR276" s="111"/>
      <c r="CS276" s="111"/>
      <c r="CT276" s="111"/>
      <c r="CU276" s="111"/>
      <c r="CV276" s="111"/>
      <c r="CW276" s="111"/>
      <c r="CX276" s="111"/>
      <c r="CY276" s="111"/>
      <c r="CZ276" s="111"/>
      <c r="DA276" s="111">
        <v>0</v>
      </c>
      <c r="DB276" s="100">
        <v>0</v>
      </c>
      <c r="DC276" s="100">
        <v>0</v>
      </c>
      <c r="DD276" s="100">
        <v>0</v>
      </c>
      <c r="DE276" s="100">
        <v>0</v>
      </c>
      <c r="DF276" s="100">
        <v>0</v>
      </c>
      <c r="DG276" s="100">
        <v>0</v>
      </c>
      <c r="DH276" s="100">
        <v>0</v>
      </c>
      <c r="DI276" s="100">
        <v>0</v>
      </c>
      <c r="DJ276" s="100">
        <v>0</v>
      </c>
      <c r="DK276" s="100">
        <v>0</v>
      </c>
      <c r="DL276" s="100">
        <v>0</v>
      </c>
      <c r="DM276" s="100"/>
    </row>
    <row r="277" spans="1:697" ht="15" customHeight="1" x14ac:dyDescent="0.25">
      <c r="A277" s="48" t="s">
        <v>946</v>
      </c>
      <c r="B277" s="6">
        <v>467</v>
      </c>
      <c r="C277" s="22">
        <v>4</v>
      </c>
      <c r="D277" s="13">
        <v>46</v>
      </c>
      <c r="E277" s="13">
        <v>47.2</v>
      </c>
      <c r="F277" s="13" t="s">
        <v>531</v>
      </c>
      <c r="H277" s="6">
        <v>0</v>
      </c>
      <c r="K277" s="53"/>
      <c r="L277" s="53"/>
      <c r="M277" s="43"/>
      <c r="N277" s="25">
        <v>1</v>
      </c>
      <c r="O277" s="25">
        <v>1</v>
      </c>
      <c r="P277" s="6">
        <v>6.52</v>
      </c>
      <c r="Q277" s="6">
        <v>5.01</v>
      </c>
      <c r="R277" s="6">
        <v>3.08</v>
      </c>
      <c r="S277" s="6">
        <v>0.21199999999999999</v>
      </c>
      <c r="T277" s="42"/>
      <c r="Y277" s="6">
        <v>0.66530699999999998</v>
      </c>
      <c r="Z277" s="6">
        <v>0.67247500000000004</v>
      </c>
      <c r="AA277" s="6">
        <v>0.67859800000000003</v>
      </c>
      <c r="AB277" s="6">
        <v>0.70619699999999996</v>
      </c>
      <c r="AC277" s="6">
        <v>0.78800300000000001</v>
      </c>
      <c r="AM277" s="6">
        <v>358</v>
      </c>
      <c r="AP277" s="6">
        <v>27.731400000000001</v>
      </c>
      <c r="AQ277" s="6">
        <v>-32.0075</v>
      </c>
      <c r="AR277" s="6">
        <v>8</v>
      </c>
      <c r="AS277" s="6">
        <v>-50.758699999999997</v>
      </c>
      <c r="AT277" s="6">
        <v>2980</v>
      </c>
      <c r="AU277" s="6">
        <v>-32.0075</v>
      </c>
      <c r="AV277" s="6">
        <v>18.751200000000001</v>
      </c>
      <c r="AW277" s="6">
        <v>8.9801599999999997</v>
      </c>
      <c r="AX277" s="6">
        <v>27.731400000000001</v>
      </c>
      <c r="AY277" s="6">
        <v>0.17238100000000001</v>
      </c>
      <c r="AZ277" s="6">
        <v>9.9578700000000006E-2</v>
      </c>
      <c r="BA277" s="6">
        <v>85.742199999999997</v>
      </c>
      <c r="BB277" s="6"/>
      <c r="BC277" s="6">
        <v>-42.578099999999999</v>
      </c>
      <c r="BD277" s="6">
        <v>8.1806099999999997</v>
      </c>
      <c r="BE277" s="6">
        <v>0.59413400000000005</v>
      </c>
      <c r="BF277" s="43"/>
      <c r="BG277" s="43"/>
      <c r="BH277" s="43"/>
      <c r="BI277" s="6">
        <v>0.46461599999999997</v>
      </c>
      <c r="BJ277" s="6">
        <v>0.61750000000000005</v>
      </c>
      <c r="BK277" s="6"/>
      <c r="BL277" s="6"/>
      <c r="BM277" s="6"/>
      <c r="BN277" s="6"/>
      <c r="BO277" s="6"/>
      <c r="BP277" s="6">
        <v>1</v>
      </c>
      <c r="BQ277" s="6"/>
      <c r="BR277" s="6"/>
      <c r="BS277" s="6"/>
      <c r="BT277" s="6"/>
      <c r="BV277" s="6"/>
      <c r="BW277" s="6"/>
      <c r="BX277" s="6"/>
      <c r="CI277" s="13"/>
      <c r="CJ277" s="15">
        <v>164</v>
      </c>
      <c r="CK277" s="26"/>
      <c r="CL277" s="26"/>
      <c r="CM277" s="26"/>
      <c r="CN277" s="26"/>
      <c r="CO277" s="29"/>
      <c r="DG277" s="26"/>
      <c r="DH277" s="26"/>
      <c r="DL277" s="26"/>
      <c r="DM277" s="26"/>
    </row>
    <row r="278" spans="1:697" ht="15" customHeight="1" x14ac:dyDescent="0.25">
      <c r="A278" s="13" t="s">
        <v>1030</v>
      </c>
      <c r="B278" s="6">
        <v>604</v>
      </c>
      <c r="C278" s="22" t="s">
        <v>842</v>
      </c>
      <c r="D278" s="6">
        <v>46</v>
      </c>
      <c r="E278" s="6">
        <v>42.4</v>
      </c>
      <c r="F278" s="6" t="s">
        <v>531</v>
      </c>
      <c r="K278" s="53"/>
      <c r="L278" s="53"/>
      <c r="N278" s="25">
        <v>1</v>
      </c>
      <c r="O278" s="25">
        <v>1.5</v>
      </c>
      <c r="P278" s="6">
        <v>11.61</v>
      </c>
      <c r="Q278" s="6">
        <v>8.36</v>
      </c>
      <c r="R278" s="23">
        <v>5.62</v>
      </c>
      <c r="S278" s="23">
        <v>0.33</v>
      </c>
      <c r="T278" s="23">
        <v>0.35499999999999998</v>
      </c>
      <c r="Y278" s="6">
        <v>0.65309300000000003</v>
      </c>
      <c r="Z278" s="6">
        <v>0.64414099999999996</v>
      </c>
      <c r="AA278" s="6">
        <v>0.65275399999999995</v>
      </c>
      <c r="AB278" s="6">
        <v>0.66274100000000002</v>
      </c>
      <c r="AC278" s="6">
        <v>0.72649600000000003</v>
      </c>
      <c r="AJ278" s="6">
        <v>-65.599999999999994</v>
      </c>
      <c r="AK278" s="6">
        <v>-2200</v>
      </c>
      <c r="AM278" s="6">
        <v>323</v>
      </c>
      <c r="AP278" s="23">
        <v>63.162799999999997</v>
      </c>
      <c r="AQ278" s="23">
        <v>-38.507899999999999</v>
      </c>
      <c r="AR278" s="6">
        <v>41</v>
      </c>
      <c r="AS278" s="23">
        <v>-50.064500000000002</v>
      </c>
      <c r="AT278" s="23">
        <v>1300</v>
      </c>
      <c r="AU278" s="23">
        <v>-38.507899999999999</v>
      </c>
      <c r="AV278" s="23">
        <v>11.5566</v>
      </c>
      <c r="AW278" s="23">
        <v>51.606299999999997</v>
      </c>
      <c r="AX278" s="23">
        <v>63.162799999999997</v>
      </c>
      <c r="AY278" s="23">
        <v>0.19708999999999999</v>
      </c>
      <c r="AZ278" s="23">
        <v>0.118853</v>
      </c>
      <c r="BA278" s="23">
        <v>458.07900000000001</v>
      </c>
      <c r="BB278" s="23">
        <v>-367.75900000000001</v>
      </c>
      <c r="BC278" s="23">
        <v>-53.249200000000002</v>
      </c>
      <c r="BD278" s="23">
        <v>-3.1847099999999999</v>
      </c>
      <c r="BE278" s="23">
        <v>0.61776399999999998</v>
      </c>
      <c r="BI278" s="23">
        <v>0.55443100000000001</v>
      </c>
      <c r="BJ278" s="23">
        <v>0.76585400000000003</v>
      </c>
      <c r="BK278" s="21"/>
      <c r="BL278" s="21"/>
      <c r="BM278" s="21"/>
      <c r="BN278" s="21"/>
      <c r="BO278" s="21"/>
      <c r="BP278" s="21">
        <v>1</v>
      </c>
      <c r="BQ278" s="21"/>
      <c r="BR278" s="21"/>
      <c r="BS278" s="21"/>
      <c r="BT278" s="21"/>
      <c r="BV278" s="21"/>
      <c r="BW278" s="21"/>
      <c r="BX278" s="21"/>
      <c r="BY278" s="105">
        <v>0.43611111111111112</v>
      </c>
      <c r="BZ278" s="105"/>
      <c r="CA278" s="105"/>
      <c r="CB278" s="105">
        <v>0.49861111111111112</v>
      </c>
      <c r="CC278" s="21"/>
      <c r="CD278" s="97"/>
      <c r="CE278" s="97"/>
      <c r="CF278" s="97"/>
      <c r="CG278" s="97">
        <v>16.100000000000001</v>
      </c>
      <c r="CH278" s="97">
        <v>1</v>
      </c>
      <c r="CI278" s="13"/>
      <c r="CJ278" s="13">
        <v>238</v>
      </c>
      <c r="CK278" s="104"/>
      <c r="CL278" s="104"/>
      <c r="CM278" s="104"/>
      <c r="CN278" s="104"/>
      <c r="CO278" s="104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G278" s="26"/>
      <c r="DM278" s="26"/>
    </row>
    <row r="279" spans="1:697" ht="15" customHeight="1" x14ac:dyDescent="0.25">
      <c r="A279" s="48" t="s">
        <v>960</v>
      </c>
      <c r="B279" s="6">
        <v>483</v>
      </c>
      <c r="C279" s="22" t="s">
        <v>775</v>
      </c>
      <c r="D279" s="6">
        <v>47</v>
      </c>
      <c r="E279" s="6">
        <v>43.5</v>
      </c>
      <c r="F279" s="13" t="s">
        <v>531</v>
      </c>
      <c r="H279" s="6">
        <v>1</v>
      </c>
      <c r="K279" s="53"/>
      <c r="L279" s="53"/>
      <c r="M279" s="23">
        <v>0.4832116788321168</v>
      </c>
      <c r="N279" s="25">
        <v>1</v>
      </c>
      <c r="O279" s="25">
        <v>1</v>
      </c>
      <c r="P279" s="6">
        <v>7.06</v>
      </c>
      <c r="Q279" s="6">
        <v>5.15</v>
      </c>
      <c r="R279" s="6">
        <v>2.14</v>
      </c>
      <c r="S279" s="6">
        <v>0.245</v>
      </c>
      <c r="T279" s="42"/>
      <c r="Y279" s="6">
        <v>0.63427800000000001</v>
      </c>
      <c r="Z279" s="6">
        <v>0.62322999999999995</v>
      </c>
      <c r="AA279" s="6">
        <v>0.60473399999999999</v>
      </c>
      <c r="AB279" s="6">
        <v>0.63209199999999999</v>
      </c>
      <c r="AC279" s="6">
        <v>0.68174800000000002</v>
      </c>
      <c r="AM279" s="6">
        <v>406</v>
      </c>
      <c r="AP279" s="6">
        <v>23.163699999999999</v>
      </c>
      <c r="AQ279" s="6">
        <v>-39.683300000000003</v>
      </c>
      <c r="AR279" s="6">
        <v>19</v>
      </c>
      <c r="AS279" s="6">
        <v>-51.819899999999997</v>
      </c>
      <c r="AT279" s="6">
        <v>2640</v>
      </c>
      <c r="AU279" s="6">
        <v>-39.683300000000003</v>
      </c>
      <c r="AV279" s="6">
        <v>12.136699999999999</v>
      </c>
      <c r="AW279" s="6">
        <v>11.026999999999999</v>
      </c>
      <c r="AX279" s="6">
        <v>23.163699999999999</v>
      </c>
      <c r="AY279" s="6">
        <v>0.17069899999999999</v>
      </c>
      <c r="AZ279" s="6">
        <v>0.102049</v>
      </c>
      <c r="BA279" s="6">
        <v>101.069</v>
      </c>
      <c r="BB279" s="6"/>
      <c r="BC279" s="6">
        <v>-49.955599999999997</v>
      </c>
      <c r="BD279" s="6">
        <v>1.86432</v>
      </c>
      <c r="BE279" s="6">
        <v>0.57578200000000002</v>
      </c>
      <c r="BF279" s="43"/>
      <c r="BG279" s="43"/>
      <c r="BH279" s="43"/>
      <c r="BI279" s="6">
        <v>0.50000800000000001</v>
      </c>
      <c r="BJ279" s="6">
        <v>0.65789500000000001</v>
      </c>
      <c r="BK279" s="6"/>
      <c r="BL279" s="6"/>
      <c r="BM279" s="6"/>
      <c r="BN279" s="6"/>
      <c r="BO279" s="6"/>
      <c r="BP279" s="6">
        <v>1</v>
      </c>
      <c r="BQ279" s="6"/>
      <c r="BR279" s="6"/>
      <c r="BS279" s="6"/>
      <c r="BT279" s="6"/>
      <c r="BV279" s="6"/>
      <c r="BW279" s="6"/>
      <c r="BX279" s="6"/>
      <c r="CI279" s="13"/>
      <c r="CJ279" s="13">
        <v>176</v>
      </c>
      <c r="CK279" s="26">
        <v>0</v>
      </c>
      <c r="CL279" s="15">
        <v>0</v>
      </c>
      <c r="CM279" s="15"/>
      <c r="CN279" s="15"/>
      <c r="CO279" s="29"/>
      <c r="DA279" s="93">
        <v>0</v>
      </c>
      <c r="DB279" s="130">
        <v>0</v>
      </c>
      <c r="DC279" s="130">
        <v>0</v>
      </c>
      <c r="DD279" s="130">
        <v>0</v>
      </c>
      <c r="DE279" s="130">
        <v>0</v>
      </c>
      <c r="DF279" s="130">
        <v>0</v>
      </c>
      <c r="DG279" s="130">
        <v>0</v>
      </c>
      <c r="DH279" s="93">
        <v>0</v>
      </c>
      <c r="DM279" s="26"/>
    </row>
    <row r="280" spans="1:697" ht="15" customHeight="1" x14ac:dyDescent="0.25">
      <c r="A280" s="48" t="s">
        <v>952</v>
      </c>
      <c r="B280" s="6">
        <v>475</v>
      </c>
      <c r="C280" s="22" t="s">
        <v>823</v>
      </c>
      <c r="D280" s="13">
        <v>50</v>
      </c>
      <c r="E280" s="13">
        <v>67.5</v>
      </c>
      <c r="F280" s="13" t="s">
        <v>531</v>
      </c>
      <c r="H280" s="6">
        <v>0</v>
      </c>
      <c r="K280" s="53"/>
      <c r="L280" s="53"/>
      <c r="M280" s="106">
        <v>0.72937293729372932</v>
      </c>
      <c r="N280" s="25">
        <v>1</v>
      </c>
      <c r="O280" s="25">
        <v>1</v>
      </c>
      <c r="P280" s="6">
        <v>4.9400000000000004</v>
      </c>
      <c r="Q280" s="6">
        <v>4.01</v>
      </c>
      <c r="R280" s="6">
        <v>1.3</v>
      </c>
      <c r="S280" s="42"/>
      <c r="T280" s="42"/>
      <c r="Y280" s="42"/>
      <c r="Z280" s="6">
        <v>0.74015699999999995</v>
      </c>
      <c r="AA280" s="6">
        <v>0.744753</v>
      </c>
      <c r="AB280" s="6">
        <v>0.74333400000000005</v>
      </c>
      <c r="AC280" s="6">
        <v>0.83298799999999995</v>
      </c>
      <c r="AP280" s="6">
        <v>21.313500000000001</v>
      </c>
      <c r="AQ280" s="6">
        <v>-37.0075</v>
      </c>
      <c r="AR280" s="6">
        <v>16</v>
      </c>
      <c r="AS280" s="6">
        <v>-52.063499999999998</v>
      </c>
      <c r="AT280" s="6">
        <v>4100</v>
      </c>
      <c r="AU280" s="6">
        <v>-37.0075</v>
      </c>
      <c r="AV280" s="6">
        <v>15.055999999999999</v>
      </c>
      <c r="AW280" s="6">
        <v>6.2575099999999999</v>
      </c>
      <c r="AX280" s="6">
        <v>21.313500000000001</v>
      </c>
      <c r="AY280" s="6">
        <v>0.14680699999999999</v>
      </c>
      <c r="AZ280" s="6">
        <v>8.5652599999999995E-2</v>
      </c>
      <c r="BA280" s="6">
        <v>68.75</v>
      </c>
      <c r="BB280" s="6"/>
      <c r="BC280" s="6">
        <v>-46.75</v>
      </c>
      <c r="BD280" s="6">
        <v>5.3135000000000003</v>
      </c>
      <c r="BE280" s="6">
        <v>0.52243200000000001</v>
      </c>
      <c r="BF280" s="43"/>
      <c r="BG280" s="43"/>
      <c r="BH280" s="43"/>
      <c r="BI280" s="6">
        <v>0.51819300000000001</v>
      </c>
      <c r="BJ280" s="6">
        <v>0.64812499999999995</v>
      </c>
      <c r="BK280" s="6"/>
      <c r="BL280" s="6"/>
      <c r="BM280" s="6"/>
      <c r="BN280" s="6"/>
      <c r="BO280" s="6"/>
      <c r="BP280" s="6">
        <v>1</v>
      </c>
      <c r="BQ280" s="6"/>
      <c r="BR280" s="6"/>
      <c r="BS280" s="6"/>
      <c r="BT280" s="6"/>
      <c r="BV280" s="6"/>
      <c r="BW280" s="6"/>
      <c r="BX280" s="6"/>
      <c r="CI280" s="13"/>
      <c r="CJ280" s="13">
        <v>171</v>
      </c>
      <c r="CK280" s="26"/>
      <c r="CO280" s="29"/>
      <c r="DG280" s="26"/>
      <c r="DH280" s="26"/>
      <c r="DM280" s="2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  <c r="FO280" s="36"/>
      <c r="FP280" s="36"/>
      <c r="FQ280" s="36"/>
      <c r="FR280" s="36"/>
      <c r="FS280" s="36"/>
      <c r="FT280" s="36"/>
      <c r="FU280" s="36"/>
      <c r="FV280" s="36"/>
      <c r="FW280" s="36"/>
      <c r="FX280" s="36"/>
      <c r="FY280" s="36"/>
      <c r="FZ280" s="36"/>
      <c r="GA280" s="36"/>
      <c r="GB280" s="36"/>
      <c r="GC280" s="36"/>
      <c r="GD280" s="36"/>
      <c r="GE280" s="36"/>
      <c r="GF280" s="36"/>
      <c r="GG280" s="36"/>
      <c r="GH280" s="36"/>
    </row>
    <row r="281" spans="1:697" ht="15" customHeight="1" x14ac:dyDescent="0.25">
      <c r="A281" s="48" t="s">
        <v>969</v>
      </c>
      <c r="B281" s="6">
        <v>491</v>
      </c>
      <c r="C281" s="22" t="s">
        <v>859</v>
      </c>
      <c r="D281" s="6">
        <v>52</v>
      </c>
      <c r="E281" s="6">
        <v>53.4</v>
      </c>
      <c r="F281" s="13" t="s">
        <v>531</v>
      </c>
      <c r="H281" s="6">
        <v>1</v>
      </c>
      <c r="K281" s="53"/>
      <c r="L281" s="53"/>
      <c r="N281" s="25">
        <v>1</v>
      </c>
      <c r="O281" s="25">
        <v>1</v>
      </c>
      <c r="P281" s="6">
        <v>8.67</v>
      </c>
      <c r="Q281" s="6">
        <v>5.84</v>
      </c>
      <c r="R281" s="6">
        <v>3.85</v>
      </c>
      <c r="S281" s="6">
        <v>0.26</v>
      </c>
      <c r="T281" s="42"/>
      <c r="Y281" s="6">
        <v>0.53652</v>
      </c>
      <c r="Z281" s="6">
        <v>0.56231799999999998</v>
      </c>
      <c r="AA281" s="6">
        <v>0.56759599999999999</v>
      </c>
      <c r="AB281" s="6">
        <v>0.60985199999999995</v>
      </c>
      <c r="AC281" s="6">
        <v>0.71386499999999997</v>
      </c>
      <c r="AM281" s="6">
        <v>360</v>
      </c>
      <c r="AP281" s="6">
        <v>31.1447</v>
      </c>
      <c r="AQ281" s="6">
        <v>-39.212800000000001</v>
      </c>
      <c r="AR281" s="6">
        <v>33</v>
      </c>
      <c r="AS281" s="6">
        <v>-50.811399999999999</v>
      </c>
      <c r="AT281" s="6">
        <v>1850</v>
      </c>
      <c r="AU281" s="6">
        <v>-39.212800000000001</v>
      </c>
      <c r="AV281" s="6">
        <v>11.5985</v>
      </c>
      <c r="AW281" s="6">
        <v>19.546199999999999</v>
      </c>
      <c r="AX281" s="6">
        <v>31.1447</v>
      </c>
      <c r="AY281" s="6">
        <v>0.20591000000000001</v>
      </c>
      <c r="AZ281" s="6">
        <v>0.123157</v>
      </c>
      <c r="BA281" s="6">
        <v>149.24199999999999</v>
      </c>
      <c r="BB281" s="6"/>
      <c r="BC281" s="6">
        <v>-50.4773</v>
      </c>
      <c r="BD281" s="6">
        <v>0.33408900000000002</v>
      </c>
      <c r="BE281" s="6">
        <v>0.64428799999999997</v>
      </c>
      <c r="BF281" s="43"/>
      <c r="BG281" s="43"/>
      <c r="BH281" s="43"/>
      <c r="BI281" s="6">
        <v>0.48874200000000001</v>
      </c>
      <c r="BJ281" s="6">
        <v>0.68606100000000003</v>
      </c>
      <c r="BK281" s="6"/>
      <c r="BL281" s="6"/>
      <c r="BM281" s="6"/>
      <c r="BN281" s="6"/>
      <c r="BO281" s="6"/>
      <c r="BP281" s="6">
        <v>1</v>
      </c>
      <c r="BQ281" s="6"/>
      <c r="BR281" s="6"/>
      <c r="BS281" s="6"/>
      <c r="BT281" s="6"/>
      <c r="BV281" s="6"/>
      <c r="BW281" s="6"/>
      <c r="BX281" s="6"/>
      <c r="CI281" s="13"/>
      <c r="CJ281" s="13">
        <v>181</v>
      </c>
      <c r="CK281" s="26"/>
      <c r="CL281" s="26"/>
      <c r="CM281" s="26"/>
      <c r="CN281" s="26"/>
      <c r="CO281" s="29"/>
      <c r="DB281" s="26"/>
      <c r="DC281" s="26"/>
      <c r="DD281" s="26"/>
      <c r="DE281" s="26"/>
      <c r="DF281" s="26"/>
      <c r="DG281" s="26"/>
      <c r="DH281" s="26"/>
      <c r="DM281" s="26"/>
    </row>
    <row r="282" spans="1:697" ht="15" customHeight="1" x14ac:dyDescent="0.25">
      <c r="A282" s="66" t="s">
        <v>953</v>
      </c>
      <c r="B282" s="6">
        <v>477</v>
      </c>
      <c r="C282" s="22">
        <v>6</v>
      </c>
      <c r="D282" s="13">
        <v>58</v>
      </c>
      <c r="E282" s="13">
        <v>52.5</v>
      </c>
      <c r="F282" s="13" t="s">
        <v>531</v>
      </c>
      <c r="G282" s="6" t="s">
        <v>954</v>
      </c>
      <c r="H282" s="6">
        <v>1</v>
      </c>
      <c r="K282" s="53"/>
      <c r="L282" s="53"/>
      <c r="N282" s="25">
        <v>1</v>
      </c>
      <c r="O282" s="25">
        <v>1.5</v>
      </c>
      <c r="P282" s="6">
        <v>6.17</v>
      </c>
      <c r="Q282" s="6">
        <v>4.4400000000000004</v>
      </c>
      <c r="R282" s="6">
        <v>0.8</v>
      </c>
      <c r="S282" s="6">
        <v>0.26100000000000001</v>
      </c>
      <c r="T282" s="42"/>
      <c r="Y282" s="6">
        <v>0.587314</v>
      </c>
      <c r="Z282" s="6">
        <v>0.61984300000000003</v>
      </c>
      <c r="AA282" s="6">
        <v>0.62029900000000004</v>
      </c>
      <c r="AB282" s="6">
        <v>0.64416300000000004</v>
      </c>
      <c r="AC282" s="6">
        <v>0.71103499999999997</v>
      </c>
      <c r="AM282" s="6">
        <v>319</v>
      </c>
      <c r="AP282" s="112"/>
      <c r="AQ282" s="54"/>
      <c r="AR282" s="111"/>
      <c r="AS282" s="111"/>
      <c r="AT282" s="111"/>
      <c r="AU282" s="54"/>
      <c r="AV282" s="112"/>
      <c r="AW282" s="111"/>
      <c r="AX282" s="112"/>
      <c r="AY282" s="111"/>
      <c r="AZ282" s="111"/>
      <c r="BA282" s="111"/>
      <c r="BB282" s="111"/>
      <c r="BC282" s="111"/>
      <c r="BD282" s="111"/>
      <c r="BE282" s="111"/>
      <c r="BF282" s="112"/>
      <c r="BG282" s="112"/>
      <c r="BH282" s="112"/>
      <c r="BI282" s="111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V282" s="6"/>
      <c r="BW282" s="6"/>
      <c r="BX282" s="6"/>
      <c r="CI282" s="13"/>
      <c r="CJ282" s="13">
        <v>173</v>
      </c>
      <c r="CK282" s="26"/>
      <c r="CO282" s="29"/>
      <c r="DB282" s="26"/>
      <c r="DC282" s="26"/>
      <c r="DD282" s="26"/>
      <c r="DE282" s="26"/>
      <c r="DF282" s="26"/>
      <c r="DG282" s="26"/>
      <c r="DH282" s="26"/>
      <c r="DM282" s="26"/>
    </row>
    <row r="283" spans="1:697" ht="15" customHeight="1" x14ac:dyDescent="0.25">
      <c r="A283" s="48" t="s">
        <v>970</v>
      </c>
      <c r="B283" s="6">
        <v>507</v>
      </c>
      <c r="C283" s="22" t="s">
        <v>783</v>
      </c>
      <c r="D283" s="6">
        <v>65</v>
      </c>
      <c r="E283" s="6">
        <v>58.2</v>
      </c>
      <c r="F283" s="13" t="s">
        <v>531</v>
      </c>
      <c r="H283" s="6">
        <v>1</v>
      </c>
      <c r="K283" s="53"/>
      <c r="L283" s="53"/>
      <c r="M283" s="23">
        <v>0.34537246049661402</v>
      </c>
      <c r="N283" s="25">
        <v>1</v>
      </c>
      <c r="O283" s="25">
        <v>1</v>
      </c>
      <c r="P283" s="6">
        <v>9</v>
      </c>
      <c r="Q283" s="6">
        <v>5.64</v>
      </c>
      <c r="R283" s="6">
        <v>1.06</v>
      </c>
      <c r="S283" s="6">
        <v>0.29399999999999998</v>
      </c>
      <c r="T283" s="42"/>
      <c r="Y283" s="6">
        <v>0.48253800000000002</v>
      </c>
      <c r="Z283" s="6">
        <v>0.47905500000000001</v>
      </c>
      <c r="AA283" s="6">
        <v>0.51122599999999996</v>
      </c>
      <c r="AB283" s="6">
        <v>0.578816</v>
      </c>
      <c r="AC283" s="6">
        <v>0.70191899999999996</v>
      </c>
      <c r="AP283" s="6">
        <v>21.911100000000001</v>
      </c>
      <c r="AQ283" s="6">
        <v>-42.576099999999997</v>
      </c>
      <c r="AR283" s="6">
        <v>30</v>
      </c>
      <c r="AS283" s="6">
        <v>-56.077800000000003</v>
      </c>
      <c r="AT283" s="6">
        <v>3450</v>
      </c>
      <c r="AU283" s="6">
        <v>-42.576099999999997</v>
      </c>
      <c r="AV283" s="6">
        <v>13.5016</v>
      </c>
      <c r="AW283" s="6">
        <v>8.4094499999999996</v>
      </c>
      <c r="AX283" s="6">
        <v>21.911100000000001</v>
      </c>
      <c r="AY283" s="6">
        <v>0.14800099999999999</v>
      </c>
      <c r="AZ283" s="6">
        <v>8.7625400000000006E-2</v>
      </c>
      <c r="BA283" s="6">
        <v>90.3125</v>
      </c>
      <c r="BB283" s="6"/>
      <c r="BC283" s="6">
        <v>-57.838500000000003</v>
      </c>
      <c r="BD283" s="6">
        <v>-1.76078</v>
      </c>
      <c r="BE283" s="6">
        <v>0.51998299999999997</v>
      </c>
      <c r="BF283" s="43"/>
      <c r="BG283" s="43"/>
      <c r="BH283" s="43"/>
      <c r="BI283" s="6">
        <v>0.46334999999999998</v>
      </c>
      <c r="BJ283" s="6">
        <v>0.59899999999999998</v>
      </c>
      <c r="BK283" s="6"/>
      <c r="BL283" s="6" t="s">
        <v>971</v>
      </c>
      <c r="BM283" s="6"/>
      <c r="BN283" s="6"/>
      <c r="BO283" s="6"/>
      <c r="BP283" s="6"/>
      <c r="BQ283" s="6">
        <v>0.46561526315789487</v>
      </c>
      <c r="BR283" s="6">
        <v>0.21337308108108105</v>
      </c>
      <c r="BS283" s="6"/>
      <c r="BT283" s="6"/>
      <c r="BV283" s="6"/>
      <c r="BW283" s="6"/>
      <c r="BX283" s="6"/>
      <c r="BY283" s="105">
        <v>0.45277777777777778</v>
      </c>
      <c r="BZ283" s="105"/>
      <c r="CA283" s="105">
        <v>0.46875</v>
      </c>
      <c r="CB283" s="105"/>
      <c r="CC283" s="105"/>
      <c r="CG283" s="23">
        <v>7.3</v>
      </c>
      <c r="CI283" s="13"/>
      <c r="CJ283" s="13">
        <v>188</v>
      </c>
      <c r="CK283" s="26">
        <f>-14.46*0.9348</f>
        <v>-13.517208</v>
      </c>
      <c r="CL283" s="26">
        <v>0</v>
      </c>
      <c r="CM283" s="15"/>
      <c r="CN283" s="26"/>
      <c r="CO283" s="29">
        <v>1</v>
      </c>
      <c r="DA283" s="93">
        <v>0</v>
      </c>
      <c r="DB283" s="130">
        <v>0</v>
      </c>
      <c r="DC283" s="130">
        <v>0</v>
      </c>
      <c r="DD283" s="130">
        <v>0</v>
      </c>
      <c r="DE283" s="130">
        <v>0</v>
      </c>
      <c r="DF283" s="130">
        <v>0</v>
      </c>
      <c r="DG283" s="130">
        <v>0</v>
      </c>
      <c r="DH283" s="93">
        <v>0</v>
      </c>
      <c r="DI283" s="93">
        <v>0</v>
      </c>
      <c r="DJ283" s="93">
        <v>0</v>
      </c>
      <c r="DK283" s="93">
        <v>0</v>
      </c>
      <c r="DL283" s="93">
        <v>0</v>
      </c>
      <c r="DM283" s="130">
        <v>0</v>
      </c>
    </row>
    <row r="284" spans="1:697" ht="15" customHeight="1" x14ac:dyDescent="0.25">
      <c r="A284" s="13" t="s">
        <v>973</v>
      </c>
      <c r="B284" s="6">
        <v>509</v>
      </c>
      <c r="C284" s="22" t="s">
        <v>776</v>
      </c>
      <c r="D284" s="6">
        <v>68</v>
      </c>
      <c r="E284" s="6">
        <v>67.7</v>
      </c>
      <c r="F284" s="13" t="s">
        <v>531</v>
      </c>
      <c r="K284" s="53"/>
      <c r="L284" s="53"/>
      <c r="N284" s="25">
        <v>1</v>
      </c>
      <c r="O284" s="25">
        <v>1.5</v>
      </c>
      <c r="P284" s="6">
        <v>8.59</v>
      </c>
      <c r="Q284" s="6">
        <v>6.62</v>
      </c>
      <c r="R284" s="23">
        <v>3</v>
      </c>
      <c r="S284" s="23">
        <v>0.34</v>
      </c>
      <c r="AM284" s="6">
        <v>320</v>
      </c>
      <c r="AP284" s="23">
        <v>41.655900000000003</v>
      </c>
      <c r="AQ284" s="23">
        <v>-38.234099999999998</v>
      </c>
      <c r="AR284" s="6">
        <v>20</v>
      </c>
      <c r="AS284" s="23">
        <v>-49.913699999999999</v>
      </c>
      <c r="AT284" s="23">
        <v>1460</v>
      </c>
      <c r="AU284" s="23">
        <v>-38.234099999999998</v>
      </c>
      <c r="AV284" s="23">
        <v>11.679600000000001</v>
      </c>
      <c r="AW284" s="23">
        <v>29.976299999999998</v>
      </c>
      <c r="AX284" s="23">
        <v>41.655900000000003</v>
      </c>
      <c r="AY284" s="23">
        <v>0.25049300000000002</v>
      </c>
      <c r="AZ284" s="23">
        <v>0.17860699999999999</v>
      </c>
      <c r="BA284" s="23">
        <v>169.297</v>
      </c>
      <c r="BC284" s="23">
        <v>-52.4313</v>
      </c>
      <c r="BD284" s="23">
        <v>-2.51755</v>
      </c>
      <c r="BE284" s="23">
        <v>0.792157</v>
      </c>
      <c r="BI284" s="23">
        <v>0.55134300000000003</v>
      </c>
      <c r="BJ284" s="23">
        <v>0.82850000000000001</v>
      </c>
      <c r="BQ284" s="23">
        <v>0.52016890909090907</v>
      </c>
      <c r="BR284" s="23">
        <v>0.28217606060606065</v>
      </c>
      <c r="BY284" s="105">
        <v>0.35416666666666669</v>
      </c>
      <c r="BZ284" s="105"/>
      <c r="CA284" s="105">
        <v>0.3659722222222222</v>
      </c>
      <c r="CB284" s="105"/>
      <c r="CC284" s="105"/>
      <c r="CG284" s="23">
        <v>6.4</v>
      </c>
      <c r="CI284" s="13"/>
      <c r="CJ284" s="13">
        <v>190</v>
      </c>
      <c r="CK284" s="26"/>
      <c r="CL284" s="26"/>
      <c r="CM284" s="26"/>
      <c r="CN284" s="26"/>
      <c r="CO284" s="29"/>
      <c r="CQ284" s="6">
        <v>9.56</v>
      </c>
      <c r="DA284" s="6">
        <v>4</v>
      </c>
      <c r="DB284" s="26">
        <v>0</v>
      </c>
      <c r="DC284" s="26">
        <v>0</v>
      </c>
      <c r="DD284" s="26">
        <v>0</v>
      </c>
      <c r="DE284" s="26">
        <v>0</v>
      </c>
      <c r="DF284" s="26">
        <v>1</v>
      </c>
      <c r="DG284" s="26">
        <v>0</v>
      </c>
      <c r="DH284" s="26">
        <v>3</v>
      </c>
      <c r="DI284" s="26">
        <v>1</v>
      </c>
      <c r="DJ284" s="26">
        <v>1</v>
      </c>
      <c r="DK284" s="26">
        <v>0</v>
      </c>
      <c r="DL284" s="26">
        <v>1</v>
      </c>
      <c r="DM284" s="26">
        <v>0</v>
      </c>
    </row>
    <row r="285" spans="1:697" ht="15" customHeight="1" x14ac:dyDescent="0.25">
      <c r="A285" s="6" t="s">
        <v>563</v>
      </c>
      <c r="B285" s="6">
        <v>68</v>
      </c>
      <c r="C285" s="22"/>
      <c r="F285" s="39" t="s">
        <v>531</v>
      </c>
      <c r="N285" s="6">
        <v>1</v>
      </c>
      <c r="O285" s="6">
        <v>1.5</v>
      </c>
      <c r="P285" s="39"/>
      <c r="Q285" s="39"/>
      <c r="AG285" s="6">
        <f>788-514</f>
        <v>274</v>
      </c>
      <c r="AP285" s="23">
        <v>54.660299999999999</v>
      </c>
      <c r="AQ285" s="23">
        <v>-39.0625</v>
      </c>
      <c r="AR285" s="6">
        <v>1</v>
      </c>
      <c r="AS285" s="23">
        <v>-49.472799999999999</v>
      </c>
      <c r="AT285" s="23">
        <v>1500</v>
      </c>
      <c r="AU285" s="23">
        <v>-39.0625</v>
      </c>
      <c r="AV285" s="23">
        <v>10.410299999999999</v>
      </c>
      <c r="AW285" s="23">
        <v>44.25</v>
      </c>
      <c r="AX285" s="23">
        <v>54.660299999999999</v>
      </c>
      <c r="AY285" s="23">
        <v>0.21415699999999999</v>
      </c>
      <c r="AZ285" s="23">
        <v>0.13036500000000001</v>
      </c>
      <c r="BA285" s="23">
        <v>370.31200000000001</v>
      </c>
      <c r="BB285" s="23">
        <v>-264.06200000000001</v>
      </c>
      <c r="BC285" s="23">
        <v>-52.593800000000002</v>
      </c>
      <c r="BD285" s="23">
        <v>-3.1209699999999998</v>
      </c>
      <c r="BE285" s="23">
        <v>0.77745399999999998</v>
      </c>
      <c r="BI285" s="23">
        <v>0.74254500000000001</v>
      </c>
      <c r="BJ285" s="23">
        <v>0.96</v>
      </c>
      <c r="BU285" s="36"/>
      <c r="CK285" s="26"/>
      <c r="CL285" s="26"/>
      <c r="CM285" s="26"/>
      <c r="CN285" s="26"/>
      <c r="CO285" s="29"/>
      <c r="DB285" s="26"/>
      <c r="DC285" s="26"/>
      <c r="DD285" s="26"/>
      <c r="DE285" s="26"/>
      <c r="DF285" s="26"/>
      <c r="DG285" s="26"/>
      <c r="DM285" s="2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6"/>
      <c r="HH285" s="36"/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  <c r="HU285" s="36"/>
      <c r="HV285" s="36"/>
      <c r="HW285" s="36"/>
      <c r="HX285" s="36"/>
      <c r="HY285" s="36"/>
      <c r="HZ285" s="36"/>
      <c r="IA285" s="36"/>
      <c r="IB285" s="36"/>
      <c r="IC285" s="36"/>
      <c r="ID285" s="36"/>
      <c r="IE285" s="36"/>
      <c r="IF285" s="36"/>
      <c r="IG285" s="36"/>
      <c r="IH285" s="36"/>
      <c r="II285" s="36"/>
      <c r="IJ285" s="36"/>
      <c r="IK285" s="36"/>
      <c r="IL285" s="36"/>
      <c r="IM285" s="36"/>
      <c r="IN285" s="36"/>
      <c r="IO285" s="36"/>
      <c r="IP285" s="36"/>
      <c r="IQ285" s="36"/>
      <c r="IR285" s="36"/>
      <c r="IS285" s="36"/>
      <c r="IT285" s="36"/>
      <c r="IU285" s="36"/>
      <c r="IV285" s="36"/>
      <c r="IW285" s="36"/>
      <c r="IX285" s="36"/>
      <c r="IY285" s="36"/>
      <c r="IZ285" s="36"/>
      <c r="JA285" s="36"/>
      <c r="JB285" s="36"/>
      <c r="JC285" s="36"/>
      <c r="JD285" s="36"/>
      <c r="JE285" s="36"/>
      <c r="JF285" s="36"/>
      <c r="JG285" s="36"/>
      <c r="JH285" s="36"/>
      <c r="JI285" s="36"/>
      <c r="JJ285" s="36"/>
      <c r="JK285" s="36"/>
      <c r="JL285" s="36"/>
      <c r="JM285" s="36"/>
      <c r="JN285" s="36"/>
      <c r="JO285" s="36"/>
      <c r="JP285" s="36"/>
      <c r="JQ285" s="36"/>
      <c r="JR285" s="36"/>
      <c r="JS285" s="36"/>
      <c r="JT285" s="36"/>
      <c r="JU285" s="36"/>
      <c r="JV285" s="36"/>
      <c r="JW285" s="36"/>
      <c r="JX285" s="36"/>
      <c r="JY285" s="36"/>
      <c r="JZ285" s="36"/>
      <c r="KA285" s="36"/>
      <c r="KB285" s="36"/>
      <c r="KC285" s="36"/>
      <c r="KD285" s="36"/>
      <c r="KE285" s="36"/>
      <c r="KF285" s="36"/>
      <c r="KG285" s="36"/>
      <c r="KH285" s="36"/>
      <c r="KI285" s="36"/>
      <c r="KJ285" s="36"/>
      <c r="KK285" s="36"/>
      <c r="KL285" s="36"/>
      <c r="KM285" s="36"/>
      <c r="KN285" s="36"/>
      <c r="KO285" s="36"/>
      <c r="KP285" s="36"/>
      <c r="KQ285" s="36"/>
      <c r="KR285" s="36"/>
      <c r="KS285" s="36"/>
      <c r="KT285" s="36"/>
      <c r="KU285" s="36"/>
      <c r="KV285" s="36"/>
      <c r="KW285" s="36"/>
      <c r="KX285" s="36"/>
      <c r="KY285" s="36"/>
      <c r="KZ285" s="36"/>
      <c r="LA285" s="36"/>
      <c r="LB285" s="36"/>
      <c r="LC285" s="36"/>
      <c r="LD285" s="36"/>
      <c r="LE285" s="36"/>
      <c r="LF285" s="36"/>
      <c r="LG285" s="36"/>
      <c r="LH285" s="36"/>
      <c r="LI285" s="36"/>
      <c r="LJ285" s="36"/>
      <c r="LK285" s="36"/>
      <c r="LL285" s="36"/>
      <c r="LM285" s="36"/>
      <c r="LN285" s="36"/>
      <c r="LO285" s="36"/>
      <c r="LP285" s="36"/>
      <c r="LQ285" s="36"/>
      <c r="LR285" s="36"/>
      <c r="LS285" s="36"/>
      <c r="LT285" s="36"/>
      <c r="LU285" s="36"/>
      <c r="LV285" s="36"/>
      <c r="LW285" s="36"/>
      <c r="LX285" s="36"/>
      <c r="LY285" s="36"/>
      <c r="LZ285" s="36"/>
      <c r="MA285" s="36"/>
      <c r="MB285" s="36"/>
      <c r="MC285" s="36"/>
      <c r="MD285" s="36"/>
      <c r="ME285" s="36"/>
      <c r="MF285" s="36"/>
      <c r="MG285" s="36"/>
      <c r="MH285" s="36"/>
      <c r="MI285" s="36"/>
      <c r="MJ285" s="36"/>
      <c r="MK285" s="36"/>
      <c r="ML285" s="36"/>
      <c r="MM285" s="36"/>
      <c r="MN285" s="36"/>
      <c r="MO285" s="36"/>
      <c r="MP285" s="36"/>
      <c r="MQ285" s="36"/>
      <c r="MR285" s="36"/>
      <c r="MS285" s="36"/>
      <c r="MT285" s="36"/>
      <c r="MU285" s="36"/>
      <c r="MV285" s="36"/>
      <c r="MW285" s="36"/>
      <c r="MX285" s="36"/>
      <c r="MY285" s="36"/>
      <c r="MZ285" s="36"/>
      <c r="NA285" s="36"/>
      <c r="NB285" s="36"/>
      <c r="NC285" s="36"/>
      <c r="ND285" s="36"/>
      <c r="NE285" s="36"/>
      <c r="NF285" s="36"/>
      <c r="NG285" s="36"/>
      <c r="NH285" s="36"/>
      <c r="NI285" s="36"/>
      <c r="NJ285" s="36"/>
      <c r="NK285" s="36"/>
      <c r="NL285" s="36"/>
      <c r="NM285" s="36"/>
      <c r="NN285" s="36"/>
      <c r="NO285" s="36"/>
      <c r="NP285" s="36"/>
      <c r="NQ285" s="36"/>
      <c r="NR285" s="36"/>
      <c r="NS285" s="36"/>
      <c r="NT285" s="36"/>
      <c r="NU285" s="36"/>
      <c r="NV285" s="36"/>
      <c r="NW285" s="36"/>
      <c r="NX285" s="36"/>
      <c r="NY285" s="36"/>
      <c r="NZ285" s="36"/>
      <c r="OA285" s="36"/>
      <c r="OB285" s="36"/>
      <c r="OC285" s="36"/>
      <c r="OD285" s="36"/>
      <c r="OE285" s="36"/>
      <c r="OF285" s="36"/>
      <c r="OG285" s="36"/>
      <c r="OH285" s="36"/>
      <c r="OI285" s="36"/>
      <c r="OJ285" s="36"/>
      <c r="OK285" s="36"/>
      <c r="OL285" s="36"/>
      <c r="OM285" s="36"/>
      <c r="ON285" s="36"/>
      <c r="OO285" s="36"/>
      <c r="OP285" s="36"/>
      <c r="OQ285" s="36"/>
      <c r="OR285" s="36"/>
      <c r="OS285" s="36"/>
      <c r="OT285" s="36"/>
      <c r="OU285" s="36"/>
      <c r="OV285" s="36"/>
      <c r="OW285" s="36"/>
      <c r="OX285" s="36"/>
      <c r="OY285" s="36"/>
      <c r="OZ285" s="36"/>
      <c r="PA285" s="36"/>
      <c r="PB285" s="36"/>
      <c r="PC285" s="36"/>
      <c r="PD285" s="36"/>
      <c r="PE285" s="36"/>
      <c r="PF285" s="36"/>
      <c r="PG285" s="36"/>
      <c r="PH285" s="36"/>
      <c r="PI285" s="36"/>
      <c r="PJ285" s="36"/>
      <c r="PK285" s="36"/>
      <c r="PL285" s="36"/>
      <c r="PM285" s="36"/>
      <c r="PN285" s="36"/>
      <c r="PO285" s="36"/>
      <c r="PP285" s="36"/>
      <c r="PQ285" s="36"/>
      <c r="PR285" s="36"/>
      <c r="PS285" s="36"/>
      <c r="PT285" s="36"/>
      <c r="PU285" s="36"/>
      <c r="PV285" s="36"/>
      <c r="PW285" s="36"/>
      <c r="PX285" s="36"/>
      <c r="PY285" s="36"/>
      <c r="PZ285" s="36"/>
      <c r="QA285" s="36"/>
      <c r="QB285" s="36"/>
      <c r="QC285" s="36"/>
      <c r="QD285" s="36"/>
      <c r="QE285" s="36"/>
      <c r="QF285" s="36"/>
      <c r="QG285" s="36"/>
      <c r="QH285" s="36"/>
      <c r="QI285" s="36"/>
      <c r="QJ285" s="36"/>
      <c r="QK285" s="36"/>
      <c r="QL285" s="36"/>
      <c r="QM285" s="36"/>
      <c r="QN285" s="36"/>
      <c r="QO285" s="36"/>
      <c r="QP285" s="36"/>
      <c r="QQ285" s="36"/>
      <c r="QR285" s="36"/>
      <c r="QS285" s="36"/>
      <c r="QT285" s="36"/>
      <c r="QU285" s="36"/>
      <c r="QV285" s="36"/>
      <c r="QW285" s="36"/>
      <c r="QX285" s="36"/>
      <c r="QY285" s="36"/>
      <c r="QZ285" s="36"/>
      <c r="RA285" s="36"/>
      <c r="RB285" s="36"/>
      <c r="RC285" s="36"/>
      <c r="RD285" s="36"/>
      <c r="RE285" s="36"/>
      <c r="RF285" s="36"/>
      <c r="RG285" s="36"/>
      <c r="RH285" s="36"/>
      <c r="RI285" s="36"/>
      <c r="RJ285" s="36"/>
      <c r="RK285" s="36"/>
      <c r="RL285" s="36"/>
      <c r="RM285" s="36"/>
      <c r="RN285" s="36"/>
      <c r="RO285" s="36"/>
      <c r="RP285" s="36"/>
      <c r="RQ285" s="36"/>
      <c r="RR285" s="36"/>
      <c r="RS285" s="36"/>
      <c r="RT285" s="36"/>
      <c r="RU285" s="36"/>
      <c r="RV285" s="36"/>
      <c r="RW285" s="36"/>
      <c r="RX285" s="36"/>
      <c r="RY285" s="36"/>
      <c r="RZ285" s="36"/>
      <c r="SA285" s="36"/>
      <c r="SB285" s="36"/>
      <c r="SC285" s="36"/>
      <c r="SD285" s="36"/>
      <c r="SE285" s="36"/>
      <c r="SF285" s="36"/>
      <c r="SG285" s="36"/>
      <c r="SH285" s="36"/>
      <c r="SI285" s="36"/>
      <c r="SJ285" s="36"/>
      <c r="SK285" s="36"/>
      <c r="SL285" s="36"/>
      <c r="SM285" s="36"/>
      <c r="SN285" s="36"/>
      <c r="SO285" s="36"/>
      <c r="SP285" s="36"/>
      <c r="SQ285" s="36"/>
      <c r="SR285" s="36"/>
      <c r="SS285" s="36"/>
      <c r="ST285" s="36"/>
      <c r="SU285" s="36"/>
      <c r="SV285" s="36"/>
      <c r="SW285" s="36"/>
      <c r="SX285" s="36"/>
      <c r="SY285" s="36"/>
      <c r="SZ285" s="36"/>
      <c r="TA285" s="36"/>
      <c r="TB285" s="36"/>
      <c r="TC285" s="36"/>
      <c r="TD285" s="36"/>
      <c r="TE285" s="36"/>
      <c r="TF285" s="36"/>
      <c r="TG285" s="36"/>
      <c r="TH285" s="36"/>
      <c r="TI285" s="36"/>
      <c r="TJ285" s="36"/>
      <c r="TK285" s="36"/>
      <c r="TL285" s="36"/>
      <c r="TM285" s="36"/>
      <c r="TN285" s="36"/>
      <c r="TO285" s="36"/>
      <c r="TP285" s="36"/>
      <c r="TQ285" s="36"/>
      <c r="TR285" s="36"/>
      <c r="TS285" s="36"/>
      <c r="TT285" s="36"/>
      <c r="TU285" s="36"/>
      <c r="TV285" s="36"/>
      <c r="TW285" s="36"/>
      <c r="TX285" s="36"/>
      <c r="TY285" s="36"/>
      <c r="TZ285" s="36"/>
      <c r="UA285" s="36"/>
      <c r="UB285" s="36"/>
      <c r="UC285" s="36"/>
      <c r="UD285" s="36"/>
      <c r="UE285" s="36"/>
      <c r="UF285" s="36"/>
      <c r="UG285" s="36"/>
      <c r="UH285" s="36"/>
      <c r="UI285" s="36"/>
      <c r="UJ285" s="36"/>
      <c r="UK285" s="36"/>
      <c r="UL285" s="36"/>
      <c r="UM285" s="36"/>
      <c r="UN285" s="36"/>
      <c r="UO285" s="36"/>
      <c r="UP285" s="36"/>
      <c r="UQ285" s="36"/>
      <c r="UR285" s="36"/>
      <c r="US285" s="36"/>
      <c r="UT285" s="36"/>
      <c r="UU285" s="36"/>
      <c r="UV285" s="36"/>
      <c r="UW285" s="36"/>
      <c r="UX285" s="36"/>
      <c r="UY285" s="36"/>
      <c r="UZ285" s="36"/>
      <c r="VA285" s="36"/>
      <c r="VB285" s="36"/>
      <c r="VC285" s="36"/>
      <c r="VD285" s="36"/>
      <c r="VE285" s="36"/>
      <c r="VF285" s="36"/>
      <c r="VG285" s="36"/>
      <c r="VH285" s="36"/>
      <c r="VI285" s="36"/>
      <c r="VJ285" s="36"/>
      <c r="VK285" s="36"/>
      <c r="VL285" s="36"/>
      <c r="VM285" s="36"/>
      <c r="VN285" s="36"/>
      <c r="VO285" s="36"/>
      <c r="VP285" s="36"/>
      <c r="VQ285" s="36"/>
      <c r="VR285" s="36"/>
      <c r="VS285" s="36"/>
      <c r="VT285" s="36"/>
      <c r="VU285" s="36"/>
      <c r="VV285" s="36"/>
      <c r="VW285" s="36"/>
      <c r="VX285" s="36"/>
      <c r="VY285" s="36"/>
      <c r="VZ285" s="36"/>
      <c r="WA285" s="36"/>
      <c r="WB285" s="36"/>
      <c r="WC285" s="36"/>
      <c r="WD285" s="36"/>
      <c r="WE285" s="36"/>
      <c r="WF285" s="36"/>
      <c r="WG285" s="36"/>
      <c r="WH285" s="36"/>
      <c r="WI285" s="36"/>
      <c r="WJ285" s="36"/>
      <c r="WK285" s="36"/>
      <c r="WL285" s="36"/>
      <c r="WM285" s="36"/>
      <c r="WN285" s="36"/>
      <c r="WO285" s="36"/>
      <c r="WP285" s="36"/>
      <c r="WQ285" s="36"/>
      <c r="WR285" s="36"/>
      <c r="WS285" s="36"/>
      <c r="WT285" s="36"/>
      <c r="WU285" s="36"/>
      <c r="WV285" s="36"/>
      <c r="WW285" s="36"/>
      <c r="WX285" s="36"/>
      <c r="WY285" s="36"/>
      <c r="WZ285" s="36"/>
      <c r="XA285" s="36"/>
      <c r="XB285" s="36"/>
      <c r="XC285" s="36"/>
      <c r="XD285" s="36"/>
      <c r="XE285" s="36"/>
      <c r="XF285" s="36"/>
      <c r="XG285" s="36"/>
      <c r="XH285" s="36"/>
      <c r="XI285" s="36"/>
      <c r="XJ285" s="36"/>
      <c r="XK285" s="36"/>
      <c r="XL285" s="36"/>
      <c r="XM285" s="36"/>
      <c r="XN285" s="36"/>
      <c r="XO285" s="36"/>
      <c r="XP285" s="36"/>
      <c r="XQ285" s="36"/>
      <c r="XR285" s="36"/>
      <c r="XS285" s="36"/>
      <c r="XT285" s="36"/>
      <c r="XU285" s="36"/>
      <c r="XV285" s="36"/>
      <c r="XW285" s="36"/>
      <c r="XX285" s="36"/>
      <c r="XY285" s="36"/>
      <c r="XZ285" s="36"/>
      <c r="YA285" s="36"/>
      <c r="YB285" s="36"/>
      <c r="YC285" s="36"/>
      <c r="YD285" s="36"/>
      <c r="YE285" s="36"/>
      <c r="YF285" s="36"/>
      <c r="YG285" s="36"/>
      <c r="YH285" s="36"/>
      <c r="YI285" s="36"/>
      <c r="YJ285" s="36"/>
      <c r="YK285" s="36"/>
      <c r="YL285" s="36"/>
      <c r="YM285" s="36"/>
      <c r="YN285" s="36"/>
      <c r="YO285" s="36"/>
      <c r="YP285" s="36"/>
      <c r="YQ285" s="36"/>
      <c r="YR285" s="36"/>
      <c r="YS285" s="36"/>
      <c r="YT285" s="36"/>
      <c r="YU285" s="36"/>
      <c r="YV285" s="36"/>
      <c r="YW285" s="36"/>
      <c r="YX285" s="36"/>
      <c r="YY285" s="36"/>
      <c r="YZ285" s="36"/>
      <c r="ZA285" s="36"/>
      <c r="ZB285" s="36"/>
      <c r="ZC285" s="36"/>
      <c r="ZD285" s="36"/>
      <c r="ZE285" s="36"/>
      <c r="ZF285" s="36"/>
      <c r="ZG285" s="36"/>
      <c r="ZH285" s="36"/>
      <c r="ZI285" s="36"/>
      <c r="ZJ285" s="36"/>
      <c r="ZK285" s="36"/>
      <c r="ZL285" s="36"/>
      <c r="ZM285" s="36"/>
      <c r="ZN285" s="36"/>
      <c r="ZO285" s="36"/>
      <c r="ZP285" s="36"/>
      <c r="ZQ285" s="36"/>
      <c r="ZR285" s="36"/>
      <c r="ZS285" s="36"/>
      <c r="ZT285" s="36"/>
      <c r="ZU285" s="36"/>
    </row>
    <row r="286" spans="1:697" ht="15" customHeight="1" x14ac:dyDescent="0.25">
      <c r="A286" s="13" t="s">
        <v>613</v>
      </c>
      <c r="B286" s="13" t="s">
        <v>613</v>
      </c>
      <c r="M286" s="25">
        <v>0.40330188679245282</v>
      </c>
      <c r="N286" s="25">
        <v>1</v>
      </c>
      <c r="O286" s="25">
        <v>1.5</v>
      </c>
      <c r="CK286" s="26"/>
      <c r="CL286" s="26"/>
      <c r="CN286" s="26"/>
      <c r="CO286" s="29"/>
      <c r="DB286" s="26"/>
      <c r="DC286" s="26"/>
      <c r="DD286" s="26"/>
      <c r="DE286" s="26"/>
      <c r="DF286" s="26"/>
      <c r="DG286" s="26"/>
      <c r="DM286" s="26"/>
    </row>
    <row r="287" spans="1:697" ht="15" customHeight="1" x14ac:dyDescent="0.25">
      <c r="A287" s="48" t="s">
        <v>628</v>
      </c>
      <c r="B287" s="13" t="s">
        <v>628</v>
      </c>
      <c r="M287" s="25">
        <v>0.37016574585635359</v>
      </c>
      <c r="N287" s="23">
        <v>1</v>
      </c>
      <c r="O287" s="23">
        <v>1</v>
      </c>
      <c r="CK287" s="26"/>
      <c r="CL287" s="26"/>
      <c r="CN287" s="26"/>
      <c r="CO287" s="29"/>
      <c r="DB287" s="26"/>
      <c r="DC287" s="26"/>
      <c r="DD287" s="26"/>
      <c r="DE287" s="26"/>
      <c r="DF287" s="26"/>
      <c r="DG287" s="26"/>
      <c r="DM287" s="26"/>
    </row>
    <row r="288" spans="1:697" ht="15" customHeight="1" x14ac:dyDescent="0.25">
      <c r="A288" s="48" t="s">
        <v>630</v>
      </c>
      <c r="B288" s="13" t="s">
        <v>630</v>
      </c>
      <c r="M288" s="25">
        <v>0.53140096618357491</v>
      </c>
      <c r="N288" s="25">
        <v>1</v>
      </c>
      <c r="O288" s="25">
        <v>1</v>
      </c>
      <c r="CJ288" s="26"/>
      <c r="CK288" s="26"/>
      <c r="CN288" s="26"/>
      <c r="CO288" s="29"/>
      <c r="DB288" s="26"/>
      <c r="DC288" s="26"/>
      <c r="DD288" s="26"/>
      <c r="DE288" s="26"/>
      <c r="DF288" s="26"/>
      <c r="DG288" s="26"/>
      <c r="DL288" s="26"/>
      <c r="DM288" s="26"/>
    </row>
    <row r="289" spans="1:117" ht="15" customHeight="1" x14ac:dyDescent="0.25">
      <c r="A289" s="48" t="s">
        <v>646</v>
      </c>
      <c r="B289" s="13" t="s">
        <v>646</v>
      </c>
      <c r="M289" s="25">
        <v>0.82370820668693012</v>
      </c>
      <c r="N289" s="25">
        <v>1</v>
      </c>
      <c r="O289" s="25">
        <v>1</v>
      </c>
      <c r="CK289" s="26"/>
      <c r="CL289" s="26"/>
      <c r="CN289" s="26"/>
      <c r="CO289" s="29"/>
      <c r="DB289" s="26"/>
      <c r="DC289" s="26"/>
      <c r="DD289" s="26"/>
      <c r="DE289" s="26"/>
      <c r="DF289" s="26"/>
      <c r="DG289" s="26"/>
      <c r="DM289" s="26"/>
    </row>
    <row r="290" spans="1:117" ht="15" customHeight="1" x14ac:dyDescent="0.25">
      <c r="A290" s="48" t="s">
        <v>648</v>
      </c>
      <c r="B290" s="13" t="s">
        <v>648</v>
      </c>
      <c r="M290" s="25">
        <v>0.67173252279635254</v>
      </c>
      <c r="N290" s="25">
        <v>1</v>
      </c>
      <c r="O290" s="25">
        <v>1</v>
      </c>
      <c r="CK290" s="26"/>
      <c r="CL290" s="26"/>
      <c r="CN290" s="26"/>
      <c r="CO290" s="29"/>
      <c r="DB290" s="26"/>
      <c r="DC290" s="26"/>
      <c r="DD290" s="26"/>
      <c r="DE290" s="26"/>
      <c r="DF290" s="26"/>
      <c r="DG290" s="26"/>
      <c r="DM290" s="26"/>
    </row>
    <row r="291" spans="1:117" ht="15" customHeight="1" x14ac:dyDescent="0.25">
      <c r="A291" s="48" t="s">
        <v>654</v>
      </c>
      <c r="B291" s="13" t="s">
        <v>654</v>
      </c>
      <c r="M291" s="25">
        <v>0.59068627450980393</v>
      </c>
      <c r="N291" s="25">
        <v>1</v>
      </c>
      <c r="O291" s="25">
        <v>1</v>
      </c>
      <c r="CJ291" s="26"/>
      <c r="CK291" s="26"/>
      <c r="CL291" s="26"/>
      <c r="CN291" s="26"/>
      <c r="CO291" s="29"/>
      <c r="DB291" s="26"/>
      <c r="DC291" s="26"/>
      <c r="DD291" s="26"/>
      <c r="DE291" s="26"/>
      <c r="DF291" s="26"/>
      <c r="DG291" s="26"/>
      <c r="DL291" s="26"/>
      <c r="DM291" s="26"/>
    </row>
    <row r="292" spans="1:117" ht="15" customHeight="1" x14ac:dyDescent="0.25">
      <c r="A292" s="48" t="s">
        <v>672</v>
      </c>
      <c r="B292" s="13" t="s">
        <v>672</v>
      </c>
      <c r="M292" s="25">
        <v>0.13370998116760829</v>
      </c>
      <c r="N292" s="25">
        <v>1</v>
      </c>
      <c r="O292" s="25">
        <v>1</v>
      </c>
      <c r="CK292" s="26"/>
      <c r="CO292" s="29"/>
      <c r="DB292" s="26"/>
      <c r="DC292" s="26"/>
      <c r="DD292" s="26"/>
      <c r="DE292" s="26"/>
      <c r="DF292" s="26"/>
      <c r="DG292" s="26"/>
      <c r="DM292" s="26"/>
    </row>
    <row r="293" spans="1:117" ht="15" customHeight="1" x14ac:dyDescent="0.25">
      <c r="A293" s="48" t="s">
        <v>688</v>
      </c>
      <c r="B293" s="13" t="s">
        <v>688</v>
      </c>
      <c r="M293" s="25">
        <v>0.72815533980582525</v>
      </c>
      <c r="N293" s="25">
        <v>1</v>
      </c>
      <c r="O293" s="25">
        <v>1</v>
      </c>
      <c r="CK293" s="26"/>
      <c r="CL293" s="26"/>
      <c r="CN293" s="26"/>
      <c r="CO293" s="29"/>
      <c r="DG293" s="26"/>
      <c r="DM293" s="26"/>
    </row>
    <row r="294" spans="1:117" ht="15" customHeight="1" x14ac:dyDescent="0.25">
      <c r="A294" s="13" t="s">
        <v>698</v>
      </c>
      <c r="B294" s="13" t="s">
        <v>698</v>
      </c>
      <c r="M294" s="25">
        <v>0.70538720538720545</v>
      </c>
      <c r="N294" s="25">
        <v>1</v>
      </c>
      <c r="O294" s="25">
        <v>1.5</v>
      </c>
      <c r="CK294" s="26"/>
      <c r="CO294" s="29"/>
      <c r="DG294" s="26"/>
      <c r="DM294" s="26"/>
    </row>
    <row r="295" spans="1:117" ht="15" customHeight="1" x14ac:dyDescent="0.25">
      <c r="A295" s="48" t="s">
        <v>717</v>
      </c>
      <c r="B295" s="13" t="s">
        <v>717</v>
      </c>
      <c r="M295" s="25">
        <v>0.65405405405405403</v>
      </c>
      <c r="N295" s="23">
        <v>1</v>
      </c>
      <c r="O295" s="23">
        <v>1</v>
      </c>
      <c r="CJ295" s="26"/>
      <c r="CK295" s="26"/>
      <c r="CN295" s="26"/>
      <c r="CO295" s="29"/>
      <c r="DB295" s="26"/>
      <c r="DC295" s="26"/>
      <c r="DD295" s="26"/>
      <c r="DE295" s="26"/>
      <c r="DF295" s="26"/>
      <c r="DG295" s="26"/>
      <c r="DL295" s="26"/>
      <c r="DM295" s="26"/>
    </row>
    <row r="296" spans="1:117" ht="15" customHeight="1" x14ac:dyDescent="0.25">
      <c r="A296" s="13" t="s">
        <v>744</v>
      </c>
      <c r="B296" s="13" t="s">
        <v>744</v>
      </c>
      <c r="M296" s="25">
        <v>0.36694677871148457</v>
      </c>
      <c r="N296" s="25">
        <v>1</v>
      </c>
      <c r="O296" s="25">
        <v>1.5</v>
      </c>
      <c r="CK296" s="26"/>
      <c r="CL296" s="26"/>
      <c r="CN296" s="26"/>
      <c r="CO296" s="29"/>
      <c r="DG296" s="26"/>
      <c r="DM296" s="26"/>
    </row>
    <row r="297" spans="1:117" ht="15" customHeight="1" x14ac:dyDescent="0.25">
      <c r="A297" s="13" t="s">
        <v>774</v>
      </c>
      <c r="B297" s="13" t="s">
        <v>774</v>
      </c>
      <c r="M297" s="25">
        <v>0.19489559164733178</v>
      </c>
      <c r="N297" s="25">
        <v>1</v>
      </c>
      <c r="O297" s="25">
        <v>1.5</v>
      </c>
      <c r="CK297" s="26"/>
      <c r="CO297" s="29"/>
      <c r="DG297" s="26"/>
      <c r="DM297" s="26"/>
    </row>
    <row r="298" spans="1:117" ht="15" customHeight="1" x14ac:dyDescent="0.25">
      <c r="A298" s="13" t="s">
        <v>777</v>
      </c>
      <c r="B298" s="13" t="s">
        <v>777</v>
      </c>
      <c r="M298" s="25">
        <v>0.19060773480662985</v>
      </c>
      <c r="N298" s="25">
        <v>1</v>
      </c>
      <c r="O298" s="25">
        <v>1.5</v>
      </c>
      <c r="AT298" s="188"/>
      <c r="CK298" s="26"/>
      <c r="CN298" s="26"/>
      <c r="CO298" s="29"/>
      <c r="CR298" s="26"/>
      <c r="DG298" s="26"/>
      <c r="DJ298" s="26"/>
      <c r="DM298" s="26"/>
    </row>
    <row r="299" spans="1:117" ht="15" customHeight="1" x14ac:dyDescent="0.25">
      <c r="A299" s="48" t="s">
        <v>779</v>
      </c>
      <c r="B299" s="13" t="s">
        <v>779</v>
      </c>
      <c r="M299" s="25">
        <v>0.49407114624505927</v>
      </c>
      <c r="N299" s="25">
        <v>1</v>
      </c>
      <c r="O299" s="25">
        <v>1</v>
      </c>
      <c r="AT299" s="188"/>
      <c r="CK299" s="26"/>
      <c r="CN299" s="26"/>
      <c r="CO299" s="29"/>
      <c r="CR299" s="26"/>
      <c r="DB299" s="26"/>
      <c r="DC299" s="26"/>
      <c r="DD299" s="26"/>
      <c r="DE299" s="26"/>
      <c r="DF299" s="26"/>
      <c r="DG299" s="26"/>
      <c r="DH299" s="26"/>
      <c r="DI299" s="26"/>
      <c r="DJ299" s="26"/>
      <c r="DM299" s="26"/>
    </row>
    <row r="300" spans="1:117" ht="15" customHeight="1" x14ac:dyDescent="0.25">
      <c r="A300" s="48" t="s">
        <v>786</v>
      </c>
      <c r="B300" s="13" t="s">
        <v>786</v>
      </c>
      <c r="M300" s="25">
        <v>0.1</v>
      </c>
      <c r="N300" s="23">
        <v>1</v>
      </c>
      <c r="O300" s="23">
        <v>1</v>
      </c>
      <c r="AZ300" s="23">
        <f>MAX(AW2:AW296)</f>
        <v>57.7562</v>
      </c>
      <c r="CK300" s="26"/>
      <c r="CO300" s="29"/>
      <c r="DB300" s="26"/>
      <c r="DC300" s="26"/>
      <c r="DD300" s="26"/>
      <c r="DE300" s="26"/>
      <c r="DF300" s="26"/>
      <c r="DG300" s="26"/>
      <c r="DM300" s="26"/>
    </row>
    <row r="301" spans="1:117" ht="15" customHeight="1" x14ac:dyDescent="0.25">
      <c r="A301" s="48" t="s">
        <v>788</v>
      </c>
      <c r="B301" s="13" t="s">
        <v>788</v>
      </c>
      <c r="M301" s="25">
        <v>0.1245674740484429</v>
      </c>
      <c r="N301" s="25">
        <v>1</v>
      </c>
      <c r="O301" s="25">
        <v>1</v>
      </c>
      <c r="CK301" s="26"/>
      <c r="CO301" s="29"/>
      <c r="DB301" s="26"/>
      <c r="DC301" s="26"/>
      <c r="DD301" s="26"/>
      <c r="DE301" s="26"/>
      <c r="DF301" s="26"/>
      <c r="DG301" s="26"/>
      <c r="DM301" s="26"/>
    </row>
    <row r="302" spans="1:117" ht="15" customHeight="1" x14ac:dyDescent="0.25">
      <c r="A302" s="13" t="s">
        <v>814</v>
      </c>
      <c r="B302" s="13" t="s">
        <v>814</v>
      </c>
      <c r="M302" s="81">
        <v>0.5</v>
      </c>
      <c r="N302" s="25">
        <v>1</v>
      </c>
      <c r="O302" s="25">
        <v>1.5</v>
      </c>
      <c r="CK302" s="26"/>
      <c r="CO302" s="29"/>
      <c r="DB302" s="26"/>
      <c r="DC302" s="26"/>
      <c r="DD302" s="26"/>
      <c r="DE302" s="26"/>
      <c r="DF302" s="26"/>
      <c r="DG302" s="26"/>
      <c r="DM302" s="26"/>
    </row>
    <row r="303" spans="1:117" ht="15" customHeight="1" x14ac:dyDescent="0.25">
      <c r="A303" s="48" t="s">
        <v>837</v>
      </c>
      <c r="B303" s="13" t="s">
        <v>837</v>
      </c>
      <c r="M303" s="25">
        <v>0.26525198938992045</v>
      </c>
      <c r="N303" s="25">
        <v>1</v>
      </c>
      <c r="O303" s="25">
        <v>1</v>
      </c>
      <c r="AT303" s="188"/>
      <c r="CK303" s="26"/>
      <c r="CN303" s="26"/>
      <c r="CO303" s="29"/>
      <c r="CR303" s="26"/>
      <c r="DE303" s="26"/>
      <c r="DF303" s="26"/>
      <c r="DG303" s="26"/>
      <c r="DH303" s="26"/>
      <c r="DI303" s="26"/>
      <c r="DJ303" s="26"/>
      <c r="DM303" s="26"/>
    </row>
    <row r="304" spans="1:117" ht="15" customHeight="1" x14ac:dyDescent="0.25">
      <c r="A304" s="48" t="s">
        <v>850</v>
      </c>
      <c r="B304" s="13" t="s">
        <v>850</v>
      </c>
      <c r="M304" s="25">
        <v>0.58241758241758246</v>
      </c>
      <c r="N304" s="25">
        <v>1</v>
      </c>
      <c r="O304" s="25">
        <v>1</v>
      </c>
      <c r="CJ304" s="26"/>
      <c r="CK304" s="26"/>
      <c r="CN304" s="26"/>
      <c r="CO304" s="29"/>
      <c r="DB304" s="26"/>
      <c r="DC304" s="26"/>
      <c r="DD304" s="26"/>
      <c r="DE304" s="26"/>
      <c r="DF304" s="26"/>
      <c r="DG304" s="26"/>
      <c r="DL304" s="26"/>
      <c r="DM304" s="26"/>
    </row>
    <row r="305" spans="1:117" ht="15" customHeight="1" x14ac:dyDescent="0.25">
      <c r="A305" s="48" t="s">
        <v>864</v>
      </c>
      <c r="B305" s="13" t="s">
        <v>864</v>
      </c>
      <c r="M305" s="25">
        <v>0.35626102292768957</v>
      </c>
      <c r="N305" s="25">
        <v>1</v>
      </c>
      <c r="O305" s="25">
        <v>1</v>
      </c>
      <c r="CJ305" s="26"/>
      <c r="CK305" s="26"/>
      <c r="CN305" s="26"/>
      <c r="CO305" s="29"/>
      <c r="DF305" s="26"/>
      <c r="DG305" s="26"/>
      <c r="DL305" s="26"/>
      <c r="DM305" s="26"/>
    </row>
    <row r="306" spans="1:117" ht="15" customHeight="1" x14ac:dyDescent="0.25">
      <c r="A306" s="13" t="s">
        <v>865</v>
      </c>
      <c r="B306" s="13" t="s">
        <v>865</v>
      </c>
      <c r="M306" s="25">
        <v>0.84832451499118167</v>
      </c>
      <c r="N306" s="25">
        <v>1</v>
      </c>
      <c r="O306" s="25">
        <v>1.5</v>
      </c>
      <c r="AT306" s="188"/>
      <c r="CK306" s="26"/>
      <c r="CN306" s="26"/>
      <c r="CO306" s="29"/>
      <c r="CR306" s="26"/>
      <c r="DB306" s="26"/>
      <c r="DC306" s="26"/>
      <c r="DD306" s="26"/>
      <c r="DE306" s="26"/>
      <c r="DF306" s="26"/>
      <c r="DG306" s="26"/>
      <c r="DH306" s="26"/>
      <c r="DI306" s="26"/>
      <c r="DJ306" s="26"/>
      <c r="DM306" s="26"/>
    </row>
    <row r="307" spans="1:117" ht="15" customHeight="1" x14ac:dyDescent="0.25">
      <c r="A307" s="48" t="s">
        <v>912</v>
      </c>
      <c r="B307" s="13" t="s">
        <v>912</v>
      </c>
      <c r="M307" s="23">
        <v>0.28571428571428575</v>
      </c>
      <c r="N307" s="25">
        <v>1</v>
      </c>
      <c r="O307" s="25">
        <v>1</v>
      </c>
      <c r="CJ307" s="26"/>
      <c r="CK307" s="26"/>
      <c r="CL307" s="26"/>
      <c r="CN307" s="26"/>
      <c r="CO307" s="29"/>
      <c r="DF307" s="26"/>
      <c r="DG307" s="26"/>
      <c r="DL307" s="26"/>
      <c r="DM307" s="26"/>
    </row>
    <row r="308" spans="1:117" ht="15" customHeight="1" x14ac:dyDescent="0.25">
      <c r="A308" s="48" t="s">
        <v>917</v>
      </c>
      <c r="B308" s="13" t="s">
        <v>917</v>
      </c>
      <c r="M308" s="23">
        <v>0.14067278287461774</v>
      </c>
      <c r="N308" s="23">
        <v>1</v>
      </c>
      <c r="O308" s="23">
        <v>1</v>
      </c>
      <c r="CJ308" s="26"/>
      <c r="CK308" s="26"/>
      <c r="CN308" s="26"/>
      <c r="CO308" s="29"/>
      <c r="DB308" s="26"/>
      <c r="DC308" s="26"/>
      <c r="DD308" s="26"/>
      <c r="DE308" s="26"/>
      <c r="DF308" s="26"/>
      <c r="DG308" s="26"/>
      <c r="DL308" s="26"/>
      <c r="DM308" s="26"/>
    </row>
    <row r="309" spans="1:117" ht="15" customHeight="1" x14ac:dyDescent="0.25">
      <c r="A309" s="13" t="s">
        <v>945</v>
      </c>
      <c r="B309" s="13" t="s">
        <v>945</v>
      </c>
      <c r="M309" s="109">
        <v>0.28000000000000003</v>
      </c>
      <c r="N309" s="25">
        <v>1</v>
      </c>
      <c r="O309" s="25">
        <v>1.5</v>
      </c>
      <c r="AT309" s="188"/>
      <c r="CK309" s="26"/>
      <c r="CL309" s="26"/>
      <c r="CN309" s="26"/>
      <c r="CO309" s="29"/>
      <c r="CR309" s="26"/>
      <c r="DG309" s="26"/>
      <c r="DJ309" s="26"/>
      <c r="DM309" s="26"/>
    </row>
    <row r="310" spans="1:117" ht="15" customHeight="1" x14ac:dyDescent="0.25">
      <c r="A310" s="13" t="s">
        <v>981</v>
      </c>
      <c r="B310" s="13" t="s">
        <v>981</v>
      </c>
      <c r="M310" s="109">
        <v>0.13878080415045396</v>
      </c>
      <c r="N310" s="25">
        <v>1</v>
      </c>
      <c r="O310" s="25">
        <v>1.5</v>
      </c>
      <c r="CJ310" s="26"/>
      <c r="CK310" s="26"/>
      <c r="CL310" s="26"/>
      <c r="CN310" s="26"/>
      <c r="CO310" s="29"/>
      <c r="DB310" s="26"/>
      <c r="DC310" s="26"/>
      <c r="DD310" s="26"/>
      <c r="DE310" s="26"/>
      <c r="DF310" s="26"/>
      <c r="DG310" s="26"/>
      <c r="DL310" s="26"/>
      <c r="DM310" s="26"/>
    </row>
    <row r="311" spans="1:117" ht="15" customHeight="1" x14ac:dyDescent="0.25">
      <c r="A311" s="48" t="s">
        <v>987</v>
      </c>
      <c r="B311" s="13" t="s">
        <v>987</v>
      </c>
      <c r="M311" s="106">
        <v>0.4556390977443609</v>
      </c>
      <c r="N311" s="23">
        <v>1</v>
      </c>
      <c r="O311" s="23">
        <v>1</v>
      </c>
      <c r="AT311" s="188"/>
      <c r="CJ311" s="26"/>
      <c r="CK311" s="26"/>
      <c r="CN311" s="26"/>
      <c r="CO311" s="29"/>
      <c r="CR311" s="26"/>
      <c r="DF311" s="26"/>
      <c r="DG311" s="26"/>
      <c r="DJ311" s="26"/>
      <c r="DL311" s="26"/>
      <c r="DM311" s="26"/>
    </row>
    <row r="312" spans="1:117" ht="15" customHeight="1" x14ac:dyDescent="0.25">
      <c r="A312" s="13" t="s">
        <v>1002</v>
      </c>
      <c r="B312" s="13" t="s">
        <v>1002</v>
      </c>
      <c r="M312" s="23">
        <v>0.92947103274559195</v>
      </c>
      <c r="N312" s="25">
        <v>1</v>
      </c>
      <c r="O312" s="25">
        <v>1.5</v>
      </c>
      <c r="CJ312" s="26"/>
      <c r="CK312" s="26"/>
      <c r="CN312" s="26"/>
      <c r="CO312" s="29"/>
      <c r="DF312" s="26"/>
      <c r="DG312" s="26"/>
      <c r="DL312" s="26"/>
      <c r="DM312" s="26"/>
    </row>
    <row r="313" spans="1:117" x14ac:dyDescent="0.25">
      <c r="A313" s="48" t="s">
        <v>1005</v>
      </c>
      <c r="B313" s="13" t="s">
        <v>1005</v>
      </c>
      <c r="M313" s="23">
        <v>0.21983914209115282</v>
      </c>
      <c r="N313" s="25">
        <v>1</v>
      </c>
      <c r="O313" s="25">
        <v>1</v>
      </c>
      <c r="CJ313" s="26"/>
      <c r="CK313" s="26"/>
      <c r="CN313" s="26"/>
      <c r="CO313" s="29"/>
      <c r="DG313" s="26"/>
      <c r="DL313" s="26"/>
      <c r="DM313" s="26"/>
    </row>
    <row r="314" spans="1:117" x14ac:dyDescent="0.25">
      <c r="A314" s="57" t="s">
        <v>1092</v>
      </c>
      <c r="B314" s="6">
        <v>710</v>
      </c>
      <c r="C314" s="176" t="s">
        <v>845</v>
      </c>
      <c r="F314" s="6" t="s">
        <v>531</v>
      </c>
      <c r="K314" s="177">
        <v>293.7</v>
      </c>
      <c r="L314" s="177">
        <v>366.4</v>
      </c>
      <c r="M314" s="23">
        <v>0.80158296943231444</v>
      </c>
      <c r="N314" s="23">
        <v>1</v>
      </c>
      <c r="O314" s="23">
        <v>1</v>
      </c>
      <c r="P314" s="23">
        <v>9.1</v>
      </c>
      <c r="Q314" s="23">
        <v>6.3</v>
      </c>
      <c r="R314" s="6">
        <v>5.03</v>
      </c>
      <c r="Y314" s="6">
        <v>0.55382600000000004</v>
      </c>
      <c r="Z314" s="6">
        <v>0.55974900000000005</v>
      </c>
      <c r="AA314" s="6">
        <v>0.55673300000000003</v>
      </c>
      <c r="AB314" s="6">
        <v>0.61804499999999996</v>
      </c>
      <c r="AC314" s="6">
        <v>0.72067199999999998</v>
      </c>
      <c r="AJ314" s="6">
        <v>-62.2</v>
      </c>
      <c r="AK314" s="6">
        <v>-2200</v>
      </c>
      <c r="AL314" s="6">
        <v>400</v>
      </c>
      <c r="AP314" s="23">
        <v>23.8596</v>
      </c>
      <c r="AQ314" s="23">
        <v>-38.906199999999998</v>
      </c>
      <c r="AR314" s="6">
        <v>1</v>
      </c>
      <c r="AS314" s="23">
        <v>-49.015900000000002</v>
      </c>
      <c r="AT314" s="23">
        <v>1400</v>
      </c>
      <c r="AU314" s="23">
        <v>-38.906199999999998</v>
      </c>
      <c r="AV314" s="23">
        <v>10.1096</v>
      </c>
      <c r="AW314" s="23">
        <v>13.75</v>
      </c>
      <c r="AX314" s="23">
        <v>23.8596</v>
      </c>
      <c r="AY314" s="23">
        <v>0.25601200000000002</v>
      </c>
      <c r="AZ314" s="23">
        <v>0.14971400000000001</v>
      </c>
      <c r="BA314" s="23">
        <v>85.156199999999998</v>
      </c>
      <c r="BB314" s="23">
        <v>-90.625</v>
      </c>
      <c r="BC314" s="23">
        <v>-48.875</v>
      </c>
      <c r="BD314" s="23">
        <v>0.14089199999999999</v>
      </c>
      <c r="BE314" s="23">
        <v>0.75153000000000003</v>
      </c>
      <c r="BI314" s="23">
        <v>0.56847099999999995</v>
      </c>
      <c r="BJ314" s="23">
        <v>0.8</v>
      </c>
      <c r="BY314" s="105">
        <v>0.44791666666666669</v>
      </c>
      <c r="BZ314" s="105">
        <v>0.45902777777777781</v>
      </c>
      <c r="CA314" s="105">
        <v>0.46319444444444446</v>
      </c>
      <c r="CJ314" s="26"/>
      <c r="CK314" s="26"/>
      <c r="CL314" s="26"/>
      <c r="CM314" s="26"/>
      <c r="CN314" s="26"/>
      <c r="CO314" s="29"/>
      <c r="DB314" s="26"/>
      <c r="DC314" s="26"/>
      <c r="DD314" s="26"/>
      <c r="DE314" s="26"/>
      <c r="DF314" s="26"/>
      <c r="DG314" s="26"/>
      <c r="DL314" s="26"/>
      <c r="DM314" s="26"/>
    </row>
    <row r="315" spans="1:117" x14ac:dyDescent="0.25">
      <c r="A315" s="57" t="s">
        <v>1101</v>
      </c>
      <c r="B315" s="6">
        <v>721</v>
      </c>
      <c r="C315" s="176" t="s">
        <v>780</v>
      </c>
      <c r="F315" s="6" t="s">
        <v>531</v>
      </c>
      <c r="K315" s="177">
        <v>166</v>
      </c>
      <c r="L315" s="177">
        <v>308</v>
      </c>
      <c r="M315" s="23">
        <v>0.53896103896103897</v>
      </c>
      <c r="N315" s="23">
        <v>1</v>
      </c>
      <c r="O315" s="23">
        <v>1</v>
      </c>
      <c r="P315" s="23">
        <v>10.68</v>
      </c>
      <c r="Q315" s="23">
        <v>6.24</v>
      </c>
      <c r="R315" s="23">
        <v>2.4900000000000002</v>
      </c>
      <c r="Y315" s="6">
        <v>0.50640499999999999</v>
      </c>
      <c r="Z315" s="6">
        <v>0.49266300000000002</v>
      </c>
      <c r="AA315" s="6">
        <v>0.48705999999999999</v>
      </c>
      <c r="AB315" s="6">
        <v>0.551508</v>
      </c>
      <c r="AC315" s="6">
        <v>0.74208799999999997</v>
      </c>
      <c r="AJ315" s="6">
        <v>0</v>
      </c>
      <c r="AK315" s="6">
        <v>0</v>
      </c>
      <c r="AL315" s="6">
        <v>400</v>
      </c>
      <c r="AP315" s="23">
        <v>21.672000000000001</v>
      </c>
      <c r="AQ315" s="23">
        <v>-41.406199999999998</v>
      </c>
      <c r="AR315" s="6">
        <v>1</v>
      </c>
      <c r="AS315" s="23">
        <v>-54.515700000000002</v>
      </c>
      <c r="AT315" s="23">
        <v>2700</v>
      </c>
      <c r="AU315" s="23">
        <v>-41.406199999999998</v>
      </c>
      <c r="AV315" s="23">
        <v>13.109500000000001</v>
      </c>
      <c r="AW315" s="23">
        <v>8.5625</v>
      </c>
      <c r="AX315" s="23">
        <v>21.672000000000001</v>
      </c>
      <c r="AY315" s="23">
        <v>0.183666</v>
      </c>
      <c r="AZ315" s="23">
        <v>0.11153200000000001</v>
      </c>
      <c r="BA315" s="23">
        <v>71.093800000000002</v>
      </c>
      <c r="BB315" s="23">
        <v>-94.531199999999998</v>
      </c>
      <c r="BC315" s="23">
        <v>-53.843800000000002</v>
      </c>
      <c r="BD315" s="23">
        <v>0.67198599999999997</v>
      </c>
      <c r="BE315" s="23">
        <v>0.62160000000000004</v>
      </c>
      <c r="BI315" s="23">
        <v>0.43840000000000001</v>
      </c>
      <c r="BJ315" s="23">
        <v>0.6</v>
      </c>
      <c r="BY315" s="105">
        <v>0.45555555555555555</v>
      </c>
      <c r="BZ315" s="105">
        <v>0.46458333333333335</v>
      </c>
      <c r="CA315" s="105">
        <v>0.47083333333333338</v>
      </c>
      <c r="CJ315" s="26"/>
      <c r="CK315" s="26"/>
      <c r="CN315" s="26"/>
      <c r="CO315" s="29"/>
      <c r="DF315" s="26"/>
      <c r="DG315" s="26"/>
      <c r="DL315" s="26"/>
      <c r="DM315" s="26"/>
    </row>
    <row r="316" spans="1:117" x14ac:dyDescent="0.25">
      <c r="A316" s="57" t="s">
        <v>1102</v>
      </c>
      <c r="B316" s="6">
        <v>722</v>
      </c>
      <c r="C316" s="176" t="s">
        <v>780</v>
      </c>
      <c r="F316" s="6" t="s">
        <v>531</v>
      </c>
      <c r="K316" s="177">
        <v>299</v>
      </c>
      <c r="L316" s="177">
        <v>308</v>
      </c>
      <c r="M316" s="23">
        <v>0.97077922077922074</v>
      </c>
      <c r="N316" s="23">
        <v>1</v>
      </c>
      <c r="O316" s="23">
        <v>1</v>
      </c>
      <c r="P316" s="6">
        <v>6.44</v>
      </c>
      <c r="Q316" s="6">
        <v>3.64</v>
      </c>
      <c r="R316" s="23">
        <v>1.42</v>
      </c>
      <c r="Z316" s="6">
        <v>0.47692299999999999</v>
      </c>
      <c r="AA316" s="6">
        <v>0.45247900000000002</v>
      </c>
      <c r="AB316" s="6">
        <v>0.47647099999999998</v>
      </c>
      <c r="AC316" s="6">
        <v>0.61785900000000005</v>
      </c>
      <c r="AJ316" s="6">
        <v>0</v>
      </c>
      <c r="AK316" s="6">
        <v>0</v>
      </c>
      <c r="AL316" s="6">
        <v>400</v>
      </c>
      <c r="AP316" s="23">
        <v>25.1219</v>
      </c>
      <c r="AQ316" s="23">
        <v>-43.968800000000002</v>
      </c>
      <c r="AR316" s="6">
        <v>1</v>
      </c>
      <c r="AS316" s="23">
        <v>-54.590699999999998</v>
      </c>
      <c r="AT316" s="188">
        <v>2600</v>
      </c>
      <c r="AU316" s="23">
        <v>-43.968800000000002</v>
      </c>
      <c r="AV316" s="23">
        <v>10.6219</v>
      </c>
      <c r="AW316" s="23">
        <v>14.5</v>
      </c>
      <c r="AX316" s="23">
        <v>25.1219</v>
      </c>
      <c r="AY316" s="23">
        <v>0.168324</v>
      </c>
      <c r="AZ316" s="23">
        <v>0.10047300000000001</v>
      </c>
      <c r="BA316" s="23">
        <v>135.15600000000001</v>
      </c>
      <c r="BB316" s="23">
        <v>-152.34399999999999</v>
      </c>
      <c r="BC316" s="23">
        <v>-56.5625</v>
      </c>
      <c r="BD316" s="23">
        <v>-1.97184</v>
      </c>
      <c r="BE316" s="23">
        <v>0.54544099999999995</v>
      </c>
      <c r="BI316" s="23">
        <v>0.53456000000000004</v>
      </c>
      <c r="BJ316" s="23">
        <v>0.7</v>
      </c>
      <c r="BY316" s="105">
        <v>0.45555555555555555</v>
      </c>
      <c r="BZ316" s="105">
        <v>0.46458333333333335</v>
      </c>
      <c r="CA316" s="105">
        <v>0.47083333333333338</v>
      </c>
      <c r="CJ316" s="26"/>
      <c r="CK316" s="26"/>
      <c r="CN316" s="26"/>
      <c r="CO316" s="29"/>
      <c r="CR316" s="26"/>
      <c r="DB316" s="26"/>
      <c r="DC316" s="26"/>
      <c r="DD316" s="26"/>
      <c r="DE316" s="26"/>
      <c r="DF316" s="26"/>
      <c r="DG316" s="26"/>
      <c r="DH316" s="26"/>
      <c r="DI316" s="26"/>
      <c r="DJ316" s="26"/>
      <c r="DL316" s="26"/>
      <c r="DM316" s="26"/>
    </row>
    <row r="317" spans="1:117" x14ac:dyDescent="0.25">
      <c r="A317" s="6" t="s">
        <v>1107</v>
      </c>
      <c r="B317" s="6">
        <v>731</v>
      </c>
      <c r="C317" s="176" t="s">
        <v>1108</v>
      </c>
      <c r="F317" s="6" t="s">
        <v>531</v>
      </c>
      <c r="K317" s="24">
        <v>251</v>
      </c>
      <c r="L317" s="24">
        <v>403</v>
      </c>
      <c r="M317" s="23">
        <f>K317/L317</f>
        <v>0.62282878411910669</v>
      </c>
      <c r="N317" s="23">
        <v>1</v>
      </c>
      <c r="P317" s="6">
        <v>6.77</v>
      </c>
      <c r="Q317" s="6">
        <v>5.0599999999999996</v>
      </c>
      <c r="R317" s="6">
        <v>0.46</v>
      </c>
      <c r="Y317" s="6">
        <v>0.56105300000000002</v>
      </c>
      <c r="Z317" s="6">
        <v>0.56105300000000002</v>
      </c>
      <c r="AA317" s="6">
        <v>0.53649899999999995</v>
      </c>
      <c r="AB317" s="6">
        <v>0.56451200000000001</v>
      </c>
      <c r="AC317" s="6">
        <v>0.69130999999999998</v>
      </c>
      <c r="AJ317" s="6">
        <v>0</v>
      </c>
      <c r="AK317" s="6">
        <v>0</v>
      </c>
      <c r="AL317" s="6">
        <v>250</v>
      </c>
      <c r="AP317" s="23">
        <v>18.856100000000001</v>
      </c>
      <c r="AQ317" s="23">
        <v>-47.781199999999998</v>
      </c>
      <c r="AR317" s="6">
        <v>1</v>
      </c>
      <c r="AS317" s="23">
        <v>-56.2624</v>
      </c>
      <c r="AT317" s="188">
        <v>2400</v>
      </c>
      <c r="AU317" s="23">
        <v>-47.781199999999998</v>
      </c>
      <c r="AV317" s="23">
        <v>8.4811399999999999</v>
      </c>
      <c r="AW317" s="23">
        <v>10.375</v>
      </c>
      <c r="AX317" s="23">
        <v>18.856100000000001</v>
      </c>
      <c r="AY317" s="23">
        <v>0.189363</v>
      </c>
      <c r="AZ317" s="23">
        <v>0.105045</v>
      </c>
      <c r="BA317" s="23">
        <v>89.843800000000002</v>
      </c>
      <c r="BB317" s="23">
        <v>-97.656199999999998</v>
      </c>
      <c r="BC317" s="23">
        <v>-56.6875</v>
      </c>
      <c r="BD317" s="23">
        <v>-0.42510599999999998</v>
      </c>
      <c r="BE317" s="23">
        <v>0.57425000000000004</v>
      </c>
      <c r="BI317" s="23">
        <v>0.56574999999999998</v>
      </c>
      <c r="BJ317" s="23">
        <v>0.72</v>
      </c>
      <c r="BY317" s="105">
        <v>0.37916666666666665</v>
      </c>
      <c r="BZ317" s="105">
        <v>0.3888888888888889</v>
      </c>
      <c r="CA317" s="105">
        <v>0.3972222222222222</v>
      </c>
      <c r="CK317" s="26"/>
      <c r="CN317" s="26"/>
      <c r="CO317" s="29"/>
      <c r="CR317" s="26"/>
      <c r="DB317" s="26"/>
      <c r="DC317" s="26"/>
      <c r="DD317" s="26"/>
      <c r="DE317" s="26"/>
      <c r="DF317" s="26"/>
      <c r="DG317" s="26"/>
      <c r="DJ317" s="26"/>
      <c r="DM317" s="26"/>
    </row>
    <row r="318" spans="1:117" x14ac:dyDescent="0.25">
      <c r="A318" s="57" t="s">
        <v>1110</v>
      </c>
      <c r="B318" s="6">
        <v>733</v>
      </c>
      <c r="C318" s="176" t="s">
        <v>979</v>
      </c>
      <c r="F318" s="6" t="s">
        <v>531</v>
      </c>
      <c r="M318" s="23">
        <f>84/121</f>
        <v>0.69421487603305787</v>
      </c>
      <c r="N318" s="23">
        <v>1</v>
      </c>
      <c r="O318" s="23">
        <v>1</v>
      </c>
      <c r="P318" s="6">
        <v>23.1</v>
      </c>
      <c r="Q318" s="23">
        <v>10.96</v>
      </c>
      <c r="R318" s="6">
        <v>9.91</v>
      </c>
      <c r="Y318" s="6">
        <v>0.41082200000000002</v>
      </c>
      <c r="Z318" s="6">
        <v>0.40829799999999999</v>
      </c>
      <c r="AA318" s="6">
        <v>0.42388100000000001</v>
      </c>
      <c r="AB318" s="6">
        <v>0.46174500000000002</v>
      </c>
      <c r="AC318" s="6">
        <v>0.60618300000000003</v>
      </c>
      <c r="AJ318" s="6">
        <v>0</v>
      </c>
      <c r="AK318" s="6">
        <v>0</v>
      </c>
      <c r="AL318" s="6">
        <v>400</v>
      </c>
      <c r="AP318" s="23">
        <v>62.638199999999998</v>
      </c>
      <c r="AQ318" s="23">
        <v>-39.1188</v>
      </c>
      <c r="AR318" s="6">
        <v>2</v>
      </c>
      <c r="AS318" s="23">
        <v>-51.06</v>
      </c>
      <c r="AT318" s="188">
        <v>750</v>
      </c>
      <c r="AU318" s="23">
        <v>-39.1188</v>
      </c>
      <c r="AV318" s="23">
        <v>11.9413</v>
      </c>
      <c r="AW318" s="23">
        <v>50.696899999999999</v>
      </c>
      <c r="AX318" s="23">
        <v>62.638199999999998</v>
      </c>
      <c r="AY318" s="23">
        <v>0.224218</v>
      </c>
      <c r="AZ318" s="23">
        <v>0.12060800000000001</v>
      </c>
      <c r="BA318" s="23">
        <v>430.46899999999999</v>
      </c>
      <c r="BB318" s="23">
        <v>-265.625</v>
      </c>
      <c r="BC318" s="23">
        <v>-50.843800000000002</v>
      </c>
      <c r="BD318" s="23">
        <v>0.216284</v>
      </c>
      <c r="BE318" s="23">
        <v>0.78912499999999997</v>
      </c>
      <c r="BF318" s="23">
        <v>0</v>
      </c>
      <c r="BG318" s="23">
        <v>0</v>
      </c>
      <c r="BH318" s="23">
        <v>0</v>
      </c>
      <c r="BI318" s="23">
        <v>0.71087500000000003</v>
      </c>
      <c r="BJ318" s="23">
        <v>0.94</v>
      </c>
      <c r="BY318" s="105">
        <v>0.43055555555555558</v>
      </c>
      <c r="BZ318" s="105">
        <v>0.4375</v>
      </c>
      <c r="CA318" s="105">
        <v>0.44236111111111115</v>
      </c>
      <c r="CJ318" s="26"/>
      <c r="CK318" s="26"/>
      <c r="CN318" s="26"/>
      <c r="CO318" s="29"/>
      <c r="CR318" s="26"/>
      <c r="DF318" s="26"/>
      <c r="DG318" s="26"/>
      <c r="DJ318" s="26"/>
      <c r="DL318" s="26"/>
      <c r="DM318" s="26"/>
    </row>
    <row r="319" spans="1:117" x14ac:dyDescent="0.25">
      <c r="A319" s="6" t="s">
        <v>1122</v>
      </c>
      <c r="B319" s="6">
        <v>756</v>
      </c>
      <c r="F319" s="6" t="s">
        <v>531</v>
      </c>
      <c r="N319" s="23">
        <v>1</v>
      </c>
      <c r="O319" s="23">
        <v>1.5</v>
      </c>
      <c r="P319" s="6">
        <v>35.840000000000003</v>
      </c>
      <c r="Q319" s="23">
        <v>21.78</v>
      </c>
      <c r="R319" s="23">
        <v>10.4</v>
      </c>
      <c r="S319" s="23">
        <v>0.98799999999999999</v>
      </c>
      <c r="Y319" s="6">
        <v>0.657165</v>
      </c>
      <c r="Z319" s="6">
        <v>0.647316</v>
      </c>
      <c r="AA319" s="6">
        <v>0.61749900000000002</v>
      </c>
      <c r="AB319" s="6">
        <v>0.611182</v>
      </c>
      <c r="AC319" s="6">
        <v>0.645733</v>
      </c>
      <c r="AJ319" s="6">
        <v>0</v>
      </c>
      <c r="AK319" s="6">
        <v>0</v>
      </c>
      <c r="AL319" s="6">
        <v>400</v>
      </c>
      <c r="AP319" s="23">
        <v>69.707999999999998</v>
      </c>
      <c r="AQ319" s="23">
        <v>-29.5427</v>
      </c>
      <c r="AR319" s="6">
        <v>24</v>
      </c>
      <c r="AS319" s="23">
        <v>-53.352499999999999</v>
      </c>
      <c r="AT319" s="23">
        <v>840</v>
      </c>
      <c r="AU319" s="23">
        <v>-29.5427</v>
      </c>
      <c r="AV319" s="23">
        <v>23.809899999999999</v>
      </c>
      <c r="AW319" s="23">
        <v>45.898099999999999</v>
      </c>
      <c r="AX319" s="23">
        <v>69.707999999999998</v>
      </c>
      <c r="AY319" s="23">
        <v>0.19408900000000001</v>
      </c>
      <c r="AZ319" s="23">
        <v>0.101508</v>
      </c>
      <c r="BA319" s="23">
        <v>452.279</v>
      </c>
      <c r="BB319" s="23">
        <v>-340.495</v>
      </c>
      <c r="BC319" s="23">
        <v>-50.412799999999997</v>
      </c>
      <c r="BD319" s="23">
        <v>2.9397600000000002</v>
      </c>
      <c r="BE319" s="23">
        <v>0.65552600000000005</v>
      </c>
      <c r="BF319" s="23">
        <v>0</v>
      </c>
      <c r="BG319" s="23">
        <v>0</v>
      </c>
      <c r="BH319" s="23">
        <v>0</v>
      </c>
      <c r="BI319" s="23">
        <v>1.11781</v>
      </c>
      <c r="BJ319" s="23">
        <v>1.3104199999999999</v>
      </c>
      <c r="CJ319" s="26"/>
      <c r="CK319" s="26"/>
      <c r="CN319" s="26"/>
      <c r="CO319" s="29"/>
      <c r="DF319" s="26"/>
      <c r="DG319" s="26"/>
      <c r="DL319" s="26"/>
      <c r="DM319" s="26"/>
    </row>
    <row r="320" spans="1:117" x14ac:dyDescent="0.25">
      <c r="A320" s="6" t="s">
        <v>1123</v>
      </c>
      <c r="B320" s="6">
        <v>757</v>
      </c>
      <c r="F320" s="6" t="s">
        <v>531</v>
      </c>
      <c r="N320" s="23">
        <v>1</v>
      </c>
      <c r="P320" s="6">
        <v>11.38</v>
      </c>
      <c r="Q320" s="6">
        <v>6.83</v>
      </c>
      <c r="R320" s="6">
        <v>3.7</v>
      </c>
      <c r="S320" s="6">
        <v>0.307</v>
      </c>
      <c r="Y320" s="6">
        <v>0.54563600000000001</v>
      </c>
      <c r="Z320" s="6">
        <v>0.53166400000000003</v>
      </c>
      <c r="AA320" s="6">
        <v>0.52810100000000004</v>
      </c>
      <c r="AB320" s="6">
        <v>0.56135299999999999</v>
      </c>
      <c r="AC320" s="6">
        <v>0.68592500000000001</v>
      </c>
      <c r="AJ320" s="6">
        <v>0</v>
      </c>
      <c r="AK320" s="6">
        <v>0</v>
      </c>
      <c r="AL320" s="6">
        <v>400</v>
      </c>
      <c r="AM320" s="6">
        <v>385</v>
      </c>
      <c r="AP320" s="23">
        <v>31.642800000000001</v>
      </c>
      <c r="AQ320" s="23">
        <v>-41.874000000000002</v>
      </c>
      <c r="AR320" s="6">
        <v>27</v>
      </c>
      <c r="AS320" s="23">
        <v>-53.7087</v>
      </c>
      <c r="AT320" s="23">
        <v>1600</v>
      </c>
      <c r="AU320" s="23">
        <v>-41.874000000000002</v>
      </c>
      <c r="AV320" s="23">
        <v>11.8347</v>
      </c>
      <c r="AW320" s="23">
        <v>19.808</v>
      </c>
      <c r="AX320" s="23">
        <v>31.642800000000001</v>
      </c>
      <c r="AY320" s="23">
        <v>0.207702</v>
      </c>
      <c r="AZ320" s="23">
        <v>0.12839700000000001</v>
      </c>
      <c r="BA320" s="23">
        <v>143.51900000000001</v>
      </c>
      <c r="BB320" s="23">
        <v>-160.012</v>
      </c>
      <c r="BC320" s="23">
        <v>-55.444400000000002</v>
      </c>
      <c r="BD320" s="23">
        <v>-1.7357100000000001</v>
      </c>
      <c r="BE320" s="23">
        <v>5.0125400000000004</v>
      </c>
      <c r="BF320" s="23">
        <v>0</v>
      </c>
      <c r="BG320" s="23">
        <v>0</v>
      </c>
      <c r="BH320" s="23">
        <v>0</v>
      </c>
      <c r="BI320" s="23">
        <v>0.59782900000000005</v>
      </c>
      <c r="BJ320" s="23">
        <v>0.79925900000000005</v>
      </c>
      <c r="CJ320" s="26"/>
      <c r="CN320" s="26"/>
      <c r="DL320" s="26"/>
    </row>
    <row r="321" spans="1:697" x14ac:dyDescent="0.25">
      <c r="A321" s="6" t="s">
        <v>1124</v>
      </c>
      <c r="B321" s="6">
        <v>758</v>
      </c>
      <c r="F321" s="6" t="s">
        <v>531</v>
      </c>
      <c r="N321" s="23">
        <v>1</v>
      </c>
      <c r="O321" s="23">
        <v>1.5</v>
      </c>
      <c r="P321" s="6">
        <v>13.08</v>
      </c>
      <c r="Q321" s="6">
        <v>8.0299999999999994</v>
      </c>
      <c r="R321" s="6">
        <v>4.57</v>
      </c>
      <c r="S321" s="6">
        <v>0.379</v>
      </c>
      <c r="Y321" s="6">
        <v>0.52620100000000003</v>
      </c>
      <c r="Z321" s="6">
        <v>0.51189300000000004</v>
      </c>
      <c r="AA321" s="6">
        <v>0.49634699999999998</v>
      </c>
      <c r="AB321" s="6">
        <v>0.51004099999999997</v>
      </c>
      <c r="AC321" s="6">
        <v>0.61239699999999997</v>
      </c>
      <c r="AJ321" s="6">
        <v>0</v>
      </c>
      <c r="AK321" s="6">
        <v>0</v>
      </c>
      <c r="AL321" s="6">
        <v>400</v>
      </c>
      <c r="AP321" s="23">
        <v>43.275300000000001</v>
      </c>
      <c r="AQ321" s="23">
        <v>-41.39</v>
      </c>
      <c r="AR321" s="6">
        <v>36</v>
      </c>
      <c r="AS321" s="23">
        <v>-52.727499999999999</v>
      </c>
      <c r="AT321" s="188">
        <v>1410</v>
      </c>
      <c r="AU321" s="23">
        <v>-41.39</v>
      </c>
      <c r="AV321" s="23">
        <v>11.3375</v>
      </c>
      <c r="AW321" s="23">
        <v>31.937799999999999</v>
      </c>
      <c r="AX321" s="23">
        <v>43.275300000000001</v>
      </c>
      <c r="AY321" s="23">
        <v>0.223935</v>
      </c>
      <c r="AZ321" s="23">
        <v>0.14346999999999999</v>
      </c>
      <c r="BA321" s="23">
        <v>205.90299999999999</v>
      </c>
      <c r="BB321" s="23">
        <v>-232.03100000000001</v>
      </c>
      <c r="BC321" s="23">
        <v>-55.493099999999998</v>
      </c>
      <c r="BD321" s="23">
        <v>-2.7655400000000001</v>
      </c>
      <c r="BE321" s="23">
        <v>0.68222000000000005</v>
      </c>
      <c r="BF321" s="23">
        <v>0</v>
      </c>
      <c r="BG321" s="23">
        <v>0</v>
      </c>
      <c r="BH321" s="23">
        <v>0</v>
      </c>
      <c r="BI321" s="23">
        <v>0.59861299999999995</v>
      </c>
      <c r="BJ321" s="23">
        <v>0.82805600000000001</v>
      </c>
      <c r="CK321" s="26"/>
      <c r="CN321" s="26"/>
      <c r="CO321" s="29"/>
      <c r="CR321" s="26"/>
      <c r="DG321" s="26"/>
      <c r="DJ321" s="26"/>
      <c r="DM321" s="26"/>
    </row>
    <row r="322" spans="1:697" x14ac:dyDescent="0.25">
      <c r="A322" s="6" t="s">
        <v>1126</v>
      </c>
      <c r="B322" s="6">
        <v>760</v>
      </c>
      <c r="F322" s="6" t="s">
        <v>531</v>
      </c>
      <c r="N322" s="23">
        <v>1</v>
      </c>
      <c r="O322" s="23">
        <v>1</v>
      </c>
      <c r="P322" s="6">
        <v>10.4</v>
      </c>
      <c r="Q322" s="6">
        <v>6.38</v>
      </c>
      <c r="R322" s="6">
        <v>2.5099999999999998</v>
      </c>
      <c r="Z322" s="6">
        <v>0.46217000000000003</v>
      </c>
      <c r="AA322" s="6">
        <v>0.44207200000000002</v>
      </c>
      <c r="AB322" s="6">
        <v>0.461646</v>
      </c>
      <c r="AC322" s="6">
        <v>0.50498799999999999</v>
      </c>
      <c r="AJ322" s="6">
        <v>0</v>
      </c>
      <c r="AK322" s="6">
        <v>0</v>
      </c>
      <c r="AL322" s="6">
        <v>400</v>
      </c>
      <c r="AM322" s="6">
        <v>318</v>
      </c>
      <c r="AP322" s="23">
        <v>25.026800000000001</v>
      </c>
      <c r="AQ322" s="23">
        <v>-40.218800000000002</v>
      </c>
      <c r="AR322" s="6">
        <v>1</v>
      </c>
      <c r="AS322" s="23">
        <v>-49.339300000000001</v>
      </c>
      <c r="AT322" s="23">
        <v>1500</v>
      </c>
      <c r="AU322" s="23">
        <v>-40.218800000000002</v>
      </c>
      <c r="AV322" s="23">
        <v>9.1205400000000001</v>
      </c>
      <c r="AW322" s="23">
        <v>15.9062</v>
      </c>
      <c r="AX322" s="23">
        <v>25.026800000000001</v>
      </c>
      <c r="AY322" s="23">
        <v>0.19436999999999999</v>
      </c>
      <c r="AZ322" s="23">
        <v>0.11236599999999999</v>
      </c>
      <c r="BA322" s="23">
        <v>128.90600000000001</v>
      </c>
      <c r="BB322" s="23">
        <v>-132.03100000000001</v>
      </c>
      <c r="BC322" s="23">
        <v>-51.5</v>
      </c>
      <c r="BD322" s="23">
        <v>-2.1607099999999999</v>
      </c>
      <c r="BE322" s="23">
        <v>0.60566699999999996</v>
      </c>
      <c r="BI322" s="23">
        <v>0.474333</v>
      </c>
      <c r="BJ322" s="23">
        <v>0.66</v>
      </c>
      <c r="CK322" s="26"/>
      <c r="CO322" s="29"/>
      <c r="DG322" s="26"/>
      <c r="DM322" s="26"/>
    </row>
    <row r="323" spans="1:697" x14ac:dyDescent="0.25">
      <c r="A323" s="6" t="s">
        <v>1129</v>
      </c>
      <c r="B323" s="6">
        <v>780</v>
      </c>
      <c r="N323" s="23">
        <v>1</v>
      </c>
      <c r="P323" s="6">
        <v>19.39</v>
      </c>
      <c r="Q323" s="6">
        <v>10.55</v>
      </c>
      <c r="R323" s="6">
        <v>9.66</v>
      </c>
      <c r="Y323" s="6">
        <v>0.562191</v>
      </c>
      <c r="Z323" s="6">
        <v>0.55060500000000001</v>
      </c>
      <c r="AA323" s="6">
        <v>0.53547</v>
      </c>
      <c r="AB323" s="6">
        <v>0.56144499999999997</v>
      </c>
      <c r="AC323" s="6">
        <v>0.67351000000000005</v>
      </c>
      <c r="AJ323" s="6">
        <v>0</v>
      </c>
      <c r="AK323" s="6">
        <v>0</v>
      </c>
      <c r="AL323" s="6">
        <v>400</v>
      </c>
      <c r="AP323" s="23">
        <v>55.685699999999997</v>
      </c>
      <c r="AQ323" s="23">
        <v>-35.686100000000003</v>
      </c>
      <c r="AR323" s="6">
        <v>17</v>
      </c>
      <c r="AS323" s="23">
        <v>-59.130600000000001</v>
      </c>
      <c r="AT323" s="23">
        <v>920</v>
      </c>
      <c r="AU323" s="23">
        <v>-35.686100000000003</v>
      </c>
      <c r="AV323" s="23">
        <v>23.444400000000002</v>
      </c>
      <c r="AW323" s="23">
        <v>32.241300000000003</v>
      </c>
      <c r="AX323" s="23">
        <v>55.685699999999997</v>
      </c>
      <c r="AY323" s="23">
        <v>0.22237100000000001</v>
      </c>
      <c r="AZ323" s="23">
        <v>0.16047700000000001</v>
      </c>
      <c r="BA323" s="23">
        <v>225.27600000000001</v>
      </c>
      <c r="BB323" s="23">
        <v>-222.42599999999999</v>
      </c>
      <c r="BC323" s="23">
        <v>-60.6783</v>
      </c>
      <c r="BD323" s="23">
        <v>-1.54775</v>
      </c>
      <c r="BE323" s="23">
        <v>5.0978199999999996</v>
      </c>
      <c r="BF323" s="23">
        <v>0</v>
      </c>
      <c r="BG323" s="23">
        <v>0</v>
      </c>
      <c r="BH323" s="23">
        <v>0</v>
      </c>
      <c r="BI323" s="23">
        <v>1.12042</v>
      </c>
      <c r="BJ323" s="23">
        <v>1.38706</v>
      </c>
      <c r="CJ323" s="26"/>
      <c r="CN323" s="26"/>
      <c r="DF323" s="26"/>
      <c r="DL323" s="26"/>
    </row>
    <row r="324" spans="1:697" ht="18" customHeight="1" x14ac:dyDescent="0.25">
      <c r="B324" s="13" t="s">
        <v>769</v>
      </c>
      <c r="M324" s="81">
        <v>0.9</v>
      </c>
      <c r="N324" s="25">
        <v>1</v>
      </c>
      <c r="O324" s="25"/>
    </row>
    <row r="325" spans="1:697" x14ac:dyDescent="0.25">
      <c r="A325" s="196">
        <v>2</v>
      </c>
      <c r="B325" s="13" t="s">
        <v>624</v>
      </c>
      <c r="C325" s="6">
        <v>141</v>
      </c>
      <c r="D325" s="176">
        <v>3</v>
      </c>
      <c r="E325" s="13">
        <v>19</v>
      </c>
      <c r="F325" s="13">
        <v>15.6</v>
      </c>
      <c r="G325" s="13" t="s">
        <v>535</v>
      </c>
      <c r="J325" s="25">
        <v>0.3</v>
      </c>
      <c r="K325" s="50">
        <v>73</v>
      </c>
      <c r="L325" s="50">
        <v>348</v>
      </c>
      <c r="M325" s="25">
        <v>0.20977011494252873</v>
      </c>
      <c r="N325" s="25">
        <v>2</v>
      </c>
      <c r="O325" s="25">
        <v>2</v>
      </c>
      <c r="P325" s="25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5"/>
      <c r="AP325" s="25"/>
      <c r="AQ325" s="25"/>
      <c r="AR325" s="26"/>
      <c r="AS325" s="13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6"/>
      <c r="BW325" s="25"/>
      <c r="BX325" s="25"/>
      <c r="BY325" s="25"/>
      <c r="BZ325" s="61"/>
      <c r="CA325" s="61"/>
      <c r="CB325" s="61"/>
      <c r="CC325" s="61"/>
      <c r="CD325" s="61"/>
      <c r="CE325" s="25"/>
      <c r="CF325" s="25"/>
      <c r="CG325" s="25"/>
      <c r="CH325" s="25"/>
      <c r="CI325" s="25"/>
      <c r="CJ325" s="13"/>
      <c r="CK325" s="15"/>
      <c r="CL325" s="15"/>
      <c r="CM325" s="15"/>
      <c r="CN325" s="15"/>
      <c r="CO325" s="15"/>
      <c r="CP325" s="86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5"/>
      <c r="DD325" s="15"/>
      <c r="DE325" s="15"/>
      <c r="DF325" s="15"/>
      <c r="DG325" s="15"/>
      <c r="DH325" s="15"/>
      <c r="DI325" s="15"/>
      <c r="DJ325" s="13"/>
      <c r="DK325" s="13"/>
      <c r="DL325" s="13"/>
      <c r="DM325" s="15"/>
    </row>
    <row r="326" spans="1:697" x14ac:dyDescent="0.25">
      <c r="A326" s="196">
        <v>2</v>
      </c>
      <c r="B326" s="13" t="s">
        <v>683</v>
      </c>
      <c r="C326" s="6">
        <v>196</v>
      </c>
      <c r="D326" s="176">
        <v>3</v>
      </c>
      <c r="E326" s="13">
        <v>18</v>
      </c>
      <c r="F326" s="13">
        <v>13.5</v>
      </c>
      <c r="G326" s="13" t="s">
        <v>535</v>
      </c>
      <c r="K326" s="53">
        <v>75</v>
      </c>
      <c r="L326" s="50">
        <v>342</v>
      </c>
      <c r="M326" s="25">
        <v>0.21929824561403508</v>
      </c>
      <c r="N326" s="25">
        <v>2</v>
      </c>
      <c r="O326" s="25">
        <v>2</v>
      </c>
      <c r="P326" s="13"/>
      <c r="Q326" s="25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5"/>
      <c r="AN326" s="15"/>
      <c r="AO326" s="1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6"/>
      <c r="BU326" s="25"/>
      <c r="BV326" s="25"/>
      <c r="BW326" s="25"/>
      <c r="BX326" s="61"/>
      <c r="BY326" s="61"/>
      <c r="BZ326" s="61"/>
      <c r="CA326" s="61"/>
      <c r="CB326" s="61"/>
      <c r="CC326" s="25"/>
      <c r="CD326" s="25"/>
      <c r="CE326" s="25"/>
      <c r="CF326" s="25"/>
      <c r="CG326" s="25"/>
      <c r="CH326" s="13"/>
      <c r="CI326" s="13"/>
      <c r="CJ326" s="15"/>
      <c r="CK326" s="15"/>
      <c r="CL326" s="15"/>
      <c r="CM326" s="15"/>
      <c r="CN326" s="86"/>
      <c r="CO326" s="15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5"/>
      <c r="DB326" s="15"/>
      <c r="DC326" s="15"/>
      <c r="DD326" s="15"/>
      <c r="DE326" s="15"/>
      <c r="DF326" s="15"/>
      <c r="DG326" s="15"/>
      <c r="DH326" s="13"/>
      <c r="DI326" s="13"/>
      <c r="DJ326" s="13"/>
      <c r="DK326" s="13"/>
      <c r="DL326" s="15"/>
      <c r="DM326" s="15"/>
    </row>
    <row r="327" spans="1:697" x14ac:dyDescent="0.25">
      <c r="A327" s="197" t="s">
        <v>1044</v>
      </c>
      <c r="B327" s="13" t="s">
        <v>1044</v>
      </c>
      <c r="C327" s="6">
        <v>646</v>
      </c>
      <c r="D327" s="176">
        <v>3</v>
      </c>
      <c r="E327" s="6">
        <v>21</v>
      </c>
      <c r="F327" s="6">
        <v>24.2</v>
      </c>
      <c r="G327" s="6" t="s">
        <v>535</v>
      </c>
      <c r="J327" s="24"/>
      <c r="K327" s="24">
        <v>335</v>
      </c>
      <c r="L327" s="24">
        <v>350</v>
      </c>
      <c r="M327" s="23">
        <v>0.95714285714285718</v>
      </c>
      <c r="N327" s="23">
        <v>2</v>
      </c>
      <c r="O327" s="23">
        <v>2</v>
      </c>
      <c r="Q327" s="23"/>
      <c r="R327" s="23"/>
      <c r="AC327" s="50"/>
      <c r="AD327" s="50"/>
      <c r="AE327" s="50"/>
      <c r="AF327" s="50"/>
      <c r="AN327" s="6"/>
      <c r="AO327" s="6"/>
      <c r="AQ327" s="6"/>
      <c r="AR327" s="26"/>
      <c r="AS327" s="26"/>
      <c r="AT327" s="26"/>
      <c r="AU327" s="6"/>
      <c r="BU327" s="23"/>
      <c r="BX327" s="6"/>
      <c r="BY327" s="23"/>
      <c r="BZ327" s="23"/>
      <c r="CA327" s="23"/>
      <c r="CB327" s="105"/>
      <c r="CC327" s="105"/>
      <c r="CD327" s="105"/>
      <c r="CE327" s="6"/>
      <c r="CF327" s="6"/>
      <c r="CI327" s="23"/>
      <c r="CJ327" s="23"/>
      <c r="CK327" s="188"/>
      <c r="CN327" s="26"/>
      <c r="CO327" s="26"/>
      <c r="CP327" s="26"/>
      <c r="CQ327" s="26"/>
      <c r="CR327" s="29"/>
      <c r="DE327" s="26"/>
      <c r="DF327" s="26"/>
      <c r="DG327" s="26"/>
      <c r="DH327" s="26"/>
      <c r="DI327" s="26"/>
      <c r="DJ327" s="26"/>
      <c r="DM327" s="26"/>
    </row>
    <row r="328" spans="1:697" x14ac:dyDescent="0.25">
      <c r="A328" s="196">
        <v>2</v>
      </c>
      <c r="B328" s="13" t="s">
        <v>1012</v>
      </c>
      <c r="C328" s="6">
        <v>566</v>
      </c>
      <c r="D328" s="176">
        <v>4</v>
      </c>
      <c r="E328" s="6">
        <v>21</v>
      </c>
      <c r="F328" s="6">
        <v>15</v>
      </c>
      <c r="G328" s="6" t="s">
        <v>948</v>
      </c>
      <c r="J328" s="53"/>
      <c r="K328" s="53"/>
      <c r="M328" s="23">
        <v>1</v>
      </c>
      <c r="N328" s="25">
        <v>2</v>
      </c>
      <c r="O328" s="25">
        <v>2</v>
      </c>
      <c r="AM328" s="26"/>
      <c r="AR328" s="23"/>
      <c r="AT328" s="188"/>
      <c r="BT328" s="6"/>
      <c r="BU328" s="23"/>
      <c r="BX328" s="105"/>
      <c r="BY328" s="105"/>
      <c r="BZ328" s="6"/>
      <c r="CC328" s="23"/>
      <c r="CH328" s="13"/>
      <c r="CI328" s="13"/>
      <c r="CJ328" s="26"/>
      <c r="CK328" s="26"/>
      <c r="CL328" s="26"/>
      <c r="CM328" s="26"/>
      <c r="CN328" s="29"/>
      <c r="CO328" s="26"/>
      <c r="CP328" s="26"/>
      <c r="CQ328" s="26"/>
      <c r="CR328" s="26"/>
      <c r="CS328" s="26"/>
      <c r="CT328" s="26"/>
      <c r="CU328" s="26"/>
      <c r="CV328" s="26"/>
      <c r="CW328" s="26"/>
      <c r="CX328" s="26"/>
      <c r="CY328" s="26"/>
      <c r="CZ328" s="26"/>
      <c r="DA328" s="26"/>
      <c r="DB328" s="26"/>
      <c r="DC328" s="26"/>
      <c r="DD328" s="26"/>
      <c r="DE328" s="26"/>
      <c r="DF328" s="26"/>
      <c r="DG328" s="26"/>
      <c r="DH328" s="26"/>
      <c r="DI328" s="26"/>
      <c r="DJ328" s="26"/>
      <c r="DK328" s="26"/>
      <c r="DL328" s="26"/>
      <c r="DM328" s="26"/>
    </row>
    <row r="329" spans="1:697" x14ac:dyDescent="0.25">
      <c r="A329" s="6" t="s">
        <v>595</v>
      </c>
      <c r="B329" s="6">
        <v>113</v>
      </c>
      <c r="C329" s="22"/>
      <c r="D329" s="6">
        <v>17</v>
      </c>
      <c r="E329" s="6">
        <v>15.5</v>
      </c>
      <c r="F329" s="40" t="s">
        <v>535</v>
      </c>
      <c r="N329" s="6">
        <v>2</v>
      </c>
      <c r="O329" s="6">
        <v>2.5</v>
      </c>
      <c r="P329" s="40">
        <v>26.93</v>
      </c>
      <c r="Q329" s="40">
        <v>9.9700000000000006</v>
      </c>
      <c r="S329" s="40">
        <v>1.1020000000000001</v>
      </c>
      <c r="AP329" s="23">
        <v>67.121799999999993</v>
      </c>
      <c r="AQ329" s="23">
        <v>-37.161000000000001</v>
      </c>
      <c r="AR329" s="6">
        <v>9</v>
      </c>
      <c r="AS329" s="23">
        <v>-50.080199999999998</v>
      </c>
      <c r="AT329" s="23">
        <v>635.55600000000004</v>
      </c>
      <c r="AU329" s="23">
        <v>-37.161000000000001</v>
      </c>
      <c r="AV329" s="23">
        <v>12.9191</v>
      </c>
      <c r="AW329" s="23">
        <v>54.2027</v>
      </c>
      <c r="AX329" s="23">
        <v>67.121799999999993</v>
      </c>
      <c r="AY329" s="23">
        <v>0.22713900000000001</v>
      </c>
      <c r="AZ329" s="23">
        <v>0.13616500000000001</v>
      </c>
      <c r="BA329" s="23">
        <v>423.61099999999999</v>
      </c>
      <c r="BB329" s="23">
        <v>-297.91699999999997</v>
      </c>
      <c r="BC329" s="23">
        <v>-47.3889</v>
      </c>
      <c r="BD329" s="23">
        <v>2.6912799999999999</v>
      </c>
      <c r="BE329" s="23">
        <v>0.75324100000000005</v>
      </c>
      <c r="BI329" s="23">
        <v>0.95453600000000005</v>
      </c>
      <c r="BJ329" s="23">
        <v>1.1922200000000001</v>
      </c>
      <c r="CK329" s="26"/>
      <c r="CL329" s="26"/>
      <c r="CN329" s="26"/>
      <c r="CO329" s="29"/>
      <c r="DB329" s="26"/>
      <c r="DC329" s="26"/>
      <c r="DD329" s="26"/>
      <c r="DE329" s="26"/>
      <c r="DF329" s="26"/>
      <c r="DG329" s="26"/>
      <c r="DM329" s="26"/>
    </row>
    <row r="330" spans="1:697" x14ac:dyDescent="0.25">
      <c r="A330" s="197" t="s">
        <v>891</v>
      </c>
      <c r="B330" s="6">
        <v>391</v>
      </c>
      <c r="C330" s="22" t="s">
        <v>783</v>
      </c>
      <c r="D330" s="13">
        <v>17</v>
      </c>
      <c r="E330" s="13">
        <v>15.4</v>
      </c>
      <c r="F330" s="6" t="s">
        <v>535</v>
      </c>
      <c r="H330" s="6">
        <v>0</v>
      </c>
      <c r="I330" s="13"/>
      <c r="J330" s="23">
        <v>0.375</v>
      </c>
      <c r="K330" s="53"/>
      <c r="L330" s="53"/>
      <c r="M330" s="23">
        <v>0.16279069767441862</v>
      </c>
      <c r="N330" s="25">
        <v>2</v>
      </c>
      <c r="O330" s="25">
        <v>2</v>
      </c>
      <c r="P330" s="6">
        <v>32.270000000000003</v>
      </c>
      <c r="Q330" s="6">
        <v>21.68</v>
      </c>
      <c r="R330" s="6">
        <v>15</v>
      </c>
      <c r="S330" s="6">
        <v>1.0069999999999999</v>
      </c>
      <c r="T330" s="6">
        <v>0.93600000000000005</v>
      </c>
      <c r="Y330" s="6">
        <v>0.61804099999999995</v>
      </c>
      <c r="Z330" s="6">
        <v>0.64086900000000002</v>
      </c>
      <c r="AA330" s="6">
        <v>0.653752</v>
      </c>
      <c r="AB330" s="6">
        <v>0.69763399999999998</v>
      </c>
      <c r="AC330" s="6">
        <v>0.64425600000000005</v>
      </c>
      <c r="AD330" s="6">
        <v>-22.156199999999998</v>
      </c>
      <c r="AE330" s="6">
        <v>15.0625</v>
      </c>
      <c r="AF330" s="6">
        <v>4.375</v>
      </c>
      <c r="AG330" s="6">
        <v>-22.156199999999998</v>
      </c>
      <c r="AH330" s="6">
        <v>15.0625</v>
      </c>
      <c r="AI330" s="6">
        <v>4.375</v>
      </c>
      <c r="AM330" s="6">
        <v>68</v>
      </c>
      <c r="AP330" s="6">
        <v>75.988900000000001</v>
      </c>
      <c r="AQ330" s="6">
        <v>-34.052799999999998</v>
      </c>
      <c r="AR330" s="6">
        <v>33</v>
      </c>
      <c r="AS330" s="6">
        <v>-53.349699999999999</v>
      </c>
      <c r="AT330" s="6">
        <v>720</v>
      </c>
      <c r="AU330" s="6">
        <v>-34.052799999999998</v>
      </c>
      <c r="AV330" s="6">
        <v>19.296900000000001</v>
      </c>
      <c r="AW330" s="6">
        <v>56.692</v>
      </c>
      <c r="AX330" s="6">
        <v>75.988900000000001</v>
      </c>
      <c r="AY330" s="6">
        <v>0.23139100000000001</v>
      </c>
      <c r="AZ330" s="6">
        <v>0.121834</v>
      </c>
      <c r="BA330" s="6">
        <v>488.73099999999999</v>
      </c>
      <c r="BB330" s="6"/>
      <c r="BC330" s="6">
        <v>-52.256599999999999</v>
      </c>
      <c r="BD330" s="6">
        <v>1.09311</v>
      </c>
      <c r="BE330" s="6">
        <v>0.74455700000000002</v>
      </c>
      <c r="BF330" s="42"/>
      <c r="BG330" s="42"/>
      <c r="BH330" s="43"/>
      <c r="BI330" s="6">
        <v>1.2757499999999999</v>
      </c>
      <c r="BJ330" s="6">
        <v>1.49485</v>
      </c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V330" s="6"/>
      <c r="BW330" s="6"/>
      <c r="BX330" s="6"/>
      <c r="CI330" s="13"/>
      <c r="CJ330" s="13">
        <v>108</v>
      </c>
      <c r="CK330" s="26"/>
      <c r="CL330" s="26"/>
      <c r="CM330" s="26"/>
      <c r="CN330" s="26"/>
      <c r="CO330" s="29"/>
      <c r="DB330" s="26"/>
      <c r="DC330" s="26"/>
      <c r="DD330" s="26"/>
      <c r="DE330" s="26"/>
      <c r="DF330" s="26"/>
      <c r="DG330" s="26"/>
      <c r="DH330" s="26"/>
      <c r="DM330" s="26"/>
    </row>
    <row r="331" spans="1:697" x14ac:dyDescent="0.25">
      <c r="A331" s="196" t="s">
        <v>537</v>
      </c>
      <c r="B331" s="6">
        <v>28</v>
      </c>
      <c r="C331" s="22"/>
      <c r="D331" s="6">
        <v>18</v>
      </c>
      <c r="E331" s="6">
        <v>16</v>
      </c>
      <c r="F331" s="40" t="s">
        <v>535</v>
      </c>
      <c r="N331" s="6">
        <v>2</v>
      </c>
      <c r="O331" s="6">
        <v>2</v>
      </c>
      <c r="P331" s="40">
        <v>46.81</v>
      </c>
      <c r="Q331" s="40">
        <v>22.18</v>
      </c>
      <c r="S331" s="40">
        <v>1.778</v>
      </c>
      <c r="Y331" s="6">
        <v>0.445826</v>
      </c>
      <c r="Z331" s="6">
        <v>0.46696599999999999</v>
      </c>
      <c r="AA331" s="6">
        <v>0.483682</v>
      </c>
      <c r="AB331" s="6">
        <v>0.53958899999999999</v>
      </c>
      <c r="AC331" s="6">
        <v>0.61799199999999999</v>
      </c>
      <c r="AJ331" s="6">
        <v>-60.922699999999999</v>
      </c>
      <c r="AK331" s="6">
        <v>-700</v>
      </c>
      <c r="AL331" s="6">
        <v>100</v>
      </c>
      <c r="AP331" s="23">
        <v>63.556800000000003</v>
      </c>
      <c r="AQ331" s="23">
        <v>-29.8125</v>
      </c>
      <c r="AR331" s="6">
        <v>1</v>
      </c>
      <c r="AS331" s="23">
        <v>-45.306800000000003</v>
      </c>
      <c r="AT331" s="23">
        <v>500</v>
      </c>
      <c r="AU331" s="23">
        <v>-29.8125</v>
      </c>
      <c r="AV331" s="23">
        <v>15.494300000000001</v>
      </c>
      <c r="AW331" s="23">
        <v>48.0625</v>
      </c>
      <c r="AX331" s="23">
        <v>63.556800000000003</v>
      </c>
      <c r="AY331" s="23">
        <v>0.27635999999999999</v>
      </c>
      <c r="AZ331" s="23">
        <v>0.14038300000000001</v>
      </c>
      <c r="BA331" s="23">
        <v>344.53100000000001</v>
      </c>
      <c r="BB331" s="23">
        <v>-201.56200000000001</v>
      </c>
      <c r="BC331" s="23">
        <v>-42.9375</v>
      </c>
      <c r="BD331" s="23">
        <v>2.3692600000000001</v>
      </c>
      <c r="BE331" s="23">
        <v>1.07219</v>
      </c>
      <c r="BI331" s="23">
        <v>1.34781</v>
      </c>
      <c r="BJ331" s="23">
        <v>1.6</v>
      </c>
      <c r="BQ331" s="23">
        <v>1.4786393333333334</v>
      </c>
      <c r="BR331" s="23">
        <v>0.47127526666666664</v>
      </c>
      <c r="BU331" s="36"/>
      <c r="CK331" s="26"/>
      <c r="CL331" s="26"/>
      <c r="CM331" s="26"/>
      <c r="CN331" s="26"/>
      <c r="CO331" s="29"/>
      <c r="DB331" s="26"/>
      <c r="DC331" s="26"/>
      <c r="DD331" s="26"/>
      <c r="DE331" s="26"/>
      <c r="DF331" s="26"/>
      <c r="DG331" s="26"/>
      <c r="DM331" s="26"/>
      <c r="GI331" s="36"/>
      <c r="GJ331" s="36"/>
      <c r="GK331" s="36"/>
      <c r="GL331" s="36"/>
      <c r="GM331" s="36"/>
      <c r="GN331" s="36"/>
      <c r="GO331" s="36"/>
      <c r="GP331" s="36"/>
      <c r="GQ331" s="36"/>
      <c r="GR331" s="36"/>
      <c r="GS331" s="36"/>
      <c r="GT331" s="36"/>
      <c r="GU331" s="36"/>
      <c r="GV331" s="36"/>
      <c r="GW331" s="36"/>
      <c r="GX331" s="36"/>
      <c r="GY331" s="36"/>
      <c r="GZ331" s="36"/>
      <c r="HA331" s="36"/>
      <c r="HB331" s="36"/>
      <c r="HC331" s="36"/>
      <c r="HD331" s="36"/>
      <c r="HE331" s="36"/>
      <c r="HF331" s="36"/>
      <c r="HG331" s="36"/>
      <c r="HH331" s="36"/>
      <c r="HI331" s="36"/>
      <c r="HJ331" s="36"/>
      <c r="HK331" s="36"/>
      <c r="HL331" s="36"/>
      <c r="HM331" s="36"/>
      <c r="HN331" s="36"/>
      <c r="HO331" s="36"/>
      <c r="HP331" s="36"/>
      <c r="HQ331" s="36"/>
      <c r="HR331" s="36"/>
      <c r="HS331" s="36"/>
      <c r="HT331" s="36"/>
      <c r="HU331" s="36"/>
      <c r="HV331" s="36"/>
      <c r="HW331" s="36"/>
      <c r="HX331" s="36"/>
      <c r="HY331" s="36"/>
      <c r="HZ331" s="36"/>
      <c r="IA331" s="36"/>
      <c r="IB331" s="36"/>
      <c r="IC331" s="36"/>
      <c r="ID331" s="36"/>
      <c r="IE331" s="36"/>
      <c r="IF331" s="36"/>
      <c r="IG331" s="36"/>
      <c r="IH331" s="36"/>
      <c r="II331" s="36"/>
      <c r="IJ331" s="36"/>
      <c r="IK331" s="36"/>
      <c r="IL331" s="36"/>
      <c r="IM331" s="36"/>
      <c r="IN331" s="36"/>
      <c r="IO331" s="36"/>
      <c r="IP331" s="36"/>
      <c r="IQ331" s="36"/>
      <c r="IR331" s="36"/>
      <c r="IS331" s="36"/>
      <c r="IT331" s="36"/>
      <c r="IU331" s="36"/>
      <c r="IV331" s="36"/>
      <c r="IW331" s="36"/>
      <c r="IX331" s="36"/>
      <c r="IY331" s="36"/>
      <c r="IZ331" s="36"/>
      <c r="JA331" s="36"/>
      <c r="JB331" s="36"/>
      <c r="JC331" s="36"/>
      <c r="JD331" s="36"/>
      <c r="JE331" s="36"/>
      <c r="JF331" s="36"/>
      <c r="JG331" s="36"/>
      <c r="JH331" s="36"/>
      <c r="JI331" s="36"/>
      <c r="JJ331" s="36"/>
      <c r="JK331" s="36"/>
      <c r="JL331" s="36"/>
      <c r="JM331" s="36"/>
      <c r="JN331" s="36"/>
      <c r="JO331" s="36"/>
      <c r="JP331" s="36"/>
      <c r="JQ331" s="36"/>
      <c r="JR331" s="36"/>
      <c r="JS331" s="36"/>
      <c r="JT331" s="36"/>
      <c r="JU331" s="36"/>
      <c r="JV331" s="36"/>
      <c r="JW331" s="36"/>
      <c r="JX331" s="36"/>
      <c r="JY331" s="36"/>
      <c r="JZ331" s="36"/>
      <c r="KA331" s="36"/>
      <c r="KB331" s="36"/>
      <c r="KC331" s="36"/>
      <c r="KD331" s="36"/>
      <c r="KE331" s="36"/>
      <c r="KF331" s="36"/>
      <c r="KG331" s="36"/>
      <c r="KH331" s="36"/>
      <c r="KI331" s="36"/>
      <c r="KJ331" s="36"/>
      <c r="KK331" s="36"/>
      <c r="KL331" s="36"/>
      <c r="KM331" s="36"/>
      <c r="KN331" s="36"/>
      <c r="KO331" s="36"/>
      <c r="KP331" s="36"/>
      <c r="KQ331" s="36"/>
      <c r="KR331" s="36"/>
      <c r="KS331" s="36"/>
      <c r="KT331" s="36"/>
      <c r="KU331" s="36"/>
      <c r="KV331" s="36"/>
      <c r="KW331" s="36"/>
      <c r="KX331" s="36"/>
      <c r="KY331" s="36"/>
      <c r="KZ331" s="36"/>
      <c r="LA331" s="36"/>
      <c r="LB331" s="36"/>
      <c r="LC331" s="36"/>
      <c r="LD331" s="36"/>
      <c r="LE331" s="36"/>
      <c r="LF331" s="36"/>
      <c r="LG331" s="36"/>
      <c r="LH331" s="36"/>
      <c r="LI331" s="36"/>
      <c r="LJ331" s="36"/>
      <c r="LK331" s="36"/>
      <c r="LL331" s="36"/>
      <c r="LM331" s="36"/>
      <c r="LN331" s="36"/>
      <c r="LO331" s="36"/>
      <c r="LP331" s="36"/>
      <c r="LQ331" s="36"/>
      <c r="LR331" s="36"/>
      <c r="LS331" s="36"/>
      <c r="LT331" s="36"/>
      <c r="LU331" s="36"/>
      <c r="LV331" s="36"/>
      <c r="LW331" s="36"/>
      <c r="LX331" s="36"/>
      <c r="LY331" s="36"/>
      <c r="LZ331" s="36"/>
      <c r="MA331" s="36"/>
      <c r="MB331" s="36"/>
      <c r="MC331" s="36"/>
      <c r="MD331" s="36"/>
      <c r="ME331" s="36"/>
      <c r="MF331" s="36"/>
      <c r="MG331" s="36"/>
      <c r="MH331" s="36"/>
      <c r="MI331" s="36"/>
      <c r="MJ331" s="36"/>
      <c r="MK331" s="36"/>
      <c r="ML331" s="36"/>
      <c r="MM331" s="36"/>
      <c r="MN331" s="36"/>
      <c r="MO331" s="36"/>
      <c r="MP331" s="36"/>
      <c r="MQ331" s="36"/>
      <c r="MR331" s="36"/>
      <c r="MS331" s="36"/>
      <c r="MT331" s="36"/>
      <c r="MU331" s="36"/>
      <c r="MV331" s="36"/>
      <c r="MW331" s="36"/>
      <c r="MX331" s="36"/>
      <c r="MY331" s="36"/>
      <c r="MZ331" s="36"/>
      <c r="NA331" s="36"/>
      <c r="NB331" s="36"/>
      <c r="NC331" s="36"/>
      <c r="ND331" s="36"/>
      <c r="NE331" s="36"/>
      <c r="NF331" s="36"/>
      <c r="NG331" s="36"/>
      <c r="NH331" s="36"/>
      <c r="NI331" s="36"/>
      <c r="NJ331" s="36"/>
      <c r="NK331" s="36"/>
      <c r="NL331" s="36"/>
      <c r="NM331" s="36"/>
      <c r="NN331" s="36"/>
      <c r="NO331" s="36"/>
      <c r="NP331" s="36"/>
      <c r="NQ331" s="36"/>
      <c r="NR331" s="36"/>
      <c r="NS331" s="36"/>
      <c r="NT331" s="36"/>
      <c r="NU331" s="36"/>
      <c r="NV331" s="36"/>
      <c r="NW331" s="36"/>
      <c r="NX331" s="36"/>
      <c r="NY331" s="36"/>
      <c r="NZ331" s="36"/>
      <c r="OA331" s="36"/>
      <c r="OB331" s="36"/>
      <c r="OC331" s="36"/>
      <c r="OD331" s="36"/>
      <c r="OE331" s="36"/>
      <c r="OF331" s="36"/>
      <c r="OG331" s="36"/>
      <c r="OH331" s="36"/>
      <c r="OI331" s="36"/>
      <c r="OJ331" s="36"/>
      <c r="OK331" s="36"/>
      <c r="OL331" s="36"/>
      <c r="OM331" s="36"/>
      <c r="ON331" s="36"/>
      <c r="OO331" s="36"/>
      <c r="OP331" s="36"/>
      <c r="OQ331" s="36"/>
      <c r="OR331" s="36"/>
      <c r="OS331" s="36"/>
      <c r="OT331" s="36"/>
      <c r="OU331" s="36"/>
      <c r="OV331" s="36"/>
      <c r="OW331" s="36"/>
      <c r="OX331" s="36"/>
      <c r="OY331" s="36"/>
      <c r="OZ331" s="36"/>
      <c r="PA331" s="36"/>
      <c r="PB331" s="36"/>
      <c r="PC331" s="36"/>
      <c r="PD331" s="36"/>
      <c r="PE331" s="36"/>
      <c r="PF331" s="36"/>
      <c r="PG331" s="36"/>
      <c r="PH331" s="36"/>
      <c r="PI331" s="36"/>
      <c r="PJ331" s="36"/>
      <c r="PK331" s="36"/>
      <c r="PL331" s="36"/>
      <c r="PM331" s="36"/>
      <c r="PN331" s="36"/>
      <c r="PO331" s="36"/>
      <c r="PP331" s="36"/>
      <c r="PQ331" s="36"/>
      <c r="PR331" s="36"/>
      <c r="PS331" s="36"/>
      <c r="PT331" s="36"/>
      <c r="PU331" s="36"/>
      <c r="PV331" s="36"/>
      <c r="PW331" s="36"/>
      <c r="PX331" s="36"/>
      <c r="PY331" s="36"/>
      <c r="PZ331" s="36"/>
      <c r="QA331" s="36"/>
      <c r="QB331" s="36"/>
      <c r="QC331" s="36"/>
      <c r="QD331" s="36"/>
      <c r="QE331" s="36"/>
      <c r="QF331" s="36"/>
      <c r="QG331" s="36"/>
      <c r="QH331" s="36"/>
      <c r="QI331" s="36"/>
      <c r="QJ331" s="36"/>
      <c r="QK331" s="36"/>
      <c r="QL331" s="36"/>
      <c r="QM331" s="36"/>
      <c r="QN331" s="36"/>
      <c r="QO331" s="36"/>
      <c r="QP331" s="36"/>
      <c r="QQ331" s="36"/>
      <c r="QR331" s="36"/>
      <c r="QS331" s="36"/>
      <c r="QT331" s="36"/>
      <c r="QU331" s="36"/>
      <c r="QV331" s="36"/>
      <c r="QW331" s="36"/>
      <c r="QX331" s="36"/>
      <c r="QY331" s="36"/>
      <c r="QZ331" s="36"/>
      <c r="RA331" s="36"/>
      <c r="RB331" s="36"/>
      <c r="RC331" s="36"/>
      <c r="RD331" s="36"/>
      <c r="RE331" s="36"/>
      <c r="RF331" s="36"/>
      <c r="RG331" s="36"/>
      <c r="RH331" s="36"/>
      <c r="RI331" s="36"/>
      <c r="RJ331" s="36"/>
      <c r="RK331" s="36"/>
      <c r="RL331" s="36"/>
      <c r="RM331" s="36"/>
      <c r="RN331" s="36"/>
      <c r="RO331" s="36"/>
      <c r="RP331" s="36"/>
      <c r="RQ331" s="36"/>
      <c r="RR331" s="36"/>
      <c r="RS331" s="36"/>
      <c r="RT331" s="36"/>
      <c r="RU331" s="36"/>
      <c r="RV331" s="36"/>
      <c r="RW331" s="36"/>
      <c r="RX331" s="36"/>
      <c r="RY331" s="36"/>
      <c r="RZ331" s="36"/>
      <c r="SA331" s="36"/>
      <c r="SB331" s="36"/>
      <c r="SC331" s="36"/>
      <c r="SD331" s="36"/>
      <c r="SE331" s="36"/>
      <c r="SF331" s="36"/>
      <c r="SG331" s="36"/>
      <c r="SH331" s="36"/>
      <c r="SI331" s="36"/>
      <c r="SJ331" s="36"/>
      <c r="SK331" s="36"/>
      <c r="SL331" s="36"/>
      <c r="SM331" s="36"/>
      <c r="SN331" s="36"/>
      <c r="SO331" s="36"/>
      <c r="SP331" s="36"/>
      <c r="SQ331" s="36"/>
      <c r="SR331" s="36"/>
      <c r="SS331" s="36"/>
      <c r="ST331" s="36"/>
      <c r="SU331" s="36"/>
      <c r="SV331" s="36"/>
      <c r="SW331" s="36"/>
      <c r="SX331" s="36"/>
      <c r="SY331" s="36"/>
      <c r="SZ331" s="36"/>
      <c r="TA331" s="36"/>
      <c r="TB331" s="36"/>
      <c r="TC331" s="36"/>
      <c r="TD331" s="36"/>
      <c r="TE331" s="36"/>
      <c r="TF331" s="36"/>
      <c r="TG331" s="36"/>
      <c r="TH331" s="36"/>
      <c r="TI331" s="36"/>
      <c r="TJ331" s="36"/>
      <c r="TK331" s="36"/>
      <c r="TL331" s="36"/>
      <c r="TM331" s="36"/>
      <c r="TN331" s="36"/>
      <c r="TO331" s="36"/>
      <c r="TP331" s="36"/>
      <c r="TQ331" s="36"/>
      <c r="TR331" s="36"/>
      <c r="TS331" s="36"/>
      <c r="TT331" s="36"/>
      <c r="TU331" s="36"/>
      <c r="TV331" s="36"/>
      <c r="TW331" s="36"/>
      <c r="TX331" s="36"/>
      <c r="TY331" s="36"/>
      <c r="TZ331" s="36"/>
      <c r="UA331" s="36"/>
      <c r="UB331" s="36"/>
      <c r="UC331" s="36"/>
      <c r="UD331" s="36"/>
      <c r="UE331" s="36"/>
      <c r="UF331" s="36"/>
      <c r="UG331" s="36"/>
      <c r="UH331" s="36"/>
      <c r="UI331" s="36"/>
      <c r="UJ331" s="36"/>
      <c r="UK331" s="36"/>
      <c r="UL331" s="36"/>
      <c r="UM331" s="36"/>
      <c r="UN331" s="36"/>
      <c r="UO331" s="36"/>
      <c r="UP331" s="36"/>
      <c r="UQ331" s="36"/>
      <c r="UR331" s="36"/>
      <c r="US331" s="36"/>
      <c r="UT331" s="36"/>
      <c r="UU331" s="36"/>
      <c r="UV331" s="36"/>
      <c r="UW331" s="36"/>
      <c r="UX331" s="36"/>
      <c r="UY331" s="36"/>
      <c r="UZ331" s="36"/>
      <c r="VA331" s="36"/>
      <c r="VB331" s="36"/>
      <c r="VC331" s="36"/>
      <c r="VD331" s="36"/>
      <c r="VE331" s="36"/>
      <c r="VF331" s="36"/>
      <c r="VG331" s="36"/>
      <c r="VH331" s="36"/>
      <c r="VI331" s="36"/>
      <c r="VJ331" s="36"/>
      <c r="VK331" s="36"/>
      <c r="VL331" s="36"/>
      <c r="VM331" s="36"/>
      <c r="VN331" s="36"/>
      <c r="VO331" s="36"/>
      <c r="VP331" s="36"/>
      <c r="VQ331" s="36"/>
      <c r="VR331" s="36"/>
      <c r="VS331" s="36"/>
      <c r="VT331" s="36"/>
      <c r="VU331" s="36"/>
      <c r="VV331" s="36"/>
      <c r="VW331" s="36"/>
      <c r="VX331" s="36"/>
      <c r="VY331" s="36"/>
      <c r="VZ331" s="36"/>
      <c r="WA331" s="36"/>
      <c r="WB331" s="36"/>
      <c r="WC331" s="36"/>
      <c r="WD331" s="36"/>
      <c r="WE331" s="36"/>
      <c r="WF331" s="36"/>
      <c r="WG331" s="36"/>
      <c r="WH331" s="36"/>
      <c r="WI331" s="36"/>
      <c r="WJ331" s="36"/>
      <c r="WK331" s="36"/>
      <c r="WL331" s="36"/>
      <c r="WM331" s="36"/>
      <c r="WN331" s="36"/>
      <c r="WO331" s="36"/>
      <c r="WP331" s="36"/>
      <c r="WQ331" s="36"/>
      <c r="WR331" s="36"/>
      <c r="WS331" s="36"/>
      <c r="WT331" s="36"/>
      <c r="WU331" s="36"/>
      <c r="WV331" s="36"/>
      <c r="WW331" s="36"/>
      <c r="WX331" s="36"/>
      <c r="WY331" s="36"/>
      <c r="WZ331" s="36"/>
      <c r="XA331" s="36"/>
      <c r="XB331" s="36"/>
      <c r="XC331" s="36"/>
      <c r="XD331" s="36"/>
      <c r="XE331" s="36"/>
      <c r="XF331" s="36"/>
      <c r="XG331" s="36"/>
      <c r="XH331" s="36"/>
      <c r="XI331" s="36"/>
      <c r="XJ331" s="36"/>
      <c r="XK331" s="36"/>
      <c r="XL331" s="36"/>
      <c r="XM331" s="36"/>
      <c r="XN331" s="36"/>
      <c r="XO331" s="36"/>
      <c r="XP331" s="36"/>
      <c r="XQ331" s="36"/>
      <c r="XR331" s="36"/>
      <c r="XS331" s="36"/>
      <c r="XT331" s="36"/>
      <c r="XU331" s="36"/>
      <c r="XV331" s="36"/>
      <c r="XW331" s="36"/>
      <c r="XX331" s="36"/>
      <c r="XY331" s="36"/>
      <c r="XZ331" s="36"/>
      <c r="YA331" s="36"/>
      <c r="YB331" s="36"/>
      <c r="YC331" s="36"/>
      <c r="YD331" s="36"/>
      <c r="YE331" s="36"/>
      <c r="YF331" s="36"/>
      <c r="YG331" s="36"/>
      <c r="YH331" s="36"/>
      <c r="YI331" s="36"/>
      <c r="YJ331" s="36"/>
      <c r="YK331" s="36"/>
      <c r="YL331" s="36"/>
      <c r="YM331" s="36"/>
      <c r="YN331" s="36"/>
      <c r="YO331" s="36"/>
      <c r="YP331" s="36"/>
      <c r="YQ331" s="36"/>
      <c r="YR331" s="36"/>
      <c r="YS331" s="36"/>
      <c r="YT331" s="36"/>
      <c r="YU331" s="36"/>
      <c r="YV331" s="36"/>
      <c r="YW331" s="36"/>
      <c r="YX331" s="36"/>
      <c r="YY331" s="36"/>
      <c r="YZ331" s="36"/>
      <c r="ZA331" s="36"/>
      <c r="ZB331" s="36"/>
      <c r="ZC331" s="36"/>
      <c r="ZD331" s="36"/>
      <c r="ZE331" s="36"/>
      <c r="ZF331" s="36"/>
      <c r="ZG331" s="36"/>
      <c r="ZH331" s="36"/>
      <c r="ZI331" s="36"/>
      <c r="ZJ331" s="36"/>
      <c r="ZK331" s="36"/>
      <c r="ZL331" s="36"/>
      <c r="ZM331" s="36"/>
      <c r="ZN331" s="36"/>
      <c r="ZO331" s="36"/>
      <c r="ZP331" s="36"/>
      <c r="ZQ331" s="36"/>
      <c r="ZR331" s="36"/>
      <c r="ZS331" s="36"/>
      <c r="ZT331" s="36"/>
      <c r="ZU331" s="36"/>
    </row>
    <row r="332" spans="1:697" x14ac:dyDescent="0.25">
      <c r="A332" s="196" t="s">
        <v>586</v>
      </c>
      <c r="B332" s="6">
        <v>103</v>
      </c>
      <c r="C332" s="22"/>
      <c r="D332" s="6">
        <v>18</v>
      </c>
      <c r="E332" s="6">
        <v>15.6</v>
      </c>
      <c r="F332" s="40" t="s">
        <v>535</v>
      </c>
      <c r="N332" s="6">
        <v>2</v>
      </c>
      <c r="O332" s="6">
        <v>2</v>
      </c>
      <c r="P332" s="40">
        <v>21.83</v>
      </c>
      <c r="Q332" s="40">
        <v>9.94</v>
      </c>
      <c r="S332" s="40">
        <v>0.72399999999999998</v>
      </c>
      <c r="AP332" s="23">
        <v>60.710299999999997</v>
      </c>
      <c r="AQ332" s="23">
        <v>-33.718800000000002</v>
      </c>
      <c r="AR332" s="6">
        <v>1</v>
      </c>
      <c r="AS332" s="23">
        <v>-45.522799999999997</v>
      </c>
      <c r="AT332" s="23">
        <v>700</v>
      </c>
      <c r="AU332" s="23">
        <v>-33.718800000000002</v>
      </c>
      <c r="AV332" s="23">
        <v>11.8041</v>
      </c>
      <c r="AW332" s="23">
        <v>48.906199999999998</v>
      </c>
      <c r="AX332" s="23">
        <v>60.710299999999997</v>
      </c>
      <c r="AY332" s="23">
        <v>0.227434</v>
      </c>
      <c r="AZ332" s="23">
        <v>0.122408</v>
      </c>
      <c r="BA332" s="23">
        <v>400.78100000000001</v>
      </c>
      <c r="BB332" s="23">
        <v>-257.81200000000001</v>
      </c>
      <c r="BC332" s="23">
        <v>-43.656199999999998</v>
      </c>
      <c r="BD332" s="23">
        <v>1.8665700000000001</v>
      </c>
      <c r="BE332" s="23">
        <v>0.79881199999999997</v>
      </c>
      <c r="BI332" s="23">
        <v>0.84118899999999996</v>
      </c>
      <c r="BJ332" s="23">
        <v>1.06</v>
      </c>
      <c r="CK332" s="26"/>
      <c r="CL332" s="26"/>
      <c r="CM332" s="26"/>
      <c r="CN332" s="26"/>
      <c r="CO332" s="29"/>
      <c r="DB332" s="26"/>
      <c r="DC332" s="26"/>
      <c r="DD332" s="26"/>
      <c r="DE332" s="26"/>
      <c r="DF332" s="26"/>
      <c r="DG332" s="26"/>
      <c r="DM332" s="26"/>
    </row>
    <row r="333" spans="1:697" x14ac:dyDescent="0.25">
      <c r="A333" s="13" t="s">
        <v>607</v>
      </c>
      <c r="B333" s="6">
        <v>125</v>
      </c>
      <c r="C333" s="22">
        <v>3</v>
      </c>
      <c r="D333" s="13">
        <v>18</v>
      </c>
      <c r="E333" s="13">
        <v>19.600000000000001</v>
      </c>
      <c r="F333" s="13" t="s">
        <v>535</v>
      </c>
      <c r="G333" s="13"/>
      <c r="H333" s="13">
        <v>0</v>
      </c>
      <c r="I333" s="13"/>
      <c r="J333" s="25">
        <v>0.54545454545454541</v>
      </c>
      <c r="K333" s="50">
        <v>87</v>
      </c>
      <c r="L333" s="50">
        <v>422</v>
      </c>
      <c r="M333" s="25">
        <v>0.20616113744075829</v>
      </c>
      <c r="N333" s="25">
        <v>2</v>
      </c>
      <c r="O333" s="25">
        <v>2.5</v>
      </c>
      <c r="P333" s="13">
        <v>21.18</v>
      </c>
      <c r="Q333" s="13">
        <v>9.4</v>
      </c>
      <c r="R333" s="13">
        <v>12.12</v>
      </c>
      <c r="S333" s="13">
        <v>0.60799999999999998</v>
      </c>
      <c r="T333" s="13">
        <v>0.55200000000000005</v>
      </c>
      <c r="U333" s="13"/>
      <c r="V333" s="13"/>
      <c r="W333" s="13"/>
      <c r="X333" s="13"/>
      <c r="Y333" s="13">
        <v>0.41927799999999998</v>
      </c>
      <c r="Z333" s="13">
        <v>0.42178199999999999</v>
      </c>
      <c r="AA333" s="13">
        <v>0.44093199999999999</v>
      </c>
      <c r="AB333" s="13">
        <v>0.47021499999999999</v>
      </c>
      <c r="AC333" s="13">
        <v>0.52393100000000004</v>
      </c>
      <c r="AD333" s="13">
        <v>-10.9375</v>
      </c>
      <c r="AE333" s="13">
        <v>9.5</v>
      </c>
      <c r="AF333" s="13">
        <v>5.0625</v>
      </c>
      <c r="AG333" s="13">
        <v>-9.15625</v>
      </c>
      <c r="AH333" s="13">
        <v>8.4375</v>
      </c>
      <c r="AI333" s="13">
        <v>4.09375</v>
      </c>
      <c r="AJ333" s="13">
        <v>-60.2</v>
      </c>
      <c r="AK333" s="13">
        <v>-1500</v>
      </c>
      <c r="AL333" s="13"/>
      <c r="AM333" s="60"/>
      <c r="AN333" s="15"/>
      <c r="AO333" s="15"/>
      <c r="AP333" s="25">
        <v>62.884149999999998</v>
      </c>
      <c r="AQ333" s="25">
        <v>-27.122900000000001</v>
      </c>
      <c r="AR333" s="13">
        <v>2</v>
      </c>
      <c r="AS333" s="25">
        <v>-45.634149999999998</v>
      </c>
      <c r="AT333" s="25">
        <v>575</v>
      </c>
      <c r="AU333" s="25">
        <v>-27.122900000000001</v>
      </c>
      <c r="AV333" s="25">
        <v>18.511200000000002</v>
      </c>
      <c r="AW333" s="25">
        <v>44.372900000000001</v>
      </c>
      <c r="AX333" s="25">
        <v>62.884149999999998</v>
      </c>
      <c r="AY333" s="25">
        <v>0.194465</v>
      </c>
      <c r="AZ333" s="25">
        <v>0.11948300000000001</v>
      </c>
      <c r="BA333" s="25">
        <v>399.21899999999999</v>
      </c>
      <c r="BB333" s="25">
        <v>-281.25</v>
      </c>
      <c r="BC333" s="25">
        <v>-44.796849999999999</v>
      </c>
      <c r="BD333" s="25">
        <v>0.83726199999999995</v>
      </c>
      <c r="BE333" s="23">
        <v>0.76966650000000003</v>
      </c>
      <c r="BF333" s="59"/>
      <c r="BG333" s="59"/>
      <c r="BH333" s="59"/>
      <c r="BI333" s="25">
        <v>1.07</v>
      </c>
      <c r="BJ333" s="25">
        <v>1.28</v>
      </c>
      <c r="BK333" s="25">
        <v>1</v>
      </c>
      <c r="BL333" s="25"/>
      <c r="BM333" s="25"/>
      <c r="BN333" s="25"/>
      <c r="BO333" s="25"/>
      <c r="BP333" s="25"/>
      <c r="BQ333" s="25"/>
      <c r="BR333" s="25"/>
      <c r="BS333" s="25"/>
      <c r="BT333" s="25"/>
      <c r="BV333" s="25"/>
      <c r="BW333" s="25"/>
      <c r="BX333" s="25"/>
      <c r="BY333" s="61">
        <v>0.30486111111111108</v>
      </c>
      <c r="BZ333" s="61"/>
      <c r="CA333" s="61">
        <v>0.31805555555555554</v>
      </c>
      <c r="CB333" s="61">
        <v>0.41666666666666669</v>
      </c>
      <c r="CC333" s="61">
        <v>9.8611111111111149E-2</v>
      </c>
      <c r="CD333" s="25"/>
      <c r="CE333" s="25"/>
      <c r="CF333" s="25"/>
      <c r="CG333" s="25">
        <v>16.5</v>
      </c>
      <c r="CH333" s="25"/>
      <c r="CI333" s="13"/>
      <c r="CJ333" s="13">
        <v>2</v>
      </c>
      <c r="CK333" s="15">
        <v>0</v>
      </c>
      <c r="CL333" s="15">
        <v>0</v>
      </c>
      <c r="CM333" s="15"/>
      <c r="CN333" s="15"/>
      <c r="CO333" s="86">
        <v>0</v>
      </c>
      <c r="CP333" s="15"/>
      <c r="CQ333" s="15">
        <v>7.18</v>
      </c>
      <c r="CR333" s="15">
        <v>1.49</v>
      </c>
      <c r="CS333" s="15">
        <v>2.31</v>
      </c>
      <c r="CT333" s="15">
        <v>3.87</v>
      </c>
      <c r="CU333" s="15"/>
      <c r="CV333" s="15"/>
      <c r="CW333" s="15"/>
      <c r="CX333" s="15"/>
      <c r="CY333" s="15"/>
      <c r="CZ333" s="15"/>
      <c r="DA333" s="15">
        <v>2</v>
      </c>
      <c r="DB333" s="15">
        <v>0</v>
      </c>
      <c r="DC333" s="15">
        <v>0</v>
      </c>
      <c r="DD333" s="15">
        <v>0</v>
      </c>
      <c r="DE333" s="15">
        <v>0</v>
      </c>
      <c r="DF333" s="15">
        <v>0</v>
      </c>
      <c r="DG333" s="15">
        <v>0</v>
      </c>
      <c r="DH333" s="15"/>
      <c r="DI333" s="15">
        <v>1</v>
      </c>
      <c r="DJ333" s="15">
        <v>0</v>
      </c>
      <c r="DK333" s="15">
        <v>0</v>
      </c>
      <c r="DL333" s="15">
        <v>1</v>
      </c>
      <c r="DM333" s="15">
        <v>0</v>
      </c>
    </row>
    <row r="334" spans="1:697" x14ac:dyDescent="0.25">
      <c r="A334" s="197" t="s">
        <v>611</v>
      </c>
      <c r="B334" s="6">
        <v>129</v>
      </c>
      <c r="C334" s="22">
        <v>3</v>
      </c>
      <c r="D334" s="13">
        <v>18</v>
      </c>
      <c r="E334" s="13">
        <v>19.600000000000001</v>
      </c>
      <c r="F334" s="13" t="s">
        <v>535</v>
      </c>
      <c r="G334" s="13"/>
      <c r="H334" s="13">
        <v>0</v>
      </c>
      <c r="I334" s="13"/>
      <c r="J334" s="25">
        <v>0.4</v>
      </c>
      <c r="K334" s="50">
        <v>72</v>
      </c>
      <c r="L334" s="50">
        <v>424</v>
      </c>
      <c r="M334" s="25">
        <v>0.16981132075471697</v>
      </c>
      <c r="N334" s="25">
        <v>2</v>
      </c>
      <c r="O334" s="25">
        <v>2</v>
      </c>
      <c r="P334" s="13">
        <v>20.97</v>
      </c>
      <c r="Q334" s="13">
        <v>12.93</v>
      </c>
      <c r="R334" s="13">
        <v>12.2</v>
      </c>
      <c r="S334" s="13">
        <v>0.42499999999999999</v>
      </c>
      <c r="T334" s="13">
        <v>0.434</v>
      </c>
      <c r="U334" s="13">
        <v>-2.1164200000000002</v>
      </c>
      <c r="V334" s="13">
        <v>-48.2318</v>
      </c>
      <c r="W334" s="13">
        <v>2.0484100000000001</v>
      </c>
      <c r="X334" s="13">
        <v>-48.812100000000001</v>
      </c>
      <c r="Y334" s="13">
        <v>0.56081099999999995</v>
      </c>
      <c r="Z334" s="13">
        <v>0.56440800000000002</v>
      </c>
      <c r="AA334" s="13">
        <v>0.57062500000000005</v>
      </c>
      <c r="AB334" s="13">
        <v>0.58746799999999999</v>
      </c>
      <c r="AC334" s="13">
        <v>0.63666400000000001</v>
      </c>
      <c r="AD334" s="13">
        <v>-14.875</v>
      </c>
      <c r="AE334" s="13">
        <v>11.5938</v>
      </c>
      <c r="AF334" s="13">
        <v>2.625</v>
      </c>
      <c r="AG334" s="13">
        <v>-16.093800000000002</v>
      </c>
      <c r="AH334" s="13">
        <v>26.843800000000002</v>
      </c>
      <c r="AI334" s="13">
        <v>3.34375</v>
      </c>
      <c r="AJ334" s="13">
        <v>-72.5</v>
      </c>
      <c r="AK334" s="13">
        <v>-2000</v>
      </c>
      <c r="AL334" s="13"/>
      <c r="AM334" s="60"/>
      <c r="AN334" s="15"/>
      <c r="AO334" s="15"/>
      <c r="AP334" s="25">
        <v>65.980900000000005</v>
      </c>
      <c r="AQ334" s="25">
        <v>-28.5063</v>
      </c>
      <c r="AR334" s="13">
        <v>1</v>
      </c>
      <c r="AS334" s="25">
        <v>-45.980899999999998</v>
      </c>
      <c r="AT334" s="25">
        <v>800</v>
      </c>
      <c r="AU334" s="25">
        <v>-28.5063</v>
      </c>
      <c r="AV334" s="25">
        <v>17.474599999999999</v>
      </c>
      <c r="AW334" s="25">
        <v>48.5062</v>
      </c>
      <c r="AX334" s="25">
        <v>65.980900000000005</v>
      </c>
      <c r="AY334" s="25">
        <v>0.21967200000000001</v>
      </c>
      <c r="AZ334" s="25">
        <v>0.11947000000000001</v>
      </c>
      <c r="BA334" s="25">
        <v>412.5</v>
      </c>
      <c r="BB334" s="25">
        <v>-281.25</v>
      </c>
      <c r="BC334" s="25">
        <v>-44.6875</v>
      </c>
      <c r="BD334" s="25">
        <v>1.29335</v>
      </c>
      <c r="BE334" s="25">
        <v>0.76200000000000001</v>
      </c>
      <c r="BF334" s="25"/>
      <c r="BG334" s="25"/>
      <c r="BH334" s="25"/>
      <c r="BI334" s="25">
        <v>0.83799999999999997</v>
      </c>
      <c r="BJ334" s="25">
        <v>1.05</v>
      </c>
      <c r="BK334" s="54"/>
      <c r="BL334" s="25"/>
      <c r="BM334" s="25"/>
      <c r="BN334" s="25"/>
      <c r="BO334" s="25"/>
      <c r="BP334" s="25"/>
      <c r="BQ334" s="25"/>
      <c r="BR334" s="25"/>
      <c r="BS334" s="25"/>
      <c r="BT334" s="25"/>
      <c r="BV334" s="25"/>
      <c r="BW334" s="25"/>
      <c r="BX334" s="25"/>
      <c r="BY334" s="61">
        <v>0.5444444444444444</v>
      </c>
      <c r="BZ334" s="61"/>
      <c r="CA334" s="61">
        <v>0.55833333333333335</v>
      </c>
      <c r="CB334" s="61">
        <v>0.61249999999999993</v>
      </c>
      <c r="CC334" s="61">
        <v>5.4166666666666585E-2</v>
      </c>
      <c r="CD334" s="25"/>
      <c r="CE334" s="25"/>
      <c r="CF334" s="25"/>
      <c r="CG334" s="25">
        <v>16.5</v>
      </c>
      <c r="CH334" s="25"/>
      <c r="CI334" s="13"/>
      <c r="CJ334" s="13">
        <v>4</v>
      </c>
      <c r="CK334" s="15">
        <v>-5.6806784919999993</v>
      </c>
      <c r="CL334" s="15">
        <v>0</v>
      </c>
      <c r="CM334" s="15"/>
      <c r="CN334" s="15"/>
      <c r="CO334" s="86"/>
      <c r="CP334" s="13">
        <v>1</v>
      </c>
      <c r="CQ334" s="13">
        <v>7.32</v>
      </c>
      <c r="CR334" s="13">
        <v>1.2</v>
      </c>
      <c r="CS334" s="13">
        <v>0.92</v>
      </c>
      <c r="CT334" s="13"/>
      <c r="CU334" s="13"/>
      <c r="CV334" s="13"/>
      <c r="CW334" s="13"/>
      <c r="CX334" s="13"/>
      <c r="CY334" s="13"/>
      <c r="CZ334" s="13"/>
      <c r="DA334" s="13">
        <v>1</v>
      </c>
      <c r="DB334" s="15">
        <v>1</v>
      </c>
      <c r="DC334" s="26">
        <v>0</v>
      </c>
      <c r="DD334" s="26">
        <v>0</v>
      </c>
      <c r="DE334" s="26">
        <v>0</v>
      </c>
      <c r="DF334" s="26">
        <v>0</v>
      </c>
      <c r="DG334" s="26">
        <v>0</v>
      </c>
      <c r="DH334" s="26"/>
      <c r="DI334" s="13">
        <v>1</v>
      </c>
      <c r="DJ334" s="13">
        <v>1</v>
      </c>
      <c r="DK334" s="26">
        <v>0</v>
      </c>
      <c r="DL334" s="13">
        <v>1</v>
      </c>
      <c r="DM334" s="15">
        <v>0</v>
      </c>
    </row>
    <row r="335" spans="1:697" ht="84" customHeight="1" x14ac:dyDescent="0.25">
      <c r="A335" s="197" t="s">
        <v>633</v>
      </c>
      <c r="B335" s="6">
        <v>150</v>
      </c>
      <c r="C335" s="22">
        <v>6</v>
      </c>
      <c r="D335" s="13">
        <v>18</v>
      </c>
      <c r="E335" s="13">
        <v>19.2</v>
      </c>
      <c r="F335" s="13" t="s">
        <v>535</v>
      </c>
      <c r="G335" s="13"/>
      <c r="H335" s="13">
        <v>0</v>
      </c>
      <c r="I335" s="13"/>
      <c r="J335" s="25">
        <v>0.83</v>
      </c>
      <c r="K335" s="50">
        <v>69</v>
      </c>
      <c r="L335" s="50">
        <v>543</v>
      </c>
      <c r="M335" s="25">
        <v>0.1270718232044199</v>
      </c>
      <c r="N335" s="25">
        <v>2</v>
      </c>
      <c r="O335" s="25">
        <v>2</v>
      </c>
      <c r="P335" s="13">
        <v>17.27</v>
      </c>
      <c r="Q335" s="13">
        <v>7.33</v>
      </c>
      <c r="R335" s="13">
        <v>6.29</v>
      </c>
      <c r="S335" s="13">
        <v>0.50800000000000001</v>
      </c>
      <c r="T335" s="13">
        <v>0.48899999999999999</v>
      </c>
      <c r="U335" s="13">
        <v>-1.89899</v>
      </c>
      <c r="V335" s="13">
        <v>-48.734099999999998</v>
      </c>
      <c r="W335" s="13">
        <v>1.3489</v>
      </c>
      <c r="X335" s="13">
        <v>-49.809899999999999</v>
      </c>
      <c r="Y335" s="13">
        <v>0.38145099999999998</v>
      </c>
      <c r="Z335" s="13">
        <v>0.38879200000000003</v>
      </c>
      <c r="AA335" s="13">
        <v>0.39888499999999999</v>
      </c>
      <c r="AB335" s="13">
        <v>0.43048999999999998</v>
      </c>
      <c r="AC335" s="13">
        <v>0.48801600000000001</v>
      </c>
      <c r="AD335" s="60"/>
      <c r="AE335" s="60"/>
      <c r="AF335" s="60"/>
      <c r="AG335" s="60"/>
      <c r="AH335" s="60"/>
      <c r="AI335" s="60"/>
      <c r="AJ335" s="13">
        <v>-60.5</v>
      </c>
      <c r="AK335" s="13">
        <v>-1700</v>
      </c>
      <c r="AL335" s="13"/>
      <c r="AM335" s="60"/>
      <c r="AN335" s="15"/>
      <c r="AO335" s="15"/>
      <c r="AP335" s="25">
        <v>74.263400000000004</v>
      </c>
      <c r="AQ335" s="25">
        <v>-40.431899999999999</v>
      </c>
      <c r="AR335" s="13">
        <v>61</v>
      </c>
      <c r="AS335" s="25">
        <v>-54.007199999999997</v>
      </c>
      <c r="AT335" s="25">
        <v>990</v>
      </c>
      <c r="AU335" s="25">
        <v>-40.431899999999999</v>
      </c>
      <c r="AV335" s="25">
        <v>13.5753</v>
      </c>
      <c r="AW335" s="25">
        <v>60.688000000000002</v>
      </c>
      <c r="AX335" s="25">
        <v>74.263400000000004</v>
      </c>
      <c r="AY335" s="25">
        <v>0.21388499999999999</v>
      </c>
      <c r="AZ335" s="25">
        <v>0.121736</v>
      </c>
      <c r="BA335" s="25">
        <v>535.34799999999996</v>
      </c>
      <c r="BB335" s="25">
        <v>-356.96699999999998</v>
      </c>
      <c r="BC335" s="25">
        <v>-59.034799999999997</v>
      </c>
      <c r="BD335" s="25">
        <v>-5.0276100000000001</v>
      </c>
      <c r="BE335" s="23">
        <v>0.70868299999999995</v>
      </c>
      <c r="BF335" s="59"/>
      <c r="BG335" s="59"/>
      <c r="BH335" s="59"/>
      <c r="BI335" s="25">
        <v>0.93475900000000001</v>
      </c>
      <c r="BJ335" s="25">
        <v>1.15639</v>
      </c>
      <c r="BK335" s="25">
        <v>1</v>
      </c>
      <c r="BL335" s="25"/>
      <c r="BM335" s="25"/>
      <c r="BN335" s="25"/>
      <c r="BO335" s="25"/>
      <c r="BP335" s="25"/>
      <c r="BQ335" s="25"/>
      <c r="BR335" s="25"/>
      <c r="BS335" s="25"/>
      <c r="BT335" s="25"/>
      <c r="BV335" s="25"/>
      <c r="BW335" s="25"/>
      <c r="BX335" s="25"/>
      <c r="BY335" s="61">
        <v>0.39444444444444443</v>
      </c>
      <c r="BZ335" s="61"/>
      <c r="CA335" s="61">
        <v>0.40902777777777777</v>
      </c>
      <c r="CB335" s="61">
        <v>0.52777777777777779</v>
      </c>
      <c r="CC335" s="61">
        <v>0.11875000000000002</v>
      </c>
      <c r="CD335" s="25"/>
      <c r="CE335" s="25"/>
      <c r="CF335" s="25"/>
      <c r="CG335" s="25">
        <v>9</v>
      </c>
      <c r="CH335" s="25"/>
      <c r="CI335" s="13"/>
      <c r="CJ335" s="13">
        <v>11</v>
      </c>
      <c r="CK335" s="15">
        <v>32.004427313999997</v>
      </c>
      <c r="CL335" s="15">
        <v>13.402291999999999</v>
      </c>
      <c r="CM335" s="15"/>
      <c r="CN335" s="15"/>
      <c r="CO335" s="86"/>
      <c r="CP335" s="13"/>
      <c r="CQ335" s="13">
        <v>8.7200000000000006</v>
      </c>
      <c r="CR335" s="13">
        <v>1.1100000000000001</v>
      </c>
      <c r="CS335" s="13">
        <v>2.57</v>
      </c>
      <c r="CT335" s="13"/>
      <c r="CU335" s="13"/>
      <c r="CV335" s="13"/>
      <c r="CW335" s="13"/>
      <c r="CX335" s="13"/>
      <c r="CY335" s="13"/>
      <c r="CZ335" s="13"/>
      <c r="DA335" s="13">
        <v>1</v>
      </c>
      <c r="DB335" s="15">
        <v>0</v>
      </c>
      <c r="DC335" s="15">
        <v>8</v>
      </c>
      <c r="DD335" s="15">
        <v>2</v>
      </c>
      <c r="DE335" s="26">
        <v>0</v>
      </c>
      <c r="DF335" s="15">
        <v>0</v>
      </c>
      <c r="DG335" s="15">
        <v>0</v>
      </c>
      <c r="DH335" s="15"/>
      <c r="DI335" s="13">
        <v>0</v>
      </c>
      <c r="DJ335" s="13">
        <v>0</v>
      </c>
      <c r="DK335" s="13">
        <v>0</v>
      </c>
      <c r="DL335" s="13">
        <v>0</v>
      </c>
      <c r="DM335" s="15">
        <v>0</v>
      </c>
    </row>
    <row r="336" spans="1:697" x14ac:dyDescent="0.25">
      <c r="A336" s="197" t="s">
        <v>636</v>
      </c>
      <c r="B336" s="6">
        <v>153</v>
      </c>
      <c r="C336" s="22">
        <v>7</v>
      </c>
      <c r="D336" s="13">
        <v>18</v>
      </c>
      <c r="E336" s="13">
        <v>17.399999999999999</v>
      </c>
      <c r="F336" s="13" t="s">
        <v>535</v>
      </c>
      <c r="G336" s="13" t="s">
        <v>637</v>
      </c>
      <c r="H336" s="13">
        <v>0</v>
      </c>
      <c r="I336" s="13"/>
      <c r="J336" s="25">
        <v>0.75</v>
      </c>
      <c r="K336" s="50">
        <v>509</v>
      </c>
      <c r="L336" s="50">
        <v>634</v>
      </c>
      <c r="M336" s="25">
        <v>0.80283911671924291</v>
      </c>
      <c r="N336" s="25">
        <v>2</v>
      </c>
      <c r="O336" s="25">
        <v>2</v>
      </c>
      <c r="P336" s="13">
        <v>42.16</v>
      </c>
      <c r="Q336" s="13">
        <v>16.36</v>
      </c>
      <c r="R336" s="13">
        <v>16.93</v>
      </c>
      <c r="S336" s="13">
        <v>1.8089999999999999</v>
      </c>
      <c r="T336" s="13">
        <v>1.7130000000000001</v>
      </c>
      <c r="U336" s="13">
        <v>-1.6888399999999999</v>
      </c>
      <c r="V336" s="13">
        <v>-49.779299999999999</v>
      </c>
      <c r="W336" s="13">
        <v>1.2430600000000001</v>
      </c>
      <c r="X336" s="13">
        <v>-50.081099999999999</v>
      </c>
      <c r="Y336" s="13">
        <v>0.387882</v>
      </c>
      <c r="Z336" s="13">
        <v>0.415717</v>
      </c>
      <c r="AA336" s="13">
        <v>0.43976900000000002</v>
      </c>
      <c r="AB336" s="13">
        <v>0.49521900000000002</v>
      </c>
      <c r="AC336" s="13">
        <v>0.56353299999999995</v>
      </c>
      <c r="AD336" s="13">
        <v>-25.593800000000002</v>
      </c>
      <c r="AE336" s="13">
        <v>15.0625</v>
      </c>
      <c r="AF336" s="13">
        <v>7.34375</v>
      </c>
      <c r="AG336" s="13">
        <v>-25.593800000000002</v>
      </c>
      <c r="AH336" s="13">
        <v>15.0625</v>
      </c>
      <c r="AI336" s="13">
        <v>7.34375</v>
      </c>
      <c r="AJ336" s="13">
        <v>-62.3</v>
      </c>
      <c r="AK336" s="13">
        <v>-800</v>
      </c>
      <c r="AL336" s="13"/>
      <c r="AM336" s="60"/>
      <c r="AN336" s="15"/>
      <c r="AO336" s="15"/>
      <c r="AP336" s="25">
        <v>72.025000000000006</v>
      </c>
      <c r="AQ336" s="25">
        <v>-27.564299999999999</v>
      </c>
      <c r="AR336" s="13">
        <v>77</v>
      </c>
      <c r="AS336" s="25">
        <v>-50.530999999999999</v>
      </c>
      <c r="AT336" s="25">
        <v>600</v>
      </c>
      <c r="AU336" s="25">
        <v>-27.564299999999999</v>
      </c>
      <c r="AV336" s="25">
        <v>22.966799999999999</v>
      </c>
      <c r="AW336" s="25">
        <v>49.058199999999999</v>
      </c>
      <c r="AX336" s="25">
        <v>72.025000000000006</v>
      </c>
      <c r="AY336" s="25">
        <v>0.26661099999999999</v>
      </c>
      <c r="AZ336" s="25">
        <v>0.15110799999999999</v>
      </c>
      <c r="BA336" s="25">
        <v>349.31</v>
      </c>
      <c r="BB336" s="25">
        <v>-222.626</v>
      </c>
      <c r="BC336" s="25">
        <v>-47.132300000000001</v>
      </c>
      <c r="BD336" s="25">
        <v>3.3987400000000001</v>
      </c>
      <c r="BE336" s="25">
        <v>1.04457</v>
      </c>
      <c r="BF336" s="59"/>
      <c r="BG336" s="59"/>
      <c r="BH336" s="59"/>
      <c r="BI336" s="25">
        <v>2.0062099999999998</v>
      </c>
      <c r="BJ336" s="25">
        <v>2.2812999999999999</v>
      </c>
      <c r="BK336" s="25">
        <v>1</v>
      </c>
      <c r="BL336" s="25"/>
      <c r="BM336" s="25"/>
      <c r="BN336" s="25"/>
      <c r="BO336" s="25"/>
      <c r="BP336" s="25"/>
      <c r="BQ336" s="25"/>
      <c r="BR336" s="25"/>
      <c r="BS336" s="25"/>
      <c r="BT336" s="25"/>
      <c r="BV336" s="25"/>
      <c r="BW336" s="25"/>
      <c r="BX336" s="25"/>
      <c r="BY336" s="61">
        <v>0.59236111111111112</v>
      </c>
      <c r="BZ336" s="61"/>
      <c r="CA336" s="61">
        <v>0.61041666666666672</v>
      </c>
      <c r="CB336" s="61">
        <v>0.65486111111111112</v>
      </c>
      <c r="CC336" s="61">
        <v>4.4444444444444398E-2</v>
      </c>
      <c r="CD336" s="25"/>
      <c r="CE336" s="25"/>
      <c r="CF336" s="25"/>
      <c r="CG336" s="25">
        <v>8.5</v>
      </c>
      <c r="CH336" s="25"/>
      <c r="CI336" s="13"/>
      <c r="CJ336" s="13">
        <v>12</v>
      </c>
      <c r="CK336" s="15">
        <v>12.882748199999998</v>
      </c>
      <c r="CL336" s="15"/>
      <c r="CM336" s="15"/>
      <c r="CN336" s="15"/>
      <c r="CO336" s="86">
        <v>1</v>
      </c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>
        <v>0</v>
      </c>
      <c r="DB336" s="15"/>
      <c r="DC336" s="15"/>
      <c r="DD336" s="15"/>
      <c r="DE336" s="15"/>
      <c r="DF336" s="15"/>
      <c r="DG336" s="15"/>
      <c r="DH336" s="15"/>
      <c r="DI336" s="13">
        <v>0</v>
      </c>
      <c r="DJ336" s="13">
        <v>1</v>
      </c>
      <c r="DK336" s="13">
        <v>0</v>
      </c>
      <c r="DL336" s="13">
        <v>0</v>
      </c>
      <c r="DM336" s="15"/>
    </row>
    <row r="337" spans="1:117" x14ac:dyDescent="0.25">
      <c r="A337" s="13" t="s">
        <v>674</v>
      </c>
      <c r="B337" s="6">
        <v>189</v>
      </c>
      <c r="C337" s="22">
        <v>3</v>
      </c>
      <c r="D337" s="13">
        <v>18</v>
      </c>
      <c r="E337" s="13">
        <v>15.5</v>
      </c>
      <c r="F337" s="13" t="s">
        <v>535</v>
      </c>
      <c r="G337" s="13"/>
      <c r="H337" s="13">
        <v>0</v>
      </c>
      <c r="I337" s="13"/>
      <c r="J337" s="25">
        <v>0.15</v>
      </c>
      <c r="K337" s="50">
        <v>18</v>
      </c>
      <c r="L337" s="50">
        <v>352</v>
      </c>
      <c r="M337" s="25">
        <v>5.113636363636364E-2</v>
      </c>
      <c r="N337" s="25">
        <v>2</v>
      </c>
      <c r="O337" s="25">
        <v>2.5</v>
      </c>
      <c r="P337" s="13">
        <v>51.19</v>
      </c>
      <c r="Q337" s="13">
        <v>16.09</v>
      </c>
      <c r="R337" s="13">
        <v>24.35</v>
      </c>
      <c r="S337" s="13">
        <v>0.94599999999999995</v>
      </c>
      <c r="T337" s="13">
        <v>0.92300000000000004</v>
      </c>
      <c r="U337" s="13">
        <v>-1.06219</v>
      </c>
      <c r="V337" s="13">
        <v>-49.901899999999998</v>
      </c>
      <c r="W337" s="13">
        <v>1.03061</v>
      </c>
      <c r="X337" s="13">
        <v>-51.1053</v>
      </c>
      <c r="Y337" s="13">
        <v>0.30495899999999998</v>
      </c>
      <c r="Z337" s="13">
        <v>0.31424000000000002</v>
      </c>
      <c r="AA337" s="13">
        <v>0.33420100000000003</v>
      </c>
      <c r="AB337" s="13">
        <v>0.36583100000000002</v>
      </c>
      <c r="AC337" s="13">
        <v>0.409221</v>
      </c>
      <c r="AD337" s="13">
        <v>-11.2188</v>
      </c>
      <c r="AE337" s="13">
        <v>9.53125</v>
      </c>
      <c r="AF337" s="13">
        <v>4.84375</v>
      </c>
      <c r="AG337" s="13">
        <v>-10.0312</v>
      </c>
      <c r="AH337" s="13">
        <v>9.96875</v>
      </c>
      <c r="AI337" s="13">
        <v>4.09375</v>
      </c>
      <c r="AJ337" s="13"/>
      <c r="AK337" s="13"/>
      <c r="AL337" s="13"/>
      <c r="AM337" s="60"/>
      <c r="AN337" s="15"/>
      <c r="AO337" s="15"/>
      <c r="AP337" s="25">
        <v>80.1995</v>
      </c>
      <c r="AQ337" s="25">
        <v>-35.446199999999997</v>
      </c>
      <c r="AR337" s="13">
        <v>29</v>
      </c>
      <c r="AS337" s="25">
        <v>-52.726399999999998</v>
      </c>
      <c r="AT337" s="25">
        <v>450</v>
      </c>
      <c r="AU337" s="25">
        <v>-35.446199999999997</v>
      </c>
      <c r="AV337" s="25">
        <v>17.280200000000001</v>
      </c>
      <c r="AW337" s="25">
        <v>62.9193</v>
      </c>
      <c r="AX337" s="25">
        <v>80.1995</v>
      </c>
      <c r="AY337" s="25">
        <v>0.210586</v>
      </c>
      <c r="AZ337" s="25">
        <v>0.11519799999999999</v>
      </c>
      <c r="BA337" s="25">
        <v>563.95500000000004</v>
      </c>
      <c r="BB337" s="25"/>
      <c r="BC337" s="25">
        <v>-48.7425</v>
      </c>
      <c r="BD337" s="25">
        <v>3.9839899999999999</v>
      </c>
      <c r="BE337" s="25">
        <v>0.64996900000000002</v>
      </c>
      <c r="BF337" s="59"/>
      <c r="BG337" s="59"/>
      <c r="BH337" s="59"/>
      <c r="BI337" s="25">
        <v>1.25038</v>
      </c>
      <c r="BJ337" s="25">
        <v>1.45655</v>
      </c>
      <c r="BK337" s="25">
        <v>1</v>
      </c>
      <c r="BL337" s="25"/>
      <c r="BM337" s="25"/>
      <c r="BN337" s="25"/>
      <c r="BO337" s="25"/>
      <c r="BP337" s="25"/>
      <c r="BQ337" s="25"/>
      <c r="BR337" s="25"/>
      <c r="BS337" s="25"/>
      <c r="BT337" s="25"/>
      <c r="BV337" s="25"/>
      <c r="BW337" s="25"/>
      <c r="BX337" s="25"/>
      <c r="BY337" s="61">
        <v>0.44305555555555554</v>
      </c>
      <c r="BZ337" s="61"/>
      <c r="CA337" s="61">
        <v>0.45694444444444443</v>
      </c>
      <c r="CB337" s="61">
        <v>0.51041666666666663</v>
      </c>
      <c r="CC337" s="61">
        <v>5.3472222222222199E-2</v>
      </c>
      <c r="CD337" s="25"/>
      <c r="CE337" s="25"/>
      <c r="CF337" s="25"/>
      <c r="CG337" s="25">
        <v>10.6</v>
      </c>
      <c r="CH337" s="25"/>
      <c r="CI337" s="13"/>
      <c r="CJ337" s="13">
        <v>23</v>
      </c>
      <c r="CK337" s="15">
        <v>-11.207990933999998</v>
      </c>
      <c r="CL337" s="15">
        <v>0</v>
      </c>
      <c r="CM337" s="15"/>
      <c r="CN337" s="15"/>
      <c r="CO337" s="86">
        <v>1</v>
      </c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>
        <v>0</v>
      </c>
      <c r="DB337" s="15">
        <v>0</v>
      </c>
      <c r="DC337" s="15">
        <v>0</v>
      </c>
      <c r="DD337" s="15">
        <v>0</v>
      </c>
      <c r="DE337" s="15">
        <v>0</v>
      </c>
      <c r="DF337" s="15">
        <v>0</v>
      </c>
      <c r="DG337" s="15">
        <v>0</v>
      </c>
      <c r="DH337" s="15"/>
      <c r="DI337" s="13">
        <v>1</v>
      </c>
      <c r="DJ337" s="13">
        <v>0</v>
      </c>
      <c r="DK337" s="13">
        <v>0</v>
      </c>
      <c r="DL337" s="13">
        <v>0</v>
      </c>
      <c r="DM337" s="15">
        <v>0</v>
      </c>
    </row>
    <row r="338" spans="1:117" x14ac:dyDescent="0.25">
      <c r="A338" s="197" t="s">
        <v>677</v>
      </c>
      <c r="B338" s="6">
        <v>192</v>
      </c>
      <c r="C338" s="22">
        <v>5</v>
      </c>
      <c r="D338" s="13">
        <v>18</v>
      </c>
      <c r="E338" s="13">
        <v>15.5</v>
      </c>
      <c r="F338" s="13" t="s">
        <v>535</v>
      </c>
      <c r="G338" s="13" t="s">
        <v>678</v>
      </c>
      <c r="H338" s="13">
        <v>0</v>
      </c>
      <c r="I338" s="13"/>
      <c r="J338" s="25">
        <v>0.7</v>
      </c>
      <c r="K338" s="50">
        <v>348</v>
      </c>
      <c r="L338" s="50">
        <v>410</v>
      </c>
      <c r="M338" s="25">
        <v>0.84878048780487803</v>
      </c>
      <c r="N338" s="25">
        <v>2</v>
      </c>
      <c r="O338" s="25">
        <v>2</v>
      </c>
      <c r="P338" s="13">
        <v>29.43</v>
      </c>
      <c r="Q338" s="13">
        <v>14.11</v>
      </c>
      <c r="R338" s="13">
        <v>10.58</v>
      </c>
      <c r="S338" s="13">
        <v>0.90700000000000003</v>
      </c>
      <c r="T338" s="13">
        <v>0.755</v>
      </c>
      <c r="U338" s="13">
        <v>-1.4729399999999999</v>
      </c>
      <c r="V338" s="13">
        <v>-48.218899999999998</v>
      </c>
      <c r="W338" s="13">
        <v>1.2043999999999999</v>
      </c>
      <c r="X338" s="13">
        <v>-48.380499999999998</v>
      </c>
      <c r="Y338" s="13">
        <v>0.44336399999999998</v>
      </c>
      <c r="Z338" s="13">
        <v>0.46455099999999999</v>
      </c>
      <c r="AA338" s="13">
        <v>0.48069099999999998</v>
      </c>
      <c r="AB338" s="13">
        <v>0.50943000000000005</v>
      </c>
      <c r="AC338" s="13">
        <v>0.57119399999999998</v>
      </c>
      <c r="AD338" s="13"/>
      <c r="AE338" s="13"/>
      <c r="AF338" s="13"/>
      <c r="AG338" s="13"/>
      <c r="AH338" s="13"/>
      <c r="AI338" s="13"/>
      <c r="AJ338" s="13"/>
      <c r="AK338" s="13"/>
      <c r="AL338" s="13"/>
      <c r="AM338" s="60"/>
      <c r="AN338" s="15"/>
      <c r="AO338" s="15"/>
      <c r="AP338" s="25">
        <v>69.518100000000004</v>
      </c>
      <c r="AQ338" s="25">
        <v>-28.350100000000001</v>
      </c>
      <c r="AR338" s="13">
        <v>45</v>
      </c>
      <c r="AS338" s="25">
        <v>-48.815300000000001</v>
      </c>
      <c r="AT338" s="25">
        <v>690</v>
      </c>
      <c r="AU338" s="25">
        <v>-28.350100000000001</v>
      </c>
      <c r="AV338" s="25">
        <v>20.465299999999999</v>
      </c>
      <c r="AW338" s="25">
        <v>49.052799999999998</v>
      </c>
      <c r="AX338" s="25">
        <v>69.518100000000004</v>
      </c>
      <c r="AY338" s="25">
        <v>0.23635900000000001</v>
      </c>
      <c r="AZ338" s="25">
        <v>0.13489899999999999</v>
      </c>
      <c r="BA338" s="25">
        <v>376.70100000000002</v>
      </c>
      <c r="BB338" s="25"/>
      <c r="BC338" s="25">
        <v>-44.893700000000003</v>
      </c>
      <c r="BD338" s="25">
        <v>3.9215800000000001</v>
      </c>
      <c r="BE338" s="25">
        <v>0.78038300000000005</v>
      </c>
      <c r="BF338" s="59"/>
      <c r="BG338" s="59"/>
      <c r="BH338" s="59"/>
      <c r="BI338" s="25">
        <v>1.1851700000000001</v>
      </c>
      <c r="BJ338" s="25">
        <v>1.4191100000000001</v>
      </c>
      <c r="BK338" s="25">
        <v>1</v>
      </c>
      <c r="BL338" s="25"/>
      <c r="BM338" s="25"/>
      <c r="BN338" s="25"/>
      <c r="BO338" s="25"/>
      <c r="BP338" s="25"/>
      <c r="BQ338" s="25"/>
      <c r="BR338" s="25"/>
      <c r="BS338" s="25"/>
      <c r="BT338" s="25"/>
      <c r="BV338" s="25"/>
      <c r="BW338" s="25"/>
      <c r="BX338" s="25"/>
      <c r="BY338" s="61">
        <v>0.44305555555555554</v>
      </c>
      <c r="BZ338" s="61"/>
      <c r="CA338" s="61">
        <v>0.4604166666666667</v>
      </c>
      <c r="CB338" s="61">
        <v>0.54513888888888895</v>
      </c>
      <c r="CC338" s="61">
        <v>8.4722222222222254E-2</v>
      </c>
      <c r="CD338" s="25"/>
      <c r="CE338" s="25"/>
      <c r="CF338" s="25"/>
      <c r="CG338" s="25">
        <v>12.7</v>
      </c>
      <c r="CH338" s="25"/>
      <c r="CI338" s="13"/>
      <c r="CJ338" s="13">
        <v>24</v>
      </c>
      <c r="CK338" s="15">
        <v>-18.048116764</v>
      </c>
      <c r="CL338" s="15">
        <v>-5.3258829999999993</v>
      </c>
      <c r="CM338" s="15"/>
      <c r="CN338" s="15"/>
      <c r="CO338" s="86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>
        <v>0</v>
      </c>
      <c r="DB338" s="15"/>
      <c r="DC338" s="15"/>
      <c r="DD338" s="15"/>
      <c r="DE338" s="15"/>
      <c r="DF338" s="15"/>
      <c r="DG338" s="15"/>
      <c r="DH338" s="15"/>
      <c r="DI338" s="13"/>
      <c r="DJ338" s="13"/>
      <c r="DK338" s="13"/>
      <c r="DL338" s="13"/>
      <c r="DM338" s="15">
        <v>1</v>
      </c>
    </row>
    <row r="339" spans="1:117" x14ac:dyDescent="0.25">
      <c r="A339" s="13" t="s">
        <v>679</v>
      </c>
      <c r="B339" s="6">
        <v>193</v>
      </c>
      <c r="C339" s="22">
        <v>6</v>
      </c>
      <c r="D339" s="13">
        <v>18</v>
      </c>
      <c r="E339" s="13">
        <v>15.5</v>
      </c>
      <c r="F339" s="13" t="s">
        <v>535</v>
      </c>
      <c r="G339" s="13"/>
      <c r="H339" s="13">
        <v>0</v>
      </c>
      <c r="I339" s="13"/>
      <c r="J339" s="25">
        <v>0.9</v>
      </c>
      <c r="K339" s="50">
        <v>86</v>
      </c>
      <c r="L339" s="50">
        <v>710</v>
      </c>
      <c r="M339" s="25">
        <v>0.12112676056338029</v>
      </c>
      <c r="N339" s="25">
        <v>2</v>
      </c>
      <c r="O339" s="25">
        <v>2.5</v>
      </c>
      <c r="P339" s="13">
        <v>17.38</v>
      </c>
      <c r="Q339" s="13">
        <v>6.83</v>
      </c>
      <c r="R339" s="13">
        <v>8.61</v>
      </c>
      <c r="S339" s="13">
        <v>0.59699999999999998</v>
      </c>
      <c r="T339" s="13">
        <v>0.56000000000000005</v>
      </c>
      <c r="U339" s="13">
        <v>-1.0669599999999999</v>
      </c>
      <c r="V339" s="13">
        <v>-44.120600000000003</v>
      </c>
      <c r="W339" s="13">
        <v>0.95982100000000004</v>
      </c>
      <c r="X339" s="13">
        <v>-43.836500000000001</v>
      </c>
      <c r="Y339" s="13">
        <v>0.38604699999999997</v>
      </c>
      <c r="Z339" s="13">
        <v>0.39555299999999999</v>
      </c>
      <c r="AA339" s="13">
        <v>0.384378</v>
      </c>
      <c r="AB339" s="13">
        <v>0.38619300000000001</v>
      </c>
      <c r="AC339" s="13">
        <v>0.388735</v>
      </c>
      <c r="AD339" s="13">
        <v>-15.125</v>
      </c>
      <c r="AE339" s="13">
        <v>10.375</v>
      </c>
      <c r="AF339" s="13">
        <v>3.96875</v>
      </c>
      <c r="AG339" s="13">
        <v>-14.5938</v>
      </c>
      <c r="AH339" s="13">
        <v>9.625</v>
      </c>
      <c r="AI339" s="13">
        <v>3.375</v>
      </c>
      <c r="AJ339" s="13"/>
      <c r="AK339" s="13"/>
      <c r="AL339" s="13"/>
      <c r="AM339" s="60"/>
      <c r="AN339" s="15"/>
      <c r="AO339" s="15"/>
      <c r="AP339" s="25">
        <v>65.625100000000003</v>
      </c>
      <c r="AQ339" s="25">
        <v>-28.3765</v>
      </c>
      <c r="AR339" s="13">
        <v>34</v>
      </c>
      <c r="AS339" s="25">
        <v>-43.7851</v>
      </c>
      <c r="AT339" s="25">
        <v>610</v>
      </c>
      <c r="AU339" s="25">
        <v>-28.3765</v>
      </c>
      <c r="AV339" s="25">
        <v>15.4086</v>
      </c>
      <c r="AW339" s="25">
        <v>50.216500000000003</v>
      </c>
      <c r="AX339" s="25">
        <v>65.625100000000003</v>
      </c>
      <c r="AY339" s="25">
        <v>0.212951</v>
      </c>
      <c r="AZ339" s="25">
        <v>0.11856899999999999</v>
      </c>
      <c r="BA339" s="25">
        <v>439.52199999999999</v>
      </c>
      <c r="BB339" s="25"/>
      <c r="BC339" s="25">
        <v>-45.070799999999998</v>
      </c>
      <c r="BD339" s="25">
        <v>-1.2857000000000001</v>
      </c>
      <c r="BE339" s="25">
        <v>0.76277499999999998</v>
      </c>
      <c r="BF339" s="59"/>
      <c r="BG339" s="59"/>
      <c r="BH339" s="59"/>
      <c r="BI339" s="25">
        <v>1.1398699999999999</v>
      </c>
      <c r="BJ339" s="25">
        <v>1.34941</v>
      </c>
      <c r="BK339" s="25">
        <v>1</v>
      </c>
      <c r="BL339" s="25"/>
      <c r="BM339" s="25"/>
      <c r="BN339" s="25"/>
      <c r="BO339" s="25"/>
      <c r="BP339" s="25"/>
      <c r="BQ339" s="25"/>
      <c r="BR339" s="25"/>
      <c r="BS339" s="25"/>
      <c r="BT339" s="25"/>
      <c r="BV339" s="25"/>
      <c r="BW339" s="25"/>
      <c r="BX339" s="25"/>
      <c r="BY339" s="61">
        <v>0.44305555555555554</v>
      </c>
      <c r="BZ339" s="61"/>
      <c r="CA339" s="61">
        <v>0.46180555555555558</v>
      </c>
      <c r="CB339" s="61">
        <v>0.57708333333333328</v>
      </c>
      <c r="CC339" s="61">
        <v>0.1152777777777777</v>
      </c>
      <c r="CD339" s="25"/>
      <c r="CE339" s="25"/>
      <c r="CF339" s="25"/>
      <c r="CG339" s="25">
        <v>12.8</v>
      </c>
      <c r="CH339" s="25"/>
      <c r="CI339" s="13"/>
      <c r="CJ339" s="13">
        <v>25</v>
      </c>
      <c r="CK339" s="15" t="s">
        <v>680</v>
      </c>
      <c r="CL339" s="15"/>
      <c r="CM339" s="15"/>
      <c r="CN339" s="15"/>
      <c r="CO339" s="86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>
        <v>0</v>
      </c>
      <c r="DB339" s="15">
        <v>0</v>
      </c>
      <c r="DC339" s="15">
        <v>0</v>
      </c>
      <c r="DD339" s="15">
        <v>0</v>
      </c>
      <c r="DE339" s="15">
        <v>0</v>
      </c>
      <c r="DF339" s="15">
        <v>0</v>
      </c>
      <c r="DG339" s="15">
        <v>0</v>
      </c>
      <c r="DH339" s="15"/>
      <c r="DI339" s="13">
        <v>1</v>
      </c>
      <c r="DJ339" s="13">
        <v>1</v>
      </c>
      <c r="DK339" s="13">
        <v>1</v>
      </c>
      <c r="DL339" s="13">
        <v>0</v>
      </c>
      <c r="DM339" s="15">
        <v>0</v>
      </c>
    </row>
    <row r="340" spans="1:117" x14ac:dyDescent="0.25">
      <c r="A340" s="13" t="s">
        <v>684</v>
      </c>
      <c r="B340" s="6">
        <v>197</v>
      </c>
      <c r="C340" s="22">
        <v>3</v>
      </c>
      <c r="D340" s="13">
        <v>18</v>
      </c>
      <c r="E340" s="13">
        <v>13.5</v>
      </c>
      <c r="F340" s="13" t="s">
        <v>535</v>
      </c>
      <c r="G340" s="13"/>
      <c r="H340" s="13">
        <v>0</v>
      </c>
      <c r="I340" s="13"/>
      <c r="J340" s="25">
        <v>0.17</v>
      </c>
      <c r="K340" s="53">
        <v>62</v>
      </c>
      <c r="L340" s="50">
        <v>342</v>
      </c>
      <c r="M340" s="25">
        <v>0.18128654970760233</v>
      </c>
      <c r="N340" s="25">
        <v>2</v>
      </c>
      <c r="O340" s="25">
        <v>2.5</v>
      </c>
      <c r="P340" s="13">
        <v>22.37</v>
      </c>
      <c r="Q340" s="13">
        <v>6.77</v>
      </c>
      <c r="R340" s="13">
        <v>12.58</v>
      </c>
      <c r="S340" s="13">
        <v>0.63200000000000001</v>
      </c>
      <c r="T340" s="13">
        <v>0.59799999999999998</v>
      </c>
      <c r="U340" s="13"/>
      <c r="V340" s="13"/>
      <c r="W340" s="13"/>
      <c r="X340" s="13"/>
      <c r="Y340" s="13">
        <v>0.29944900000000002</v>
      </c>
      <c r="Z340" s="13">
        <v>0.30719200000000002</v>
      </c>
      <c r="AA340" s="13">
        <v>0.32338099999999997</v>
      </c>
      <c r="AB340" s="13">
        <v>0.356485</v>
      </c>
      <c r="AC340" s="13">
        <v>0.42283199999999999</v>
      </c>
      <c r="AD340" s="13">
        <v>-13.0625</v>
      </c>
      <c r="AE340" s="13">
        <v>7.40625</v>
      </c>
      <c r="AF340" s="13">
        <v>5.40625</v>
      </c>
      <c r="AG340" s="13">
        <v>-14.2812</v>
      </c>
      <c r="AH340" s="13">
        <v>8.25</v>
      </c>
      <c r="AI340" s="13">
        <v>5.84375</v>
      </c>
      <c r="AJ340" s="13"/>
      <c r="AK340" s="13"/>
      <c r="AL340" s="13"/>
      <c r="AM340" s="60"/>
      <c r="AN340" s="90"/>
      <c r="AO340" s="15"/>
      <c r="AP340" s="25">
        <v>75.671999999999997</v>
      </c>
      <c r="AQ340" s="25">
        <v>-35.687199999999997</v>
      </c>
      <c r="AR340" s="13">
        <v>17</v>
      </c>
      <c r="AS340" s="25">
        <v>-48.940300000000001</v>
      </c>
      <c r="AT340" s="25">
        <v>681.76499999999999</v>
      </c>
      <c r="AU340" s="25">
        <v>-35.687199999999997</v>
      </c>
      <c r="AV340" s="25">
        <v>13.2532</v>
      </c>
      <c r="AW340" s="25">
        <v>62.418799999999997</v>
      </c>
      <c r="AX340" s="25">
        <v>75.671999999999997</v>
      </c>
      <c r="AY340" s="25">
        <v>0.208565</v>
      </c>
      <c r="AZ340" s="25">
        <v>0.12364</v>
      </c>
      <c r="BA340" s="25">
        <v>534.83500000000004</v>
      </c>
      <c r="BB340" s="25"/>
      <c r="BC340" s="25">
        <v>-47.889699999999998</v>
      </c>
      <c r="BD340" s="25">
        <v>1.05063</v>
      </c>
      <c r="BE340" s="25">
        <v>0.65482099999999999</v>
      </c>
      <c r="BF340" s="59"/>
      <c r="BG340" s="59"/>
      <c r="BH340" s="59"/>
      <c r="BI340" s="25">
        <v>1.00224</v>
      </c>
      <c r="BJ340" s="25">
        <v>1.2176499999999999</v>
      </c>
      <c r="BK340" s="25">
        <v>1</v>
      </c>
      <c r="BL340" s="25"/>
      <c r="BM340" s="25"/>
      <c r="BN340" s="25"/>
      <c r="BO340" s="25"/>
      <c r="BP340" s="25"/>
      <c r="BQ340" s="25"/>
      <c r="BR340" s="25"/>
      <c r="BS340" s="25"/>
      <c r="BT340" s="25"/>
      <c r="BV340" s="25"/>
      <c r="BW340" s="25"/>
      <c r="BX340" s="25"/>
      <c r="BY340" s="61">
        <v>0.31527777777777777</v>
      </c>
      <c r="BZ340" s="61"/>
      <c r="CA340" s="61">
        <v>0.32777777777777778</v>
      </c>
      <c r="CB340" s="61">
        <v>0.4055555555555555</v>
      </c>
      <c r="CC340" s="61">
        <v>7.7777777777777724E-2</v>
      </c>
      <c r="CD340" s="25"/>
      <c r="CE340" s="25"/>
      <c r="CF340" s="25"/>
      <c r="CG340" s="25">
        <v>8.3000000000000007</v>
      </c>
      <c r="CH340" s="25"/>
      <c r="CI340" s="13"/>
      <c r="CJ340" s="13">
        <v>26</v>
      </c>
      <c r="CK340" s="15">
        <v>0</v>
      </c>
      <c r="CL340" s="15">
        <v>0</v>
      </c>
      <c r="CM340" s="15"/>
      <c r="CN340" s="15"/>
      <c r="CO340" s="86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>
        <v>0</v>
      </c>
      <c r="DB340" s="15"/>
      <c r="DC340" s="15"/>
      <c r="DD340" s="15"/>
      <c r="DE340" s="15"/>
      <c r="DF340" s="15"/>
      <c r="DG340" s="15"/>
      <c r="DH340" s="15"/>
      <c r="DI340" s="13"/>
      <c r="DJ340" s="13"/>
      <c r="DK340" s="13"/>
      <c r="DL340" s="13">
        <v>1</v>
      </c>
      <c r="DM340" s="15"/>
    </row>
    <row r="341" spans="1:117" x14ac:dyDescent="0.25">
      <c r="A341" s="197" t="s">
        <v>685</v>
      </c>
      <c r="B341" s="6">
        <v>198</v>
      </c>
      <c r="C341" s="22">
        <v>6</v>
      </c>
      <c r="D341" s="13">
        <v>18</v>
      </c>
      <c r="E341" s="13">
        <v>13.5</v>
      </c>
      <c r="F341" s="13" t="s">
        <v>535</v>
      </c>
      <c r="G341" s="13"/>
      <c r="H341" s="13">
        <v>0</v>
      </c>
      <c r="I341" s="13"/>
      <c r="J341" s="25">
        <v>0.83</v>
      </c>
      <c r="K341" s="53"/>
      <c r="L341" s="53"/>
      <c r="M341" s="25"/>
      <c r="N341" s="25">
        <v>2</v>
      </c>
      <c r="O341" s="25">
        <v>2</v>
      </c>
      <c r="P341" s="13">
        <v>22.99</v>
      </c>
      <c r="Q341" s="13">
        <v>8.5500000000000007</v>
      </c>
      <c r="R341" s="13">
        <v>7.99</v>
      </c>
      <c r="S341" s="13">
        <v>0.57399999999999995</v>
      </c>
      <c r="T341" s="13">
        <v>0.56999999999999995</v>
      </c>
      <c r="U341" s="13">
        <v>-1.2690600000000001</v>
      </c>
      <c r="V341" s="13">
        <v>-47.2453</v>
      </c>
      <c r="W341" s="13">
        <v>1.05426</v>
      </c>
      <c r="X341" s="13">
        <v>-47.618899999999996</v>
      </c>
      <c r="Y341" s="13">
        <v>0.32001600000000002</v>
      </c>
      <c r="Z341" s="13">
        <v>0.33902700000000002</v>
      </c>
      <c r="AA341" s="13">
        <v>0.37178299999999997</v>
      </c>
      <c r="AB341" s="13">
        <v>0.41182299999999999</v>
      </c>
      <c r="AC341" s="13">
        <v>0.48062100000000002</v>
      </c>
      <c r="AD341" s="13">
        <v>-19.531199999999998</v>
      </c>
      <c r="AE341" s="13">
        <v>10.9062</v>
      </c>
      <c r="AF341" s="13">
        <v>4.9375</v>
      </c>
      <c r="AG341" s="13">
        <v>-19.531199999999998</v>
      </c>
      <c r="AH341" s="13">
        <v>10.9062</v>
      </c>
      <c r="AI341" s="13">
        <v>4.9375</v>
      </c>
      <c r="AJ341" s="13">
        <v>-64.099999999999994</v>
      </c>
      <c r="AK341" s="13">
        <v>-2000</v>
      </c>
      <c r="AL341" s="13">
        <v>100</v>
      </c>
      <c r="AM341" s="60"/>
      <c r="AN341" s="15"/>
      <c r="AO341" s="15"/>
      <c r="AP341" s="25">
        <v>73.647900000000007</v>
      </c>
      <c r="AQ341" s="25">
        <v>-29.999600000000001</v>
      </c>
      <c r="AR341" s="13">
        <v>18</v>
      </c>
      <c r="AS341" s="25">
        <v>-49.302399999999999</v>
      </c>
      <c r="AT341" s="25">
        <v>790</v>
      </c>
      <c r="AU341" s="25">
        <v>-29.999600000000001</v>
      </c>
      <c r="AV341" s="25">
        <v>19.302900000000001</v>
      </c>
      <c r="AW341" s="25">
        <v>54.345100000000002</v>
      </c>
      <c r="AX341" s="25">
        <v>73.647900000000007</v>
      </c>
      <c r="AY341" s="25">
        <v>0.179311</v>
      </c>
      <c r="AZ341" s="25">
        <v>0.104958</v>
      </c>
      <c r="BA341" s="25">
        <v>551.649</v>
      </c>
      <c r="BB341" s="25"/>
      <c r="BC341" s="25">
        <v>-52.966999999999999</v>
      </c>
      <c r="BD341" s="25">
        <v>-3.66459</v>
      </c>
      <c r="BE341" s="25">
        <v>0.62198799999999999</v>
      </c>
      <c r="BF341" s="59"/>
      <c r="BG341" s="59"/>
      <c r="BH341" s="59"/>
      <c r="BI341" s="25">
        <v>1.1180099999999999</v>
      </c>
      <c r="BJ341" s="25">
        <v>1.3133300000000001</v>
      </c>
      <c r="BK341" s="25">
        <v>1</v>
      </c>
      <c r="BL341" s="25"/>
      <c r="BM341" s="25"/>
      <c r="BN341" s="25"/>
      <c r="BO341" s="25"/>
      <c r="BP341" s="25"/>
      <c r="BQ341" s="25"/>
      <c r="BR341" s="25"/>
      <c r="BS341" s="25"/>
      <c r="BT341" s="25"/>
      <c r="BV341" s="25"/>
      <c r="BW341" s="25"/>
      <c r="BX341" s="25"/>
      <c r="BY341" s="61">
        <v>0.31527777777777777</v>
      </c>
      <c r="BZ341" s="61"/>
      <c r="CA341" s="61">
        <v>0.33263888888888887</v>
      </c>
      <c r="CB341" s="61">
        <v>0.42499999999999999</v>
      </c>
      <c r="CC341" s="61">
        <v>9.2361111111111116E-2</v>
      </c>
      <c r="CD341" s="25"/>
      <c r="CE341" s="25"/>
      <c r="CF341" s="25"/>
      <c r="CG341" s="25">
        <v>8.5</v>
      </c>
      <c r="CH341" s="25"/>
      <c r="CI341" s="13"/>
      <c r="CJ341" s="13">
        <v>27</v>
      </c>
      <c r="CK341" s="15">
        <v>0</v>
      </c>
      <c r="CL341" s="15">
        <v>0</v>
      </c>
      <c r="CM341" s="15"/>
      <c r="CN341" s="15"/>
      <c r="CO341" s="86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>
        <v>0</v>
      </c>
      <c r="DB341" s="15"/>
      <c r="DC341" s="15"/>
      <c r="DD341" s="15"/>
      <c r="DE341" s="15"/>
      <c r="DF341" s="15"/>
      <c r="DG341" s="15"/>
      <c r="DH341" s="15"/>
      <c r="DI341" s="13"/>
      <c r="DJ341" s="13"/>
      <c r="DK341" s="13"/>
      <c r="DL341" s="13"/>
      <c r="DM341" s="15"/>
    </row>
    <row r="342" spans="1:117" x14ac:dyDescent="0.25">
      <c r="A342" s="13" t="s">
        <v>704</v>
      </c>
      <c r="B342" s="6">
        <v>215</v>
      </c>
      <c r="C342" s="22">
        <v>5</v>
      </c>
      <c r="D342" s="13">
        <v>18</v>
      </c>
      <c r="E342" s="13">
        <v>14.7</v>
      </c>
      <c r="F342" s="13" t="s">
        <v>535</v>
      </c>
      <c r="G342" s="13"/>
      <c r="H342" s="13">
        <v>0</v>
      </c>
      <c r="I342" s="13"/>
      <c r="J342" s="25">
        <v>0.65</v>
      </c>
      <c r="K342" s="53">
        <v>210</v>
      </c>
      <c r="L342" s="50">
        <v>697</v>
      </c>
      <c r="M342" s="25">
        <v>0.30129124820659969</v>
      </c>
      <c r="N342" s="25">
        <v>2</v>
      </c>
      <c r="O342" s="25">
        <v>2.5</v>
      </c>
      <c r="P342" s="13">
        <v>23.55</v>
      </c>
      <c r="Q342" s="13">
        <v>10.050000000000001</v>
      </c>
      <c r="R342" s="13">
        <v>12.16</v>
      </c>
      <c r="S342" s="13">
        <v>0.57799999999999996</v>
      </c>
      <c r="T342" s="13">
        <v>0.58899999999999997</v>
      </c>
      <c r="U342" s="13">
        <v>-0.96549499999999999</v>
      </c>
      <c r="V342" s="13">
        <v>-47.669499999999999</v>
      </c>
      <c r="W342" s="13">
        <v>0.931315</v>
      </c>
      <c r="X342" s="13">
        <v>-48.022799999999997</v>
      </c>
      <c r="Y342" s="13">
        <v>0.377272</v>
      </c>
      <c r="Z342" s="13">
        <v>0.37995200000000001</v>
      </c>
      <c r="AA342" s="13">
        <v>0.40060200000000001</v>
      </c>
      <c r="AB342" s="13">
        <v>0.43156299999999997</v>
      </c>
      <c r="AC342" s="13">
        <v>0.47756799999999999</v>
      </c>
      <c r="AD342" s="13">
        <v>-10.1875</v>
      </c>
      <c r="AE342" s="13">
        <v>12.2812</v>
      </c>
      <c r="AF342" s="13">
        <v>4.75</v>
      </c>
      <c r="AG342" s="13">
        <v>-9.90625</v>
      </c>
      <c r="AH342" s="13">
        <v>11</v>
      </c>
      <c r="AI342" s="13">
        <v>4.0625</v>
      </c>
      <c r="AJ342" s="91">
        <v>-70.599999999999994</v>
      </c>
      <c r="AK342" s="91">
        <v>-900</v>
      </c>
      <c r="AL342" s="91">
        <v>250</v>
      </c>
      <c r="AM342" s="60"/>
      <c r="AN342" s="15"/>
      <c r="AO342" s="15"/>
      <c r="AP342" s="25">
        <v>68.836699999999993</v>
      </c>
      <c r="AQ342" s="25">
        <v>-26.6279</v>
      </c>
      <c r="AR342" s="13">
        <v>13</v>
      </c>
      <c r="AS342" s="25">
        <v>-47.247700000000002</v>
      </c>
      <c r="AT342" s="25">
        <v>760</v>
      </c>
      <c r="AU342" s="25">
        <v>-26.6279</v>
      </c>
      <c r="AV342" s="25">
        <v>20.619800000000001</v>
      </c>
      <c r="AW342" s="25">
        <v>48.216900000000003</v>
      </c>
      <c r="AX342" s="25">
        <v>68.836699999999993</v>
      </c>
      <c r="AY342" s="25">
        <v>0.189135</v>
      </c>
      <c r="AZ342" s="25">
        <v>0.10573399999999999</v>
      </c>
      <c r="BA342" s="25">
        <v>463.58199999999999</v>
      </c>
      <c r="BB342" s="25"/>
      <c r="BC342" s="25">
        <v>-44.3245</v>
      </c>
      <c r="BD342" s="25">
        <v>2.9232200000000002</v>
      </c>
      <c r="BE342" s="25">
        <v>0.63625299999999996</v>
      </c>
      <c r="BF342" s="59"/>
      <c r="BG342" s="59"/>
      <c r="BH342" s="59"/>
      <c r="BI342" s="25">
        <v>1.11605</v>
      </c>
      <c r="BJ342" s="25">
        <v>1.30769</v>
      </c>
      <c r="BK342" s="25">
        <v>1</v>
      </c>
      <c r="BL342" s="25"/>
      <c r="BM342" s="25"/>
      <c r="BN342" s="25"/>
      <c r="BO342" s="25"/>
      <c r="BP342" s="25"/>
      <c r="BQ342" s="25"/>
      <c r="BR342" s="25"/>
      <c r="BS342" s="25"/>
      <c r="BT342" s="25"/>
      <c r="BV342" s="25"/>
      <c r="BW342" s="25"/>
      <c r="BX342" s="25"/>
      <c r="BY342" s="61">
        <v>0.31527777777777777</v>
      </c>
      <c r="BZ342" s="61"/>
      <c r="CA342" s="61">
        <v>0.3347222222222222</v>
      </c>
      <c r="CB342" s="61">
        <v>0.42638888888888887</v>
      </c>
      <c r="CC342" s="61">
        <v>9.1666666666666674E-2</v>
      </c>
      <c r="CD342" s="25"/>
      <c r="CE342" s="25"/>
      <c r="CF342" s="25"/>
      <c r="CG342" s="25">
        <v>11.7</v>
      </c>
      <c r="CH342" s="25"/>
      <c r="CI342" s="13"/>
      <c r="CJ342" s="13">
        <v>29</v>
      </c>
      <c r="CK342" s="190" t="s">
        <v>705</v>
      </c>
      <c r="CL342" s="15">
        <v>-10.614495999999999</v>
      </c>
      <c r="CM342" s="15"/>
      <c r="CN342" s="15"/>
      <c r="CO342" s="86">
        <v>1</v>
      </c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>
        <v>0</v>
      </c>
      <c r="DB342" s="15"/>
      <c r="DC342" s="15"/>
      <c r="DD342" s="15"/>
      <c r="DE342" s="15"/>
      <c r="DF342" s="15"/>
      <c r="DG342" s="15"/>
      <c r="DH342" s="15"/>
      <c r="DI342" s="13"/>
      <c r="DJ342" s="13"/>
      <c r="DK342" s="13"/>
      <c r="DL342" s="13"/>
      <c r="DM342" s="15"/>
    </row>
    <row r="343" spans="1:117" x14ac:dyDescent="0.25">
      <c r="A343" s="197" t="s">
        <v>721</v>
      </c>
      <c r="B343" s="6">
        <v>233</v>
      </c>
      <c r="C343" s="22">
        <v>3</v>
      </c>
      <c r="D343" s="13">
        <v>18</v>
      </c>
      <c r="E343" s="13">
        <v>15.5</v>
      </c>
      <c r="F343" s="13" t="s">
        <v>535</v>
      </c>
      <c r="G343" s="13" t="s">
        <v>722</v>
      </c>
      <c r="H343" s="13">
        <v>0</v>
      </c>
      <c r="I343" s="13"/>
      <c r="J343" s="25">
        <v>0.42</v>
      </c>
      <c r="K343" s="50">
        <v>21</v>
      </c>
      <c r="L343" s="50">
        <v>364</v>
      </c>
      <c r="M343" s="25">
        <v>5.7692307692307696E-2</v>
      </c>
      <c r="N343" s="25">
        <v>2</v>
      </c>
      <c r="O343" s="25">
        <v>2</v>
      </c>
      <c r="P343" s="13">
        <v>22.94</v>
      </c>
      <c r="Q343" s="13">
        <v>9.3800000000000008</v>
      </c>
      <c r="R343" s="13">
        <v>10.44</v>
      </c>
      <c r="S343" s="13">
        <v>0.83299999999999996</v>
      </c>
      <c r="T343" s="13">
        <v>0.74399999999999999</v>
      </c>
      <c r="U343" s="13">
        <v>-1.07928</v>
      </c>
      <c r="V343" s="13">
        <v>-50.395000000000003</v>
      </c>
      <c r="W343" s="13">
        <v>0.99427699999999997</v>
      </c>
      <c r="X343" s="13">
        <v>-51.175400000000003</v>
      </c>
      <c r="Y343" s="13">
        <v>0.38773099999999999</v>
      </c>
      <c r="Z343" s="13">
        <v>0.39998</v>
      </c>
      <c r="AA343" s="13">
        <v>0.41764800000000002</v>
      </c>
      <c r="AB343" s="13">
        <v>0.44977200000000001</v>
      </c>
      <c r="AC343" s="13">
        <v>0.51115299999999997</v>
      </c>
      <c r="AD343" s="13"/>
      <c r="AE343" s="13"/>
      <c r="AF343" s="13"/>
      <c r="AG343" s="13"/>
      <c r="AH343" s="13"/>
      <c r="AI343" s="13"/>
      <c r="AJ343" s="13"/>
      <c r="AK343" s="13"/>
      <c r="AL343" s="13"/>
      <c r="AM343" s="60"/>
      <c r="AN343" s="15"/>
      <c r="AO343" s="15"/>
      <c r="AP343" s="25">
        <v>71.645200000000003</v>
      </c>
      <c r="AQ343" s="25">
        <v>-34.155999999999999</v>
      </c>
      <c r="AR343" s="13">
        <v>19</v>
      </c>
      <c r="AS343" s="25">
        <v>-49.148400000000002</v>
      </c>
      <c r="AT343" s="25">
        <v>900</v>
      </c>
      <c r="AU343" s="25">
        <v>-34.155999999999999</v>
      </c>
      <c r="AV343" s="25">
        <v>14.9925</v>
      </c>
      <c r="AW343" s="25">
        <v>56.652700000000003</v>
      </c>
      <c r="AX343" s="25">
        <v>71.645200000000003</v>
      </c>
      <c r="AY343" s="25">
        <v>0.233707</v>
      </c>
      <c r="AZ343" s="25">
        <v>0.12599199999999999</v>
      </c>
      <c r="BA343" s="25">
        <v>474.09500000000003</v>
      </c>
      <c r="BB343" s="25"/>
      <c r="BC343" s="25">
        <v>-47.039499999999997</v>
      </c>
      <c r="BD343" s="25">
        <v>2.1089699999999998</v>
      </c>
      <c r="BE343" s="25">
        <v>0.87938799999999995</v>
      </c>
      <c r="BF343" s="59"/>
      <c r="BG343" s="59"/>
      <c r="BH343" s="59"/>
      <c r="BI343" s="25">
        <v>1.0864</v>
      </c>
      <c r="BJ343" s="25">
        <v>1.3052600000000001</v>
      </c>
      <c r="BK343" s="25">
        <v>1</v>
      </c>
      <c r="BL343" s="25"/>
      <c r="BM343" s="25"/>
      <c r="BN343" s="25"/>
      <c r="BO343" s="25"/>
      <c r="BP343" s="25"/>
      <c r="BQ343" s="25"/>
      <c r="BR343" s="25"/>
      <c r="BS343" s="25"/>
      <c r="BT343" s="25"/>
      <c r="BV343" s="25"/>
      <c r="BW343" s="25"/>
      <c r="BX343" s="25"/>
      <c r="BY343" s="61">
        <v>0.28333333333333333</v>
      </c>
      <c r="BZ343" s="61"/>
      <c r="CA343" s="61">
        <v>0.29583333333333334</v>
      </c>
      <c r="CB343" s="61">
        <v>0.3527777777777778</v>
      </c>
      <c r="CC343" s="61">
        <v>5.6944444444444464E-2</v>
      </c>
      <c r="CD343" s="25"/>
      <c r="CE343" s="25"/>
      <c r="CF343" s="25"/>
      <c r="CG343" s="25">
        <v>7</v>
      </c>
      <c r="CH343" s="25"/>
      <c r="CI343" s="13"/>
      <c r="CJ343" s="13">
        <v>37</v>
      </c>
      <c r="CK343" s="15">
        <v>0</v>
      </c>
      <c r="CL343" s="15">
        <v>0</v>
      </c>
      <c r="CM343" s="15"/>
      <c r="CN343" s="15"/>
      <c r="CO343" s="86">
        <v>1</v>
      </c>
      <c r="CP343" s="13">
        <v>1</v>
      </c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>
        <v>0</v>
      </c>
      <c r="DB343" s="15">
        <v>0</v>
      </c>
      <c r="DC343" s="15">
        <v>0</v>
      </c>
      <c r="DD343" s="15">
        <v>0</v>
      </c>
      <c r="DE343" s="15">
        <v>0</v>
      </c>
      <c r="DF343" s="15">
        <v>0</v>
      </c>
      <c r="DG343" s="15">
        <v>0</v>
      </c>
      <c r="DH343" s="15"/>
      <c r="DI343" s="13">
        <v>1</v>
      </c>
      <c r="DJ343" s="13">
        <v>0</v>
      </c>
      <c r="DK343" s="13">
        <v>0</v>
      </c>
      <c r="DL343" s="13">
        <v>1</v>
      </c>
      <c r="DM343" s="15">
        <v>0</v>
      </c>
    </row>
    <row r="344" spans="1:117" x14ac:dyDescent="0.25">
      <c r="A344" s="197" t="s">
        <v>726</v>
      </c>
      <c r="B344" s="6">
        <v>237</v>
      </c>
      <c r="C344" s="22">
        <v>4</v>
      </c>
      <c r="D344" s="13">
        <v>18</v>
      </c>
      <c r="E344" s="13">
        <v>15.5</v>
      </c>
      <c r="F344" s="13" t="s">
        <v>535</v>
      </c>
      <c r="G344" s="13"/>
      <c r="H344" s="13">
        <v>0</v>
      </c>
      <c r="I344" s="13"/>
      <c r="J344" s="25">
        <v>0.63</v>
      </c>
      <c r="K344" s="50">
        <v>38</v>
      </c>
      <c r="L344" s="50">
        <v>426</v>
      </c>
      <c r="M344" s="25">
        <v>8.9201877934272297E-2</v>
      </c>
      <c r="N344" s="25">
        <v>2</v>
      </c>
      <c r="O344" s="25">
        <v>2</v>
      </c>
      <c r="P344" s="13">
        <v>22.25</v>
      </c>
      <c r="Q344" s="13">
        <v>11.17</v>
      </c>
      <c r="R344" s="13">
        <v>13.37</v>
      </c>
      <c r="S344" s="13">
        <v>0.59599999999999997</v>
      </c>
      <c r="T344" s="13">
        <v>0.46200000000000002</v>
      </c>
      <c r="U344" s="13">
        <v>-0.94224699999999995</v>
      </c>
      <c r="V344" s="13">
        <v>-45.148600000000002</v>
      </c>
      <c r="W344" s="13">
        <v>0.88600900000000005</v>
      </c>
      <c r="X344" s="13">
        <v>-45.440399999999997</v>
      </c>
      <c r="Y344" s="13">
        <v>0.49046200000000001</v>
      </c>
      <c r="Z344" s="13">
        <v>0.49379200000000001</v>
      </c>
      <c r="AA344" s="13">
        <v>0.49135499999999999</v>
      </c>
      <c r="AB344" s="13">
        <v>0.50802700000000001</v>
      </c>
      <c r="AC344" s="13">
        <v>0.54343900000000001</v>
      </c>
      <c r="AD344" s="13">
        <v>-12.6875</v>
      </c>
      <c r="AE344" s="13">
        <v>12.7188</v>
      </c>
      <c r="AF344" s="13">
        <v>5</v>
      </c>
      <c r="AG344" s="13">
        <v>-10.6562</v>
      </c>
      <c r="AH344" s="13">
        <v>9.65625</v>
      </c>
      <c r="AI344" s="13">
        <v>3.53125</v>
      </c>
      <c r="AJ344" s="13"/>
      <c r="AK344" s="13"/>
      <c r="AL344" s="13"/>
      <c r="AM344" s="60"/>
      <c r="AN344" s="15"/>
      <c r="AO344" s="15"/>
      <c r="AP344" s="25">
        <v>65.743700000000004</v>
      </c>
      <c r="AQ344" s="25">
        <v>-28.3858</v>
      </c>
      <c r="AR344" s="13">
        <v>24</v>
      </c>
      <c r="AS344" s="25">
        <v>-44.814</v>
      </c>
      <c r="AT344" s="25">
        <v>600</v>
      </c>
      <c r="AU344" s="25">
        <v>-28.3858</v>
      </c>
      <c r="AV344" s="25">
        <v>16.4282</v>
      </c>
      <c r="AW344" s="25">
        <v>49.3155</v>
      </c>
      <c r="AX344" s="25">
        <v>65.743700000000004</v>
      </c>
      <c r="AY344" s="25">
        <v>0.20549200000000001</v>
      </c>
      <c r="AZ344" s="25">
        <v>0.11425200000000001</v>
      </c>
      <c r="BA344" s="25">
        <v>439.45299999999997</v>
      </c>
      <c r="BB344" s="25"/>
      <c r="BC344" s="25">
        <v>-43.585900000000002</v>
      </c>
      <c r="BD344" s="25">
        <v>1.2280500000000001</v>
      </c>
      <c r="BE344" s="25">
        <v>0.67502899999999999</v>
      </c>
      <c r="BF344" s="59"/>
      <c r="BG344" s="59"/>
      <c r="BH344" s="59"/>
      <c r="BI344" s="25">
        <v>0.94747099999999995</v>
      </c>
      <c r="BJ344" s="25">
        <v>1.14958</v>
      </c>
      <c r="BK344" s="25">
        <v>1</v>
      </c>
      <c r="BL344" s="25"/>
      <c r="BM344" s="25"/>
      <c r="BN344" s="25"/>
      <c r="BO344" s="25"/>
      <c r="BP344" s="25"/>
      <c r="BQ344" s="25"/>
      <c r="BR344" s="25"/>
      <c r="BS344" s="25"/>
      <c r="BT344" s="25"/>
      <c r="BV344" s="25"/>
      <c r="BW344" s="25"/>
      <c r="BX344" s="25"/>
      <c r="BY344" s="61">
        <v>0.28333333333333333</v>
      </c>
      <c r="BZ344" s="61"/>
      <c r="CA344" s="61">
        <v>0.29722222222222222</v>
      </c>
      <c r="CB344" s="61">
        <v>0.39999999999999997</v>
      </c>
      <c r="CC344" s="61">
        <v>0.10277777777777775</v>
      </c>
      <c r="CD344" s="25"/>
      <c r="CE344" s="25"/>
      <c r="CF344" s="25"/>
      <c r="CG344" s="25">
        <v>13</v>
      </c>
      <c r="CH344" s="25"/>
      <c r="CI344" s="13"/>
      <c r="CJ344" s="13">
        <v>38</v>
      </c>
      <c r="CK344" s="15">
        <v>-11.318414489999999</v>
      </c>
      <c r="CL344" s="15">
        <v>-2.2809239999999997</v>
      </c>
      <c r="CM344" s="15"/>
      <c r="CN344" s="15"/>
      <c r="CO344" s="86"/>
      <c r="CP344" s="13">
        <v>1</v>
      </c>
      <c r="CQ344" s="13">
        <v>7.28</v>
      </c>
      <c r="CR344" s="13">
        <v>0.54</v>
      </c>
      <c r="CS344" s="13">
        <v>0.9</v>
      </c>
      <c r="CT344" s="13">
        <v>1.1399999999999999</v>
      </c>
      <c r="CU344" s="13">
        <v>1.49</v>
      </c>
      <c r="CV344" s="13"/>
      <c r="CW344" s="13"/>
      <c r="CX344" s="13"/>
      <c r="CY344" s="13"/>
      <c r="CZ344" s="13"/>
      <c r="DA344" s="13">
        <v>3</v>
      </c>
      <c r="DB344" s="15">
        <v>0</v>
      </c>
      <c r="DC344" s="15">
        <v>0</v>
      </c>
      <c r="DD344" s="15">
        <v>0</v>
      </c>
      <c r="DE344" s="15">
        <v>0</v>
      </c>
      <c r="DF344" s="15">
        <v>0</v>
      </c>
      <c r="DG344" s="15">
        <v>0</v>
      </c>
      <c r="DH344" s="15"/>
      <c r="DI344" s="13">
        <v>1</v>
      </c>
      <c r="DJ344" s="13">
        <v>1</v>
      </c>
      <c r="DK344" s="13">
        <v>0</v>
      </c>
      <c r="DL344" s="13">
        <v>1</v>
      </c>
      <c r="DM344" s="15">
        <v>0</v>
      </c>
    </row>
    <row r="345" spans="1:117" x14ac:dyDescent="0.25">
      <c r="A345" s="197" t="s">
        <v>741</v>
      </c>
      <c r="B345" s="6">
        <v>251</v>
      </c>
      <c r="C345" s="22">
        <v>4</v>
      </c>
      <c r="D345" s="13">
        <v>18</v>
      </c>
      <c r="E345" s="13">
        <v>16.100000000000001</v>
      </c>
      <c r="F345" s="13" t="s">
        <v>535</v>
      </c>
      <c r="G345" s="13"/>
      <c r="H345" s="13">
        <v>0</v>
      </c>
      <c r="I345" s="13"/>
      <c r="J345" s="25">
        <v>0.75</v>
      </c>
      <c r="K345" s="50">
        <v>14</v>
      </c>
      <c r="L345" s="50">
        <v>430</v>
      </c>
      <c r="M345" s="25">
        <v>3.255813953488372E-2</v>
      </c>
      <c r="N345" s="25">
        <v>2</v>
      </c>
      <c r="O345" s="25">
        <v>2</v>
      </c>
      <c r="P345" s="13">
        <v>22.23</v>
      </c>
      <c r="Q345" s="13">
        <v>10.61</v>
      </c>
      <c r="R345" s="13">
        <v>10.52</v>
      </c>
      <c r="S345" s="13">
        <v>0.61499999999999999</v>
      </c>
      <c r="T345" s="13">
        <v>0.57999999999999996</v>
      </c>
      <c r="U345" s="13">
        <v>-1.111</v>
      </c>
      <c r="V345" s="13">
        <v>-47.126399999999997</v>
      </c>
      <c r="W345" s="13">
        <v>1.04027</v>
      </c>
      <c r="X345" s="13">
        <v>-47.6905</v>
      </c>
      <c r="Y345" s="13">
        <v>0.37539600000000001</v>
      </c>
      <c r="Z345" s="13">
        <v>0.40345199999999998</v>
      </c>
      <c r="AA345" s="13">
        <v>0.42802600000000002</v>
      </c>
      <c r="AB345" s="13">
        <v>0.48963899999999999</v>
      </c>
      <c r="AC345" s="13">
        <v>0.57406699999999999</v>
      </c>
      <c r="AD345" s="13"/>
      <c r="AE345" s="13"/>
      <c r="AF345" s="13"/>
      <c r="AG345" s="13"/>
      <c r="AH345" s="13"/>
      <c r="AI345" s="13"/>
      <c r="AJ345" s="13"/>
      <c r="AK345" s="13"/>
      <c r="AL345" s="13"/>
      <c r="AM345" s="60"/>
      <c r="AN345" s="15"/>
      <c r="AO345" s="15"/>
      <c r="AP345" s="25">
        <v>63.413200000000003</v>
      </c>
      <c r="AQ345" s="25">
        <v>-21.7196</v>
      </c>
      <c r="AR345" s="13">
        <v>26</v>
      </c>
      <c r="AS345" s="25">
        <v>-46.536999999999999</v>
      </c>
      <c r="AT345" s="25">
        <v>810</v>
      </c>
      <c r="AU345" s="25">
        <v>-21.7196</v>
      </c>
      <c r="AV345" s="25">
        <v>24.817399999999999</v>
      </c>
      <c r="AW345" s="25">
        <v>38.595799999999997</v>
      </c>
      <c r="AX345" s="25">
        <v>63.413200000000003</v>
      </c>
      <c r="AY345" s="25">
        <v>0.22456599999999999</v>
      </c>
      <c r="AZ345" s="25">
        <v>0.13608799999999999</v>
      </c>
      <c r="BA345" s="25">
        <v>301.56200000000001</v>
      </c>
      <c r="BB345" s="25"/>
      <c r="BC345" s="25">
        <v>-45.838900000000002</v>
      </c>
      <c r="BD345" s="25">
        <v>0.698044</v>
      </c>
      <c r="BE345" s="25">
        <v>0.83563900000000002</v>
      </c>
      <c r="BF345" s="59"/>
      <c r="BG345" s="59"/>
      <c r="BH345" s="59"/>
      <c r="BI345" s="25">
        <v>1.5482100000000001</v>
      </c>
      <c r="BJ345" s="25">
        <v>1.78115</v>
      </c>
      <c r="BK345" s="25">
        <v>1</v>
      </c>
      <c r="BL345" s="25"/>
      <c r="BM345" s="25"/>
      <c r="BN345" s="25"/>
      <c r="BO345" s="25"/>
      <c r="BP345" s="25"/>
      <c r="BQ345" s="25"/>
      <c r="BR345" s="25"/>
      <c r="BS345" s="25"/>
      <c r="BT345" s="25"/>
      <c r="BV345" s="25"/>
      <c r="BW345" s="25"/>
      <c r="BX345" s="25"/>
      <c r="BY345" s="61">
        <v>0.51041666666666663</v>
      </c>
      <c r="BZ345" s="61"/>
      <c r="CA345" s="61">
        <v>0.52430555555555558</v>
      </c>
      <c r="CB345" s="61">
        <v>0.65763888888888888</v>
      </c>
      <c r="CC345" s="61">
        <v>0.1333333333333333</v>
      </c>
      <c r="CD345" s="25"/>
      <c r="CE345" s="25"/>
      <c r="CF345" s="25"/>
      <c r="CG345" s="25">
        <v>10.199999999999999</v>
      </c>
      <c r="CH345" s="25"/>
      <c r="CI345" s="13"/>
      <c r="CJ345" s="13">
        <v>40</v>
      </c>
      <c r="CK345" s="15"/>
      <c r="CL345" s="15"/>
      <c r="CM345" s="15"/>
      <c r="CN345" s="15"/>
      <c r="CO345" s="86"/>
      <c r="CP345" s="13"/>
      <c r="CQ345" s="13">
        <v>7.35</v>
      </c>
      <c r="CR345" s="13">
        <v>0.25</v>
      </c>
      <c r="CS345" s="13">
        <v>0.93</v>
      </c>
      <c r="CT345" s="13"/>
      <c r="CU345" s="13"/>
      <c r="CV345" s="13"/>
      <c r="CW345" s="13"/>
      <c r="CX345" s="13"/>
      <c r="CY345" s="13"/>
      <c r="CZ345" s="13"/>
      <c r="DA345" s="13">
        <v>1</v>
      </c>
      <c r="DB345" s="15">
        <v>0</v>
      </c>
      <c r="DC345" s="15">
        <v>0</v>
      </c>
      <c r="DD345" s="15">
        <v>0</v>
      </c>
      <c r="DE345" s="15">
        <v>0</v>
      </c>
      <c r="DF345" s="15">
        <v>0</v>
      </c>
      <c r="DG345" s="15">
        <v>0</v>
      </c>
      <c r="DH345" s="15"/>
      <c r="DI345" s="13">
        <v>1</v>
      </c>
      <c r="DJ345" s="13">
        <v>0</v>
      </c>
      <c r="DK345" s="13">
        <v>0</v>
      </c>
      <c r="DL345" s="13">
        <v>1</v>
      </c>
      <c r="DM345" s="15">
        <v>0</v>
      </c>
    </row>
    <row r="346" spans="1:117" x14ac:dyDescent="0.25">
      <c r="A346" s="13" t="s">
        <v>772</v>
      </c>
      <c r="B346" s="6">
        <v>284</v>
      </c>
      <c r="C346" s="22">
        <v>5</v>
      </c>
      <c r="D346" s="13">
        <v>18</v>
      </c>
      <c r="E346" s="13">
        <v>19.2</v>
      </c>
      <c r="F346" s="13" t="s">
        <v>535</v>
      </c>
      <c r="G346" s="13"/>
      <c r="H346" s="75">
        <v>0</v>
      </c>
      <c r="I346" s="13"/>
      <c r="J346" s="59"/>
      <c r="K346" s="53"/>
      <c r="L346" s="53"/>
      <c r="M346" s="25">
        <v>0.1</v>
      </c>
      <c r="N346" s="25">
        <v>2</v>
      </c>
      <c r="O346" s="25">
        <v>2.5</v>
      </c>
      <c r="P346" s="13">
        <v>23.67</v>
      </c>
      <c r="Q346" s="13">
        <v>11.1</v>
      </c>
      <c r="R346" s="25">
        <v>9.51</v>
      </c>
      <c r="S346" s="13">
        <v>0.67800000000000005</v>
      </c>
      <c r="T346" s="13">
        <v>0.65500000000000003</v>
      </c>
      <c r="U346" s="13">
        <v>-0.96427399999999996</v>
      </c>
      <c r="V346" s="13">
        <v>-50.615600000000001</v>
      </c>
      <c r="W346" s="13">
        <v>1.01562</v>
      </c>
      <c r="X346" s="13">
        <v>-51.613599999999998</v>
      </c>
      <c r="Y346" s="13">
        <v>0.40450199999999997</v>
      </c>
      <c r="Z346" s="13">
        <v>0.41620200000000002</v>
      </c>
      <c r="AA346" s="13">
        <v>0.44029499999999999</v>
      </c>
      <c r="AB346" s="13">
        <v>0.46369100000000002</v>
      </c>
      <c r="AC346" s="13">
        <v>0.51538200000000001</v>
      </c>
      <c r="AD346" s="13"/>
      <c r="AE346" s="13"/>
      <c r="AF346" s="13"/>
      <c r="AG346" s="13">
        <v>-9.75</v>
      </c>
      <c r="AH346" s="13">
        <v>9.6875</v>
      </c>
      <c r="AI346" s="13">
        <v>3.53125</v>
      </c>
      <c r="AJ346" s="91">
        <v>-68.900000000000006</v>
      </c>
      <c r="AK346" s="91">
        <v>-1900</v>
      </c>
      <c r="AL346" s="91">
        <v>150</v>
      </c>
      <c r="AM346" s="60"/>
      <c r="AO346" s="15"/>
      <c r="AP346" s="25">
        <v>73.950999999999993</v>
      </c>
      <c r="AQ346" s="25">
        <v>-27.0839</v>
      </c>
      <c r="AR346" s="25">
        <v>44</v>
      </c>
      <c r="AS346" s="25">
        <v>-49.729399999999998</v>
      </c>
      <c r="AT346" s="25">
        <v>630</v>
      </c>
      <c r="AU346" s="25">
        <v>-27.0839</v>
      </c>
      <c r="AV346" s="25">
        <v>22.645600000000002</v>
      </c>
      <c r="AW346" s="25">
        <v>51.305399999999999</v>
      </c>
      <c r="AX346" s="25">
        <v>73.950999999999993</v>
      </c>
      <c r="AY346" s="25">
        <v>0.195575</v>
      </c>
      <c r="AZ346" s="25">
        <v>0.108597</v>
      </c>
      <c r="BA346" s="25">
        <v>487.18</v>
      </c>
      <c r="BB346" s="25"/>
      <c r="BC346" s="25">
        <v>-47.808199999999999</v>
      </c>
      <c r="BD346" s="25">
        <v>1.92119</v>
      </c>
      <c r="BE346" s="25">
        <v>0.66954400000000003</v>
      </c>
      <c r="BF346" s="59"/>
      <c r="BG346" s="59"/>
      <c r="BH346" s="59"/>
      <c r="BI346" s="25">
        <v>1.6618200000000001</v>
      </c>
      <c r="BJ346" s="25">
        <v>1.865</v>
      </c>
      <c r="BK346" s="25">
        <v>1</v>
      </c>
      <c r="BL346" s="25"/>
      <c r="BM346" s="25"/>
      <c r="BN346" s="25"/>
      <c r="BO346" s="25"/>
      <c r="BP346" s="25"/>
      <c r="BQ346" s="25"/>
      <c r="BR346" s="25"/>
      <c r="BS346" s="25"/>
      <c r="BT346" s="25"/>
      <c r="BV346" s="25"/>
      <c r="BW346" s="25"/>
      <c r="BX346" s="25"/>
      <c r="BY346" s="61">
        <v>0.43888888888888888</v>
      </c>
      <c r="BZ346" s="61"/>
      <c r="CA346" s="61">
        <v>0.45416666666666666</v>
      </c>
      <c r="CB346" s="61"/>
      <c r="CC346" s="61"/>
      <c r="CD346" s="25"/>
      <c r="CE346" s="25"/>
      <c r="CF346" s="25"/>
      <c r="CG346" s="25"/>
      <c r="CH346" s="25"/>
      <c r="CI346" s="13"/>
      <c r="CJ346" s="13">
        <v>54</v>
      </c>
      <c r="CK346" s="26"/>
      <c r="CL346" s="26"/>
      <c r="CM346" s="26"/>
      <c r="CN346" s="26"/>
      <c r="CO346" s="29"/>
      <c r="DB346" s="26"/>
      <c r="DC346" s="26"/>
      <c r="DD346" s="26"/>
      <c r="DE346" s="26"/>
      <c r="DF346" s="26"/>
      <c r="DG346" s="26"/>
      <c r="DH346" s="26"/>
      <c r="DM346" s="26"/>
    </row>
    <row r="347" spans="1:117" x14ac:dyDescent="0.25">
      <c r="A347" s="197" t="s">
        <v>790</v>
      </c>
      <c r="B347" s="6">
        <v>298</v>
      </c>
      <c r="C347" s="22">
        <v>4</v>
      </c>
      <c r="D347" s="13">
        <v>18</v>
      </c>
      <c r="E347" s="13">
        <v>15</v>
      </c>
      <c r="F347" s="13" t="s">
        <v>535</v>
      </c>
      <c r="G347" s="13" t="s">
        <v>678</v>
      </c>
      <c r="H347" s="13">
        <v>1</v>
      </c>
      <c r="I347" s="13"/>
      <c r="J347" s="25">
        <v>9.0909090909090912E-2</v>
      </c>
      <c r="K347" s="50">
        <v>270</v>
      </c>
      <c r="L347" s="50">
        <v>289</v>
      </c>
      <c r="M347" s="25">
        <v>0.93425605536332179</v>
      </c>
      <c r="N347" s="25">
        <v>2</v>
      </c>
      <c r="O347" s="25">
        <v>2</v>
      </c>
      <c r="P347" s="13">
        <v>47.66</v>
      </c>
      <c r="Q347" s="13">
        <v>20.74</v>
      </c>
      <c r="R347" s="25">
        <v>17.510000000000002</v>
      </c>
      <c r="S347" s="13">
        <v>1.4910000000000001</v>
      </c>
      <c r="T347" s="13">
        <v>1.345</v>
      </c>
      <c r="U347" s="13">
        <v>-0.85429900000000003</v>
      </c>
      <c r="V347" s="13">
        <v>-49.5732</v>
      </c>
      <c r="W347" s="13">
        <v>0.99899199999999999</v>
      </c>
      <c r="X347" s="13">
        <v>-49.717599999999997</v>
      </c>
      <c r="Y347" s="13">
        <v>0.43998799999999999</v>
      </c>
      <c r="Z347" s="13">
        <v>0.44772200000000001</v>
      </c>
      <c r="AA347" s="13">
        <v>0.46438000000000001</v>
      </c>
      <c r="AB347" s="13">
        <v>0.50382899999999997</v>
      </c>
      <c r="AC347" s="13">
        <v>0.535049</v>
      </c>
      <c r="AD347" s="13"/>
      <c r="AE347" s="13"/>
      <c r="AF347" s="13"/>
      <c r="AG347" s="13"/>
      <c r="AH347" s="13"/>
      <c r="AI347" s="13"/>
      <c r="AJ347" s="13"/>
      <c r="AK347" s="13"/>
      <c r="AL347" s="13"/>
      <c r="AM347" s="13">
        <v>19</v>
      </c>
      <c r="AN347" s="15"/>
      <c r="AO347" s="15"/>
      <c r="AP347" s="25">
        <v>77.351699999999994</v>
      </c>
      <c r="AQ347" s="25">
        <v>-34.795999999999999</v>
      </c>
      <c r="AR347" s="13">
        <v>39</v>
      </c>
      <c r="AS347" s="25">
        <v>-50.604100000000003</v>
      </c>
      <c r="AT347" s="25">
        <v>555</v>
      </c>
      <c r="AU347" s="25">
        <v>-34.795999999999999</v>
      </c>
      <c r="AV347" s="25">
        <v>15.8081</v>
      </c>
      <c r="AW347" s="25">
        <v>61.543599999999998</v>
      </c>
      <c r="AX347" s="25">
        <v>77.351699999999994</v>
      </c>
      <c r="AY347" s="25">
        <v>0.22859699999999999</v>
      </c>
      <c r="AZ347" s="25">
        <v>0.13914299999999999</v>
      </c>
      <c r="BA347" s="25">
        <v>470.63299999999998</v>
      </c>
      <c r="BB347" s="25"/>
      <c r="BC347" s="25">
        <v>-51.046500000000002</v>
      </c>
      <c r="BD347" s="25">
        <v>-0.44240000000000002</v>
      </c>
      <c r="BE347" s="25">
        <v>0.73712100000000003</v>
      </c>
      <c r="BF347" s="59"/>
      <c r="BG347" s="59"/>
      <c r="BH347" s="59"/>
      <c r="BI347" s="25">
        <v>1.2046699999999999</v>
      </c>
      <c r="BJ347" s="25">
        <v>1.4435899999999999</v>
      </c>
      <c r="BK347" s="25">
        <v>1</v>
      </c>
      <c r="BL347" s="25"/>
      <c r="BM347" s="25"/>
      <c r="BN347" s="25"/>
      <c r="BO347" s="25"/>
      <c r="BP347" s="25"/>
      <c r="BQ347" s="25"/>
      <c r="BR347" s="25"/>
      <c r="BS347" s="25"/>
      <c r="BT347" s="25"/>
      <c r="BV347" s="25"/>
      <c r="BW347" s="25"/>
      <c r="BX347" s="25"/>
      <c r="BY347" s="61">
        <v>0.38680555555555557</v>
      </c>
      <c r="BZ347" s="61"/>
      <c r="CA347" s="61">
        <v>0.40138888888888885</v>
      </c>
      <c r="CB347" s="61"/>
      <c r="CC347" s="61"/>
      <c r="CD347" s="25"/>
      <c r="CE347" s="25"/>
      <c r="CF347" s="25"/>
      <c r="CG347" s="25"/>
      <c r="CH347" s="25"/>
      <c r="CI347" s="13"/>
      <c r="CJ347" s="13">
        <v>63</v>
      </c>
      <c r="CK347" s="26">
        <v>9.1590205059999992</v>
      </c>
      <c r="CL347" s="6">
        <v>0</v>
      </c>
      <c r="CM347" s="15"/>
      <c r="CO347" s="86">
        <v>1</v>
      </c>
      <c r="DA347" s="6">
        <v>0</v>
      </c>
      <c r="DB347" s="26">
        <v>0</v>
      </c>
      <c r="DC347" s="26">
        <v>0</v>
      </c>
      <c r="DD347" s="26">
        <v>0</v>
      </c>
      <c r="DE347" s="26">
        <v>0</v>
      </c>
      <c r="DF347" s="26">
        <v>0</v>
      </c>
      <c r="DG347" s="26">
        <v>0</v>
      </c>
      <c r="DH347" s="26"/>
      <c r="DI347" s="6">
        <v>0</v>
      </c>
      <c r="DJ347" s="6">
        <v>0</v>
      </c>
      <c r="DK347" s="6">
        <v>0</v>
      </c>
      <c r="DL347" s="6">
        <v>0</v>
      </c>
      <c r="DM347" s="26">
        <v>0</v>
      </c>
    </row>
    <row r="348" spans="1:117" x14ac:dyDescent="0.25">
      <c r="A348" s="13" t="s">
        <v>791</v>
      </c>
      <c r="B348" s="6">
        <v>299</v>
      </c>
      <c r="C348" s="22">
        <v>4</v>
      </c>
      <c r="D348" s="13">
        <v>18</v>
      </c>
      <c r="E348" s="13">
        <v>15</v>
      </c>
      <c r="F348" s="13" t="s">
        <v>535</v>
      </c>
      <c r="G348" s="13" t="s">
        <v>678</v>
      </c>
      <c r="H348" s="13">
        <v>0</v>
      </c>
      <c r="I348" s="13"/>
      <c r="J348" s="25">
        <v>9.0909090909090912E-2</v>
      </c>
      <c r="K348" s="50">
        <v>256</v>
      </c>
      <c r="L348" s="50">
        <v>289</v>
      </c>
      <c r="M348" s="25">
        <v>0.88581314878892736</v>
      </c>
      <c r="N348" s="25">
        <v>2</v>
      </c>
      <c r="O348" s="25">
        <v>2.5</v>
      </c>
      <c r="P348" s="13">
        <v>110.99</v>
      </c>
      <c r="Q348" s="13">
        <v>47.38</v>
      </c>
      <c r="R348" s="25">
        <v>28.49</v>
      </c>
      <c r="S348" s="13">
        <v>5.3</v>
      </c>
      <c r="T348" s="13">
        <v>4.8150000000000004</v>
      </c>
      <c r="U348" s="13">
        <v>-0.78211799999999998</v>
      </c>
      <c r="V348" s="13">
        <v>-58.598300000000002</v>
      </c>
      <c r="W348" s="13">
        <v>0.69938900000000004</v>
      </c>
      <c r="X348" s="13">
        <v>-60.0137</v>
      </c>
      <c r="Y348" s="13">
        <v>0.42189599999999999</v>
      </c>
      <c r="Z348" s="13">
        <v>0.46005800000000002</v>
      </c>
      <c r="AA348" s="13">
        <v>0.52765099999999998</v>
      </c>
      <c r="AB348" s="13">
        <v>0.55644400000000005</v>
      </c>
      <c r="AC348" s="13">
        <v>0.58355000000000001</v>
      </c>
      <c r="AD348" s="60"/>
      <c r="AE348" s="60"/>
      <c r="AF348" s="60"/>
      <c r="AG348" s="60"/>
      <c r="AH348" s="60"/>
      <c r="AI348" s="60"/>
      <c r="AJ348" s="91">
        <v>0</v>
      </c>
      <c r="AK348" s="91">
        <v>0</v>
      </c>
      <c r="AL348" s="91"/>
      <c r="AM348" s="13">
        <v>3.5</v>
      </c>
      <c r="AN348" s="15"/>
      <c r="AO348" s="15"/>
      <c r="AP348" s="25">
        <v>83.517799999999994</v>
      </c>
      <c r="AQ348" s="25">
        <v>-24.581800000000001</v>
      </c>
      <c r="AR348" s="13">
        <v>32</v>
      </c>
      <c r="AS348" s="25">
        <v>-57.0471</v>
      </c>
      <c r="AT348" s="25">
        <v>295</v>
      </c>
      <c r="AU348" s="25">
        <v>-24.581800000000001</v>
      </c>
      <c r="AV348" s="25">
        <v>32.465299999999999</v>
      </c>
      <c r="AW348" s="25">
        <v>51.052500000000002</v>
      </c>
      <c r="AX348" s="25">
        <v>83.517799999999994</v>
      </c>
      <c r="AY348" s="25">
        <v>0.23166</v>
      </c>
      <c r="AZ348" s="25">
        <v>0.13635700000000001</v>
      </c>
      <c r="BA348" s="25">
        <v>377.97899999999998</v>
      </c>
      <c r="BB348" s="25"/>
      <c r="BC348" s="25">
        <v>-51.529299999999999</v>
      </c>
      <c r="BD348" s="25">
        <v>5.5178399999999996</v>
      </c>
      <c r="BE348" s="25">
        <v>0.85514699999999999</v>
      </c>
      <c r="BF348" s="59"/>
      <c r="BG348" s="59"/>
      <c r="BH348" s="59"/>
      <c r="BI348" s="25">
        <v>4.9789199999999996</v>
      </c>
      <c r="BJ348" s="25">
        <v>5.2068700000000003</v>
      </c>
      <c r="BK348" s="25">
        <v>1</v>
      </c>
      <c r="BL348" s="25"/>
      <c r="BM348" s="25"/>
      <c r="BN348" s="25"/>
      <c r="BO348" s="25"/>
      <c r="BP348" s="25"/>
      <c r="BQ348" s="25"/>
      <c r="BR348" s="25"/>
      <c r="BS348" s="25"/>
      <c r="BT348" s="25"/>
      <c r="BV348" s="25"/>
      <c r="BW348" s="25"/>
      <c r="BX348" s="25"/>
      <c r="BY348" s="61">
        <v>0.38680555555555557</v>
      </c>
      <c r="BZ348" s="61"/>
      <c r="CA348" s="61">
        <v>0.40138888888888885</v>
      </c>
      <c r="CB348" s="61"/>
      <c r="CC348" s="61"/>
      <c r="CD348" s="25"/>
      <c r="CE348" s="25"/>
      <c r="CF348" s="25"/>
      <c r="CG348" s="25"/>
      <c r="CH348" s="25"/>
      <c r="CI348" s="13"/>
      <c r="CJ348" s="13">
        <v>63</v>
      </c>
      <c r="CK348" s="100"/>
      <c r="CL348" s="26"/>
      <c r="CM348" s="26"/>
      <c r="CN348" s="26"/>
      <c r="CO348" s="86">
        <v>1</v>
      </c>
      <c r="DA348" s="6">
        <v>0</v>
      </c>
      <c r="DB348" s="26">
        <v>0</v>
      </c>
      <c r="DC348" s="26">
        <v>0</v>
      </c>
      <c r="DD348" s="26">
        <v>0</v>
      </c>
      <c r="DE348" s="26">
        <v>0</v>
      </c>
      <c r="DF348" s="26">
        <v>0</v>
      </c>
      <c r="DG348" s="26">
        <v>0</v>
      </c>
      <c r="DH348" s="26"/>
      <c r="DI348" s="6">
        <v>0</v>
      </c>
      <c r="DJ348" s="6">
        <v>0</v>
      </c>
      <c r="DK348" s="6">
        <v>0</v>
      </c>
      <c r="DL348" s="6">
        <v>0</v>
      </c>
      <c r="DM348" s="26">
        <v>0</v>
      </c>
    </row>
    <row r="349" spans="1:117" x14ac:dyDescent="0.25">
      <c r="A349" s="197" t="s">
        <v>801</v>
      </c>
      <c r="B349" s="6">
        <v>306</v>
      </c>
      <c r="C349" s="22" t="s">
        <v>802</v>
      </c>
      <c r="D349" s="13">
        <v>18</v>
      </c>
      <c r="E349" s="13">
        <v>15</v>
      </c>
      <c r="F349" s="13" t="s">
        <v>535</v>
      </c>
      <c r="G349" s="13"/>
      <c r="H349" s="13">
        <v>0</v>
      </c>
      <c r="I349" s="13"/>
      <c r="J349" s="25">
        <v>0.6</v>
      </c>
      <c r="K349" s="50">
        <v>359</v>
      </c>
      <c r="L349" s="50">
        <v>368</v>
      </c>
      <c r="M349" s="25">
        <v>0.97554347826086951</v>
      </c>
      <c r="N349" s="25">
        <v>2</v>
      </c>
      <c r="O349" s="25">
        <v>2</v>
      </c>
      <c r="P349" s="13">
        <v>16.48</v>
      </c>
      <c r="Q349" s="13">
        <v>7.5</v>
      </c>
      <c r="R349" s="25">
        <v>7.93</v>
      </c>
      <c r="S349" s="13">
        <v>0.55000000000000004</v>
      </c>
      <c r="T349" s="13">
        <v>0.45</v>
      </c>
      <c r="U349" s="13">
        <v>-1.0358099999999999</v>
      </c>
      <c r="V349" s="13">
        <v>-46.905000000000001</v>
      </c>
      <c r="W349" s="13">
        <v>0.89583299999999999</v>
      </c>
      <c r="X349" s="13">
        <v>-47.261099999999999</v>
      </c>
      <c r="Y349" s="13">
        <v>0.38879900000000001</v>
      </c>
      <c r="Z349" s="13">
        <v>0.40815899999999999</v>
      </c>
      <c r="AA349" s="13">
        <v>0.42864000000000002</v>
      </c>
      <c r="AB349" s="13">
        <v>0.46044000000000002</v>
      </c>
      <c r="AC349" s="13">
        <v>0.53705700000000001</v>
      </c>
      <c r="AD349" s="60"/>
      <c r="AE349" s="60"/>
      <c r="AF349" s="60"/>
      <c r="AG349" s="60"/>
      <c r="AH349" s="60"/>
      <c r="AI349" s="60"/>
      <c r="AJ349" s="13"/>
      <c r="AK349" s="13"/>
      <c r="AL349" s="13"/>
      <c r="AM349" s="13">
        <v>205</v>
      </c>
      <c r="AN349" s="15"/>
      <c r="AO349" s="15"/>
      <c r="AP349" s="25">
        <v>66.142600000000002</v>
      </c>
      <c r="AQ349" s="25">
        <v>-30.942599999999999</v>
      </c>
      <c r="AR349" s="13">
        <v>38</v>
      </c>
      <c r="AS349" s="25">
        <v>-46.232300000000002</v>
      </c>
      <c r="AT349" s="25">
        <v>943.28899999999999</v>
      </c>
      <c r="AU349" s="25">
        <v>-30.942599999999999</v>
      </c>
      <c r="AV349" s="25">
        <v>15.2897</v>
      </c>
      <c r="AW349" s="25">
        <v>50.852899999999998</v>
      </c>
      <c r="AX349" s="25">
        <v>66.142600000000002</v>
      </c>
      <c r="AY349" s="25">
        <v>0.21823000000000001</v>
      </c>
      <c r="AZ349" s="25">
        <v>0.12545999999999999</v>
      </c>
      <c r="BA349" s="25">
        <v>423.76600000000002</v>
      </c>
      <c r="BB349" s="25"/>
      <c r="BC349" s="25">
        <v>-45.359400000000001</v>
      </c>
      <c r="BD349" s="25">
        <v>0.87290400000000001</v>
      </c>
      <c r="BE349" s="25">
        <v>0.75443199999999999</v>
      </c>
      <c r="BF349" s="59"/>
      <c r="BG349" s="59"/>
      <c r="BH349" s="59"/>
      <c r="BI349" s="25">
        <v>0.90504200000000001</v>
      </c>
      <c r="BJ349" s="25">
        <v>1.12263</v>
      </c>
      <c r="BK349" s="25">
        <v>1</v>
      </c>
      <c r="BL349" s="25"/>
      <c r="BM349" s="25"/>
      <c r="BN349" s="25"/>
      <c r="BO349" s="25"/>
      <c r="BP349" s="25"/>
      <c r="BQ349" s="25"/>
      <c r="BR349" s="25"/>
      <c r="BS349" s="25"/>
      <c r="BT349" s="25"/>
      <c r="BV349" s="25"/>
      <c r="BW349" s="25"/>
      <c r="BX349" s="25"/>
      <c r="BY349" s="61">
        <v>0.38680555555555557</v>
      </c>
      <c r="BZ349" s="61"/>
      <c r="CA349" s="61">
        <v>0.40486111111111112</v>
      </c>
      <c r="CB349" s="61"/>
      <c r="CC349" s="61"/>
      <c r="CD349" s="25"/>
      <c r="CE349" s="25"/>
      <c r="CF349" s="25"/>
      <c r="CG349" s="25"/>
      <c r="CH349" s="25"/>
      <c r="CI349" s="13"/>
      <c r="CJ349" s="13">
        <v>67</v>
      </c>
      <c r="CK349" s="26">
        <v>-13.526885610000001</v>
      </c>
      <c r="CL349" s="26">
        <v>0</v>
      </c>
      <c r="CM349" s="15"/>
      <c r="CN349" s="26"/>
      <c r="CO349" s="86">
        <v>1</v>
      </c>
      <c r="DB349" s="26">
        <v>0</v>
      </c>
      <c r="DC349" s="26">
        <v>0</v>
      </c>
      <c r="DD349" s="26">
        <v>0</v>
      </c>
      <c r="DE349" s="26">
        <v>0</v>
      </c>
      <c r="DF349" s="26">
        <v>0</v>
      </c>
      <c r="DG349" s="26">
        <v>0</v>
      </c>
      <c r="DH349" s="26"/>
      <c r="DI349" s="6">
        <v>0</v>
      </c>
      <c r="DJ349" s="6">
        <v>0</v>
      </c>
      <c r="DK349" s="6">
        <v>0</v>
      </c>
      <c r="DL349" s="6">
        <v>0</v>
      </c>
      <c r="DM349" s="26">
        <v>0</v>
      </c>
    </row>
    <row r="350" spans="1:117" x14ac:dyDescent="0.25">
      <c r="A350" s="13" t="s">
        <v>835</v>
      </c>
      <c r="B350" s="6">
        <v>339</v>
      </c>
      <c r="C350" s="22" t="s">
        <v>778</v>
      </c>
      <c r="D350" s="13">
        <v>18</v>
      </c>
      <c r="E350" s="13">
        <v>15</v>
      </c>
      <c r="F350" s="13" t="s">
        <v>535</v>
      </c>
      <c r="G350" s="13"/>
      <c r="H350" s="13">
        <v>2</v>
      </c>
      <c r="I350" s="13"/>
      <c r="J350" s="25">
        <v>0.75</v>
      </c>
      <c r="K350" s="50">
        <v>13</v>
      </c>
      <c r="L350" s="50">
        <v>680</v>
      </c>
      <c r="M350" s="25">
        <v>1.9117647058823531E-2</v>
      </c>
      <c r="N350" s="25">
        <v>2</v>
      </c>
      <c r="O350" s="25">
        <v>2.5</v>
      </c>
      <c r="P350" s="13">
        <v>31.38</v>
      </c>
      <c r="Q350" s="13">
        <v>17.63</v>
      </c>
      <c r="R350" s="13">
        <v>13.85</v>
      </c>
      <c r="S350" s="13">
        <v>0.73099999999999998</v>
      </c>
      <c r="T350" s="13">
        <v>0.745</v>
      </c>
      <c r="U350" s="13">
        <v>-1.53546</v>
      </c>
      <c r="V350" s="13">
        <v>-50.9392</v>
      </c>
      <c r="W350" s="13">
        <v>1.3368899999999999</v>
      </c>
      <c r="X350" s="13">
        <v>-51.256700000000002</v>
      </c>
      <c r="Y350" s="13">
        <v>0.522644</v>
      </c>
      <c r="Z350" s="13">
        <v>0.52617400000000003</v>
      </c>
      <c r="AA350" s="13">
        <v>0.54054800000000003</v>
      </c>
      <c r="AB350" s="13">
        <v>0.56642300000000001</v>
      </c>
      <c r="AC350" s="13">
        <v>0.60837699999999995</v>
      </c>
      <c r="AD350" s="13"/>
      <c r="AE350" s="13"/>
      <c r="AF350" s="13"/>
      <c r="AG350" s="13">
        <v>-9.78125</v>
      </c>
      <c r="AH350" s="13">
        <v>9.71875</v>
      </c>
      <c r="AI350" s="13">
        <v>4.65625</v>
      </c>
      <c r="AJ350" s="91">
        <v>-72.599999999999994</v>
      </c>
      <c r="AK350" s="91">
        <v>-1400</v>
      </c>
      <c r="AL350" s="91">
        <v>100</v>
      </c>
      <c r="AM350" s="13">
        <v>74</v>
      </c>
      <c r="AN350" s="15"/>
      <c r="AO350" s="15"/>
      <c r="AP350" s="25">
        <v>73.980599999999995</v>
      </c>
      <c r="AQ350" s="25">
        <v>-28.095700000000001</v>
      </c>
      <c r="AR350" s="13">
        <v>30</v>
      </c>
      <c r="AS350" s="25">
        <v>-50.022300000000001</v>
      </c>
      <c r="AT350" s="25">
        <v>480</v>
      </c>
      <c r="AU350" s="25">
        <v>-28.095700000000001</v>
      </c>
      <c r="AV350" s="25">
        <v>21.926600000000001</v>
      </c>
      <c r="AW350" s="25">
        <v>52.054000000000002</v>
      </c>
      <c r="AX350" s="25">
        <v>73.980599999999995</v>
      </c>
      <c r="AY350" s="25">
        <v>0.22531200000000001</v>
      </c>
      <c r="AZ350" s="25">
        <v>0.11838</v>
      </c>
      <c r="BA350" s="25">
        <v>439.74</v>
      </c>
      <c r="BB350" s="25"/>
      <c r="BC350" s="25">
        <v>-45.644799999999996</v>
      </c>
      <c r="BD350" s="25">
        <v>4.3775000000000004</v>
      </c>
      <c r="BE350" s="25">
        <v>0.75151100000000004</v>
      </c>
      <c r="BF350" s="59"/>
      <c r="BG350" s="59"/>
      <c r="BH350" s="59"/>
      <c r="BI350" s="25">
        <v>1.5124899999999999</v>
      </c>
      <c r="BJ350" s="25">
        <v>1.72567</v>
      </c>
      <c r="BK350" s="25">
        <v>1</v>
      </c>
      <c r="BL350" s="25"/>
      <c r="BM350" s="25"/>
      <c r="BN350" s="25"/>
      <c r="BO350" s="25"/>
      <c r="BP350" s="25"/>
      <c r="BQ350" s="25"/>
      <c r="BR350" s="25"/>
      <c r="BS350" s="25"/>
      <c r="BT350" s="25"/>
      <c r="BV350" s="25"/>
      <c r="BW350" s="25"/>
      <c r="BX350" s="25"/>
      <c r="BY350" s="61">
        <v>0.30833333333333335</v>
      </c>
      <c r="BZ350" s="61"/>
      <c r="CA350" s="61">
        <v>0.32291666666666669</v>
      </c>
      <c r="CB350" s="61"/>
      <c r="CC350" s="61"/>
      <c r="CD350" s="25"/>
      <c r="CE350" s="25"/>
      <c r="CF350" s="25"/>
      <c r="CG350" s="25"/>
      <c r="CH350" s="25"/>
      <c r="CI350" s="13"/>
      <c r="CJ350" s="13">
        <v>85</v>
      </c>
      <c r="CK350" s="26">
        <v>0</v>
      </c>
      <c r="CL350" s="26"/>
      <c r="CM350" s="15"/>
      <c r="CN350" s="26"/>
      <c r="CO350" s="29">
        <v>1</v>
      </c>
      <c r="DA350" s="6">
        <v>0</v>
      </c>
      <c r="DB350" s="26">
        <v>0</v>
      </c>
      <c r="DC350" s="26">
        <v>0</v>
      </c>
      <c r="DD350" s="26">
        <v>0</v>
      </c>
      <c r="DE350" s="26">
        <v>0</v>
      </c>
      <c r="DF350" s="26">
        <v>0</v>
      </c>
      <c r="DG350" s="26">
        <v>0</v>
      </c>
      <c r="DH350" s="26"/>
      <c r="DI350" s="26">
        <v>1</v>
      </c>
      <c r="DJ350" s="26">
        <v>1</v>
      </c>
      <c r="DK350" s="26">
        <v>0</v>
      </c>
      <c r="DL350" s="26">
        <v>0</v>
      </c>
      <c r="DM350" s="26">
        <v>0</v>
      </c>
    </row>
    <row r="351" spans="1:117" x14ac:dyDescent="0.25">
      <c r="A351" s="13" t="s">
        <v>851</v>
      </c>
      <c r="B351" s="6">
        <v>350</v>
      </c>
      <c r="C351" s="22" t="s">
        <v>823</v>
      </c>
      <c r="D351" s="13">
        <v>18</v>
      </c>
      <c r="E351" s="13">
        <v>14.2</v>
      </c>
      <c r="F351" s="13" t="s">
        <v>535</v>
      </c>
      <c r="G351" s="13"/>
      <c r="H351" s="13">
        <v>0</v>
      </c>
      <c r="I351" s="13"/>
      <c r="J351" s="25">
        <v>0.41666666666666669</v>
      </c>
      <c r="K351" s="24">
        <v>25</v>
      </c>
      <c r="L351" s="50">
        <v>455</v>
      </c>
      <c r="M351" s="25">
        <v>5.4945054945054944E-2</v>
      </c>
      <c r="N351" s="25">
        <v>2</v>
      </c>
      <c r="O351" s="25">
        <v>2.5</v>
      </c>
      <c r="P351" s="13">
        <v>25.92</v>
      </c>
      <c r="Q351" s="13">
        <v>9.7100000000000009</v>
      </c>
      <c r="R351" s="13">
        <v>13.62</v>
      </c>
      <c r="S351" s="13">
        <v>0.64700000000000002</v>
      </c>
      <c r="T351" s="13">
        <v>0.71899999999999997</v>
      </c>
      <c r="U351" s="13">
        <v>-1.01414</v>
      </c>
      <c r="V351" s="13">
        <v>-47.516500000000001</v>
      </c>
      <c r="W351" s="13">
        <v>0.857599</v>
      </c>
      <c r="X351" s="13">
        <v>-47.706200000000003</v>
      </c>
      <c r="Y351" s="13">
        <v>0.37413400000000002</v>
      </c>
      <c r="Z351" s="13">
        <v>0.37685299999999999</v>
      </c>
      <c r="AA351" s="13">
        <v>0.38606699999999999</v>
      </c>
      <c r="AB351" s="13">
        <v>0.41160799999999997</v>
      </c>
      <c r="AC351" s="13">
        <v>0.45430199999999998</v>
      </c>
      <c r="AD351" s="60"/>
      <c r="AE351" s="60"/>
      <c r="AF351" s="60"/>
      <c r="AG351" s="60"/>
      <c r="AH351" s="60"/>
      <c r="AI351" s="60"/>
      <c r="AJ351" s="91">
        <v>-62</v>
      </c>
      <c r="AK351" s="91">
        <v>-1600</v>
      </c>
      <c r="AL351" s="91">
        <v>200</v>
      </c>
      <c r="AM351" s="13">
        <v>74</v>
      </c>
      <c r="AN351" s="15"/>
      <c r="AO351" s="15"/>
      <c r="AP351" s="25">
        <v>69.665700000000001</v>
      </c>
      <c r="AQ351" s="25">
        <v>-26.338899999999999</v>
      </c>
      <c r="AR351" s="13">
        <v>49</v>
      </c>
      <c r="AS351" s="25">
        <v>-47.2288</v>
      </c>
      <c r="AT351" s="25">
        <v>506.93900000000002</v>
      </c>
      <c r="AU351" s="25">
        <v>-26.338899999999999</v>
      </c>
      <c r="AV351" s="25">
        <v>20.889900000000001</v>
      </c>
      <c r="AW351" s="25">
        <v>48.775799999999997</v>
      </c>
      <c r="AX351" s="25">
        <v>69.665700000000001</v>
      </c>
      <c r="AY351" s="25">
        <v>0.20049</v>
      </c>
      <c r="AZ351" s="25">
        <v>0.11021499999999999</v>
      </c>
      <c r="BA351" s="25">
        <v>449.77699999999999</v>
      </c>
      <c r="BB351" s="25"/>
      <c r="BC351" s="25">
        <v>-43.670900000000003</v>
      </c>
      <c r="BD351" s="25">
        <v>3.55789</v>
      </c>
      <c r="BE351" s="25">
        <v>0.65304200000000001</v>
      </c>
      <c r="BF351" s="59"/>
      <c r="BG351" s="59"/>
      <c r="BH351" s="59"/>
      <c r="BI351" s="25">
        <v>1.51186</v>
      </c>
      <c r="BJ351" s="25">
        <v>1.71306</v>
      </c>
      <c r="BK351" s="25">
        <v>1</v>
      </c>
      <c r="BL351" s="25"/>
      <c r="BM351" s="25"/>
      <c r="BN351" s="25"/>
      <c r="BO351" s="25"/>
      <c r="BP351" s="25"/>
      <c r="BQ351" s="25"/>
      <c r="BR351" s="25"/>
      <c r="BS351" s="25"/>
      <c r="BT351" s="25"/>
      <c r="BV351" s="25"/>
      <c r="BW351" s="25"/>
      <c r="BX351" s="25"/>
      <c r="BY351" s="61">
        <v>0.30833333333333335</v>
      </c>
      <c r="BZ351" s="61"/>
      <c r="CA351" s="61">
        <v>0.31944444444444448</v>
      </c>
      <c r="CB351" s="61"/>
      <c r="CC351" s="61"/>
      <c r="CD351" s="25"/>
      <c r="CE351" s="25"/>
      <c r="CF351" s="25"/>
      <c r="CG351" s="25"/>
      <c r="CH351" s="25"/>
      <c r="CI351" s="13"/>
      <c r="CJ351" s="13">
        <v>90</v>
      </c>
      <c r="CK351" s="26">
        <v>0</v>
      </c>
      <c r="CL351" s="26"/>
      <c r="CM351" s="15"/>
      <c r="CN351" s="26"/>
      <c r="CO351" s="29"/>
      <c r="CP351" s="6">
        <v>1</v>
      </c>
      <c r="DA351" s="6">
        <v>1</v>
      </c>
      <c r="DB351" s="6">
        <v>0</v>
      </c>
      <c r="DC351" s="6">
        <v>0</v>
      </c>
      <c r="DD351" s="6">
        <v>0</v>
      </c>
      <c r="DE351" s="6">
        <v>0</v>
      </c>
      <c r="DF351" s="6">
        <v>1</v>
      </c>
      <c r="DG351" s="26">
        <v>0</v>
      </c>
      <c r="DH351" s="26"/>
      <c r="DI351" s="26">
        <v>1</v>
      </c>
      <c r="DJ351" s="26">
        <v>1</v>
      </c>
      <c r="DK351" s="26">
        <v>0</v>
      </c>
      <c r="DL351" s="26">
        <v>1</v>
      </c>
      <c r="DM351" s="26">
        <v>0</v>
      </c>
    </row>
    <row r="352" spans="1:117" x14ac:dyDescent="0.25">
      <c r="A352" s="13" t="s">
        <v>852</v>
      </c>
      <c r="B352" s="6">
        <v>351</v>
      </c>
      <c r="C352" s="22" t="s">
        <v>823</v>
      </c>
      <c r="D352" s="13">
        <v>18</v>
      </c>
      <c r="E352" s="13">
        <v>14.2</v>
      </c>
      <c r="F352" s="13" t="s">
        <v>535</v>
      </c>
      <c r="G352" s="13"/>
      <c r="H352" s="13">
        <v>2</v>
      </c>
      <c r="I352" s="13"/>
      <c r="J352" s="25">
        <v>0.41666666666666669</v>
      </c>
      <c r="K352" s="24">
        <v>86</v>
      </c>
      <c r="L352" s="50">
        <v>455</v>
      </c>
      <c r="M352" s="25">
        <v>0.18901098901098901</v>
      </c>
      <c r="N352" s="25">
        <v>2</v>
      </c>
      <c r="O352" s="25">
        <v>2.5</v>
      </c>
      <c r="P352" s="13">
        <v>22.54</v>
      </c>
      <c r="Q352" s="13">
        <v>9.2799999999999994</v>
      </c>
      <c r="R352" s="13">
        <v>8.4600000000000009</v>
      </c>
      <c r="S352" s="13">
        <v>0.48299999999999998</v>
      </c>
      <c r="T352" s="13">
        <v>0.51400000000000001</v>
      </c>
      <c r="U352" s="13">
        <v>-0.87617199999999995</v>
      </c>
      <c r="V352" s="13">
        <v>-49.819000000000003</v>
      </c>
      <c r="W352" s="13">
        <v>0.99695100000000003</v>
      </c>
      <c r="X352" s="13">
        <v>-50.822099999999999</v>
      </c>
      <c r="Y352" s="13">
        <v>0.367039</v>
      </c>
      <c r="Z352" s="13">
        <v>0.38543699999999997</v>
      </c>
      <c r="AA352" s="13">
        <v>0.40180399999999999</v>
      </c>
      <c r="AB352" s="13">
        <v>0.447131</v>
      </c>
      <c r="AC352" s="13">
        <v>0.52537100000000003</v>
      </c>
      <c r="AD352" s="60"/>
      <c r="AE352" s="60"/>
      <c r="AF352" s="60"/>
      <c r="AG352" s="60"/>
      <c r="AH352" s="60"/>
      <c r="AI352" s="60"/>
      <c r="AJ352" s="13"/>
      <c r="AK352" s="13"/>
      <c r="AL352" s="13"/>
      <c r="AM352" s="13">
        <v>96</v>
      </c>
      <c r="AN352" s="15"/>
      <c r="AO352" s="15"/>
      <c r="AP352" s="13">
        <v>72.247900000000001</v>
      </c>
      <c r="AQ352" s="13">
        <v>-35.528100000000002</v>
      </c>
      <c r="AR352" s="13">
        <v>17</v>
      </c>
      <c r="AS352" s="13">
        <v>-48.762599999999999</v>
      </c>
      <c r="AT352" s="13">
        <v>550</v>
      </c>
      <c r="AU352" s="13">
        <v>-35.528100000000002</v>
      </c>
      <c r="AV352" s="13">
        <v>13.234500000000001</v>
      </c>
      <c r="AW352" s="13">
        <v>59.013399999999997</v>
      </c>
      <c r="AX352" s="13">
        <v>72.247900000000001</v>
      </c>
      <c r="AY352" s="13">
        <v>0.190391</v>
      </c>
      <c r="AZ352" s="13">
        <v>0.104477</v>
      </c>
      <c r="BA352" s="13">
        <v>582.62900000000002</v>
      </c>
      <c r="BB352" s="13"/>
      <c r="BC352" s="13">
        <v>-53.1342</v>
      </c>
      <c r="BD352" s="13">
        <v>-4.3715799999999998</v>
      </c>
      <c r="BE352" s="13">
        <v>0.60801099999999997</v>
      </c>
      <c r="BF352" s="60"/>
      <c r="BG352" s="60"/>
      <c r="BH352" s="60"/>
      <c r="BI352" s="13">
        <v>0.83610600000000002</v>
      </c>
      <c r="BJ352" s="13">
        <v>1.0270600000000001</v>
      </c>
      <c r="BK352" s="25">
        <v>1</v>
      </c>
      <c r="BL352" s="13"/>
      <c r="BM352" s="13"/>
      <c r="BN352" s="13"/>
      <c r="BO352" s="13"/>
      <c r="BP352" s="13"/>
      <c r="BQ352" s="13"/>
      <c r="BR352" s="13"/>
      <c r="BS352" s="13"/>
      <c r="BT352" s="13"/>
      <c r="BV352" s="13"/>
      <c r="BW352" s="13"/>
      <c r="BX352" s="13"/>
      <c r="BY352" s="61">
        <v>0.30833333333333335</v>
      </c>
      <c r="BZ352" s="61"/>
      <c r="CA352" s="61">
        <v>0.31944444444444448</v>
      </c>
      <c r="CB352" s="61"/>
      <c r="CC352" s="61"/>
      <c r="CD352" s="25"/>
      <c r="CE352" s="25"/>
      <c r="CF352" s="25"/>
      <c r="CG352" s="25"/>
      <c r="CH352" s="25"/>
      <c r="CI352" s="13"/>
      <c r="CJ352" s="13">
        <v>90</v>
      </c>
      <c r="CK352" s="26">
        <v>0</v>
      </c>
      <c r="CL352" s="26"/>
      <c r="CM352" s="15"/>
      <c r="CN352" s="26"/>
      <c r="CO352" s="29"/>
      <c r="CP352" s="6">
        <v>1</v>
      </c>
      <c r="CQ352" s="6">
        <v>733</v>
      </c>
      <c r="CR352" s="6">
        <v>138</v>
      </c>
      <c r="CS352" s="6">
        <v>329</v>
      </c>
      <c r="CT352" s="6">
        <v>404</v>
      </c>
      <c r="DA352" s="6">
        <v>2</v>
      </c>
      <c r="DB352" s="26">
        <v>0</v>
      </c>
      <c r="DC352" s="26">
        <v>0</v>
      </c>
      <c r="DD352" s="26">
        <v>0</v>
      </c>
      <c r="DE352" s="26">
        <v>0</v>
      </c>
      <c r="DF352" s="26">
        <v>0</v>
      </c>
      <c r="DG352" s="26">
        <v>0</v>
      </c>
      <c r="DH352" s="26"/>
      <c r="DI352" s="26">
        <v>0</v>
      </c>
      <c r="DJ352" s="26">
        <v>1</v>
      </c>
      <c r="DK352" s="26">
        <v>0</v>
      </c>
      <c r="DL352" s="26">
        <v>1</v>
      </c>
      <c r="DM352" s="26">
        <v>0</v>
      </c>
    </row>
    <row r="353" spans="1:697" x14ac:dyDescent="0.25">
      <c r="A353" s="197" t="s">
        <v>855</v>
      </c>
      <c r="B353" s="6">
        <v>354</v>
      </c>
      <c r="C353" s="22" t="s">
        <v>783</v>
      </c>
      <c r="D353" s="13">
        <v>18</v>
      </c>
      <c r="E353" s="13">
        <v>14.2</v>
      </c>
      <c r="F353" s="13" t="s">
        <v>535</v>
      </c>
      <c r="G353" s="13" t="s">
        <v>678</v>
      </c>
      <c r="H353" s="13">
        <v>0</v>
      </c>
      <c r="I353" s="13"/>
      <c r="J353" s="25">
        <v>0.77777777777777779</v>
      </c>
      <c r="K353" s="50">
        <v>562</v>
      </c>
      <c r="L353" s="50">
        <v>615</v>
      </c>
      <c r="M353" s="25">
        <v>0.91382113821138211</v>
      </c>
      <c r="N353" s="25">
        <v>2</v>
      </c>
      <c r="O353" s="25">
        <v>2</v>
      </c>
      <c r="P353" s="13">
        <v>35.729999999999997</v>
      </c>
      <c r="Q353" s="13">
        <v>23.86</v>
      </c>
      <c r="R353" s="13">
        <v>18.399999999999999</v>
      </c>
      <c r="S353" s="13">
        <v>1.0069999999999999</v>
      </c>
      <c r="T353" s="13">
        <v>0.93</v>
      </c>
      <c r="U353" s="13">
        <v>-1.1917800000000001</v>
      </c>
      <c r="V353" s="13">
        <v>-46.656500000000001</v>
      </c>
      <c r="W353" s="13">
        <v>1.0996699999999999</v>
      </c>
      <c r="X353" s="13">
        <v>-46.698</v>
      </c>
      <c r="Y353" s="13">
        <v>0.65857299999999996</v>
      </c>
      <c r="Z353" s="13">
        <v>0.64783500000000005</v>
      </c>
      <c r="AA353" s="13">
        <v>0.64318600000000004</v>
      </c>
      <c r="AB353" s="13">
        <v>0.64114099999999996</v>
      </c>
      <c r="AC353" s="13">
        <v>0.63305699999999998</v>
      </c>
      <c r="AD353" s="13"/>
      <c r="AE353" s="13"/>
      <c r="AF353" s="13"/>
      <c r="AG353" s="13"/>
      <c r="AH353" s="13"/>
      <c r="AI353" s="13"/>
      <c r="AJ353" s="13"/>
      <c r="AK353" s="13"/>
      <c r="AL353" s="13"/>
      <c r="AM353" s="13">
        <v>60</v>
      </c>
      <c r="AN353" s="78"/>
      <c r="AO353" s="78"/>
      <c r="AP353" s="13">
        <v>54.492600000000003</v>
      </c>
      <c r="AQ353" s="13">
        <v>-19.998699999999999</v>
      </c>
      <c r="AR353" s="13">
        <v>14</v>
      </c>
      <c r="AS353" s="13">
        <v>-46.767200000000003</v>
      </c>
      <c r="AT353" s="13">
        <v>530</v>
      </c>
      <c r="AU353" s="13">
        <v>-19.998699999999999</v>
      </c>
      <c r="AV353" s="13">
        <v>26.7685</v>
      </c>
      <c r="AW353" s="13">
        <v>27.7241</v>
      </c>
      <c r="AX353" s="13">
        <v>54.492600000000003</v>
      </c>
      <c r="AY353" s="13">
        <v>0.30951299999999998</v>
      </c>
      <c r="AZ353" s="13">
        <v>0.17316400000000001</v>
      </c>
      <c r="BA353" s="13">
        <v>161.38399999999999</v>
      </c>
      <c r="BB353" s="13"/>
      <c r="BC353" s="13">
        <v>-41.435299999999998</v>
      </c>
      <c r="BD353" s="13">
        <v>5.3319200000000002</v>
      </c>
      <c r="BE353" s="13">
        <v>1.2776099999999999</v>
      </c>
      <c r="BF353" s="60"/>
      <c r="BG353" s="60"/>
      <c r="BH353" s="60"/>
      <c r="BI353" s="13">
        <v>1.7059599999999999</v>
      </c>
      <c r="BJ353" s="13">
        <v>1.98214</v>
      </c>
      <c r="BK353" s="25">
        <v>1</v>
      </c>
      <c r="BL353" s="13"/>
      <c r="BM353" s="13"/>
      <c r="BN353" s="13"/>
      <c r="BO353" s="13"/>
      <c r="BP353" s="13"/>
      <c r="BQ353" s="13"/>
      <c r="BR353" s="13"/>
      <c r="BS353" s="13"/>
      <c r="BT353" s="13"/>
      <c r="BV353" s="13"/>
      <c r="BW353" s="13"/>
      <c r="BX353" s="13"/>
      <c r="BY353" s="61">
        <v>0.49236111111111108</v>
      </c>
      <c r="BZ353" s="61"/>
      <c r="CA353" s="61">
        <v>0.50694444444444442</v>
      </c>
      <c r="CB353" s="61"/>
      <c r="CC353" s="61"/>
      <c r="CD353" s="25"/>
      <c r="CE353" s="25"/>
      <c r="CF353" s="25"/>
      <c r="CG353" s="25"/>
      <c r="CH353" s="25"/>
      <c r="CI353" s="13"/>
      <c r="CJ353" s="13">
        <v>91</v>
      </c>
      <c r="CK353" s="26">
        <v>-7.8768803279999995</v>
      </c>
      <c r="CL353" s="26">
        <v>0</v>
      </c>
      <c r="CM353" s="15"/>
      <c r="CN353" s="26"/>
      <c r="CO353" s="29"/>
      <c r="CP353" s="6">
        <v>1</v>
      </c>
      <c r="DA353" s="6">
        <v>0</v>
      </c>
      <c r="DB353" s="26">
        <v>0</v>
      </c>
      <c r="DC353" s="6">
        <v>0</v>
      </c>
      <c r="DD353" s="6">
        <v>0</v>
      </c>
      <c r="DE353" s="6">
        <v>0</v>
      </c>
      <c r="DF353" s="6">
        <v>0</v>
      </c>
      <c r="DG353" s="26">
        <v>0</v>
      </c>
      <c r="DI353" s="6">
        <v>1</v>
      </c>
      <c r="DJ353" s="6">
        <v>0</v>
      </c>
      <c r="DK353" s="6">
        <v>0</v>
      </c>
      <c r="DL353" s="6">
        <v>1</v>
      </c>
      <c r="DM353" s="26">
        <v>0</v>
      </c>
    </row>
    <row r="354" spans="1:697" x14ac:dyDescent="0.25">
      <c r="A354" s="197" t="s">
        <v>868</v>
      </c>
      <c r="B354" s="6">
        <v>366</v>
      </c>
      <c r="C354" s="22" t="s">
        <v>838</v>
      </c>
      <c r="D354" s="13">
        <v>18</v>
      </c>
      <c r="E354" s="13">
        <v>16.8</v>
      </c>
      <c r="F354" s="13" t="s">
        <v>535</v>
      </c>
      <c r="G354" s="13" t="s">
        <v>678</v>
      </c>
      <c r="H354" s="13">
        <v>0</v>
      </c>
      <c r="I354" s="13"/>
      <c r="J354" s="25">
        <v>0.22222222222222221</v>
      </c>
      <c r="K354" s="50">
        <v>365</v>
      </c>
      <c r="L354" s="50">
        <v>473</v>
      </c>
      <c r="M354" s="25">
        <v>0.77167019027484141</v>
      </c>
      <c r="N354" s="25">
        <v>2</v>
      </c>
      <c r="O354" s="25">
        <v>2</v>
      </c>
      <c r="P354" s="13">
        <v>25.5</v>
      </c>
      <c r="Q354" s="13">
        <v>18.68</v>
      </c>
      <c r="R354" s="13">
        <v>16.760000000000002</v>
      </c>
      <c r="S354" s="13">
        <v>0.93799999999999994</v>
      </c>
      <c r="T354" s="13">
        <v>1.03</v>
      </c>
      <c r="U354" s="13">
        <v>-1.03125</v>
      </c>
      <c r="V354" s="13">
        <v>-49.673999999999999</v>
      </c>
      <c r="W354" s="13"/>
      <c r="X354" s="13"/>
      <c r="Y354" s="13">
        <v>0.68403000000000003</v>
      </c>
      <c r="Z354" s="13">
        <v>0.68872999999999995</v>
      </c>
      <c r="AA354" s="13">
        <v>0.709013</v>
      </c>
      <c r="AB354" s="13">
        <v>0.73152700000000004</v>
      </c>
      <c r="AC354" s="13">
        <v>0.77090499999999995</v>
      </c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5"/>
      <c r="AO354" s="15"/>
      <c r="AP354" s="23">
        <v>65.732399999999998</v>
      </c>
      <c r="AQ354" s="23">
        <v>-26.635400000000001</v>
      </c>
      <c r="AR354" s="23">
        <v>12</v>
      </c>
      <c r="AS354" s="23">
        <v>-49.4512</v>
      </c>
      <c r="AT354" s="23">
        <v>650</v>
      </c>
      <c r="AU354" s="23">
        <v>-26.635400000000001</v>
      </c>
      <c r="AV354" s="23">
        <v>22.815799999999999</v>
      </c>
      <c r="AW354" s="23">
        <v>42.916699999999999</v>
      </c>
      <c r="AX354" s="23">
        <v>65.732399999999998</v>
      </c>
      <c r="AY354" s="23">
        <v>0.30269099999999999</v>
      </c>
      <c r="AZ354" s="23">
        <v>0.155556</v>
      </c>
      <c r="BA354" s="23">
        <v>284.63499999999999</v>
      </c>
      <c r="BC354" s="23">
        <v>-43.031199999999998</v>
      </c>
      <c r="BD354" s="23">
        <v>6.4199299999999999</v>
      </c>
      <c r="BE354" s="23">
        <v>1.07613</v>
      </c>
      <c r="BF354" s="43"/>
      <c r="BG354" s="43"/>
      <c r="BH354" s="60"/>
      <c r="BI354" s="23">
        <v>1.7530399999999999</v>
      </c>
      <c r="BJ354" s="23">
        <v>2.0191699999999999</v>
      </c>
      <c r="BK354" s="25">
        <v>1</v>
      </c>
      <c r="BY354" s="61">
        <v>0.37152777777777773</v>
      </c>
      <c r="BZ354" s="61"/>
      <c r="CA354" s="61">
        <v>0.38194444444444442</v>
      </c>
      <c r="CB354" s="61"/>
      <c r="CC354" s="61"/>
      <c r="CD354" s="25"/>
      <c r="CE354" s="25"/>
      <c r="CF354" s="25"/>
      <c r="CG354" s="25"/>
      <c r="CH354" s="25"/>
      <c r="CI354" s="13"/>
      <c r="CJ354" s="13">
        <v>95</v>
      </c>
      <c r="CK354" s="26">
        <v>0</v>
      </c>
      <c r="CL354" s="26">
        <v>0</v>
      </c>
      <c r="CM354" s="15"/>
      <c r="CN354" s="26"/>
      <c r="CO354" s="29"/>
      <c r="CP354" s="6">
        <v>1</v>
      </c>
      <c r="DA354" s="6">
        <v>0</v>
      </c>
      <c r="DB354" s="26">
        <v>0</v>
      </c>
      <c r="DC354" s="26">
        <v>0</v>
      </c>
      <c r="DD354" s="26">
        <v>0</v>
      </c>
      <c r="DE354" s="26">
        <v>0</v>
      </c>
      <c r="DF354" s="26">
        <v>0</v>
      </c>
      <c r="DG354" s="26">
        <v>0</v>
      </c>
      <c r="DI354" s="6">
        <v>0</v>
      </c>
      <c r="DJ354" s="6">
        <v>0</v>
      </c>
      <c r="DK354" s="6">
        <v>0</v>
      </c>
      <c r="DL354" s="6">
        <v>0</v>
      </c>
      <c r="DM354" s="26">
        <v>0</v>
      </c>
    </row>
    <row r="355" spans="1:697" x14ac:dyDescent="0.25">
      <c r="A355" s="197" t="s">
        <v>895</v>
      </c>
      <c r="B355" s="6">
        <v>396</v>
      </c>
      <c r="C355" s="22" t="s">
        <v>838</v>
      </c>
      <c r="D355" s="13">
        <v>18</v>
      </c>
      <c r="E355" s="13">
        <v>15.2</v>
      </c>
      <c r="F355" s="6" t="s">
        <v>535</v>
      </c>
      <c r="G355" s="6" t="s">
        <v>678</v>
      </c>
      <c r="H355" s="6">
        <v>0</v>
      </c>
      <c r="K355" s="53"/>
      <c r="L355" s="53"/>
      <c r="N355" s="25">
        <v>2</v>
      </c>
      <c r="O355" s="25">
        <v>2</v>
      </c>
      <c r="P355" s="6">
        <v>79.48</v>
      </c>
      <c r="Q355" s="6">
        <v>43.4</v>
      </c>
      <c r="R355" s="6">
        <v>34.65</v>
      </c>
      <c r="S355" s="6">
        <v>2.5419999999999998</v>
      </c>
      <c r="T355" s="6">
        <v>2.5299999999999998</v>
      </c>
      <c r="Y355" s="6">
        <v>0.42111199999999999</v>
      </c>
      <c r="Z355" s="6">
        <v>0.44503500000000001</v>
      </c>
      <c r="AA355" s="6">
        <v>0.46888400000000002</v>
      </c>
      <c r="AB355" s="6">
        <v>0.51150899999999999</v>
      </c>
      <c r="AC355" s="6">
        <v>0.58859300000000003</v>
      </c>
      <c r="AD355" s="6">
        <v>-13.3125</v>
      </c>
      <c r="AE355" s="6">
        <v>10.7188</v>
      </c>
      <c r="AF355" s="6">
        <v>7.03125</v>
      </c>
      <c r="AG355" s="6">
        <v>-13</v>
      </c>
      <c r="AH355" s="6">
        <v>7.34375</v>
      </c>
      <c r="AI355" s="6">
        <v>5.6875</v>
      </c>
      <c r="AM355" s="6">
        <v>42.5</v>
      </c>
      <c r="AP355" s="23">
        <v>79.638199999999998</v>
      </c>
      <c r="AQ355" s="23">
        <v>-28.673500000000001</v>
      </c>
      <c r="AR355" s="23">
        <v>42</v>
      </c>
      <c r="AS355" s="23">
        <v>-54.706699999999998</v>
      </c>
      <c r="AT355" s="23">
        <v>230</v>
      </c>
      <c r="AU355" s="23">
        <v>-28.673500000000001</v>
      </c>
      <c r="AV355" s="23">
        <v>26.033200000000001</v>
      </c>
      <c r="AW355" s="23">
        <v>53.6051</v>
      </c>
      <c r="AX355" s="23">
        <v>79.638199999999998</v>
      </c>
      <c r="AY355" s="23">
        <v>0.208061</v>
      </c>
      <c r="AZ355" s="23">
        <v>0.126275</v>
      </c>
      <c r="BA355" s="23">
        <v>449.88799999999998</v>
      </c>
      <c r="BC355" s="23">
        <v>-52.657699999999998</v>
      </c>
      <c r="BD355" s="23">
        <v>2.04895</v>
      </c>
      <c r="BE355" s="23">
        <v>0.71683799999999998</v>
      </c>
      <c r="BF355" s="43"/>
      <c r="BG355" s="43"/>
      <c r="BH355" s="43"/>
      <c r="BI355" s="23">
        <v>3.1155400000000002</v>
      </c>
      <c r="BJ355" s="23">
        <v>3.34714</v>
      </c>
      <c r="CI355" s="13"/>
      <c r="CJ355" s="13">
        <v>110</v>
      </c>
      <c r="CK355" s="26"/>
      <c r="CL355" s="26"/>
      <c r="CM355" s="26"/>
      <c r="CN355" s="26"/>
      <c r="CO355" s="29"/>
      <c r="DB355" s="26"/>
      <c r="DC355" s="26"/>
      <c r="DD355" s="26"/>
      <c r="DE355" s="26"/>
      <c r="DF355" s="26"/>
      <c r="DG355" s="26"/>
      <c r="DH355" s="26"/>
      <c r="DM355" s="26"/>
    </row>
    <row r="356" spans="1:697" x14ac:dyDescent="0.25">
      <c r="A356" s="13" t="s">
        <v>898</v>
      </c>
      <c r="B356" s="6">
        <v>400</v>
      </c>
      <c r="C356" s="22" t="s">
        <v>783</v>
      </c>
      <c r="D356" s="13">
        <v>18</v>
      </c>
      <c r="E356" s="13">
        <v>15.2</v>
      </c>
      <c r="F356" s="6" t="s">
        <v>535</v>
      </c>
      <c r="H356" s="6">
        <v>0</v>
      </c>
      <c r="K356" s="53"/>
      <c r="L356" s="53"/>
      <c r="N356" s="25">
        <v>2</v>
      </c>
      <c r="O356" s="25">
        <v>2.5</v>
      </c>
      <c r="P356" s="6">
        <v>49.36</v>
      </c>
      <c r="Q356" s="6">
        <v>14.66</v>
      </c>
      <c r="R356" s="6">
        <v>16.760000000000002</v>
      </c>
      <c r="S356" s="6">
        <v>1.5589999999999999</v>
      </c>
      <c r="T356" s="6">
        <v>1.367</v>
      </c>
      <c r="Y356" s="6">
        <v>0.31175799999999998</v>
      </c>
      <c r="Z356" s="6">
        <v>0.328953</v>
      </c>
      <c r="AA356" s="6">
        <v>0.36499999999999999</v>
      </c>
      <c r="AB356" s="6">
        <v>0.39512900000000001</v>
      </c>
      <c r="AC356" s="6">
        <v>0.44780599999999998</v>
      </c>
      <c r="AJ356" s="6">
        <v>-64.5</v>
      </c>
      <c r="AK356" s="6">
        <v>-1000</v>
      </c>
      <c r="AL356" s="6">
        <v>250</v>
      </c>
      <c r="AM356" s="6">
        <v>57</v>
      </c>
      <c r="AP356" s="6">
        <v>79.294799999999995</v>
      </c>
      <c r="AQ356" s="6">
        <v>-27.9878</v>
      </c>
      <c r="AR356" s="6">
        <v>22</v>
      </c>
      <c r="AS356" s="6">
        <v>-50.458199999999998</v>
      </c>
      <c r="AT356" s="26">
        <v>350</v>
      </c>
      <c r="AU356" s="6">
        <v>-27.9878</v>
      </c>
      <c r="AV356" s="6">
        <v>22.470400000000001</v>
      </c>
      <c r="AW356" s="6">
        <v>56.8245</v>
      </c>
      <c r="AX356" s="6">
        <v>79.294799999999995</v>
      </c>
      <c r="AY356" s="6">
        <v>0.17616999999999999</v>
      </c>
      <c r="AZ356" s="6">
        <v>0.10184799999999999</v>
      </c>
      <c r="BA356" s="6">
        <v>582.95500000000004</v>
      </c>
      <c r="BB356" s="6"/>
      <c r="BC356" s="6">
        <v>-50.465899999999998</v>
      </c>
      <c r="BD356" s="6">
        <v>-7.72546E-3</v>
      </c>
      <c r="BE356" s="6">
        <v>0.61323700000000003</v>
      </c>
      <c r="BF356" s="43"/>
      <c r="BG356" s="43"/>
      <c r="BH356" s="43"/>
      <c r="BI356" s="6">
        <v>2.5949399999999998</v>
      </c>
      <c r="BJ356" s="6">
        <v>2.79</v>
      </c>
      <c r="BK356" s="6"/>
      <c r="BL356" s="6"/>
      <c r="BM356" s="6"/>
      <c r="BN356" s="6"/>
      <c r="BO356" s="6">
        <v>1</v>
      </c>
      <c r="BP356" s="6"/>
      <c r="BQ356" s="6"/>
      <c r="BR356" s="6"/>
      <c r="BS356" s="6"/>
      <c r="BT356" s="6"/>
      <c r="BV356" s="6"/>
      <c r="BW356" s="6"/>
      <c r="BX356" s="6"/>
      <c r="CI356" s="13"/>
      <c r="CJ356" s="13">
        <v>113</v>
      </c>
      <c r="CK356" s="26"/>
      <c r="CN356" s="26"/>
      <c r="CO356" s="29"/>
      <c r="CR356" s="26"/>
      <c r="DB356" s="26"/>
      <c r="DC356" s="26"/>
      <c r="DD356" s="26"/>
      <c r="DE356" s="26"/>
      <c r="DF356" s="26"/>
      <c r="DG356" s="26"/>
      <c r="DH356" s="26"/>
      <c r="DJ356" s="26"/>
      <c r="DM356" s="26"/>
    </row>
    <row r="357" spans="1:697" x14ac:dyDescent="0.25">
      <c r="A357" s="13" t="s">
        <v>902</v>
      </c>
      <c r="B357" s="6">
        <v>404</v>
      </c>
      <c r="C357" s="22" t="s">
        <v>780</v>
      </c>
      <c r="D357" s="13">
        <v>18</v>
      </c>
      <c r="E357" s="13">
        <v>15.7</v>
      </c>
      <c r="F357" s="6" t="s">
        <v>535</v>
      </c>
      <c r="H357" s="6">
        <v>2</v>
      </c>
      <c r="K357" s="53"/>
      <c r="L357" s="53"/>
      <c r="M357" s="23">
        <v>0.28012519561815341</v>
      </c>
      <c r="N357" s="25">
        <v>2</v>
      </c>
      <c r="O357" s="25">
        <v>2.5</v>
      </c>
      <c r="P357" s="6">
        <v>25.65</v>
      </c>
      <c r="Q357" s="6">
        <v>7.59</v>
      </c>
      <c r="R357" s="6">
        <v>18.100000000000001</v>
      </c>
      <c r="S357" s="6">
        <v>0.86499999999999999</v>
      </c>
      <c r="T357" s="6">
        <v>0.77200000000000002</v>
      </c>
      <c r="Y357" s="6">
        <v>0.32033800000000001</v>
      </c>
      <c r="Z357" s="6">
        <v>0.33035700000000001</v>
      </c>
      <c r="AA357" s="6">
        <v>0.34972700000000001</v>
      </c>
      <c r="AB357" s="6">
        <v>0.36877599999999999</v>
      </c>
      <c r="AC357" s="6">
        <v>0.41857499999999997</v>
      </c>
      <c r="AJ357" s="6">
        <v>-54.9</v>
      </c>
      <c r="AK357" s="6">
        <v>-1100</v>
      </c>
      <c r="AL357" s="6">
        <v>250</v>
      </c>
      <c r="AM357" s="6">
        <v>34.9</v>
      </c>
      <c r="AP357" s="6">
        <v>64.496700000000004</v>
      </c>
      <c r="AQ357" s="6">
        <v>-27.209299999999999</v>
      </c>
      <c r="AR357" s="6">
        <v>27</v>
      </c>
      <c r="AS357" s="6">
        <v>-45.922600000000003</v>
      </c>
      <c r="AT357" s="6">
        <v>400</v>
      </c>
      <c r="AU357" s="6">
        <v>-27.209299999999999</v>
      </c>
      <c r="AV357" s="6">
        <v>18.7134</v>
      </c>
      <c r="AW357" s="6">
        <v>45.783299999999997</v>
      </c>
      <c r="AX357" s="6">
        <v>64.496700000000004</v>
      </c>
      <c r="AY357" s="6">
        <v>0.25734099999999999</v>
      </c>
      <c r="AZ357" s="6">
        <v>0.13411100000000001</v>
      </c>
      <c r="BA357" s="6">
        <v>349.76900000000001</v>
      </c>
      <c r="BB357" s="6"/>
      <c r="BC357" s="6">
        <v>-43.183999999999997</v>
      </c>
      <c r="BD357" s="6">
        <v>2.7385899999999999</v>
      </c>
      <c r="BE357" s="6">
        <v>1.0405599999999999</v>
      </c>
      <c r="BF357" s="43"/>
      <c r="BG357" s="43"/>
      <c r="BH357" s="43"/>
      <c r="BI357" s="6">
        <v>1.9068499999999999</v>
      </c>
      <c r="BJ357" s="6">
        <v>2.14296</v>
      </c>
      <c r="BK357" s="6"/>
      <c r="BL357" s="6"/>
      <c r="BM357" s="6"/>
      <c r="BN357" s="6"/>
      <c r="BO357" s="6">
        <v>1</v>
      </c>
      <c r="BP357" s="6"/>
      <c r="BQ357" s="6"/>
      <c r="BR357" s="6"/>
      <c r="BS357" s="6"/>
      <c r="BT357" s="6"/>
      <c r="BV357" s="6"/>
      <c r="BW357" s="6"/>
      <c r="BX357" s="6"/>
      <c r="CI357" s="13"/>
      <c r="CJ357" s="13">
        <v>117</v>
      </c>
      <c r="CK357" s="26">
        <v>-16.907073351999998</v>
      </c>
      <c r="CL357" s="26">
        <v>-5.4712359999999993</v>
      </c>
      <c r="CM357" s="15"/>
      <c r="CN357" s="26"/>
      <c r="CO357" s="29"/>
      <c r="CP357" s="6">
        <v>1</v>
      </c>
      <c r="CQ357" s="6">
        <v>12.8</v>
      </c>
      <c r="CR357" s="6">
        <v>3.58</v>
      </c>
      <c r="CS357" s="6">
        <v>4.1500000000000004</v>
      </c>
      <c r="CT357" s="6">
        <v>4.78</v>
      </c>
      <c r="CU357" s="6">
        <v>5.24</v>
      </c>
      <c r="CV357" s="6">
        <v>5.46</v>
      </c>
      <c r="CW357" s="6">
        <v>6.38</v>
      </c>
      <c r="DA357" s="6">
        <v>6</v>
      </c>
      <c r="DB357" s="26">
        <v>1</v>
      </c>
      <c r="DC357" s="26">
        <v>0</v>
      </c>
      <c r="DD357" s="26">
        <v>0</v>
      </c>
      <c r="DE357" s="26">
        <v>2</v>
      </c>
      <c r="DF357" s="26">
        <v>0</v>
      </c>
      <c r="DG357" s="26">
        <v>0</v>
      </c>
      <c r="DH357" s="26"/>
      <c r="DI357" s="26">
        <v>0</v>
      </c>
      <c r="DJ357" s="26">
        <v>1</v>
      </c>
      <c r="DK357" s="26">
        <v>1</v>
      </c>
      <c r="DL357" s="26">
        <v>1</v>
      </c>
      <c r="DM357" s="26">
        <v>0</v>
      </c>
    </row>
    <row r="358" spans="1:697" x14ac:dyDescent="0.25">
      <c r="A358" s="13" t="s">
        <v>908</v>
      </c>
      <c r="B358" s="6">
        <v>411</v>
      </c>
      <c r="C358" s="22" t="s">
        <v>799</v>
      </c>
      <c r="D358" s="13">
        <v>18</v>
      </c>
      <c r="E358" s="13">
        <v>16.600000000000001</v>
      </c>
      <c r="F358" s="13" t="s">
        <v>535</v>
      </c>
      <c r="I358" s="4"/>
      <c r="J358" s="23">
        <v>0.33333333333333331</v>
      </c>
      <c r="K358" s="53"/>
      <c r="L358" s="53"/>
      <c r="M358" s="106">
        <v>0.13855421686746988</v>
      </c>
      <c r="N358" s="25">
        <v>2</v>
      </c>
      <c r="O358" s="25">
        <v>2.5</v>
      </c>
      <c r="P358" s="6">
        <v>20.53</v>
      </c>
      <c r="Q358" s="6">
        <v>9.8699999999999992</v>
      </c>
      <c r="R358" s="6">
        <v>11.92</v>
      </c>
      <c r="S358" s="42"/>
      <c r="T358" s="42"/>
      <c r="Y358" s="6">
        <v>0.44839499999999999</v>
      </c>
      <c r="Z358" s="6">
        <v>0.47621200000000002</v>
      </c>
      <c r="AA358" s="6">
        <v>0.47511900000000001</v>
      </c>
      <c r="AB358" s="6">
        <v>0.47963899999999998</v>
      </c>
      <c r="AC358" s="6">
        <v>0.50460700000000003</v>
      </c>
      <c r="AD358" s="6">
        <v>-11.5938</v>
      </c>
      <c r="AE358" s="6">
        <v>13.125</v>
      </c>
      <c r="AF358" s="6">
        <v>2.625</v>
      </c>
      <c r="AG358" s="6">
        <v>-11.5938</v>
      </c>
      <c r="AH358" s="6">
        <v>13.125</v>
      </c>
      <c r="AI358" s="6">
        <v>2.625</v>
      </c>
      <c r="AM358" s="6">
        <v>36</v>
      </c>
      <c r="AP358" s="6">
        <v>64.722899999999996</v>
      </c>
      <c r="AQ358" s="6">
        <v>-27.4893</v>
      </c>
      <c r="AR358" s="6">
        <v>31</v>
      </c>
      <c r="AS358" s="6">
        <v>-44.998100000000001</v>
      </c>
      <c r="AT358" s="6">
        <v>730</v>
      </c>
      <c r="AU358" s="6">
        <v>-27.4893</v>
      </c>
      <c r="AV358" s="6">
        <v>17.508800000000001</v>
      </c>
      <c r="AW358" s="6">
        <v>47.214100000000002</v>
      </c>
      <c r="AX358" s="6">
        <v>64.722899999999996</v>
      </c>
      <c r="AY358" s="6">
        <v>0.22698599999999999</v>
      </c>
      <c r="AZ358" s="6">
        <v>0.12159</v>
      </c>
      <c r="BA358" s="6">
        <v>395.71600000000001</v>
      </c>
      <c r="BB358" s="6"/>
      <c r="BC358" s="6">
        <v>-40.859900000000003</v>
      </c>
      <c r="BD358" s="6">
        <v>4.1382199999999996</v>
      </c>
      <c r="BE358" s="6">
        <v>0.81298800000000004</v>
      </c>
      <c r="BF358" s="43"/>
      <c r="BG358" s="43"/>
      <c r="BH358" s="43"/>
      <c r="BI358" s="6">
        <v>1.0934600000000001</v>
      </c>
      <c r="BJ358" s="6">
        <v>1.30613</v>
      </c>
      <c r="BK358" s="6"/>
      <c r="BL358" s="6"/>
      <c r="BM358" s="6"/>
      <c r="BN358" s="6"/>
      <c r="BO358" s="6">
        <v>1</v>
      </c>
      <c r="BP358" s="6"/>
      <c r="BQ358" s="6"/>
      <c r="BR358" s="6"/>
      <c r="BS358" s="6"/>
      <c r="BT358" s="6"/>
      <c r="BV358" s="6"/>
      <c r="BW358" s="6"/>
      <c r="BX358" s="6"/>
      <c r="CI358" s="13"/>
      <c r="CJ358" s="13">
        <v>123</v>
      </c>
      <c r="CK358" s="26"/>
      <c r="CL358" s="26"/>
      <c r="CM358" s="26"/>
      <c r="CN358" s="26"/>
      <c r="CO358" s="29"/>
      <c r="DB358" s="26"/>
      <c r="DC358" s="26"/>
      <c r="DD358" s="26"/>
      <c r="DE358" s="26"/>
      <c r="DF358" s="26"/>
      <c r="DG358" s="26"/>
      <c r="DH358" s="26"/>
      <c r="DM358" s="26"/>
    </row>
    <row r="359" spans="1:697" x14ac:dyDescent="0.25">
      <c r="A359" s="13" t="s">
        <v>947</v>
      </c>
      <c r="B359" s="6">
        <v>469</v>
      </c>
      <c r="C359" s="22" t="s">
        <v>823</v>
      </c>
      <c r="D359" s="13">
        <v>18</v>
      </c>
      <c r="E359" s="13">
        <v>16.399999999999999</v>
      </c>
      <c r="F359" s="6" t="s">
        <v>948</v>
      </c>
      <c r="H359" s="6">
        <v>0</v>
      </c>
      <c r="K359" s="53"/>
      <c r="L359" s="53"/>
      <c r="M359" s="97">
        <v>5.0198150594451783E-2</v>
      </c>
      <c r="N359" s="25">
        <v>2</v>
      </c>
      <c r="O359" s="25">
        <v>2.5</v>
      </c>
      <c r="P359" s="6">
        <v>27.17</v>
      </c>
      <c r="Q359" s="6">
        <v>10.01</v>
      </c>
      <c r="R359" s="6">
        <v>12.44</v>
      </c>
      <c r="S359" s="6">
        <v>0.94099999999999995</v>
      </c>
      <c r="T359" s="6">
        <v>0.9</v>
      </c>
      <c r="Y359" s="6">
        <v>0.33794999999999997</v>
      </c>
      <c r="Z359" s="6">
        <v>0.35811700000000002</v>
      </c>
      <c r="AA359" s="6">
        <v>0.384488</v>
      </c>
      <c r="AB359" s="6">
        <v>0.437336</v>
      </c>
      <c r="AC359" s="6">
        <v>0.57825099999999996</v>
      </c>
      <c r="AD359" s="6">
        <v>-15.6875</v>
      </c>
      <c r="AE359" s="6">
        <v>13.4688</v>
      </c>
      <c r="AF359" s="6">
        <v>4.625</v>
      </c>
      <c r="AG359" s="6">
        <v>-15.6875</v>
      </c>
      <c r="AH359" s="6">
        <v>13.4688</v>
      </c>
      <c r="AI359" s="6">
        <v>4.625</v>
      </c>
      <c r="AM359" s="6">
        <v>111</v>
      </c>
      <c r="AP359" s="6">
        <v>65.453400000000002</v>
      </c>
      <c r="AQ359" s="6">
        <v>-33.587400000000002</v>
      </c>
      <c r="AR359" s="6">
        <v>24</v>
      </c>
      <c r="AS359" s="6">
        <v>-53.357100000000003</v>
      </c>
      <c r="AT359" s="6">
        <v>790</v>
      </c>
      <c r="AU359" s="6">
        <v>-33.587400000000002</v>
      </c>
      <c r="AV359" s="6">
        <v>19.7697</v>
      </c>
      <c r="AW359" s="6">
        <v>45.683700000000002</v>
      </c>
      <c r="AX359" s="6">
        <v>65.453400000000002</v>
      </c>
      <c r="AY359" s="6">
        <v>0.21524299999999999</v>
      </c>
      <c r="AZ359" s="6">
        <v>0.117218</v>
      </c>
      <c r="BA359" s="6">
        <v>405.79399999999998</v>
      </c>
      <c r="BB359" s="6"/>
      <c r="BC359" s="6">
        <v>-50.575499999999998</v>
      </c>
      <c r="BD359" s="6">
        <v>2.7815500000000002</v>
      </c>
      <c r="BE359" s="6">
        <v>0.88547200000000004</v>
      </c>
      <c r="BF359" s="43"/>
      <c r="BG359" s="43"/>
      <c r="BH359" s="43"/>
      <c r="BI359" s="6">
        <v>1.3495299999999999</v>
      </c>
      <c r="BJ359" s="6">
        <v>1.56</v>
      </c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V359" s="6"/>
      <c r="BW359" s="6"/>
      <c r="BX359" s="6"/>
      <c r="CI359" s="13"/>
      <c r="CJ359" s="13">
        <v>165</v>
      </c>
      <c r="CK359" s="26"/>
      <c r="CL359" s="26"/>
      <c r="CM359" s="26"/>
      <c r="CN359" s="26"/>
      <c r="CO359" s="29">
        <v>1</v>
      </c>
      <c r="DB359" s="26">
        <v>0</v>
      </c>
      <c r="DC359" s="130">
        <v>0</v>
      </c>
      <c r="DD359" s="130">
        <v>0</v>
      </c>
      <c r="DE359" s="131">
        <v>0</v>
      </c>
      <c r="DF359" s="131">
        <v>0</v>
      </c>
      <c r="DG359" s="131">
        <v>0</v>
      </c>
      <c r="DH359" s="132">
        <v>0</v>
      </c>
      <c r="DI359" s="132">
        <v>0</v>
      </c>
      <c r="DJ359" s="132">
        <v>0</v>
      </c>
      <c r="DK359" s="132">
        <v>0</v>
      </c>
      <c r="DL359" s="132">
        <v>0</v>
      </c>
      <c r="DM359" s="131">
        <v>0</v>
      </c>
    </row>
    <row r="360" spans="1:697" x14ac:dyDescent="0.25">
      <c r="A360" s="6" t="s">
        <v>556</v>
      </c>
      <c r="B360" s="6">
        <v>61</v>
      </c>
      <c r="C360" s="22"/>
      <c r="D360" s="6">
        <v>19</v>
      </c>
      <c r="E360" s="6">
        <v>24.4</v>
      </c>
      <c r="F360" s="40" t="s">
        <v>535</v>
      </c>
      <c r="N360" s="6">
        <v>2</v>
      </c>
      <c r="O360" s="6">
        <v>2.5</v>
      </c>
      <c r="P360" s="40">
        <v>53.17</v>
      </c>
      <c r="Q360" s="40">
        <v>31.47</v>
      </c>
      <c r="S360" s="40">
        <v>1.69</v>
      </c>
      <c r="AP360" s="23">
        <v>63.859499999999997</v>
      </c>
      <c r="AQ360" s="23">
        <v>-28.531199999999998</v>
      </c>
      <c r="AR360" s="6">
        <v>1</v>
      </c>
      <c r="AS360" s="23">
        <v>-46.859499999999997</v>
      </c>
      <c r="AT360" s="23">
        <v>475</v>
      </c>
      <c r="AU360" s="23">
        <v>-28.531199999999998</v>
      </c>
      <c r="AV360" s="23">
        <v>18.328299999999999</v>
      </c>
      <c r="AW360" s="23">
        <v>45.531199999999998</v>
      </c>
      <c r="AX360" s="23">
        <v>63.859499999999997</v>
      </c>
      <c r="AY360" s="23">
        <v>0.24831800000000001</v>
      </c>
      <c r="AZ360" s="23">
        <v>0.13497899999999999</v>
      </c>
      <c r="BA360" s="23">
        <v>336.71899999999999</v>
      </c>
      <c r="BB360" s="23">
        <v>-232.81200000000001</v>
      </c>
      <c r="BC360" s="23">
        <v>-44.843800000000002</v>
      </c>
      <c r="BD360" s="23">
        <v>2.0157699999999998</v>
      </c>
      <c r="BE360" s="23">
        <v>0.87418200000000001</v>
      </c>
      <c r="BI360" s="23">
        <v>1.4458200000000001</v>
      </c>
      <c r="BJ360" s="23">
        <v>1.68</v>
      </c>
      <c r="BQ360" s="23">
        <v>1.9193733333333336</v>
      </c>
      <c r="BR360" s="23">
        <v>0.75212122222222222</v>
      </c>
      <c r="BU360" s="36"/>
      <c r="CK360" s="26"/>
      <c r="CL360" s="26"/>
      <c r="CM360" s="26"/>
      <c r="CN360" s="26"/>
      <c r="CO360" s="29"/>
      <c r="DB360" s="26"/>
      <c r="DC360" s="26"/>
      <c r="DD360" s="26"/>
      <c r="DE360" s="26"/>
      <c r="DF360" s="26"/>
      <c r="DG360" s="26"/>
      <c r="DM360" s="26"/>
      <c r="GI360" s="36"/>
      <c r="GJ360" s="36"/>
      <c r="GK360" s="36"/>
      <c r="GL360" s="36"/>
      <c r="GM360" s="36"/>
      <c r="GN360" s="36"/>
      <c r="GO360" s="36"/>
      <c r="GP360" s="36"/>
      <c r="GQ360" s="36"/>
      <c r="GR360" s="36"/>
      <c r="GS360" s="36"/>
      <c r="GT360" s="36"/>
      <c r="GU360" s="36"/>
      <c r="GV360" s="36"/>
      <c r="GW360" s="36"/>
      <c r="GX360" s="36"/>
      <c r="GY360" s="36"/>
      <c r="GZ360" s="36"/>
      <c r="HA360" s="36"/>
      <c r="HB360" s="36"/>
      <c r="HC360" s="36"/>
      <c r="HD360" s="36"/>
      <c r="HE360" s="36"/>
      <c r="HF360" s="36"/>
      <c r="HG360" s="36"/>
      <c r="HH360" s="36"/>
      <c r="HI360" s="36"/>
      <c r="HJ360" s="36"/>
      <c r="HK360" s="36"/>
      <c r="HL360" s="36"/>
      <c r="HM360" s="36"/>
      <c r="HN360" s="36"/>
      <c r="HO360" s="36"/>
      <c r="HP360" s="36"/>
      <c r="HQ360" s="36"/>
      <c r="HR360" s="36"/>
      <c r="HS360" s="36"/>
      <c r="HT360" s="36"/>
      <c r="HU360" s="36"/>
      <c r="HV360" s="36"/>
      <c r="HW360" s="36"/>
      <c r="HX360" s="36"/>
      <c r="HY360" s="36"/>
      <c r="HZ360" s="36"/>
      <c r="IA360" s="36"/>
      <c r="IB360" s="36"/>
      <c r="IC360" s="36"/>
      <c r="ID360" s="36"/>
      <c r="IE360" s="36"/>
      <c r="IF360" s="36"/>
      <c r="IG360" s="36"/>
      <c r="IH360" s="36"/>
      <c r="II360" s="36"/>
      <c r="IJ360" s="36"/>
      <c r="IK360" s="36"/>
      <c r="IL360" s="36"/>
      <c r="IM360" s="36"/>
      <c r="IN360" s="36"/>
      <c r="IO360" s="36"/>
      <c r="IP360" s="36"/>
      <c r="IQ360" s="36"/>
      <c r="IR360" s="36"/>
      <c r="IS360" s="36"/>
      <c r="IT360" s="36"/>
      <c r="IU360" s="36"/>
      <c r="IV360" s="36"/>
      <c r="IW360" s="36"/>
      <c r="IX360" s="36"/>
      <c r="IY360" s="36"/>
      <c r="IZ360" s="36"/>
      <c r="JA360" s="36"/>
      <c r="JB360" s="36"/>
      <c r="JC360" s="36"/>
      <c r="JD360" s="36"/>
      <c r="JE360" s="36"/>
      <c r="JF360" s="36"/>
      <c r="JG360" s="36"/>
      <c r="JH360" s="36"/>
      <c r="JI360" s="36"/>
      <c r="JJ360" s="36"/>
      <c r="JK360" s="36"/>
      <c r="JL360" s="36"/>
      <c r="JM360" s="36"/>
      <c r="JN360" s="36"/>
      <c r="JO360" s="36"/>
      <c r="JP360" s="36"/>
      <c r="JQ360" s="36"/>
      <c r="JR360" s="36"/>
      <c r="JS360" s="36"/>
      <c r="JT360" s="36"/>
      <c r="JU360" s="36"/>
      <c r="JV360" s="36"/>
      <c r="JW360" s="36"/>
      <c r="JX360" s="36"/>
      <c r="JY360" s="36"/>
      <c r="JZ360" s="36"/>
      <c r="KA360" s="36"/>
      <c r="KB360" s="36"/>
      <c r="KC360" s="36"/>
      <c r="KD360" s="36"/>
      <c r="KE360" s="36"/>
      <c r="KF360" s="36"/>
      <c r="KG360" s="36"/>
      <c r="KH360" s="36"/>
      <c r="KI360" s="36"/>
      <c r="KJ360" s="36"/>
      <c r="KK360" s="36"/>
      <c r="KL360" s="36"/>
      <c r="KM360" s="36"/>
      <c r="KN360" s="36"/>
      <c r="KO360" s="36"/>
      <c r="KP360" s="36"/>
      <c r="KQ360" s="36"/>
      <c r="KR360" s="36"/>
      <c r="KS360" s="36"/>
      <c r="KT360" s="36"/>
      <c r="KU360" s="36"/>
      <c r="KV360" s="36"/>
      <c r="KW360" s="36"/>
      <c r="KX360" s="36"/>
      <c r="KY360" s="36"/>
      <c r="KZ360" s="36"/>
      <c r="LA360" s="36"/>
      <c r="LB360" s="36"/>
      <c r="LC360" s="36"/>
      <c r="LD360" s="36"/>
      <c r="LE360" s="36"/>
      <c r="LF360" s="36"/>
      <c r="LG360" s="36"/>
      <c r="LH360" s="36"/>
      <c r="LI360" s="36"/>
      <c r="LJ360" s="36"/>
      <c r="LK360" s="36"/>
      <c r="LL360" s="36"/>
      <c r="LM360" s="36"/>
      <c r="LN360" s="36"/>
      <c r="LO360" s="36"/>
      <c r="LP360" s="36"/>
      <c r="LQ360" s="36"/>
      <c r="LR360" s="36"/>
      <c r="LS360" s="36"/>
      <c r="LT360" s="36"/>
      <c r="LU360" s="36"/>
      <c r="LV360" s="36"/>
      <c r="LW360" s="36"/>
      <c r="LX360" s="36"/>
      <c r="LY360" s="36"/>
      <c r="LZ360" s="36"/>
      <c r="MA360" s="36"/>
      <c r="MB360" s="36"/>
      <c r="MC360" s="36"/>
      <c r="MD360" s="36"/>
      <c r="ME360" s="36"/>
      <c r="MF360" s="36"/>
      <c r="MG360" s="36"/>
      <c r="MH360" s="36"/>
      <c r="MI360" s="36"/>
      <c r="MJ360" s="36"/>
      <c r="MK360" s="36"/>
      <c r="ML360" s="36"/>
      <c r="MM360" s="36"/>
      <c r="MN360" s="36"/>
      <c r="MO360" s="36"/>
      <c r="MP360" s="36"/>
      <c r="MQ360" s="36"/>
      <c r="MR360" s="36"/>
      <c r="MS360" s="36"/>
      <c r="MT360" s="36"/>
      <c r="MU360" s="36"/>
      <c r="MV360" s="36"/>
      <c r="MW360" s="36"/>
      <c r="MX360" s="36"/>
      <c r="MY360" s="36"/>
      <c r="MZ360" s="36"/>
      <c r="NA360" s="36"/>
      <c r="NB360" s="36"/>
      <c r="NC360" s="36"/>
      <c r="ND360" s="36"/>
      <c r="NE360" s="36"/>
      <c r="NF360" s="36"/>
      <c r="NG360" s="36"/>
      <c r="NH360" s="36"/>
      <c r="NI360" s="36"/>
      <c r="NJ360" s="36"/>
      <c r="NK360" s="36"/>
      <c r="NL360" s="36"/>
      <c r="NM360" s="36"/>
      <c r="NN360" s="36"/>
      <c r="NO360" s="36"/>
      <c r="NP360" s="36"/>
      <c r="NQ360" s="36"/>
      <c r="NR360" s="36"/>
      <c r="NS360" s="36"/>
      <c r="NT360" s="36"/>
      <c r="NU360" s="36"/>
      <c r="NV360" s="36"/>
      <c r="NW360" s="36"/>
      <c r="NX360" s="36"/>
      <c r="NY360" s="36"/>
      <c r="NZ360" s="36"/>
      <c r="OA360" s="36"/>
      <c r="OB360" s="36"/>
      <c r="OC360" s="36"/>
      <c r="OD360" s="36"/>
      <c r="OE360" s="36"/>
      <c r="OF360" s="36"/>
      <c r="OG360" s="36"/>
      <c r="OH360" s="36"/>
      <c r="OI360" s="36"/>
      <c r="OJ360" s="36"/>
      <c r="OK360" s="36"/>
      <c r="OL360" s="36"/>
      <c r="OM360" s="36"/>
      <c r="ON360" s="36"/>
      <c r="OO360" s="36"/>
      <c r="OP360" s="36"/>
      <c r="OQ360" s="36"/>
      <c r="OR360" s="36"/>
      <c r="OS360" s="36"/>
      <c r="OT360" s="36"/>
      <c r="OU360" s="36"/>
      <c r="OV360" s="36"/>
      <c r="OW360" s="36"/>
      <c r="OX360" s="36"/>
      <c r="OY360" s="36"/>
      <c r="OZ360" s="36"/>
      <c r="PA360" s="36"/>
      <c r="PB360" s="36"/>
      <c r="PC360" s="36"/>
      <c r="PD360" s="36"/>
      <c r="PE360" s="36"/>
      <c r="PF360" s="36"/>
      <c r="PG360" s="36"/>
      <c r="PH360" s="36"/>
      <c r="PI360" s="36"/>
      <c r="PJ360" s="36"/>
      <c r="PK360" s="36"/>
      <c r="PL360" s="36"/>
      <c r="PM360" s="36"/>
      <c r="PN360" s="36"/>
      <c r="PO360" s="36"/>
      <c r="PP360" s="36"/>
      <c r="PQ360" s="36"/>
      <c r="PR360" s="36"/>
      <c r="PS360" s="36"/>
      <c r="PT360" s="36"/>
      <c r="PU360" s="36"/>
      <c r="PV360" s="36"/>
      <c r="PW360" s="36"/>
      <c r="PX360" s="36"/>
      <c r="PY360" s="36"/>
      <c r="PZ360" s="36"/>
      <c r="QA360" s="36"/>
      <c r="QB360" s="36"/>
      <c r="QC360" s="36"/>
      <c r="QD360" s="36"/>
      <c r="QE360" s="36"/>
      <c r="QF360" s="36"/>
      <c r="QG360" s="36"/>
      <c r="QH360" s="36"/>
      <c r="QI360" s="36"/>
      <c r="QJ360" s="36"/>
      <c r="QK360" s="36"/>
      <c r="QL360" s="36"/>
      <c r="QM360" s="36"/>
      <c r="QN360" s="36"/>
      <c r="QO360" s="36"/>
      <c r="QP360" s="36"/>
      <c r="QQ360" s="36"/>
      <c r="QR360" s="36"/>
      <c r="QS360" s="36"/>
      <c r="QT360" s="36"/>
      <c r="QU360" s="36"/>
      <c r="QV360" s="36"/>
      <c r="QW360" s="36"/>
      <c r="QX360" s="36"/>
      <c r="QY360" s="36"/>
      <c r="QZ360" s="36"/>
      <c r="RA360" s="36"/>
      <c r="RB360" s="36"/>
      <c r="RC360" s="36"/>
      <c r="RD360" s="36"/>
      <c r="RE360" s="36"/>
      <c r="RF360" s="36"/>
      <c r="RG360" s="36"/>
      <c r="RH360" s="36"/>
      <c r="RI360" s="36"/>
      <c r="RJ360" s="36"/>
      <c r="RK360" s="36"/>
      <c r="RL360" s="36"/>
      <c r="RM360" s="36"/>
      <c r="RN360" s="36"/>
      <c r="RO360" s="36"/>
      <c r="RP360" s="36"/>
      <c r="RQ360" s="36"/>
      <c r="RR360" s="36"/>
      <c r="RS360" s="36"/>
      <c r="RT360" s="36"/>
      <c r="RU360" s="36"/>
      <c r="RV360" s="36"/>
      <c r="RW360" s="36"/>
      <c r="RX360" s="36"/>
      <c r="RY360" s="36"/>
      <c r="RZ360" s="36"/>
      <c r="SA360" s="36"/>
      <c r="SB360" s="36"/>
      <c r="SC360" s="36"/>
      <c r="SD360" s="36"/>
      <c r="SE360" s="36"/>
      <c r="SF360" s="36"/>
      <c r="SG360" s="36"/>
      <c r="SH360" s="36"/>
      <c r="SI360" s="36"/>
      <c r="SJ360" s="36"/>
      <c r="SK360" s="36"/>
      <c r="SL360" s="36"/>
      <c r="SM360" s="36"/>
      <c r="SN360" s="36"/>
      <c r="SO360" s="36"/>
      <c r="SP360" s="36"/>
      <c r="SQ360" s="36"/>
      <c r="SR360" s="36"/>
      <c r="SS360" s="36"/>
      <c r="ST360" s="36"/>
      <c r="SU360" s="36"/>
      <c r="SV360" s="36"/>
      <c r="SW360" s="36"/>
      <c r="SX360" s="36"/>
      <c r="SY360" s="36"/>
      <c r="SZ360" s="36"/>
      <c r="TA360" s="36"/>
      <c r="TB360" s="36"/>
      <c r="TC360" s="36"/>
      <c r="TD360" s="36"/>
      <c r="TE360" s="36"/>
      <c r="TF360" s="36"/>
      <c r="TG360" s="36"/>
      <c r="TH360" s="36"/>
      <c r="TI360" s="36"/>
      <c r="TJ360" s="36"/>
      <c r="TK360" s="36"/>
      <c r="TL360" s="36"/>
      <c r="TM360" s="36"/>
      <c r="TN360" s="36"/>
      <c r="TO360" s="36"/>
      <c r="TP360" s="36"/>
      <c r="TQ360" s="36"/>
      <c r="TR360" s="36"/>
      <c r="TS360" s="36"/>
      <c r="TT360" s="36"/>
      <c r="TU360" s="36"/>
      <c r="TV360" s="36"/>
      <c r="TW360" s="36"/>
      <c r="TX360" s="36"/>
      <c r="TY360" s="36"/>
      <c r="TZ360" s="36"/>
      <c r="UA360" s="36"/>
      <c r="UB360" s="36"/>
      <c r="UC360" s="36"/>
      <c r="UD360" s="36"/>
      <c r="UE360" s="36"/>
      <c r="UF360" s="36"/>
      <c r="UG360" s="36"/>
      <c r="UH360" s="36"/>
      <c r="UI360" s="36"/>
      <c r="UJ360" s="36"/>
      <c r="UK360" s="36"/>
      <c r="UL360" s="36"/>
      <c r="UM360" s="36"/>
      <c r="UN360" s="36"/>
      <c r="UO360" s="36"/>
      <c r="UP360" s="36"/>
      <c r="UQ360" s="36"/>
      <c r="UR360" s="36"/>
      <c r="US360" s="36"/>
      <c r="UT360" s="36"/>
      <c r="UU360" s="36"/>
      <c r="UV360" s="36"/>
      <c r="UW360" s="36"/>
      <c r="UX360" s="36"/>
      <c r="UY360" s="36"/>
      <c r="UZ360" s="36"/>
      <c r="VA360" s="36"/>
      <c r="VB360" s="36"/>
      <c r="VC360" s="36"/>
      <c r="VD360" s="36"/>
      <c r="VE360" s="36"/>
      <c r="VF360" s="36"/>
      <c r="VG360" s="36"/>
      <c r="VH360" s="36"/>
      <c r="VI360" s="36"/>
      <c r="VJ360" s="36"/>
      <c r="VK360" s="36"/>
      <c r="VL360" s="36"/>
      <c r="VM360" s="36"/>
      <c r="VN360" s="36"/>
      <c r="VO360" s="36"/>
      <c r="VP360" s="36"/>
      <c r="VQ360" s="36"/>
      <c r="VR360" s="36"/>
      <c r="VS360" s="36"/>
      <c r="VT360" s="36"/>
      <c r="VU360" s="36"/>
      <c r="VV360" s="36"/>
      <c r="VW360" s="36"/>
      <c r="VX360" s="36"/>
      <c r="VY360" s="36"/>
      <c r="VZ360" s="36"/>
      <c r="WA360" s="36"/>
      <c r="WB360" s="36"/>
      <c r="WC360" s="36"/>
      <c r="WD360" s="36"/>
      <c r="WE360" s="36"/>
      <c r="WF360" s="36"/>
      <c r="WG360" s="36"/>
      <c r="WH360" s="36"/>
      <c r="WI360" s="36"/>
      <c r="WJ360" s="36"/>
      <c r="WK360" s="36"/>
      <c r="WL360" s="36"/>
      <c r="WM360" s="36"/>
      <c r="WN360" s="36"/>
      <c r="WO360" s="36"/>
      <c r="WP360" s="36"/>
      <c r="WQ360" s="36"/>
      <c r="WR360" s="36"/>
      <c r="WS360" s="36"/>
      <c r="WT360" s="36"/>
      <c r="WU360" s="36"/>
      <c r="WV360" s="36"/>
      <c r="WW360" s="36"/>
      <c r="WX360" s="36"/>
      <c r="WY360" s="36"/>
      <c r="WZ360" s="36"/>
      <c r="XA360" s="36"/>
      <c r="XB360" s="36"/>
      <c r="XC360" s="36"/>
      <c r="XD360" s="36"/>
      <c r="XE360" s="36"/>
      <c r="XF360" s="36"/>
      <c r="XG360" s="36"/>
      <c r="XH360" s="36"/>
      <c r="XI360" s="36"/>
      <c r="XJ360" s="36"/>
      <c r="XK360" s="36"/>
      <c r="XL360" s="36"/>
      <c r="XM360" s="36"/>
      <c r="XN360" s="36"/>
      <c r="XO360" s="36"/>
      <c r="XP360" s="36"/>
      <c r="XQ360" s="36"/>
      <c r="XR360" s="36"/>
      <c r="XS360" s="36"/>
      <c r="XT360" s="36"/>
      <c r="XU360" s="36"/>
      <c r="XV360" s="36"/>
      <c r="XW360" s="36"/>
      <c r="XX360" s="36"/>
      <c r="XY360" s="36"/>
      <c r="XZ360" s="36"/>
      <c r="YA360" s="36"/>
      <c r="YB360" s="36"/>
      <c r="YC360" s="36"/>
      <c r="YD360" s="36"/>
      <c r="YE360" s="36"/>
      <c r="YF360" s="36"/>
      <c r="YG360" s="36"/>
      <c r="YH360" s="36"/>
      <c r="YI360" s="36"/>
      <c r="YJ360" s="36"/>
      <c r="YK360" s="36"/>
      <c r="YL360" s="36"/>
      <c r="YM360" s="36"/>
      <c r="YN360" s="36"/>
      <c r="YO360" s="36"/>
      <c r="YP360" s="36"/>
      <c r="YQ360" s="36"/>
      <c r="YR360" s="36"/>
      <c r="YS360" s="36"/>
      <c r="YT360" s="36"/>
      <c r="YU360" s="36"/>
      <c r="YV360" s="36"/>
      <c r="YW360" s="36"/>
      <c r="YX360" s="36"/>
      <c r="YY360" s="36"/>
      <c r="YZ360" s="36"/>
      <c r="ZA360" s="36"/>
      <c r="ZB360" s="36"/>
      <c r="ZC360" s="36"/>
      <c r="ZD360" s="36"/>
      <c r="ZE360" s="36"/>
      <c r="ZF360" s="36"/>
      <c r="ZG360" s="36"/>
      <c r="ZH360" s="36"/>
      <c r="ZI360" s="36"/>
      <c r="ZJ360" s="36"/>
      <c r="ZK360" s="36"/>
      <c r="ZL360" s="36"/>
      <c r="ZM360" s="36"/>
      <c r="ZN360" s="36"/>
      <c r="ZO360" s="36"/>
      <c r="ZP360" s="36"/>
      <c r="ZQ360" s="36"/>
      <c r="ZR360" s="36"/>
      <c r="ZS360" s="36"/>
      <c r="ZT360" s="36"/>
      <c r="ZU360" s="36"/>
    </row>
    <row r="361" spans="1:697" x14ac:dyDescent="0.25">
      <c r="A361" s="6" t="s">
        <v>589</v>
      </c>
      <c r="B361" s="6">
        <v>106</v>
      </c>
      <c r="C361" s="22"/>
      <c r="D361" s="6">
        <v>19</v>
      </c>
      <c r="E361" s="6">
        <v>23.4</v>
      </c>
      <c r="F361" s="40" t="s">
        <v>535</v>
      </c>
      <c r="N361" s="6">
        <v>2</v>
      </c>
      <c r="O361" s="6">
        <v>2.5</v>
      </c>
      <c r="P361" s="40">
        <v>18.04</v>
      </c>
      <c r="Q361" s="40">
        <v>9.91</v>
      </c>
      <c r="S361" s="40">
        <v>0.64300000000000002</v>
      </c>
      <c r="AP361" s="23">
        <v>57.144599999999997</v>
      </c>
      <c r="AQ361" s="23">
        <v>-29.843800000000002</v>
      </c>
      <c r="AR361" s="6">
        <v>1</v>
      </c>
      <c r="AS361" s="23">
        <v>-43.769599999999997</v>
      </c>
      <c r="AT361" s="23">
        <v>800</v>
      </c>
      <c r="AU361" s="23">
        <v>-29.843800000000002</v>
      </c>
      <c r="AV361" s="23">
        <v>13.925800000000001</v>
      </c>
      <c r="AW361" s="23">
        <v>43.218800000000002</v>
      </c>
      <c r="AX361" s="23">
        <v>57.144599999999997</v>
      </c>
      <c r="AY361" s="23">
        <v>0.21592700000000001</v>
      </c>
      <c r="AZ361" s="23">
        <v>0.117662</v>
      </c>
      <c r="BA361" s="23">
        <v>365.625</v>
      </c>
      <c r="BB361" s="23">
        <v>-248.43799999999999</v>
      </c>
      <c r="BC361" s="23">
        <v>-39.375</v>
      </c>
      <c r="BD361" s="23">
        <v>4.3945699999999999</v>
      </c>
      <c r="BE361" s="23">
        <v>0.72943999999999998</v>
      </c>
      <c r="BI361" s="23">
        <v>0.95055999999999996</v>
      </c>
      <c r="BJ361" s="23">
        <v>1.1599999999999999</v>
      </c>
      <c r="CK361" s="26"/>
      <c r="CL361" s="26"/>
      <c r="CN361" s="26"/>
      <c r="CO361" s="29"/>
      <c r="DB361" s="26"/>
      <c r="DC361" s="26"/>
      <c r="DD361" s="26"/>
      <c r="DE361" s="26"/>
      <c r="DF361" s="26"/>
      <c r="DG361" s="26"/>
      <c r="DM361" s="26"/>
    </row>
    <row r="362" spans="1:697" x14ac:dyDescent="0.25">
      <c r="A362" s="13" t="s">
        <v>651</v>
      </c>
      <c r="B362" s="6">
        <v>164</v>
      </c>
      <c r="C362" s="22">
        <v>5</v>
      </c>
      <c r="D362" s="13">
        <v>19</v>
      </c>
      <c r="E362" s="13">
        <v>21.3</v>
      </c>
      <c r="F362" s="13" t="s">
        <v>535</v>
      </c>
      <c r="G362" s="13"/>
      <c r="H362" s="13">
        <v>0</v>
      </c>
      <c r="I362" s="13"/>
      <c r="J362" s="25">
        <v>0.64</v>
      </c>
      <c r="K362" s="69"/>
      <c r="L362" s="69"/>
      <c r="M362" s="25"/>
      <c r="N362" s="25">
        <v>2</v>
      </c>
      <c r="O362" s="25">
        <v>2.5</v>
      </c>
      <c r="P362" s="13">
        <v>20.14</v>
      </c>
      <c r="Q362" s="13">
        <v>10.039999999999999</v>
      </c>
      <c r="R362" s="13">
        <v>9.77</v>
      </c>
      <c r="S362" s="13">
        <v>0.55400000000000005</v>
      </c>
      <c r="T362" s="13">
        <v>0.51200000000000001</v>
      </c>
      <c r="U362" s="13">
        <v>-1.3538300000000001</v>
      </c>
      <c r="V362" s="13">
        <v>-47.757599999999996</v>
      </c>
      <c r="W362" s="13">
        <v>1.2908200000000001</v>
      </c>
      <c r="X362" s="13">
        <v>-47.9071</v>
      </c>
      <c r="Y362" s="13">
        <v>0.486512</v>
      </c>
      <c r="Z362" s="13">
        <v>0.48921700000000001</v>
      </c>
      <c r="AA362" s="13">
        <v>0.49235699999999999</v>
      </c>
      <c r="AB362" s="13">
        <v>0.51564600000000005</v>
      </c>
      <c r="AC362" s="13">
        <v>0.55479999999999996</v>
      </c>
      <c r="AD362" s="87"/>
      <c r="AE362" s="87"/>
      <c r="AF362" s="87"/>
      <c r="AG362" s="87"/>
      <c r="AH362" s="87"/>
      <c r="AI362" s="87"/>
      <c r="AJ362" s="13"/>
      <c r="AK362" s="13"/>
      <c r="AL362" s="13"/>
      <c r="AM362" s="60"/>
      <c r="AN362" s="15"/>
      <c r="AO362" s="15"/>
      <c r="AP362">
        <v>75.815399999999997</v>
      </c>
      <c r="AQ362">
        <v>-36.170900000000003</v>
      </c>
      <c r="AR362">
        <v>49</v>
      </c>
      <c r="AS362">
        <v>-49.395800000000001</v>
      </c>
      <c r="AT362">
        <v>510</v>
      </c>
      <c r="AU362">
        <v>-36.170900000000003</v>
      </c>
      <c r="AV362">
        <v>13.2248</v>
      </c>
      <c r="AW362">
        <v>62.590600000000002</v>
      </c>
      <c r="AX362">
        <v>75.815399999999997</v>
      </c>
      <c r="AY362">
        <v>0.214758</v>
      </c>
      <c r="AZ362">
        <v>0.12692200000000001</v>
      </c>
      <c r="BA362">
        <v>536.89400000000001</v>
      </c>
      <c r="BB362">
        <v>-355.38900000000001</v>
      </c>
      <c r="BC362">
        <v>-48.908200000000001</v>
      </c>
      <c r="BD362">
        <v>0.48760399999999998</v>
      </c>
      <c r="BE362">
        <v>0.67328600000000005</v>
      </c>
      <c r="BF362"/>
      <c r="BG362"/>
      <c r="BH362"/>
      <c r="BI362">
        <v>1.10141</v>
      </c>
      <c r="BJ362">
        <v>1.3312200000000001</v>
      </c>
      <c r="BK362" s="25">
        <v>1</v>
      </c>
      <c r="BL362" s="25"/>
      <c r="BM362" s="25"/>
      <c r="BN362" s="25"/>
      <c r="BO362" s="25"/>
      <c r="BP362" s="25"/>
      <c r="BQ362" s="25"/>
      <c r="BR362" s="25"/>
      <c r="BS362" s="25"/>
      <c r="BT362" s="25"/>
      <c r="BV362" s="25"/>
      <c r="BW362" s="25"/>
      <c r="BX362" s="25"/>
      <c r="BY362" s="61">
        <v>0.36805555555555558</v>
      </c>
      <c r="BZ362" s="61"/>
      <c r="CA362" s="61">
        <v>0.38541666666666669</v>
      </c>
      <c r="CB362" s="61">
        <v>0.51180555555555551</v>
      </c>
      <c r="CC362" s="61">
        <v>0.12638888888888883</v>
      </c>
      <c r="CD362" s="25"/>
      <c r="CE362" s="25"/>
      <c r="CF362" s="25"/>
      <c r="CG362" s="25">
        <v>9.1</v>
      </c>
      <c r="CH362" s="25"/>
      <c r="CI362" s="13"/>
      <c r="CJ362" s="13">
        <v>15</v>
      </c>
      <c r="CK362" s="15"/>
      <c r="CL362" s="15"/>
      <c r="CM362" s="15"/>
      <c r="CN362" s="15"/>
      <c r="CO362" s="86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5"/>
      <c r="DC362" s="15"/>
      <c r="DD362" s="15"/>
      <c r="DE362" s="15"/>
      <c r="DF362" s="15"/>
      <c r="DG362" s="15"/>
      <c r="DH362" s="15"/>
      <c r="DI362" s="13"/>
      <c r="DJ362" s="13"/>
      <c r="DK362" s="13"/>
      <c r="DL362" s="13"/>
      <c r="DM362" s="15"/>
    </row>
    <row r="363" spans="1:697" x14ac:dyDescent="0.25">
      <c r="A363" s="197" t="s">
        <v>652</v>
      </c>
      <c r="B363" s="6">
        <v>165</v>
      </c>
      <c r="C363" s="22">
        <v>5</v>
      </c>
      <c r="D363" s="13">
        <v>19</v>
      </c>
      <c r="E363" s="13">
        <v>21.3</v>
      </c>
      <c r="F363" s="13" t="s">
        <v>535</v>
      </c>
      <c r="G363" s="13"/>
      <c r="H363" s="13">
        <v>0</v>
      </c>
      <c r="I363" s="13"/>
      <c r="J363" s="25">
        <v>0.64</v>
      </c>
      <c r="K363" s="50">
        <v>152</v>
      </c>
      <c r="L363" s="50">
        <v>658</v>
      </c>
      <c r="M363" s="25">
        <v>0.23100303951367782</v>
      </c>
      <c r="N363" s="25">
        <v>2</v>
      </c>
      <c r="O363" s="25">
        <v>2</v>
      </c>
      <c r="P363" s="13">
        <v>18.899999999999999</v>
      </c>
      <c r="Q363" s="13">
        <v>8.4700000000000006</v>
      </c>
      <c r="R363" s="13">
        <v>8.3800000000000008</v>
      </c>
      <c r="S363" s="13">
        <v>0.51300000000000001</v>
      </c>
      <c r="T363" s="13">
        <v>0.51200000000000001</v>
      </c>
      <c r="U363" s="13">
        <v>-1.4426000000000001</v>
      </c>
      <c r="V363" s="13">
        <v>-49.559899999999999</v>
      </c>
      <c r="W363" s="13">
        <v>1.4410099999999999</v>
      </c>
      <c r="X363" s="13">
        <v>-50.088299999999997</v>
      </c>
      <c r="Y363" s="13">
        <v>0.40473900000000002</v>
      </c>
      <c r="Z363" s="13">
        <v>0.411273</v>
      </c>
      <c r="AA363" s="13">
        <v>0.429035</v>
      </c>
      <c r="AB363" s="13">
        <v>0.45620699999999997</v>
      </c>
      <c r="AC363" s="13">
        <v>0.515872</v>
      </c>
      <c r="AD363" s="13">
        <v>-20.656199999999998</v>
      </c>
      <c r="AE363" s="13">
        <v>11.0625</v>
      </c>
      <c r="AF363" s="13">
        <v>4.9375</v>
      </c>
      <c r="AG363" s="13">
        <v>-17.625</v>
      </c>
      <c r="AH363" s="13">
        <v>9.625</v>
      </c>
      <c r="AI363" s="13">
        <v>3.34375</v>
      </c>
      <c r="AJ363" s="13"/>
      <c r="AK363" s="13"/>
      <c r="AL363" s="13"/>
      <c r="AM363" s="60"/>
      <c r="AN363" s="15"/>
      <c r="AO363" s="15"/>
      <c r="AP363" s="25">
        <v>75.299400000000006</v>
      </c>
      <c r="AQ363" s="25">
        <v>-40.614699999999999</v>
      </c>
      <c r="AR363" s="13">
        <v>25</v>
      </c>
      <c r="AS363" s="25">
        <v>-51.528199999999998</v>
      </c>
      <c r="AT363" s="25">
        <v>553</v>
      </c>
      <c r="AU363" s="25">
        <v>-40.614699999999999</v>
      </c>
      <c r="AV363" s="25">
        <v>10.913399999999999</v>
      </c>
      <c r="AW363" s="25">
        <v>64.385999999999996</v>
      </c>
      <c r="AX363" s="25">
        <v>75.299400000000006</v>
      </c>
      <c r="AY363" s="25">
        <v>0.217108</v>
      </c>
      <c r="AZ363" s="25">
        <v>0.121383</v>
      </c>
      <c r="BA363" s="25">
        <v>578.56200000000001</v>
      </c>
      <c r="BB363" s="25">
        <v>-345.06200000000001</v>
      </c>
      <c r="BC363" s="25">
        <v>-51.876300000000001</v>
      </c>
      <c r="BD363" s="25">
        <v>-0.34808499999999998</v>
      </c>
      <c r="BE363" s="25">
        <v>0.72634900000000002</v>
      </c>
      <c r="BF363" s="59"/>
      <c r="BG363" s="59"/>
      <c r="BH363" s="59"/>
      <c r="BI363" s="25">
        <v>0.90725100000000003</v>
      </c>
      <c r="BJ363" s="25">
        <v>1.1295999999999999</v>
      </c>
      <c r="BK363" s="25">
        <v>1</v>
      </c>
      <c r="BL363" s="25"/>
      <c r="BM363" s="25"/>
      <c r="BN363" s="25"/>
      <c r="BO363" s="25"/>
      <c r="BP363" s="25"/>
      <c r="BQ363" s="25"/>
      <c r="BR363" s="25"/>
      <c r="BS363" s="25"/>
      <c r="BT363" s="25"/>
      <c r="BV363" s="25"/>
      <c r="BW363" s="25"/>
      <c r="BX363" s="25"/>
      <c r="BY363" s="61">
        <v>0.36805555555555558</v>
      </c>
      <c r="BZ363" s="61"/>
      <c r="CA363" s="61">
        <v>0.38541666666666669</v>
      </c>
      <c r="CB363" s="61">
        <v>0.52152777777777781</v>
      </c>
      <c r="CC363" s="61">
        <v>0.13611111111111113</v>
      </c>
      <c r="CD363" s="25"/>
      <c r="CE363" s="25"/>
      <c r="CF363" s="25"/>
      <c r="CG363" s="25">
        <v>8.6999999999999993</v>
      </c>
      <c r="CH363" s="25"/>
      <c r="CI363" s="13"/>
      <c r="CJ363" s="13">
        <v>15</v>
      </c>
      <c r="CK363" s="15"/>
      <c r="CL363" s="15"/>
      <c r="CM363" s="15"/>
      <c r="CN363" s="15"/>
      <c r="CO363" s="86"/>
      <c r="CP363" s="13"/>
      <c r="CQ363" s="13">
        <v>11.2</v>
      </c>
      <c r="CR363" s="13">
        <v>2.58</v>
      </c>
      <c r="CS363" s="13">
        <v>3.15</v>
      </c>
      <c r="CT363" s="13">
        <v>3.9</v>
      </c>
      <c r="CU363" s="13"/>
      <c r="CV363" s="13"/>
      <c r="CW363" s="13"/>
      <c r="CX363" s="13"/>
      <c r="CY363" s="13"/>
      <c r="CZ363" s="13"/>
      <c r="DA363" s="13">
        <v>2</v>
      </c>
      <c r="DB363" s="15"/>
      <c r="DC363" s="15"/>
      <c r="DD363" s="15"/>
      <c r="DE363" s="15"/>
      <c r="DF363" s="15"/>
      <c r="DG363" s="15"/>
      <c r="DH363" s="15"/>
      <c r="DI363" s="13">
        <v>0</v>
      </c>
      <c r="DJ363" s="13">
        <v>1</v>
      </c>
      <c r="DK363" s="13">
        <v>0</v>
      </c>
      <c r="DL363" s="13">
        <v>0</v>
      </c>
      <c r="DM363" s="15"/>
    </row>
    <row r="364" spans="1:697" x14ac:dyDescent="0.25">
      <c r="A364" s="13" t="s">
        <v>653</v>
      </c>
      <c r="B364" s="6">
        <v>166</v>
      </c>
      <c r="C364" s="22">
        <v>4</v>
      </c>
      <c r="D364" s="13">
        <v>19</v>
      </c>
      <c r="E364" s="13">
        <v>21.3</v>
      </c>
      <c r="F364" s="13" t="s">
        <v>535</v>
      </c>
      <c r="G364" s="13"/>
      <c r="H364" s="13">
        <v>0</v>
      </c>
      <c r="I364" s="13"/>
      <c r="J364" s="25">
        <v>0.59</v>
      </c>
      <c r="K364" s="50">
        <v>27</v>
      </c>
      <c r="L364" s="50">
        <v>391</v>
      </c>
      <c r="M364" s="25">
        <v>6.9053708439897693E-2</v>
      </c>
      <c r="N364" s="25">
        <v>2</v>
      </c>
      <c r="O364" s="25">
        <v>2.5</v>
      </c>
      <c r="P364" s="13">
        <v>31.4</v>
      </c>
      <c r="Q364" s="13">
        <v>9.77</v>
      </c>
      <c r="R364" s="13">
        <v>14.31</v>
      </c>
      <c r="S364" s="13">
        <v>0.86899999999999999</v>
      </c>
      <c r="T364" s="13">
        <v>0.77</v>
      </c>
      <c r="U364" s="13">
        <v>-1.90449</v>
      </c>
      <c r="V364" s="13">
        <v>-50.982199999999999</v>
      </c>
      <c r="W364" s="13">
        <v>1.5415399999999999</v>
      </c>
      <c r="X364" s="13">
        <v>-52.140999999999998</v>
      </c>
      <c r="Y364" s="13">
        <v>0.31267499999999998</v>
      </c>
      <c r="Z364" s="13">
        <v>0.31984699999999999</v>
      </c>
      <c r="AA364" s="13">
        <v>0.34925800000000001</v>
      </c>
      <c r="AB364" s="13">
        <v>0.37772699999999998</v>
      </c>
      <c r="AC364" s="13">
        <v>0.42990600000000001</v>
      </c>
      <c r="AD364" s="13">
        <v>-15.125</v>
      </c>
      <c r="AE364" s="13">
        <v>8.34375</v>
      </c>
      <c r="AF364" s="13">
        <v>6.75</v>
      </c>
      <c r="AG364" s="13">
        <v>-12</v>
      </c>
      <c r="AH364" s="13">
        <v>9.5625</v>
      </c>
      <c r="AI364" s="13">
        <v>4.125</v>
      </c>
      <c r="AJ364" s="13"/>
      <c r="AK364" s="13"/>
      <c r="AL364" s="13"/>
      <c r="AM364" s="60"/>
      <c r="AN364" s="15"/>
      <c r="AO364" s="15"/>
      <c r="AP364" s="25">
        <v>78.616100000000003</v>
      </c>
      <c r="AQ364" s="25">
        <v>-31.081499999999998</v>
      </c>
      <c r="AR364" s="13">
        <v>64</v>
      </c>
      <c r="AS364" s="25">
        <v>-54.246499999999997</v>
      </c>
      <c r="AT364" s="25">
        <v>690</v>
      </c>
      <c r="AU364" s="25">
        <v>-31.081499999999998</v>
      </c>
      <c r="AV364" s="25">
        <v>23.164999999999999</v>
      </c>
      <c r="AW364" s="25">
        <v>55.451099999999997</v>
      </c>
      <c r="AX364" s="25">
        <v>78.616100000000003</v>
      </c>
      <c r="AY364" s="25">
        <v>0.193775</v>
      </c>
      <c r="AZ364" s="25">
        <v>0.11172799999999999</v>
      </c>
      <c r="BA364" s="25">
        <v>544.72699999999998</v>
      </c>
      <c r="BB364" s="25">
        <v>-352.36799999999999</v>
      </c>
      <c r="BC364" s="25">
        <v>-50.358899999999998</v>
      </c>
      <c r="BD364" s="25">
        <v>3.8875899999999999</v>
      </c>
      <c r="BE364" s="25">
        <v>0.71152599999999999</v>
      </c>
      <c r="BF364" s="59"/>
      <c r="BG364" s="59"/>
      <c r="BH364" s="59"/>
      <c r="BI364" s="25">
        <v>1.74379</v>
      </c>
      <c r="BJ364" s="25">
        <v>1.96766</v>
      </c>
      <c r="BK364" s="25">
        <v>1</v>
      </c>
      <c r="BL364" s="25"/>
      <c r="BM364" s="25"/>
      <c r="BN364" s="25"/>
      <c r="BO364" s="25"/>
      <c r="BP364" s="25"/>
      <c r="BQ364" s="25"/>
      <c r="BR364" s="25"/>
      <c r="BS364" s="25"/>
      <c r="BT364" s="25"/>
      <c r="BV364" s="25"/>
      <c r="BW364" s="25"/>
      <c r="BX364" s="25"/>
      <c r="BY364" s="61">
        <v>0.36805555555555558</v>
      </c>
      <c r="BZ364" s="61"/>
      <c r="CA364" s="61">
        <v>0.3833333333333333</v>
      </c>
      <c r="CB364" s="61">
        <v>0.55347222222222225</v>
      </c>
      <c r="CC364" s="61">
        <v>0.17013888888888895</v>
      </c>
      <c r="CD364" s="25"/>
      <c r="CE364" s="25"/>
      <c r="CF364" s="25"/>
      <c r="CG364" s="25">
        <v>9.1999999999999993</v>
      </c>
      <c r="CH364" s="25"/>
      <c r="CI364" s="13"/>
      <c r="CJ364" s="13">
        <v>16</v>
      </c>
      <c r="CK364" s="15">
        <v>-9.3798676179999987</v>
      </c>
      <c r="CL364" s="15"/>
      <c r="CM364" s="15"/>
      <c r="CN364" s="15"/>
      <c r="CO364" s="86">
        <v>1</v>
      </c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>
        <v>0</v>
      </c>
      <c r="DB364" s="15">
        <v>0</v>
      </c>
      <c r="DC364" s="15">
        <v>0</v>
      </c>
      <c r="DD364" s="15">
        <v>0</v>
      </c>
      <c r="DE364" s="15">
        <v>0</v>
      </c>
      <c r="DF364" s="15">
        <v>0</v>
      </c>
      <c r="DG364" s="15">
        <v>0</v>
      </c>
      <c r="DH364" s="15"/>
      <c r="DI364" s="13">
        <v>1</v>
      </c>
      <c r="DJ364" s="13">
        <v>0</v>
      </c>
      <c r="DK364" s="13">
        <v>0</v>
      </c>
      <c r="DL364" s="13">
        <v>0</v>
      </c>
      <c r="DM364" s="15">
        <v>0</v>
      </c>
    </row>
    <row r="365" spans="1:697" x14ac:dyDescent="0.25">
      <c r="A365" s="13" t="s">
        <v>663</v>
      </c>
      <c r="B365" s="6">
        <v>176</v>
      </c>
      <c r="C365" s="22">
        <v>5</v>
      </c>
      <c r="D365" s="13">
        <v>19</v>
      </c>
      <c r="E365" s="13">
        <v>16.7</v>
      </c>
      <c r="F365" s="13" t="s">
        <v>535</v>
      </c>
      <c r="G365" s="13"/>
      <c r="H365" s="13">
        <v>0</v>
      </c>
      <c r="I365" s="13"/>
      <c r="J365" s="25">
        <v>0.62</v>
      </c>
      <c r="K365" s="50">
        <v>56</v>
      </c>
      <c r="L365" s="50">
        <v>406</v>
      </c>
      <c r="M365" s="25">
        <v>0.13793103448275862</v>
      </c>
      <c r="N365" s="25">
        <v>2</v>
      </c>
      <c r="O365" s="25">
        <v>2.5</v>
      </c>
      <c r="P365" s="13">
        <v>31.41</v>
      </c>
      <c r="Q365" s="13">
        <v>12.2</v>
      </c>
      <c r="R365" s="13">
        <v>14.29</v>
      </c>
      <c r="S365" s="13">
        <v>0.8</v>
      </c>
      <c r="T365" s="13">
        <v>0.76500000000000001</v>
      </c>
      <c r="U365" s="13">
        <v>-1.2846</v>
      </c>
      <c r="V365" s="13">
        <v>-50.113599999999998</v>
      </c>
      <c r="W365" s="13">
        <v>1.0020199999999999</v>
      </c>
      <c r="X365" s="13">
        <v>-51.1023</v>
      </c>
      <c r="Y365" s="13">
        <v>0.27515299999999998</v>
      </c>
      <c r="Z365" s="13">
        <v>0.29631200000000002</v>
      </c>
      <c r="AA365" s="13">
        <v>0.32343</v>
      </c>
      <c r="AB365" s="13">
        <v>0.357574</v>
      </c>
      <c r="AC365" s="13">
        <v>0.40190599999999999</v>
      </c>
      <c r="AD365" s="13"/>
      <c r="AE365" s="13"/>
      <c r="AF365" s="13"/>
      <c r="AG365" s="13">
        <v>-9.5</v>
      </c>
      <c r="AH365" s="13">
        <v>6.875</v>
      </c>
      <c r="AI365" s="13">
        <v>4.4375</v>
      </c>
      <c r="AJ365" s="13">
        <v>-61.2</v>
      </c>
      <c r="AK365" s="13">
        <v>-1300</v>
      </c>
      <c r="AL365" s="13">
        <v>700</v>
      </c>
      <c r="AM365" s="60"/>
      <c r="AN365" s="15"/>
      <c r="AO365" s="15"/>
      <c r="AP365" s="25">
        <v>79.131900000000002</v>
      </c>
      <c r="AQ365" s="25">
        <v>-35.841200000000001</v>
      </c>
      <c r="AR365" s="13">
        <v>13</v>
      </c>
      <c r="AS365" s="25">
        <v>-52.439599999999999</v>
      </c>
      <c r="AT365" s="25">
        <v>500</v>
      </c>
      <c r="AU365" s="25">
        <v>-35.841200000000001</v>
      </c>
      <c r="AV365" s="25">
        <v>16.598299999999998</v>
      </c>
      <c r="AW365" s="25">
        <v>62.5336</v>
      </c>
      <c r="AX365" s="25">
        <v>79.131900000000002</v>
      </c>
      <c r="AY365" s="25">
        <v>0.180393</v>
      </c>
      <c r="AZ365" s="25">
        <v>0.107541</v>
      </c>
      <c r="BA365" s="25">
        <v>612.26</v>
      </c>
      <c r="BB365" s="25">
        <v>-431.37</v>
      </c>
      <c r="BC365" s="25">
        <v>-54.242800000000003</v>
      </c>
      <c r="BD365" s="25">
        <v>-1.80324</v>
      </c>
      <c r="BE365" s="25">
        <v>0.58528800000000003</v>
      </c>
      <c r="BF365" s="59"/>
      <c r="BG365" s="59"/>
      <c r="BH365" s="59"/>
      <c r="BI365" s="25">
        <v>1.28548</v>
      </c>
      <c r="BJ365" s="25">
        <v>1.4846200000000001</v>
      </c>
      <c r="BK365" s="25">
        <v>1</v>
      </c>
      <c r="BL365" s="25"/>
      <c r="BM365" s="25"/>
      <c r="BN365" s="25"/>
      <c r="BO365" s="25"/>
      <c r="BP365" s="25"/>
      <c r="BQ365" s="25"/>
      <c r="BR365" s="25"/>
      <c r="BS365" s="25"/>
      <c r="BT365" s="25"/>
      <c r="BV365" s="25"/>
      <c r="BW365" s="25"/>
      <c r="BX365" s="25"/>
      <c r="BY365" s="61">
        <v>0.27916666666666667</v>
      </c>
      <c r="BZ365" s="61"/>
      <c r="CA365" s="61">
        <v>0.29652777777777778</v>
      </c>
      <c r="CB365" s="61">
        <v>0.34027777777777773</v>
      </c>
      <c r="CC365" s="61">
        <v>4.3749999999999956E-2</v>
      </c>
      <c r="CD365" s="25"/>
      <c r="CE365" s="25"/>
      <c r="CF365" s="25"/>
      <c r="CG365" s="25">
        <v>8.9</v>
      </c>
      <c r="CH365" s="25"/>
      <c r="CI365" s="13"/>
      <c r="CJ365" s="13">
        <v>18</v>
      </c>
      <c r="CK365" s="15">
        <v>0</v>
      </c>
      <c r="CL365" s="15">
        <v>0</v>
      </c>
      <c r="CM365" s="15"/>
      <c r="CN365" s="15"/>
      <c r="CO365" s="86">
        <v>1</v>
      </c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>
        <v>0</v>
      </c>
      <c r="DB365" s="15"/>
      <c r="DC365" s="15"/>
      <c r="DD365" s="15"/>
      <c r="DE365" s="15"/>
      <c r="DF365" s="15"/>
      <c r="DG365" s="15"/>
      <c r="DH365" s="15"/>
      <c r="DI365" s="13">
        <v>0</v>
      </c>
      <c r="DJ365" s="13">
        <v>1</v>
      </c>
      <c r="DK365" s="13">
        <v>0</v>
      </c>
      <c r="DL365" s="13">
        <v>0</v>
      </c>
      <c r="DM365" s="15"/>
    </row>
    <row r="366" spans="1:697" x14ac:dyDescent="0.25">
      <c r="A366" s="197" t="s">
        <v>708</v>
      </c>
      <c r="B366" s="6">
        <v>221</v>
      </c>
      <c r="C366" s="22">
        <v>10</v>
      </c>
      <c r="D366" s="13">
        <v>19</v>
      </c>
      <c r="E366" s="13">
        <v>16.600000000000001</v>
      </c>
      <c r="F366" s="13" t="s">
        <v>535</v>
      </c>
      <c r="G366" s="13"/>
      <c r="H366" s="13">
        <v>0</v>
      </c>
      <c r="I366" s="13"/>
      <c r="J366" s="25">
        <v>0.93</v>
      </c>
      <c r="K366" s="50">
        <v>42</v>
      </c>
      <c r="L366" s="50">
        <v>431</v>
      </c>
      <c r="M366" s="25">
        <v>9.7447795823665889E-2</v>
      </c>
      <c r="N366" s="25">
        <v>2</v>
      </c>
      <c r="O366" s="25">
        <v>2</v>
      </c>
      <c r="P366" s="13">
        <v>13.21</v>
      </c>
      <c r="Q366" s="13">
        <v>6.86</v>
      </c>
      <c r="R366" s="13">
        <v>5.47</v>
      </c>
      <c r="S366" s="13">
        <v>0.371</v>
      </c>
      <c r="T366" s="13">
        <v>0.377</v>
      </c>
      <c r="U366" s="13">
        <v>-0.99674499999999999</v>
      </c>
      <c r="V366" s="13">
        <v>-45.221699999999998</v>
      </c>
      <c r="W366" s="13">
        <v>0.56184199999999995</v>
      </c>
      <c r="X366" s="13">
        <v>-46.316899999999997</v>
      </c>
      <c r="Y366" s="13">
        <v>0.46602500000000002</v>
      </c>
      <c r="Z366" s="13">
        <v>0.46769699999999997</v>
      </c>
      <c r="AA366" s="13">
        <v>0.46367599999999998</v>
      </c>
      <c r="AB366" s="13">
        <v>0.467497</v>
      </c>
      <c r="AC366" s="13">
        <v>0.49943599999999999</v>
      </c>
      <c r="AD366" s="13"/>
      <c r="AE366" s="13"/>
      <c r="AF366" s="13"/>
      <c r="AG366" s="13"/>
      <c r="AH366" s="13"/>
      <c r="AI366" s="13"/>
      <c r="AJ366" s="13"/>
      <c r="AK366" s="13"/>
      <c r="AL366" s="13"/>
      <c r="AM366" s="60"/>
      <c r="AN366" s="15"/>
      <c r="AO366" s="15"/>
      <c r="AP366" s="25">
        <v>59.446899999999999</v>
      </c>
      <c r="AQ366" s="25">
        <v>-34.195999999999998</v>
      </c>
      <c r="AR366" s="13">
        <v>19</v>
      </c>
      <c r="AS366" s="25">
        <v>-44.887700000000002</v>
      </c>
      <c r="AT366" s="25">
        <v>690</v>
      </c>
      <c r="AU366" s="25">
        <v>-34.195999999999998</v>
      </c>
      <c r="AV366" s="25">
        <v>10.691700000000001</v>
      </c>
      <c r="AW366" s="25">
        <v>48.755200000000002</v>
      </c>
      <c r="AX366" s="25">
        <v>59.446899999999999</v>
      </c>
      <c r="AY366" s="25">
        <v>0.22228700000000001</v>
      </c>
      <c r="AZ366" s="25">
        <v>0.127613</v>
      </c>
      <c r="BA366" s="25">
        <v>396.21699999999998</v>
      </c>
      <c r="BB366" s="25"/>
      <c r="BC366" s="25">
        <v>-48.368400000000001</v>
      </c>
      <c r="BD366" s="25">
        <v>-3.4807100000000002</v>
      </c>
      <c r="BE366" s="25">
        <v>0.73064300000000004</v>
      </c>
      <c r="BF366" s="59"/>
      <c r="BG366" s="59"/>
      <c r="BH366" s="59"/>
      <c r="BI366" s="25">
        <v>0.73777800000000004</v>
      </c>
      <c r="BJ366" s="25">
        <v>0.955789</v>
      </c>
      <c r="BK366" s="25">
        <v>1</v>
      </c>
      <c r="BL366" s="25"/>
      <c r="BM366" s="25"/>
      <c r="BN366" s="25"/>
      <c r="BO366" s="25"/>
      <c r="BP366" s="25"/>
      <c r="BQ366" s="25"/>
      <c r="BR366" s="25"/>
      <c r="BS366" s="25"/>
      <c r="BT366" s="25"/>
      <c r="BV366" s="25"/>
      <c r="BW366" s="25"/>
      <c r="BX366" s="25"/>
      <c r="BY366" s="61">
        <v>0.30833333333333335</v>
      </c>
      <c r="BZ366" s="61"/>
      <c r="CA366" s="61">
        <v>0.32916666666666666</v>
      </c>
      <c r="CB366" s="61">
        <v>0.39027777777777778</v>
      </c>
      <c r="CC366" s="61">
        <v>6.1111111111111116E-2</v>
      </c>
      <c r="CD366" s="25"/>
      <c r="CE366" s="25"/>
      <c r="CF366" s="25"/>
      <c r="CG366" s="25">
        <v>9</v>
      </c>
      <c r="CH366" s="25"/>
      <c r="CI366" s="13"/>
      <c r="CJ366" s="13">
        <v>32</v>
      </c>
      <c r="CK366" s="15">
        <v>-17.772057873999998</v>
      </c>
      <c r="CL366" s="15">
        <v>-4.8264649999999998</v>
      </c>
      <c r="CM366" s="15"/>
      <c r="CN366" s="15"/>
      <c r="CO366" s="86">
        <v>1</v>
      </c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>
        <v>0</v>
      </c>
      <c r="DB366" s="15"/>
      <c r="DC366" s="15"/>
      <c r="DD366" s="15"/>
      <c r="DE366" s="15"/>
      <c r="DF366" s="15"/>
      <c r="DG366" s="15"/>
      <c r="DH366" s="15"/>
      <c r="DI366" s="13">
        <v>0</v>
      </c>
      <c r="DJ366" s="13">
        <v>1</v>
      </c>
      <c r="DK366" s="13">
        <v>0</v>
      </c>
      <c r="DL366" s="13"/>
      <c r="DM366" s="15"/>
    </row>
    <row r="367" spans="1:697" x14ac:dyDescent="0.25">
      <c r="A367" s="197" t="s">
        <v>709</v>
      </c>
      <c r="B367" s="6">
        <v>222</v>
      </c>
      <c r="C367" s="22">
        <v>9</v>
      </c>
      <c r="D367" s="13">
        <v>19</v>
      </c>
      <c r="E367" s="13">
        <v>16.600000000000001</v>
      </c>
      <c r="F367" s="13" t="s">
        <v>535</v>
      </c>
      <c r="G367" s="13" t="s">
        <v>678</v>
      </c>
      <c r="H367" s="13">
        <v>0</v>
      </c>
      <c r="I367" s="13"/>
      <c r="J367" s="25">
        <v>0.78</v>
      </c>
      <c r="K367" s="50">
        <v>582</v>
      </c>
      <c r="L367" s="50">
        <v>666</v>
      </c>
      <c r="M367" s="25">
        <v>0.87387387387387383</v>
      </c>
      <c r="N367" s="25">
        <v>2</v>
      </c>
      <c r="O367" s="25">
        <v>2</v>
      </c>
      <c r="P367" s="13">
        <v>23.15</v>
      </c>
      <c r="Q367" s="13">
        <v>11.34</v>
      </c>
      <c r="R367" s="13">
        <v>10.64</v>
      </c>
      <c r="S367" s="13">
        <v>1.5960000000000001</v>
      </c>
      <c r="T367" s="13">
        <v>1.6479999999999999</v>
      </c>
      <c r="U367" s="13">
        <v>-0.92918900000000004</v>
      </c>
      <c r="V367" s="13">
        <v>-57.5169</v>
      </c>
      <c r="W367" s="13">
        <v>0.823438</v>
      </c>
      <c r="X367" s="13">
        <v>-57.788400000000003</v>
      </c>
      <c r="Y367" s="13">
        <v>0.47492000000000001</v>
      </c>
      <c r="Z367" s="13">
        <v>0.48811500000000002</v>
      </c>
      <c r="AA367" s="13">
        <v>0.500865</v>
      </c>
      <c r="AB367" s="13">
        <v>0.53349000000000002</v>
      </c>
      <c r="AC367" s="13">
        <v>0.58695399999999998</v>
      </c>
      <c r="AD367" s="13"/>
      <c r="AE367" s="13"/>
      <c r="AF367" s="13"/>
      <c r="AG367" s="13"/>
      <c r="AH367" s="13"/>
      <c r="AI367" s="13"/>
      <c r="AJ367" s="13"/>
      <c r="AK367" s="13"/>
      <c r="AL367" s="13"/>
      <c r="AM367" s="60"/>
      <c r="AN367" s="15"/>
      <c r="AO367" s="15"/>
      <c r="AP367" s="25">
        <v>79.114999999999995</v>
      </c>
      <c r="AQ367" s="25">
        <v>-30.778300000000002</v>
      </c>
      <c r="AR367" s="13">
        <v>32</v>
      </c>
      <c r="AS367" s="25">
        <v>-56.8142</v>
      </c>
      <c r="AT367" s="25">
        <v>1020</v>
      </c>
      <c r="AU367" s="25">
        <v>-30.778300000000002</v>
      </c>
      <c r="AV367" s="25">
        <v>26.035900000000002</v>
      </c>
      <c r="AW367" s="25">
        <v>53.079099999999997</v>
      </c>
      <c r="AX367" s="25">
        <v>79.114999999999995</v>
      </c>
      <c r="AY367" s="25">
        <v>0.23902799999999999</v>
      </c>
      <c r="AZ367" s="25">
        <v>0.12607099999999999</v>
      </c>
      <c r="BA367" s="25">
        <v>437.5</v>
      </c>
      <c r="BB367" s="25"/>
      <c r="BC367" s="25">
        <v>-47.093800000000002</v>
      </c>
      <c r="BD367" s="25">
        <v>9.7204999999999995</v>
      </c>
      <c r="BE367" s="25">
        <v>0.87607400000000002</v>
      </c>
      <c r="BF367" s="59"/>
      <c r="BG367" s="59"/>
      <c r="BH367" s="59"/>
      <c r="BI367" s="25">
        <v>1.8954899999999999</v>
      </c>
      <c r="BJ367" s="25">
        <v>2.12</v>
      </c>
      <c r="BK367" s="25">
        <v>1</v>
      </c>
      <c r="BL367" s="25"/>
      <c r="BM367" s="25"/>
      <c r="BN367" s="25"/>
      <c r="BO367" s="25"/>
      <c r="BP367" s="25"/>
      <c r="BQ367" s="25"/>
      <c r="BR367" s="25"/>
      <c r="BS367" s="25"/>
      <c r="BT367" s="25"/>
      <c r="BV367" s="25"/>
      <c r="BW367" s="25"/>
      <c r="BX367" s="25"/>
      <c r="BY367" s="61">
        <v>0.30833333333333335</v>
      </c>
      <c r="BZ367" s="61"/>
      <c r="CA367" s="61">
        <v>0.32777777777777778</v>
      </c>
      <c r="CB367" s="61">
        <v>0.40347222222222223</v>
      </c>
      <c r="CC367" s="61">
        <v>7.5694444444444453E-2</v>
      </c>
      <c r="CD367" s="25"/>
      <c r="CE367" s="25"/>
      <c r="CF367" s="25"/>
      <c r="CG367" s="25">
        <v>7.9</v>
      </c>
      <c r="CH367" s="25"/>
      <c r="CI367" s="13"/>
      <c r="CJ367" s="13">
        <v>33</v>
      </c>
      <c r="CK367" s="15">
        <v>8.4964791699999989</v>
      </c>
      <c r="CL367" s="15"/>
      <c r="CM367" s="15"/>
      <c r="CN367" s="15"/>
      <c r="CO367" s="86">
        <v>1</v>
      </c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>
        <v>0</v>
      </c>
      <c r="DB367" s="15"/>
      <c r="DC367" s="15"/>
      <c r="DD367" s="15"/>
      <c r="DE367" s="15"/>
      <c r="DF367" s="15"/>
      <c r="DG367" s="15"/>
      <c r="DH367" s="15"/>
      <c r="DI367" s="13">
        <v>0</v>
      </c>
      <c r="DJ367" s="13">
        <v>1</v>
      </c>
      <c r="DK367" s="13">
        <v>0</v>
      </c>
      <c r="DL367" s="13"/>
      <c r="DM367" s="15"/>
    </row>
    <row r="368" spans="1:697" x14ac:dyDescent="0.25">
      <c r="A368" s="197" t="s">
        <v>752</v>
      </c>
      <c r="B368" s="6">
        <v>261</v>
      </c>
      <c r="C368" s="22">
        <v>6</v>
      </c>
      <c r="D368" s="13">
        <v>19</v>
      </c>
      <c r="E368" s="13">
        <v>20.5</v>
      </c>
      <c r="F368" s="13" t="s">
        <v>535</v>
      </c>
      <c r="G368" s="13"/>
      <c r="H368" s="13">
        <v>0</v>
      </c>
      <c r="I368" s="13"/>
      <c r="J368" s="25">
        <v>0.56000000000000005</v>
      </c>
      <c r="K368" s="53"/>
      <c r="L368" s="53"/>
      <c r="M368" s="25"/>
      <c r="N368" s="25">
        <v>2</v>
      </c>
      <c r="O368" s="25">
        <v>2</v>
      </c>
      <c r="P368" s="13">
        <v>26.17</v>
      </c>
      <c r="Q368" s="13">
        <v>21.92</v>
      </c>
      <c r="R368" s="13">
        <v>24.3</v>
      </c>
      <c r="S368" s="13">
        <v>0.64600000000000002</v>
      </c>
      <c r="T368" s="13">
        <v>0.64600000000000002</v>
      </c>
      <c r="U368" s="13">
        <v>-0.86091499999999999</v>
      </c>
      <c r="V368" s="13">
        <v>-46.578899999999997</v>
      </c>
      <c r="W368" s="13">
        <v>0.820801</v>
      </c>
      <c r="X368" s="13">
        <v>-47.482300000000002</v>
      </c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13"/>
      <c r="AK368" s="13"/>
      <c r="AL368" s="13"/>
      <c r="AM368" s="60"/>
      <c r="AN368" s="15"/>
      <c r="AO368" s="15"/>
      <c r="AP368" s="25">
        <v>56.869900000000001</v>
      </c>
      <c r="AQ368" s="25">
        <v>-28.308700000000002</v>
      </c>
      <c r="AR368" s="13">
        <v>36</v>
      </c>
      <c r="AS368" s="25">
        <v>-45.0747</v>
      </c>
      <c r="AT368" s="25">
        <v>290</v>
      </c>
      <c r="AU368" s="25">
        <v>-28.308700000000002</v>
      </c>
      <c r="AV368" s="25">
        <v>16.766100000000002</v>
      </c>
      <c r="AW368" s="25">
        <v>40.1038</v>
      </c>
      <c r="AX368" s="25">
        <v>56.869900000000001</v>
      </c>
      <c r="AY368" s="25">
        <v>0.370284</v>
      </c>
      <c r="AZ368" s="25">
        <v>0.197768</v>
      </c>
      <c r="BA368" s="25">
        <v>210.50299999999999</v>
      </c>
      <c r="BB368" s="25"/>
      <c r="BC368" s="25">
        <v>-43.4358</v>
      </c>
      <c r="BD368" s="25">
        <v>1.6389800000000001</v>
      </c>
      <c r="BE368" s="25">
        <v>1.2264200000000001</v>
      </c>
      <c r="BF368" s="21"/>
      <c r="BG368" s="21"/>
      <c r="BH368" s="59"/>
      <c r="BI368" s="25">
        <v>2.0763500000000001</v>
      </c>
      <c r="BJ368" s="25">
        <v>2.3988900000000002</v>
      </c>
      <c r="BK368" s="25">
        <v>1</v>
      </c>
      <c r="BL368" s="25"/>
      <c r="BM368" s="25"/>
      <c r="BN368" s="25"/>
      <c r="BO368" s="25"/>
      <c r="BP368" s="25"/>
      <c r="BQ368" s="25"/>
      <c r="BR368" s="25"/>
      <c r="BS368" s="25"/>
      <c r="BT368" s="25"/>
      <c r="BV368" s="25"/>
      <c r="BW368" s="25"/>
      <c r="BX368" s="25"/>
      <c r="BY368" s="61">
        <v>0.3743055555555555</v>
      </c>
      <c r="BZ368" s="61"/>
      <c r="CA368" s="61">
        <v>0.3923611111111111</v>
      </c>
      <c r="CB368" s="61">
        <v>0.46319444444444446</v>
      </c>
      <c r="CC368" s="61">
        <v>7.0833333333333359E-2</v>
      </c>
      <c r="CD368" s="25"/>
      <c r="CE368" s="25"/>
      <c r="CF368" s="25"/>
      <c r="CG368" s="25"/>
      <c r="CH368" s="25"/>
      <c r="CI368" s="13"/>
      <c r="CJ368" s="13">
        <v>43</v>
      </c>
      <c r="CK368" s="15"/>
      <c r="CL368" s="15"/>
      <c r="CM368" s="15"/>
      <c r="CN368" s="15"/>
      <c r="CO368" s="86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5"/>
      <c r="DC368" s="15"/>
      <c r="DD368" s="15"/>
      <c r="DE368" s="15"/>
      <c r="DF368" s="15"/>
      <c r="DG368" s="15"/>
      <c r="DH368" s="15"/>
      <c r="DI368" s="13"/>
      <c r="DJ368" s="13"/>
      <c r="DK368" s="13"/>
      <c r="DL368" s="13"/>
      <c r="DM368" s="15"/>
    </row>
    <row r="369" spans="1:697" x14ac:dyDescent="0.25">
      <c r="A369" s="197" t="s">
        <v>754</v>
      </c>
      <c r="B369" s="6">
        <v>263</v>
      </c>
      <c r="C369" s="22">
        <v>7</v>
      </c>
      <c r="D369" s="13">
        <v>19</v>
      </c>
      <c r="E369" s="13">
        <v>20.5</v>
      </c>
      <c r="F369" s="13" t="s">
        <v>535</v>
      </c>
      <c r="G369" s="13"/>
      <c r="H369" s="13">
        <v>0</v>
      </c>
      <c r="I369" s="13"/>
      <c r="J369" s="25">
        <v>0.78</v>
      </c>
      <c r="K369" s="53">
        <v>22</v>
      </c>
      <c r="L369" s="53">
        <v>684</v>
      </c>
      <c r="M369" s="25">
        <v>3.2163742690058478E-2</v>
      </c>
      <c r="N369" s="25">
        <v>2</v>
      </c>
      <c r="O369" s="25">
        <v>2</v>
      </c>
      <c r="P369" s="13">
        <v>16.53</v>
      </c>
      <c r="Q369" s="13">
        <v>8.94</v>
      </c>
      <c r="R369" s="13">
        <v>9.75</v>
      </c>
      <c r="S369" s="13">
        <v>0.44900000000000001</v>
      </c>
      <c r="T369" s="13">
        <v>0.434</v>
      </c>
      <c r="U369" s="13">
        <v>-0.88388199999999995</v>
      </c>
      <c r="V369" s="13">
        <v>-46.988999999999997</v>
      </c>
      <c r="W369" s="13">
        <v>0.96354200000000001</v>
      </c>
      <c r="X369" s="13">
        <v>-47.725700000000003</v>
      </c>
      <c r="Y369" s="13">
        <v>0.52172700000000005</v>
      </c>
      <c r="Z369" s="13">
        <v>0.52031799999999995</v>
      </c>
      <c r="AA369" s="13">
        <v>0.53024199999999999</v>
      </c>
      <c r="AB369" s="13">
        <v>0.53783099999999995</v>
      </c>
      <c r="AC369" s="13">
        <v>0.59542700000000004</v>
      </c>
      <c r="AD369" s="13"/>
      <c r="AE369" s="13"/>
      <c r="AF369" s="13"/>
      <c r="AG369" s="13"/>
      <c r="AH369" s="13"/>
      <c r="AI369" s="13"/>
      <c r="AJ369" s="13"/>
      <c r="AK369" s="13"/>
      <c r="AL369" s="13"/>
      <c r="AM369" s="60"/>
      <c r="AN369" s="15"/>
      <c r="AO369" s="15"/>
      <c r="AP369" s="25">
        <v>59.216799999999999</v>
      </c>
      <c r="AQ369" s="25">
        <v>-32.275300000000001</v>
      </c>
      <c r="AR369" s="13">
        <v>28</v>
      </c>
      <c r="AS369" s="25">
        <v>-46.296100000000003</v>
      </c>
      <c r="AT369" s="25">
        <v>650</v>
      </c>
      <c r="AU369" s="25">
        <v>-32.275300000000001</v>
      </c>
      <c r="AV369" s="25">
        <v>14.020799999999999</v>
      </c>
      <c r="AW369" s="25">
        <v>45.195999999999998</v>
      </c>
      <c r="AX369" s="25">
        <v>59.216799999999999</v>
      </c>
      <c r="AY369" s="25">
        <v>0.25757400000000003</v>
      </c>
      <c r="AZ369" s="25">
        <v>0.16248399999999999</v>
      </c>
      <c r="BA369" s="25">
        <v>286.32799999999997</v>
      </c>
      <c r="BB369" s="25"/>
      <c r="BC369" s="25">
        <v>-47.345999999999997</v>
      </c>
      <c r="BD369" s="25">
        <v>-1.0499099999999999</v>
      </c>
      <c r="BE369" s="25">
        <v>0.81715099999999996</v>
      </c>
      <c r="BF369" s="59"/>
      <c r="BG369" s="59"/>
      <c r="BH369" s="59"/>
      <c r="BI369" s="25">
        <v>0.84749099999999999</v>
      </c>
      <c r="BJ369" s="25">
        <v>1.1121399999999999</v>
      </c>
      <c r="BK369" s="25">
        <v>1</v>
      </c>
      <c r="BL369" s="25"/>
      <c r="BM369" s="25"/>
      <c r="BN369" s="25"/>
      <c r="BO369" s="25"/>
      <c r="BP369" s="25"/>
      <c r="BQ369" s="25"/>
      <c r="BR369" s="25"/>
      <c r="BS369" s="25"/>
      <c r="BT369" s="25"/>
      <c r="BV369" s="25"/>
      <c r="BW369" s="25"/>
      <c r="BX369" s="25"/>
      <c r="BY369" s="61">
        <v>0.3743055555555555</v>
      </c>
      <c r="BZ369" s="61"/>
      <c r="CA369" s="61">
        <v>0.39444444444444443</v>
      </c>
      <c r="CB369" s="61">
        <v>0.49236111111111108</v>
      </c>
      <c r="CC369" s="61">
        <v>9.7916666666666652E-2</v>
      </c>
      <c r="CD369" s="25"/>
      <c r="CE369" s="25"/>
      <c r="CF369" s="25"/>
      <c r="CG369" s="25">
        <v>12</v>
      </c>
      <c r="CH369" s="25"/>
      <c r="CI369" s="13"/>
      <c r="CJ369" s="13">
        <v>44</v>
      </c>
      <c r="CK369" s="15">
        <v>0</v>
      </c>
      <c r="CL369" s="15">
        <v>0</v>
      </c>
      <c r="CM369" s="15"/>
      <c r="CN369" s="15"/>
      <c r="CO369" s="86">
        <v>5</v>
      </c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>
        <v>0</v>
      </c>
      <c r="DB369" s="15"/>
      <c r="DC369" s="15"/>
      <c r="DD369" s="15"/>
      <c r="DE369" s="15"/>
      <c r="DF369" s="15"/>
      <c r="DG369" s="15"/>
      <c r="DH369" s="15"/>
      <c r="DI369" s="13"/>
      <c r="DJ369" s="13"/>
      <c r="DK369" s="13"/>
      <c r="DL369" s="13"/>
      <c r="DM369" s="15"/>
    </row>
    <row r="370" spans="1:697" x14ac:dyDescent="0.25">
      <c r="A370" s="197" t="s">
        <v>808</v>
      </c>
      <c r="B370" s="6">
        <v>312</v>
      </c>
      <c r="C370" s="22" t="s">
        <v>807</v>
      </c>
      <c r="D370" s="13">
        <v>19</v>
      </c>
      <c r="E370" s="13">
        <v>17.100000000000001</v>
      </c>
      <c r="F370" s="13" t="s">
        <v>535</v>
      </c>
      <c r="G370" s="13"/>
      <c r="H370" s="13">
        <v>0</v>
      </c>
      <c r="I370" s="13"/>
      <c r="J370" s="59"/>
      <c r="K370" s="53"/>
      <c r="L370" s="53"/>
      <c r="M370" s="59"/>
      <c r="N370" s="25">
        <v>2</v>
      </c>
      <c r="O370" s="25">
        <v>2</v>
      </c>
      <c r="P370" s="13">
        <v>15.28</v>
      </c>
      <c r="Q370" s="13">
        <v>6.44</v>
      </c>
      <c r="R370" s="25">
        <v>6.89</v>
      </c>
      <c r="S370" s="13">
        <v>0.47799999999999998</v>
      </c>
      <c r="T370" s="13">
        <v>0.45600000000000002</v>
      </c>
      <c r="U370" s="13">
        <v>-0.80604600000000004</v>
      </c>
      <c r="V370" s="13">
        <v>-49.209000000000003</v>
      </c>
      <c r="W370" s="13">
        <v>0.884745</v>
      </c>
      <c r="X370" s="13">
        <v>-49.853099999999998</v>
      </c>
      <c r="Y370" s="13">
        <v>0.399177</v>
      </c>
      <c r="Z370" s="13">
        <v>0.40554099999999998</v>
      </c>
      <c r="AA370" s="13">
        <v>0.428118</v>
      </c>
      <c r="AB370" s="13">
        <v>0.47528999999999999</v>
      </c>
      <c r="AC370" s="13">
        <v>0.55357500000000004</v>
      </c>
      <c r="AD370" s="60"/>
      <c r="AE370" s="60"/>
      <c r="AF370" s="60"/>
      <c r="AG370" s="60"/>
      <c r="AH370" s="60"/>
      <c r="AI370" s="60"/>
      <c r="AJ370" s="13"/>
      <c r="AK370" s="13"/>
      <c r="AL370" s="13"/>
      <c r="AM370" s="13">
        <v>109</v>
      </c>
      <c r="AO370" s="15"/>
      <c r="AP370" s="25">
        <v>71.173900000000003</v>
      </c>
      <c r="AQ370" s="25">
        <v>-36.407499999999999</v>
      </c>
      <c r="AR370" s="13">
        <v>28</v>
      </c>
      <c r="AS370" s="25">
        <v>-48.734200000000001</v>
      </c>
      <c r="AT370" s="25">
        <v>880</v>
      </c>
      <c r="AU370" s="25">
        <v>-36.407499999999999</v>
      </c>
      <c r="AV370" s="25">
        <v>12.326700000000001</v>
      </c>
      <c r="AW370" s="25">
        <v>58.847200000000001</v>
      </c>
      <c r="AX370" s="25">
        <v>71.173900000000003</v>
      </c>
      <c r="AY370" s="25">
        <v>0.203155</v>
      </c>
      <c r="AZ370" s="25">
        <v>0.120045</v>
      </c>
      <c r="BA370" s="25">
        <v>521.26099999999997</v>
      </c>
      <c r="BB370" s="25"/>
      <c r="BC370" s="25">
        <v>-50.861600000000003</v>
      </c>
      <c r="BD370" s="25">
        <v>-2.1274000000000002</v>
      </c>
      <c r="BE370" s="25">
        <v>0.62900699999999998</v>
      </c>
      <c r="BF370" s="59"/>
      <c r="BG370" s="59"/>
      <c r="BH370" s="59"/>
      <c r="BI370" s="25">
        <v>0.76527900000000004</v>
      </c>
      <c r="BJ370" s="25">
        <v>0.97642899999999999</v>
      </c>
      <c r="BK370" s="25">
        <v>1</v>
      </c>
      <c r="BL370" s="25"/>
      <c r="BM370" s="25"/>
      <c r="BN370" s="25"/>
      <c r="BO370" s="25"/>
      <c r="BP370" s="25"/>
      <c r="BQ370" s="25"/>
      <c r="BR370" s="25"/>
      <c r="BS370" s="25"/>
      <c r="BT370" s="25"/>
      <c r="BV370" s="25"/>
      <c r="BW370" s="25"/>
      <c r="BX370" s="25"/>
      <c r="BY370" s="61">
        <v>0.34097222222222223</v>
      </c>
      <c r="BZ370" s="61"/>
      <c r="CA370" s="61">
        <v>0.35069444444444442</v>
      </c>
      <c r="CB370" s="61"/>
      <c r="CC370" s="61"/>
      <c r="CD370" s="25"/>
      <c r="CE370" s="25"/>
      <c r="CF370" s="25"/>
      <c r="CG370" s="25"/>
      <c r="CH370" s="25"/>
      <c r="CI370" s="13"/>
      <c r="CJ370" s="13">
        <v>69</v>
      </c>
      <c r="CK370" s="26"/>
      <c r="CL370" s="26"/>
      <c r="CM370" s="26"/>
      <c r="CN370" s="26"/>
      <c r="CO370" s="29">
        <v>1</v>
      </c>
      <c r="DA370" s="6">
        <v>0</v>
      </c>
      <c r="DB370" s="26"/>
      <c r="DC370" s="26"/>
      <c r="DD370" s="26"/>
      <c r="DE370" s="26"/>
      <c r="DF370" s="26"/>
      <c r="DG370" s="26"/>
      <c r="DH370" s="26"/>
      <c r="DM370" s="26"/>
    </row>
    <row r="371" spans="1:697" x14ac:dyDescent="0.25">
      <c r="A371" s="13" t="s">
        <v>811</v>
      </c>
      <c r="B371" s="6">
        <v>318</v>
      </c>
      <c r="C371" s="22" t="s">
        <v>793</v>
      </c>
      <c r="D371" s="13">
        <v>19</v>
      </c>
      <c r="E371" s="13">
        <v>17.399999999999999</v>
      </c>
      <c r="F371" s="13" t="s">
        <v>535</v>
      </c>
      <c r="G371" s="13"/>
      <c r="H371" s="13">
        <v>0</v>
      </c>
      <c r="I371" s="13"/>
      <c r="J371" s="25">
        <v>0.75</v>
      </c>
      <c r="K371" s="53">
        <v>344</v>
      </c>
      <c r="L371" s="53">
        <v>693</v>
      </c>
      <c r="M371" s="25">
        <v>0.49639249639249639</v>
      </c>
      <c r="N371" s="25">
        <v>2</v>
      </c>
      <c r="O371" s="25">
        <v>2.5</v>
      </c>
      <c r="P371" s="13">
        <v>50.97</v>
      </c>
      <c r="Q371" s="13">
        <v>35.58</v>
      </c>
      <c r="R371" s="25">
        <v>30.91</v>
      </c>
      <c r="S371" s="13">
        <v>1.94</v>
      </c>
      <c r="T371" s="13">
        <v>1.63</v>
      </c>
      <c r="U371" s="13">
        <v>-0.90680799999999995</v>
      </c>
      <c r="V371" s="13">
        <v>-48.253500000000003</v>
      </c>
      <c r="W371" s="13">
        <v>0.91091999999999995</v>
      </c>
      <c r="X371" s="13">
        <v>-48.466000000000001</v>
      </c>
      <c r="Y371" s="13">
        <v>0.61083299999999996</v>
      </c>
      <c r="Z371" s="13">
        <v>0.63118200000000002</v>
      </c>
      <c r="AA371" s="13">
        <v>0.66436799999999996</v>
      </c>
      <c r="AB371" s="13">
        <v>0.71141299999999996</v>
      </c>
      <c r="AC371" s="13">
        <v>0.77627900000000005</v>
      </c>
      <c r="AD371" s="60"/>
      <c r="AE371" s="60"/>
      <c r="AF371" s="60"/>
      <c r="AG371" s="60"/>
      <c r="AH371" s="60"/>
      <c r="AI371" s="60"/>
      <c r="AJ371" s="91">
        <v>-73.400000000000006</v>
      </c>
      <c r="AK371" s="91">
        <v>-850</v>
      </c>
      <c r="AL371" s="91">
        <v>100</v>
      </c>
      <c r="AM371" s="13"/>
      <c r="AN371" s="15"/>
      <c r="AO371" s="15"/>
      <c r="AP371" s="25">
        <v>72.507199999999997</v>
      </c>
      <c r="AQ371" s="25">
        <v>-22.597799999999999</v>
      </c>
      <c r="AR371" s="13">
        <v>40</v>
      </c>
      <c r="AS371" s="25">
        <v>-48.326799999999999</v>
      </c>
      <c r="AT371" s="25">
        <v>460</v>
      </c>
      <c r="AU371" s="25">
        <v>-22.597799999999999</v>
      </c>
      <c r="AV371" s="25">
        <v>25.728899999999999</v>
      </c>
      <c r="AW371" s="25">
        <v>46.778300000000002</v>
      </c>
      <c r="AX371" s="25">
        <v>72.507199999999997</v>
      </c>
      <c r="AY371" s="25">
        <v>0.228605</v>
      </c>
      <c r="AZ371" s="25">
        <v>0.122653</v>
      </c>
      <c r="BA371" s="25">
        <v>383.90600000000001</v>
      </c>
      <c r="BB371" s="25"/>
      <c r="BC371" s="25">
        <v>-43.846899999999998</v>
      </c>
      <c r="BD371" s="25">
        <v>4.4798799999999996</v>
      </c>
      <c r="BE371" s="25">
        <v>0.76533700000000005</v>
      </c>
      <c r="BF371" s="59"/>
      <c r="BG371" s="59"/>
      <c r="BH371" s="59"/>
      <c r="BI371" s="25">
        <v>2.6029100000000001</v>
      </c>
      <c r="BJ371" s="25">
        <v>2.8214999999999999</v>
      </c>
      <c r="BK371" s="25">
        <v>1</v>
      </c>
      <c r="BL371" s="25"/>
      <c r="BM371" s="25"/>
      <c r="BN371" s="25"/>
      <c r="BO371" s="25"/>
      <c r="BP371" s="25"/>
      <c r="BQ371" s="25"/>
      <c r="BR371" s="25"/>
      <c r="BS371" s="25"/>
      <c r="BT371" s="25"/>
      <c r="BV371" s="25"/>
      <c r="BW371" s="25"/>
      <c r="BX371" s="25"/>
      <c r="BY371" s="61">
        <v>0.46527777777777773</v>
      </c>
      <c r="BZ371" s="61"/>
      <c r="CA371" s="61">
        <v>0.48333333333333334</v>
      </c>
      <c r="CB371" s="61"/>
      <c r="CC371" s="61"/>
      <c r="CD371" s="25"/>
      <c r="CE371" s="25"/>
      <c r="CF371" s="25"/>
      <c r="CG371" s="25"/>
      <c r="CH371" s="25"/>
      <c r="CI371" s="13"/>
      <c r="CJ371" s="13">
        <v>73</v>
      </c>
      <c r="CK371" s="26"/>
      <c r="CL371" s="26"/>
      <c r="CN371" s="26"/>
      <c r="CO371" s="29"/>
      <c r="DB371" s="26"/>
      <c r="DC371" s="26"/>
      <c r="DD371" s="26"/>
      <c r="DE371" s="26"/>
      <c r="DF371" s="26"/>
      <c r="DG371" s="26"/>
      <c r="DH371" s="26"/>
      <c r="DM371" s="26"/>
    </row>
    <row r="372" spans="1:697" x14ac:dyDescent="0.25">
      <c r="A372" s="13" t="s">
        <v>819</v>
      </c>
      <c r="B372" s="6">
        <v>324</v>
      </c>
      <c r="C372" s="22" t="s">
        <v>799</v>
      </c>
      <c r="D372" s="13">
        <v>19</v>
      </c>
      <c r="E372" s="13">
        <v>19.600000000000001</v>
      </c>
      <c r="F372" s="13" t="s">
        <v>535</v>
      </c>
      <c r="G372" s="13"/>
      <c r="H372" s="13">
        <v>0</v>
      </c>
      <c r="I372" s="13"/>
      <c r="J372" s="25">
        <v>0.5714285714285714</v>
      </c>
      <c r="K372" s="53"/>
      <c r="L372" s="53"/>
      <c r="M372" s="25">
        <v>0</v>
      </c>
      <c r="N372" s="25">
        <v>2</v>
      </c>
      <c r="O372" s="25">
        <v>2.5</v>
      </c>
      <c r="P372" s="13">
        <v>31.11</v>
      </c>
      <c r="Q372" s="13">
        <v>12.7</v>
      </c>
      <c r="R372" s="25">
        <v>15.8</v>
      </c>
      <c r="S372" s="13">
        <v>0.745</v>
      </c>
      <c r="T372" s="13">
        <v>0.77100000000000002</v>
      </c>
      <c r="U372" s="13">
        <v>-1.10354</v>
      </c>
      <c r="V372" s="13">
        <v>-45.757300000000001</v>
      </c>
      <c r="W372" s="13">
        <v>0.90257399999999999</v>
      </c>
      <c r="X372" s="13">
        <v>-45.9833</v>
      </c>
      <c r="Y372" s="13">
        <v>0.424593</v>
      </c>
      <c r="Z372" s="13">
        <v>0.420599</v>
      </c>
      <c r="AA372" s="13">
        <v>0.427618</v>
      </c>
      <c r="AB372" s="13">
        <v>0.45298300000000002</v>
      </c>
      <c r="AC372" s="13">
        <v>0.50736899999999996</v>
      </c>
      <c r="AD372" s="13">
        <v>-10.9688</v>
      </c>
      <c r="AE372" s="13">
        <v>10.4062</v>
      </c>
      <c r="AF372" s="13">
        <v>5.375</v>
      </c>
      <c r="AG372" s="13">
        <v>-10.9375</v>
      </c>
      <c r="AH372" s="13">
        <v>9.0625</v>
      </c>
      <c r="AI372" s="13">
        <v>5.125</v>
      </c>
      <c r="AJ372" s="91">
        <v>-72.400000000000006</v>
      </c>
      <c r="AK372" s="91">
        <v>-1800</v>
      </c>
      <c r="AL372" s="91">
        <v>200</v>
      </c>
      <c r="AM372" s="13">
        <v>83</v>
      </c>
      <c r="AN372" s="15"/>
      <c r="AO372" s="15"/>
      <c r="AP372" s="25">
        <v>78.124700000000004</v>
      </c>
      <c r="AQ372" s="25">
        <v>-35.337600000000002</v>
      </c>
      <c r="AR372" s="13">
        <v>29</v>
      </c>
      <c r="AS372" s="25">
        <v>-50.834800000000001</v>
      </c>
      <c r="AT372" s="25">
        <v>570</v>
      </c>
      <c r="AU372" s="25">
        <v>-35.337600000000002</v>
      </c>
      <c r="AV372" s="25">
        <v>15.497199999999999</v>
      </c>
      <c r="AW372" s="25">
        <v>62.627400000000002</v>
      </c>
      <c r="AX372" s="25">
        <v>78.124700000000004</v>
      </c>
      <c r="AY372" s="25">
        <v>0.190613</v>
      </c>
      <c r="AZ372" s="25">
        <v>0.10988299999999999</v>
      </c>
      <c r="BA372" s="25">
        <v>601.83199999999999</v>
      </c>
      <c r="BB372" s="25"/>
      <c r="BC372" s="25">
        <v>-49.449399999999997</v>
      </c>
      <c r="BD372" s="25">
        <v>1.3854299999999999</v>
      </c>
      <c r="BE372" s="25">
        <v>0.59568699999999997</v>
      </c>
      <c r="BF372" s="59"/>
      <c r="BG372" s="59"/>
      <c r="BH372" s="59"/>
      <c r="BI372" s="25">
        <v>1.02569</v>
      </c>
      <c r="BJ372" s="25">
        <v>1.2251700000000001</v>
      </c>
      <c r="BK372" s="25">
        <v>1</v>
      </c>
      <c r="BL372" s="25"/>
      <c r="BM372" s="25"/>
      <c r="BN372" s="25"/>
      <c r="BO372" s="25"/>
      <c r="BP372" s="25"/>
      <c r="BQ372" s="25"/>
      <c r="BR372" s="25"/>
      <c r="BS372" s="25"/>
      <c r="BT372" s="25"/>
      <c r="BV372" s="25"/>
      <c r="BW372" s="25"/>
      <c r="BX372" s="25"/>
      <c r="BY372" s="61">
        <v>0.30694444444444441</v>
      </c>
      <c r="BZ372" s="61"/>
      <c r="CA372" s="61">
        <v>0.32361111111111113</v>
      </c>
      <c r="CB372" s="61"/>
      <c r="CC372" s="61"/>
      <c r="CD372" s="25"/>
      <c r="CE372" s="25"/>
      <c r="CF372" s="25"/>
      <c r="CG372" s="25"/>
      <c r="CH372" s="25"/>
      <c r="CI372" s="13"/>
      <c r="CJ372" s="13">
        <v>76</v>
      </c>
      <c r="CK372" s="26"/>
      <c r="CL372" s="26"/>
      <c r="CN372" s="26"/>
      <c r="CO372" s="29"/>
      <c r="CP372" s="26"/>
      <c r="CQ372" s="26"/>
      <c r="CR372" s="26"/>
      <c r="CS372" s="26"/>
      <c r="CT372" s="26"/>
      <c r="CU372" s="26"/>
      <c r="CV372" s="26"/>
      <c r="CW372" s="26"/>
      <c r="CX372" s="26"/>
      <c r="CY372" s="26"/>
      <c r="CZ372" s="26"/>
      <c r="DA372" s="26"/>
      <c r="DB372" s="26"/>
      <c r="DC372" s="26"/>
      <c r="DD372" s="26"/>
      <c r="DE372" s="26"/>
      <c r="DF372" s="26"/>
      <c r="DG372" s="26"/>
      <c r="DH372" s="26"/>
      <c r="DI372" s="26"/>
      <c r="DJ372" s="26"/>
      <c r="DK372" s="26"/>
      <c r="DL372" s="26"/>
      <c r="DM372" s="26"/>
    </row>
    <row r="373" spans="1:697" x14ac:dyDescent="0.25">
      <c r="A373" s="197" t="s">
        <v>826</v>
      </c>
      <c r="B373" s="6">
        <v>331</v>
      </c>
      <c r="C373" s="22" t="s">
        <v>783</v>
      </c>
      <c r="D373" s="13">
        <v>19</v>
      </c>
      <c r="E373" s="13">
        <v>20.2</v>
      </c>
      <c r="F373" s="13" t="s">
        <v>535</v>
      </c>
      <c r="G373" s="13"/>
      <c r="H373" s="13">
        <v>1</v>
      </c>
      <c r="I373" s="13"/>
      <c r="J373" s="25">
        <v>0.27272727272727271</v>
      </c>
      <c r="K373" s="53">
        <v>75</v>
      </c>
      <c r="L373" s="53">
        <v>373</v>
      </c>
      <c r="M373" s="25">
        <v>0.20107238605898123</v>
      </c>
      <c r="N373" s="25">
        <v>2</v>
      </c>
      <c r="O373" s="25">
        <v>2</v>
      </c>
      <c r="P373" s="13">
        <v>13.2</v>
      </c>
      <c r="Q373" s="13">
        <v>7.9</v>
      </c>
      <c r="R373" s="25">
        <v>4.03</v>
      </c>
      <c r="S373" s="13">
        <v>0.32</v>
      </c>
      <c r="T373" s="13">
        <v>0.315</v>
      </c>
      <c r="U373" s="13">
        <v>-1.0177099999999999</v>
      </c>
      <c r="V373" s="13">
        <v>-47.528300000000002</v>
      </c>
      <c r="W373" s="13">
        <v>0.73983399999999999</v>
      </c>
      <c r="X373" s="13">
        <v>-48.049100000000003</v>
      </c>
      <c r="Y373" s="13">
        <v>0.57103800000000005</v>
      </c>
      <c r="Z373" s="13">
        <v>0.56849700000000003</v>
      </c>
      <c r="AA373" s="13">
        <v>0.56282799999999999</v>
      </c>
      <c r="AB373" s="13">
        <v>0.57713099999999995</v>
      </c>
      <c r="AC373" s="13">
        <v>0.63100000000000001</v>
      </c>
      <c r="AD373" s="60"/>
      <c r="AE373" s="60"/>
      <c r="AF373" s="60"/>
      <c r="AG373" s="60"/>
      <c r="AH373" s="60"/>
      <c r="AI373" s="60"/>
      <c r="AJ373" s="13"/>
      <c r="AK373" s="13"/>
      <c r="AL373" s="13"/>
      <c r="AM373" s="13">
        <v>258</v>
      </c>
      <c r="AN373" s="15"/>
      <c r="AO373" s="15"/>
      <c r="AP373" s="25">
        <v>63.246499999999997</v>
      </c>
      <c r="AQ373" s="25">
        <v>-35.281999999999996</v>
      </c>
      <c r="AR373" s="13">
        <v>31</v>
      </c>
      <c r="AS373" s="25">
        <v>-47.027700000000003</v>
      </c>
      <c r="AT373" s="25">
        <v>920</v>
      </c>
      <c r="AU373" s="25">
        <v>-35.281999999999996</v>
      </c>
      <c r="AV373" s="25">
        <v>11.745699999999999</v>
      </c>
      <c r="AW373" s="25">
        <v>51.500799999999998</v>
      </c>
      <c r="AX373" s="25">
        <v>63.246499999999997</v>
      </c>
      <c r="AY373" s="25">
        <v>0.20896400000000001</v>
      </c>
      <c r="AZ373" s="25">
        <v>0.117921</v>
      </c>
      <c r="BA373" s="25">
        <v>461.03800000000001</v>
      </c>
      <c r="BB373" s="25"/>
      <c r="BC373" s="25">
        <v>-51.128</v>
      </c>
      <c r="BD373" s="25">
        <v>-4.10032</v>
      </c>
      <c r="BE373" s="25">
        <v>0.67321299999999995</v>
      </c>
      <c r="BF373" s="59"/>
      <c r="BG373" s="59"/>
      <c r="BH373" s="59"/>
      <c r="BI373" s="25">
        <v>0.64936799999999995</v>
      </c>
      <c r="BJ373" s="25">
        <v>0.85612900000000003</v>
      </c>
      <c r="BK373" s="25">
        <v>1</v>
      </c>
      <c r="BL373" s="25"/>
      <c r="BM373" s="25"/>
      <c r="BN373" s="25"/>
      <c r="BO373" s="25"/>
      <c r="BP373" s="25"/>
      <c r="BQ373" s="25"/>
      <c r="BR373" s="25"/>
      <c r="BS373" s="25"/>
      <c r="BT373" s="25"/>
      <c r="BV373" s="25"/>
      <c r="BW373" s="25"/>
      <c r="BX373" s="25"/>
      <c r="BY373" s="61">
        <v>0.6</v>
      </c>
      <c r="BZ373" s="61"/>
      <c r="CA373" s="61">
        <v>0.61319444444444449</v>
      </c>
      <c r="CB373" s="61"/>
      <c r="CC373" s="61"/>
      <c r="CD373" s="25"/>
      <c r="CE373" s="25"/>
      <c r="CF373" s="25"/>
      <c r="CG373" s="25"/>
      <c r="CH373" s="25"/>
      <c r="CI373" s="13"/>
      <c r="CJ373" s="13">
        <v>81</v>
      </c>
      <c r="CK373" s="26"/>
      <c r="CO373" s="29"/>
      <c r="DA373" s="6">
        <v>0</v>
      </c>
      <c r="DB373" s="26"/>
      <c r="DC373" s="26"/>
      <c r="DD373" s="26"/>
      <c r="DE373" s="26"/>
      <c r="DF373" s="26"/>
      <c r="DG373" s="26"/>
      <c r="DH373" s="26"/>
      <c r="DM373" s="26"/>
    </row>
    <row r="374" spans="1:697" x14ac:dyDescent="0.25">
      <c r="A374" s="13" t="s">
        <v>827</v>
      </c>
      <c r="B374" s="6">
        <v>332</v>
      </c>
      <c r="C374" s="22" t="s">
        <v>828</v>
      </c>
      <c r="D374" s="13">
        <v>19</v>
      </c>
      <c r="E374" s="13">
        <v>20.2</v>
      </c>
      <c r="F374" s="13" t="s">
        <v>535</v>
      </c>
      <c r="G374" s="13"/>
      <c r="H374" s="13">
        <v>3</v>
      </c>
      <c r="I374" s="13"/>
      <c r="J374" s="25">
        <v>0.27272727272727271</v>
      </c>
      <c r="K374" s="53">
        <v>8</v>
      </c>
      <c r="L374" s="53">
        <v>345</v>
      </c>
      <c r="M374" s="25">
        <v>2.318840579710145E-2</v>
      </c>
      <c r="N374" s="25">
        <v>2</v>
      </c>
      <c r="O374" s="25">
        <v>2.5</v>
      </c>
      <c r="P374" s="13">
        <v>84.9</v>
      </c>
      <c r="Q374" s="13">
        <v>59.74</v>
      </c>
      <c r="R374" s="25">
        <v>47.6</v>
      </c>
      <c r="S374" s="13">
        <v>2.5510000000000002</v>
      </c>
      <c r="T374" s="13">
        <v>2.7690000000000001</v>
      </c>
      <c r="U374" s="13">
        <v>-1.4756499999999999</v>
      </c>
      <c r="V374" s="13">
        <v>-52.652000000000001</v>
      </c>
      <c r="W374" s="13">
        <v>1.1549100000000001</v>
      </c>
      <c r="X374" s="13">
        <v>-52.830500000000001</v>
      </c>
      <c r="Y374" s="13">
        <v>0.60092299999999998</v>
      </c>
      <c r="Z374" s="13">
        <v>0.66126600000000002</v>
      </c>
      <c r="AA374" s="13">
        <v>0.67165799999999998</v>
      </c>
      <c r="AB374" s="13">
        <v>0.72441599999999995</v>
      </c>
      <c r="AC374" s="13">
        <v>0.72082000000000002</v>
      </c>
      <c r="AD374" s="13">
        <v>-9.53125</v>
      </c>
      <c r="AE374" s="13">
        <v>11.1562</v>
      </c>
      <c r="AF374" s="13">
        <v>4.65625</v>
      </c>
      <c r="AG374" s="13"/>
      <c r="AH374" s="13"/>
      <c r="AI374" s="13"/>
      <c r="AJ374" s="13"/>
      <c r="AK374" s="13"/>
      <c r="AL374" s="13"/>
      <c r="AM374" s="13">
        <v>21.1</v>
      </c>
      <c r="AN374" s="15"/>
      <c r="AO374" s="15"/>
      <c r="AP374" s="25">
        <v>74.737099999999998</v>
      </c>
      <c r="AQ374" s="25">
        <v>-24.415600000000001</v>
      </c>
      <c r="AR374" s="13">
        <v>42</v>
      </c>
      <c r="AS374" s="25">
        <v>-52.3703</v>
      </c>
      <c r="AT374" s="25">
        <v>275</v>
      </c>
      <c r="AU374" s="25">
        <v>-24.415600000000001</v>
      </c>
      <c r="AV374" s="25">
        <v>27.954699999999999</v>
      </c>
      <c r="AW374" s="25">
        <v>46.782400000000003</v>
      </c>
      <c r="AX374" s="25">
        <v>74.737099999999998</v>
      </c>
      <c r="AY374" s="25">
        <v>0.25653300000000001</v>
      </c>
      <c r="AZ374" s="25">
        <v>0.13808799999999999</v>
      </c>
      <c r="BA374" s="25">
        <v>341.33199999999999</v>
      </c>
      <c r="BB374" s="25"/>
      <c r="BC374" s="25">
        <v>-43.831099999999999</v>
      </c>
      <c r="BD374" s="25">
        <v>8.5392100000000006</v>
      </c>
      <c r="BE374" s="25">
        <v>0.87097199999999997</v>
      </c>
      <c r="BF374" s="59"/>
      <c r="BG374" s="59"/>
      <c r="BH374" s="59"/>
      <c r="BI374" s="25">
        <v>3.0940300000000001</v>
      </c>
      <c r="BJ374" s="25">
        <v>3.3366699999999998</v>
      </c>
      <c r="BK374" s="25">
        <v>1</v>
      </c>
      <c r="BL374" s="25"/>
      <c r="BM374" s="25"/>
      <c r="BN374" s="25"/>
      <c r="BO374" s="25"/>
      <c r="BP374" s="25"/>
      <c r="BQ374" s="25"/>
      <c r="BR374" s="25"/>
      <c r="BS374" s="25"/>
      <c r="BT374" s="25"/>
      <c r="BV374" s="25"/>
      <c r="BW374" s="25"/>
      <c r="BX374" s="25"/>
      <c r="BY374" s="61">
        <v>0.6</v>
      </c>
      <c r="BZ374" s="61"/>
      <c r="CA374" s="61">
        <v>0.61319444444444449</v>
      </c>
      <c r="CB374" s="61"/>
      <c r="CC374" s="61"/>
      <c r="CD374" s="25"/>
      <c r="CE374" s="25"/>
      <c r="CF374" s="25"/>
      <c r="CG374" s="25"/>
      <c r="CH374" s="25"/>
      <c r="CI374" s="13"/>
      <c r="CJ374" s="13">
        <v>82</v>
      </c>
      <c r="CK374" s="26"/>
      <c r="CL374" s="26"/>
      <c r="CM374" s="26"/>
      <c r="CN374" s="26"/>
      <c r="CO374" s="29"/>
      <c r="DA374" s="6">
        <v>0</v>
      </c>
      <c r="DB374" s="26"/>
      <c r="DC374" s="26"/>
      <c r="DD374" s="26"/>
      <c r="DE374" s="26"/>
      <c r="DF374" s="26"/>
      <c r="DG374" s="26"/>
      <c r="DH374" s="26"/>
      <c r="DM374" s="26"/>
    </row>
    <row r="375" spans="1:697" x14ac:dyDescent="0.25">
      <c r="A375" s="13" t="s">
        <v>879</v>
      </c>
      <c r="B375" s="6">
        <v>377</v>
      </c>
      <c r="C375" s="22" t="s">
        <v>799</v>
      </c>
      <c r="D375" s="13">
        <v>19</v>
      </c>
      <c r="E375" s="13">
        <v>19</v>
      </c>
      <c r="F375" s="6" t="s">
        <v>535</v>
      </c>
      <c r="G375" s="6" t="s">
        <v>880</v>
      </c>
      <c r="K375" s="53"/>
      <c r="L375" s="53"/>
      <c r="N375" s="25">
        <v>2</v>
      </c>
      <c r="O375" s="25">
        <v>2.5</v>
      </c>
      <c r="P375" s="6">
        <v>22.22</v>
      </c>
      <c r="Q375" s="6">
        <v>9.26</v>
      </c>
      <c r="R375" s="6">
        <v>12.063700000000001</v>
      </c>
      <c r="S375" s="6">
        <v>0.72199999999999998</v>
      </c>
      <c r="T375" s="6">
        <v>0.72899999999999998</v>
      </c>
      <c r="Y375" s="6">
        <v>0.397704</v>
      </c>
      <c r="Z375" s="6">
        <v>0.404804</v>
      </c>
      <c r="AA375" s="6">
        <v>0.40819299999999997</v>
      </c>
      <c r="AB375" s="6">
        <v>0.42272399999999999</v>
      </c>
      <c r="AC375" s="6">
        <v>0.46169900000000003</v>
      </c>
      <c r="AJ375" s="6">
        <v>-67.900000000000006</v>
      </c>
      <c r="AK375" s="6">
        <v>-2500</v>
      </c>
      <c r="AL375" s="6">
        <v>200</v>
      </c>
      <c r="AM375" s="6">
        <v>70.569000000000003</v>
      </c>
      <c r="AP375" s="23">
        <v>65.003399999999999</v>
      </c>
      <c r="AQ375" s="23">
        <v>-21.789200000000001</v>
      </c>
      <c r="AR375" s="23">
        <v>28</v>
      </c>
      <c r="AS375" s="23">
        <v>-45.918500000000002</v>
      </c>
      <c r="AT375" s="23">
        <v>660</v>
      </c>
      <c r="AU375" s="23">
        <v>-21.789200000000001</v>
      </c>
      <c r="AV375" s="23">
        <v>24.1294</v>
      </c>
      <c r="AW375" s="23">
        <v>40.874000000000002</v>
      </c>
      <c r="AX375" s="23">
        <v>65.003399999999999</v>
      </c>
      <c r="AY375" s="23">
        <v>0.22548099999999999</v>
      </c>
      <c r="AZ375" s="23">
        <v>0.123448</v>
      </c>
      <c r="BA375" s="23">
        <v>343.41500000000002</v>
      </c>
      <c r="BC375" s="23">
        <v>-41.4621</v>
      </c>
      <c r="BD375" s="23">
        <v>4.4564899999999996</v>
      </c>
      <c r="BE375" s="23">
        <v>1.4432499999999999</v>
      </c>
      <c r="BF375" s="43"/>
      <c r="BG375" s="43"/>
      <c r="BH375" s="43"/>
      <c r="BI375" s="23">
        <v>1.88568</v>
      </c>
      <c r="BJ375" s="23">
        <v>2.1039300000000001</v>
      </c>
      <c r="BK375" s="25">
        <v>1</v>
      </c>
      <c r="BO375" s="23">
        <v>1</v>
      </c>
      <c r="CI375" s="13"/>
      <c r="CJ375" s="13">
        <v>98</v>
      </c>
      <c r="CK375" s="26"/>
      <c r="CL375" s="26"/>
      <c r="CM375" s="26"/>
      <c r="CN375" s="26"/>
      <c r="CO375" s="104">
        <v>1</v>
      </c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6"/>
      <c r="DC375" s="26"/>
      <c r="DD375" s="26"/>
      <c r="DE375" s="26"/>
      <c r="DF375" s="26"/>
      <c r="DG375" s="26"/>
      <c r="DH375" s="26"/>
      <c r="DM375" s="26"/>
    </row>
    <row r="376" spans="1:697" x14ac:dyDescent="0.25">
      <c r="A376" s="198" t="s">
        <v>955</v>
      </c>
      <c r="B376" s="6">
        <v>478</v>
      </c>
      <c r="C376" s="135" t="s">
        <v>845</v>
      </c>
      <c r="D376" s="134">
        <v>19</v>
      </c>
      <c r="E376" s="134">
        <v>14.7</v>
      </c>
      <c r="F376" s="134" t="s">
        <v>535</v>
      </c>
      <c r="G376" s="110"/>
      <c r="H376" s="110">
        <v>2</v>
      </c>
      <c r="I376" s="110"/>
      <c r="J376" s="136"/>
      <c r="K376" s="137"/>
      <c r="L376" s="137"/>
      <c r="M376" s="136">
        <v>0</v>
      </c>
      <c r="N376" s="138">
        <v>2</v>
      </c>
      <c r="O376" s="138">
        <v>2</v>
      </c>
      <c r="P376" s="110">
        <v>29.94</v>
      </c>
      <c r="Q376" s="110">
        <v>14.46</v>
      </c>
      <c r="R376" s="110">
        <v>13.89</v>
      </c>
      <c r="S376" s="110">
        <v>0.43099999999999999</v>
      </c>
      <c r="T376" s="139"/>
      <c r="U376" s="110"/>
      <c r="V376" s="110"/>
      <c r="W376" s="110"/>
      <c r="X376" s="110"/>
      <c r="Y376" s="110">
        <v>0.41894100000000001</v>
      </c>
      <c r="Z376" s="110">
        <v>0.426755</v>
      </c>
      <c r="AA376" s="110">
        <v>0.46356000000000003</v>
      </c>
      <c r="AB376" s="110">
        <v>0.48785000000000001</v>
      </c>
      <c r="AC376" s="110">
        <v>0.596746</v>
      </c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>
        <v>129</v>
      </c>
      <c r="AN376" s="140"/>
      <c r="AO376" s="140"/>
      <c r="AP376" s="110">
        <v>63.868899999999996</v>
      </c>
      <c r="AQ376" s="110">
        <v>-35.337699999999998</v>
      </c>
      <c r="AR376" s="110">
        <v>24</v>
      </c>
      <c r="AS376" s="110">
        <v>-50.755600000000001</v>
      </c>
      <c r="AT376" s="110">
        <v>770</v>
      </c>
      <c r="AU376" s="110">
        <v>-35.337699999999998</v>
      </c>
      <c r="AV376" s="110">
        <v>15.417999999999999</v>
      </c>
      <c r="AW376" s="110">
        <v>48.451000000000001</v>
      </c>
      <c r="AX376" s="110">
        <v>63.868899999999996</v>
      </c>
      <c r="AY376" s="110">
        <v>0.25665300000000002</v>
      </c>
      <c r="AZ376" s="110">
        <v>0.13621900000000001</v>
      </c>
      <c r="BA376" s="110">
        <v>364.58300000000003</v>
      </c>
      <c r="BB376" s="110"/>
      <c r="BC376" s="110">
        <v>-45.863300000000002</v>
      </c>
      <c r="BD376" s="110">
        <v>4.89236</v>
      </c>
      <c r="BE376" s="110">
        <v>0.88960300000000003</v>
      </c>
      <c r="BF376" s="142"/>
      <c r="BG376" s="142"/>
      <c r="BH376" s="142"/>
      <c r="BI376" s="110">
        <v>0.80623</v>
      </c>
      <c r="BJ376" s="110">
        <v>1.04125</v>
      </c>
      <c r="BK376" s="110"/>
      <c r="BL376" s="110"/>
      <c r="BM376" s="110"/>
      <c r="BN376" s="110"/>
      <c r="BO376" s="110"/>
      <c r="BP376" s="110">
        <v>1</v>
      </c>
      <c r="BQ376" s="110"/>
      <c r="BR376" s="110"/>
      <c r="BS376" s="110"/>
      <c r="BT376" s="110"/>
      <c r="BU376" s="110"/>
      <c r="BV376" s="110"/>
      <c r="BW376" s="110"/>
      <c r="BX376" s="110"/>
      <c r="BY376" s="143"/>
      <c r="BZ376" s="143"/>
      <c r="CA376" s="110"/>
      <c r="CB376" s="110"/>
      <c r="CC376" s="110"/>
      <c r="CD376" s="136"/>
      <c r="CE376" s="136"/>
      <c r="CF376" s="136"/>
      <c r="CG376" s="136"/>
      <c r="CH376" s="136"/>
      <c r="CI376" s="134"/>
      <c r="CJ376" s="134">
        <v>174</v>
      </c>
      <c r="CK376" s="140">
        <v>0</v>
      </c>
      <c r="CL376" s="144">
        <v>0</v>
      </c>
      <c r="CM376" s="15"/>
      <c r="CN376" s="144"/>
      <c r="CO376" s="145"/>
      <c r="CP376" s="110"/>
      <c r="CQ376" s="110"/>
      <c r="CR376" s="110"/>
      <c r="CS376" s="110"/>
      <c r="CT376" s="110"/>
      <c r="CU376" s="110"/>
      <c r="CV376" s="110"/>
      <c r="CW376" s="110"/>
      <c r="CX376" s="110"/>
      <c r="CY376" s="110"/>
      <c r="CZ376" s="110"/>
      <c r="DA376" s="110">
        <v>0</v>
      </c>
      <c r="DB376" s="140">
        <v>0</v>
      </c>
      <c r="DC376" s="140">
        <v>0</v>
      </c>
      <c r="DD376" s="140">
        <v>0</v>
      </c>
      <c r="DE376" s="140">
        <v>0</v>
      </c>
      <c r="DF376" s="140">
        <v>0</v>
      </c>
      <c r="DG376" s="140">
        <v>0</v>
      </c>
      <c r="DH376" s="140">
        <v>0</v>
      </c>
      <c r="DI376" s="140">
        <v>0</v>
      </c>
      <c r="DJ376" s="140">
        <v>0</v>
      </c>
      <c r="DK376" s="140">
        <v>0</v>
      </c>
      <c r="DL376" s="140">
        <v>0</v>
      </c>
      <c r="DM376" s="140">
        <v>0</v>
      </c>
      <c r="DN376" s="110"/>
      <c r="DO376" s="110"/>
      <c r="DP376" s="110"/>
      <c r="DQ376" s="110"/>
      <c r="DR376" s="110"/>
      <c r="DS376" s="110"/>
      <c r="DT376" s="110"/>
      <c r="DU376" s="110"/>
      <c r="DV376" s="110"/>
      <c r="DW376" s="110"/>
      <c r="DX376" s="110"/>
      <c r="DY376" s="110"/>
      <c r="DZ376" s="110"/>
      <c r="EA376" s="110"/>
      <c r="EB376" s="110"/>
      <c r="EC376" s="110"/>
      <c r="ED376" s="110"/>
      <c r="EE376" s="110"/>
      <c r="EF376" s="110"/>
      <c r="EG376" s="110"/>
      <c r="EH376" s="110"/>
      <c r="EI376" s="110"/>
      <c r="EJ376" s="110"/>
      <c r="EK376" s="110"/>
      <c r="EL376" s="110"/>
      <c r="EM376" s="110"/>
      <c r="EN376" s="110"/>
      <c r="EO376" s="110"/>
      <c r="EP376" s="110"/>
      <c r="EQ376" s="110"/>
      <c r="ER376" s="110"/>
      <c r="ES376" s="110"/>
      <c r="ET376" s="110"/>
      <c r="EU376" s="110"/>
      <c r="EV376" s="110"/>
      <c r="EW376" s="110"/>
      <c r="EX376" s="110"/>
      <c r="EY376" s="110"/>
      <c r="EZ376" s="110"/>
      <c r="FA376" s="110"/>
      <c r="FB376" s="110"/>
      <c r="FC376" s="110"/>
      <c r="FD376" s="110"/>
      <c r="FE376" s="110"/>
      <c r="FF376" s="110"/>
      <c r="FG376" s="110"/>
      <c r="FH376" s="110"/>
      <c r="FI376" s="110"/>
      <c r="FJ376" s="110"/>
      <c r="FK376" s="110"/>
      <c r="FL376" s="110"/>
      <c r="FM376" s="110"/>
      <c r="FN376" s="110"/>
      <c r="FO376" s="110"/>
      <c r="FP376" s="110"/>
      <c r="FQ376" s="110"/>
      <c r="FR376" s="110"/>
      <c r="FS376" s="110"/>
      <c r="FT376" s="110"/>
      <c r="FU376" s="110"/>
      <c r="FV376" s="110"/>
      <c r="FW376" s="110"/>
      <c r="FX376" s="110"/>
      <c r="FY376" s="110"/>
      <c r="FZ376" s="110"/>
      <c r="GA376" s="110"/>
      <c r="GB376" s="110"/>
      <c r="GC376" s="110"/>
      <c r="GD376" s="110"/>
      <c r="GE376" s="110"/>
      <c r="GF376" s="110"/>
      <c r="GG376" s="110"/>
      <c r="GH376" s="110"/>
    </row>
    <row r="377" spans="1:697" x14ac:dyDescent="0.25">
      <c r="A377" s="197" t="s">
        <v>1040</v>
      </c>
      <c r="B377" s="6">
        <v>629</v>
      </c>
      <c r="C377" s="22" t="s">
        <v>780</v>
      </c>
      <c r="D377" s="6">
        <v>19</v>
      </c>
      <c r="E377" s="6">
        <v>18.100000000000001</v>
      </c>
      <c r="H377" s="6">
        <v>3</v>
      </c>
      <c r="K377" s="168">
        <v>31</v>
      </c>
      <c r="L377" s="168">
        <v>353</v>
      </c>
      <c r="M377" s="169">
        <v>8.7818696883852687E-2</v>
      </c>
      <c r="N377" s="25">
        <v>2</v>
      </c>
      <c r="O377" s="25">
        <v>2</v>
      </c>
      <c r="P377" s="6">
        <v>23.36</v>
      </c>
      <c r="Q377" s="6">
        <v>9.42</v>
      </c>
      <c r="R377" s="6">
        <v>10.45</v>
      </c>
      <c r="S377" s="6">
        <v>0.80600000000000005</v>
      </c>
      <c r="Y377" s="6">
        <v>0.33937899999999999</v>
      </c>
      <c r="Z377" s="6">
        <v>0.34847899999999998</v>
      </c>
      <c r="AA377" s="6">
        <v>0.35681600000000002</v>
      </c>
      <c r="AB377" s="6">
        <v>0.398204</v>
      </c>
      <c r="AC377" s="6">
        <v>0.45630999999999999</v>
      </c>
      <c r="AP377" s="23">
        <v>69.521500000000003</v>
      </c>
      <c r="AQ377" s="23">
        <v>-30.575099999999999</v>
      </c>
      <c r="AR377" s="6">
        <v>32</v>
      </c>
      <c r="AS377" s="23">
        <v>-46.797899999999998</v>
      </c>
      <c r="AT377" s="23">
        <v>820</v>
      </c>
      <c r="AU377" s="23">
        <v>-30.575099999999999</v>
      </c>
      <c r="AV377" s="23">
        <v>16.2227</v>
      </c>
      <c r="AW377" s="23">
        <v>53.2988</v>
      </c>
      <c r="AX377" s="23">
        <v>69.521500000000003</v>
      </c>
      <c r="AY377" s="23">
        <v>0.21471599999999999</v>
      </c>
      <c r="AZ377" s="23">
        <v>0.121068</v>
      </c>
      <c r="BA377" s="23">
        <v>465.72300000000001</v>
      </c>
      <c r="BB377" s="23">
        <v>-304.93200000000002</v>
      </c>
      <c r="BC377" s="23">
        <v>-48.625</v>
      </c>
      <c r="BD377" s="23">
        <v>-1.8271200000000001</v>
      </c>
      <c r="BE377" s="23">
        <v>0.84343400000000002</v>
      </c>
      <c r="BF377" s="23">
        <v>0</v>
      </c>
      <c r="BG377" s="23">
        <v>0</v>
      </c>
      <c r="BH377" s="23">
        <v>0</v>
      </c>
      <c r="BI377" s="23">
        <v>1.12157</v>
      </c>
      <c r="BJ377" s="23">
        <v>1.3446899999999999</v>
      </c>
      <c r="BP377" s="23">
        <v>1</v>
      </c>
      <c r="BY377" s="105">
        <v>0.39583333333333331</v>
      </c>
      <c r="BZ377" s="105">
        <v>0.4055555555555555</v>
      </c>
      <c r="CA377" s="105">
        <v>0.41180555555555554</v>
      </c>
      <c r="CI377" s="13"/>
      <c r="CJ377" s="13">
        <v>247</v>
      </c>
      <c r="CK377" s="26"/>
      <c r="CL377" s="26"/>
      <c r="CN377" s="26"/>
      <c r="CO377" s="29"/>
      <c r="DB377" s="26"/>
      <c r="DC377" s="26"/>
      <c r="DD377" s="26"/>
      <c r="DE377" s="26"/>
      <c r="DF377" s="26"/>
      <c r="DG377" s="26"/>
      <c r="DM377" s="26"/>
    </row>
    <row r="378" spans="1:697" x14ac:dyDescent="0.25">
      <c r="A378" s="13" t="s">
        <v>1070</v>
      </c>
      <c r="B378" s="6">
        <v>667</v>
      </c>
      <c r="C378" s="22" t="s">
        <v>778</v>
      </c>
      <c r="D378" s="6">
        <v>19</v>
      </c>
      <c r="E378" s="6">
        <v>18.7</v>
      </c>
      <c r="K378" s="169">
        <v>44.7</v>
      </c>
      <c r="L378" s="170">
        <v>480.8</v>
      </c>
      <c r="M378" s="169">
        <v>9.2970049916805325E-2</v>
      </c>
      <c r="N378" s="23">
        <v>2</v>
      </c>
      <c r="O378" s="23">
        <v>2.5</v>
      </c>
      <c r="P378" s="6">
        <v>32.380000000000003</v>
      </c>
      <c r="Q378" s="6">
        <v>12.31</v>
      </c>
      <c r="R378" s="23">
        <v>17.899999999999999</v>
      </c>
      <c r="Y378" s="6">
        <v>0.37309500000000001</v>
      </c>
      <c r="Z378" s="6">
        <v>0.37964799999999999</v>
      </c>
      <c r="AA378" s="6">
        <v>0.38997700000000002</v>
      </c>
      <c r="AB378" s="6">
        <v>0.42148400000000003</v>
      </c>
      <c r="AC378" s="6">
        <v>0.48136899999999999</v>
      </c>
      <c r="AJ378" s="6">
        <v>0</v>
      </c>
      <c r="AK378" s="6">
        <v>0</v>
      </c>
      <c r="AL378" s="6">
        <v>500</v>
      </c>
      <c r="AM378" s="6">
        <v>47</v>
      </c>
      <c r="AP378" s="23">
        <v>68.6524</v>
      </c>
      <c r="AQ378" s="23">
        <v>-23.481300000000001</v>
      </c>
      <c r="AR378" s="6">
        <v>20</v>
      </c>
      <c r="AS378" s="23">
        <v>-47.674199999999999</v>
      </c>
      <c r="AT378" s="23">
        <v>550</v>
      </c>
      <c r="AU378" s="23">
        <v>-23.481300000000001</v>
      </c>
      <c r="AV378" s="23">
        <v>24.192900000000002</v>
      </c>
      <c r="AW378" s="23">
        <v>44.459499999999998</v>
      </c>
      <c r="AX378" s="23">
        <v>68.6524</v>
      </c>
      <c r="AY378" s="23">
        <v>0.19888</v>
      </c>
      <c r="AZ378" s="23">
        <v>0.123448</v>
      </c>
      <c r="BA378" s="23">
        <v>390.70299999999997</v>
      </c>
      <c r="BB378" s="23">
        <v>-298.04700000000003</v>
      </c>
      <c r="BC378" s="23">
        <v>-44.001600000000003</v>
      </c>
      <c r="BD378" s="23">
        <v>3.6726700000000001</v>
      </c>
      <c r="BE378" s="23">
        <v>0.81776800000000005</v>
      </c>
      <c r="BI378" s="23">
        <v>2.2122299999999999</v>
      </c>
      <c r="BJ378" s="23">
        <v>2.4424999999999999</v>
      </c>
      <c r="BQ378" s="23">
        <v>1.457841428571429</v>
      </c>
      <c r="BR378" s="23">
        <v>0.47479771428571432</v>
      </c>
      <c r="BS378" s="23" t="s">
        <v>1062</v>
      </c>
      <c r="BT378" s="23" t="s">
        <v>1063</v>
      </c>
      <c r="BU378" t="s">
        <v>1064</v>
      </c>
      <c r="BV378" s="23" t="s">
        <v>85</v>
      </c>
      <c r="BW378" s="23" t="s">
        <v>1065</v>
      </c>
      <c r="BX378" s="23" t="s">
        <v>1068</v>
      </c>
      <c r="CK378" s="26"/>
      <c r="CO378" s="29"/>
      <c r="DB378" s="26"/>
      <c r="DC378" s="26"/>
      <c r="DD378" s="26"/>
      <c r="DE378" s="26"/>
      <c r="DF378" s="26"/>
      <c r="DG378" s="26"/>
      <c r="DM378" s="26"/>
    </row>
    <row r="379" spans="1:697" x14ac:dyDescent="0.25">
      <c r="A379" s="6" t="s">
        <v>1115</v>
      </c>
      <c r="B379" s="6">
        <v>745</v>
      </c>
      <c r="D379" s="6">
        <v>19</v>
      </c>
      <c r="E379" s="6">
        <v>18.100000000000001</v>
      </c>
      <c r="N379" s="23">
        <v>2</v>
      </c>
      <c r="O379" s="23">
        <v>2.5</v>
      </c>
      <c r="P379" s="6">
        <v>28.67</v>
      </c>
      <c r="Q379" s="23">
        <v>13.4</v>
      </c>
      <c r="R379" s="6">
        <v>18.882999999999999</v>
      </c>
      <c r="Y379" s="6">
        <v>0.437471</v>
      </c>
      <c r="Z379" s="6">
        <v>0.451179</v>
      </c>
      <c r="AA379" s="6">
        <v>0.45606200000000002</v>
      </c>
      <c r="AB379" s="6">
        <v>0.53776100000000004</v>
      </c>
      <c r="AC379" s="6">
        <v>0.61384099999999997</v>
      </c>
      <c r="AJ379" s="6">
        <v>-41.889000000000003</v>
      </c>
      <c r="AK379" s="6">
        <v>800</v>
      </c>
      <c r="AL379" s="6">
        <v>400</v>
      </c>
      <c r="AP379" s="23">
        <v>66.480800000000002</v>
      </c>
      <c r="AQ379" s="23">
        <v>-37.031199999999998</v>
      </c>
      <c r="AR379" s="6">
        <v>1</v>
      </c>
      <c r="AS379" s="23">
        <v>-56.355800000000002</v>
      </c>
      <c r="AT379" s="23">
        <v>400</v>
      </c>
      <c r="AU379" s="23">
        <v>-37.031199999999998</v>
      </c>
      <c r="AV379" s="23">
        <v>19.3245</v>
      </c>
      <c r="AW379" s="23">
        <v>47.156199999999998</v>
      </c>
      <c r="AX379" s="23">
        <v>66.480800000000002</v>
      </c>
      <c r="AY379" s="23">
        <v>0.22540099999999999</v>
      </c>
      <c r="AZ379" s="23">
        <v>0.12388</v>
      </c>
      <c r="BA379" s="23">
        <v>384.375</v>
      </c>
      <c r="BB379" s="23">
        <v>-259.375</v>
      </c>
      <c r="BC379" s="23">
        <v>-52.406199999999998</v>
      </c>
      <c r="BD379" s="23">
        <v>3.9495200000000001</v>
      </c>
      <c r="BE379" s="23">
        <v>0.84114299999999997</v>
      </c>
      <c r="BI379" s="23">
        <v>1.7188600000000001</v>
      </c>
      <c r="BJ379" s="23">
        <v>1.94</v>
      </c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D379" s="6"/>
      <c r="CE379" s="6"/>
      <c r="CF379" s="6"/>
      <c r="CG379" s="6"/>
      <c r="CH379" s="6"/>
      <c r="CK379" s="26"/>
      <c r="CO379" s="26"/>
      <c r="DB379" s="26"/>
      <c r="DC379" s="26"/>
      <c r="DD379" s="26"/>
      <c r="DE379" s="26"/>
      <c r="DF379" s="26"/>
      <c r="DG379" s="26"/>
      <c r="DM379" s="26"/>
    </row>
    <row r="380" spans="1:697" x14ac:dyDescent="0.25">
      <c r="A380" s="6" t="s">
        <v>1116</v>
      </c>
      <c r="B380" s="6">
        <v>746</v>
      </c>
      <c r="D380" s="6">
        <v>19</v>
      </c>
      <c r="E380" s="6">
        <v>18.100000000000001</v>
      </c>
      <c r="I380" s="203">
        <v>5.6200000000000003E-13</v>
      </c>
      <c r="N380" s="23">
        <v>2</v>
      </c>
      <c r="O380" s="23">
        <v>2.5</v>
      </c>
      <c r="P380" s="6">
        <v>38.94</v>
      </c>
      <c r="Q380" s="6">
        <v>14.47</v>
      </c>
      <c r="R380" s="6">
        <v>21.750599999999999</v>
      </c>
      <c r="Y380" s="6">
        <v>0.35708899999999999</v>
      </c>
      <c r="Z380" s="6">
        <v>0.37309599999999998</v>
      </c>
      <c r="AA380" s="6">
        <v>0.39139200000000002</v>
      </c>
      <c r="AB380" s="6">
        <v>0.46662100000000001</v>
      </c>
      <c r="AC380" s="6">
        <v>0.561226</v>
      </c>
      <c r="AJ380" s="6">
        <v>0</v>
      </c>
      <c r="AK380" s="6">
        <v>0</v>
      </c>
      <c r="AL380" s="6">
        <v>400</v>
      </c>
      <c r="AP380" s="23">
        <v>67.687399999999997</v>
      </c>
      <c r="AQ380" s="23">
        <v>-37.3125</v>
      </c>
      <c r="AR380" s="6">
        <v>1</v>
      </c>
      <c r="AS380" s="23">
        <v>-53.562399999999997</v>
      </c>
      <c r="AT380" s="23">
        <v>400</v>
      </c>
      <c r="AU380" s="23">
        <v>-37.3125</v>
      </c>
      <c r="AV380" s="23">
        <v>16.2499</v>
      </c>
      <c r="AW380" s="23">
        <v>51.4375</v>
      </c>
      <c r="AX380" s="23">
        <v>67.687399999999997</v>
      </c>
      <c r="AY380" s="23">
        <v>0.23325899999999999</v>
      </c>
      <c r="AZ380" s="23">
        <v>0.121222</v>
      </c>
      <c r="BA380" s="23">
        <v>426.56200000000001</v>
      </c>
      <c r="BB380" s="23">
        <v>-259.375</v>
      </c>
      <c r="BC380" s="23">
        <v>-49.718800000000002</v>
      </c>
      <c r="BD380" s="23">
        <v>3.8436900000000001</v>
      </c>
      <c r="BE380" s="23">
        <v>0.85862400000000005</v>
      </c>
      <c r="BI380" s="23">
        <v>1.28138</v>
      </c>
      <c r="BJ380" s="23">
        <v>1.5</v>
      </c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D380" s="6"/>
      <c r="CE380" s="6"/>
      <c r="CF380" s="6"/>
      <c r="CG380" s="6"/>
      <c r="CH380" s="6"/>
      <c r="CK380" s="26"/>
      <c r="CO380" s="26"/>
      <c r="DB380" s="26"/>
      <c r="DC380" s="26"/>
      <c r="DD380" s="26"/>
      <c r="DE380" s="26"/>
      <c r="DF380" s="26"/>
      <c r="DG380" s="26"/>
      <c r="DM380" s="26"/>
      <c r="IV380" s="42"/>
      <c r="IW380" s="42"/>
      <c r="IX380" s="42"/>
      <c r="IY380" s="42"/>
      <c r="IZ380" s="42"/>
      <c r="JA380" s="42"/>
      <c r="JB380" s="42"/>
      <c r="JC380" s="42"/>
      <c r="JD380" s="42"/>
      <c r="JE380" s="42"/>
      <c r="JF380" s="42"/>
      <c r="JG380" s="42"/>
      <c r="JH380" s="42"/>
      <c r="JI380" s="42"/>
      <c r="JJ380" s="42"/>
      <c r="JK380" s="42"/>
      <c r="JL380" s="42"/>
      <c r="JM380" s="42"/>
      <c r="JN380" s="42"/>
      <c r="JO380" s="42"/>
      <c r="JP380" s="42"/>
      <c r="JQ380" s="42"/>
      <c r="JR380" s="42"/>
      <c r="JS380" s="42"/>
      <c r="JT380" s="42"/>
      <c r="JU380" s="42"/>
      <c r="JV380" s="42"/>
      <c r="JW380" s="42"/>
      <c r="JX380" s="42"/>
      <c r="JY380" s="42"/>
      <c r="JZ380" s="42"/>
      <c r="KA380" s="42"/>
      <c r="KB380" s="42"/>
      <c r="KC380" s="42"/>
      <c r="KD380" s="42"/>
      <c r="KE380" s="42"/>
      <c r="KF380" s="42"/>
      <c r="KG380" s="42"/>
      <c r="KH380" s="42"/>
      <c r="KI380" s="42"/>
      <c r="KJ380" s="42"/>
      <c r="KK380" s="42"/>
      <c r="KL380" s="42"/>
      <c r="KM380" s="42"/>
      <c r="KN380" s="42"/>
      <c r="KO380" s="42"/>
      <c r="KP380" s="42"/>
      <c r="KQ380" s="42"/>
      <c r="KR380" s="42"/>
      <c r="KS380" s="42"/>
      <c r="KT380" s="42"/>
      <c r="KU380" s="42"/>
      <c r="KV380" s="42"/>
      <c r="KW380" s="42"/>
      <c r="KX380" s="42"/>
      <c r="KY380" s="42"/>
      <c r="KZ380" s="42"/>
      <c r="LA380" s="42"/>
      <c r="LB380" s="42"/>
      <c r="LC380" s="42"/>
      <c r="LD380" s="42"/>
      <c r="LE380" s="42"/>
      <c r="LF380" s="42"/>
      <c r="LG380" s="42"/>
      <c r="LH380" s="42"/>
      <c r="LI380" s="42"/>
      <c r="LJ380" s="42"/>
      <c r="LK380" s="42"/>
      <c r="LL380" s="42"/>
      <c r="LM380" s="42"/>
      <c r="LN380" s="42"/>
      <c r="LO380" s="42"/>
      <c r="LP380" s="42"/>
      <c r="LQ380" s="42"/>
      <c r="LR380" s="42"/>
      <c r="LS380" s="42"/>
      <c r="LT380" s="42"/>
      <c r="LU380" s="42"/>
      <c r="LV380" s="42"/>
      <c r="LW380" s="42"/>
      <c r="LX380" s="42"/>
      <c r="LY380" s="42"/>
      <c r="LZ380" s="42"/>
      <c r="MA380" s="42"/>
      <c r="MB380" s="42"/>
      <c r="MC380" s="42"/>
      <c r="MD380" s="42"/>
      <c r="ME380" s="42"/>
      <c r="MF380" s="42"/>
      <c r="MG380" s="42"/>
      <c r="MH380" s="42"/>
      <c r="MI380" s="42"/>
      <c r="MJ380" s="42"/>
      <c r="MK380" s="42"/>
      <c r="ML380" s="42"/>
      <c r="MM380" s="42"/>
      <c r="MN380" s="42"/>
      <c r="MO380" s="42"/>
      <c r="MP380" s="42"/>
      <c r="MQ380" s="42"/>
      <c r="MR380" s="42"/>
      <c r="MS380" s="42"/>
      <c r="MT380" s="42"/>
      <c r="MU380" s="42"/>
      <c r="MV380" s="42"/>
      <c r="MW380" s="42"/>
      <c r="MX380" s="42"/>
      <c r="MY380" s="42"/>
      <c r="MZ380" s="42"/>
      <c r="NA380" s="42"/>
      <c r="NB380" s="42"/>
      <c r="NC380" s="42"/>
      <c r="ND380" s="42"/>
      <c r="NE380" s="42"/>
      <c r="NF380" s="42"/>
      <c r="NG380" s="42"/>
      <c r="NH380" s="42"/>
      <c r="NI380" s="42"/>
      <c r="NJ380" s="42"/>
      <c r="NK380" s="42"/>
      <c r="NL380" s="42"/>
      <c r="NM380" s="42"/>
      <c r="NN380" s="42"/>
      <c r="NO380" s="42"/>
      <c r="NP380" s="42"/>
      <c r="NQ380" s="42"/>
      <c r="NR380" s="42"/>
      <c r="NS380" s="42"/>
      <c r="NT380" s="42"/>
      <c r="NU380" s="42"/>
      <c r="NV380" s="42"/>
      <c r="NW380" s="42"/>
      <c r="NX380" s="42"/>
      <c r="NY380" s="42"/>
      <c r="NZ380" s="42"/>
      <c r="OA380" s="42"/>
      <c r="OB380" s="42"/>
      <c r="OC380" s="42"/>
      <c r="OD380" s="42"/>
      <c r="OE380" s="42"/>
      <c r="OF380" s="42"/>
      <c r="OG380" s="42"/>
      <c r="OH380" s="42"/>
      <c r="OI380" s="42"/>
      <c r="OJ380" s="42"/>
      <c r="OK380" s="42"/>
      <c r="OL380" s="42"/>
      <c r="OM380" s="42"/>
      <c r="ON380" s="42"/>
      <c r="OO380" s="42"/>
      <c r="OP380" s="42"/>
      <c r="OQ380" s="42"/>
      <c r="OR380" s="42"/>
      <c r="OS380" s="42"/>
      <c r="OT380" s="42"/>
      <c r="OU380" s="42"/>
      <c r="OV380" s="42"/>
      <c r="OW380" s="42"/>
      <c r="OX380" s="42"/>
      <c r="OY380" s="42"/>
      <c r="OZ380" s="42"/>
      <c r="PA380" s="42"/>
      <c r="PB380" s="42"/>
      <c r="PC380" s="42"/>
      <c r="PD380" s="42"/>
      <c r="PE380" s="42"/>
      <c r="PF380" s="42"/>
      <c r="PG380" s="42"/>
      <c r="PH380" s="42"/>
      <c r="PI380" s="42"/>
      <c r="PJ380" s="42"/>
      <c r="PK380" s="42"/>
      <c r="PL380" s="42"/>
      <c r="PM380" s="42"/>
      <c r="PN380" s="42"/>
      <c r="PO380" s="42"/>
      <c r="PP380" s="42"/>
      <c r="PQ380" s="42"/>
      <c r="PR380" s="42"/>
      <c r="PS380" s="42"/>
      <c r="PT380" s="42"/>
      <c r="PU380" s="42"/>
      <c r="PV380" s="42"/>
      <c r="PW380" s="42"/>
      <c r="PX380" s="42"/>
      <c r="PY380" s="42"/>
      <c r="PZ380" s="42"/>
      <c r="QA380" s="42"/>
      <c r="QB380" s="42"/>
      <c r="QC380" s="42"/>
      <c r="QD380" s="42"/>
      <c r="QE380" s="42"/>
      <c r="QF380" s="42"/>
      <c r="QG380" s="42"/>
      <c r="QH380" s="42"/>
      <c r="QI380" s="42"/>
      <c r="QJ380" s="42"/>
      <c r="QK380" s="42"/>
      <c r="QL380" s="42"/>
      <c r="QM380" s="42"/>
      <c r="QN380" s="42"/>
      <c r="QO380" s="42"/>
      <c r="QP380" s="42"/>
      <c r="QQ380" s="42"/>
      <c r="QR380" s="42"/>
      <c r="QS380" s="42"/>
      <c r="QT380" s="42"/>
      <c r="QU380" s="42"/>
      <c r="QV380" s="42"/>
      <c r="QW380" s="42"/>
      <c r="QX380" s="42"/>
      <c r="QY380" s="42"/>
      <c r="QZ380" s="42"/>
      <c r="RA380" s="42"/>
      <c r="RB380" s="42"/>
      <c r="RC380" s="42"/>
      <c r="RD380" s="42"/>
      <c r="RE380" s="42"/>
      <c r="RF380" s="42"/>
      <c r="RG380" s="42"/>
      <c r="RH380" s="42"/>
      <c r="RI380" s="42"/>
      <c r="RJ380" s="42"/>
      <c r="RK380" s="42"/>
      <c r="RL380" s="42"/>
      <c r="RM380" s="42"/>
      <c r="RN380" s="42"/>
      <c r="RO380" s="42"/>
      <c r="RP380" s="42"/>
      <c r="RQ380" s="42"/>
      <c r="RR380" s="42"/>
      <c r="RS380" s="42"/>
      <c r="RT380" s="42"/>
      <c r="RU380" s="42"/>
      <c r="RV380" s="42"/>
      <c r="RW380" s="42"/>
      <c r="RX380" s="42"/>
      <c r="RY380" s="42"/>
      <c r="RZ380" s="42"/>
      <c r="SA380" s="42"/>
      <c r="SB380" s="42"/>
      <c r="SC380" s="42"/>
      <c r="SD380" s="42"/>
      <c r="SE380" s="42"/>
      <c r="SF380" s="42"/>
      <c r="SG380" s="42"/>
      <c r="SH380" s="42"/>
      <c r="SI380" s="42"/>
      <c r="SJ380" s="42"/>
      <c r="SK380" s="42"/>
      <c r="SL380" s="42"/>
      <c r="SM380" s="42"/>
      <c r="SN380" s="42"/>
      <c r="SO380" s="42"/>
      <c r="SP380" s="42"/>
      <c r="SQ380" s="42"/>
      <c r="SR380" s="42"/>
      <c r="SS380" s="42"/>
      <c r="ST380" s="42"/>
      <c r="SU380" s="42"/>
      <c r="SV380" s="42"/>
      <c r="SW380" s="42"/>
      <c r="SX380" s="42"/>
      <c r="SY380" s="42"/>
      <c r="SZ380" s="42"/>
      <c r="TA380" s="42"/>
      <c r="TB380" s="42"/>
      <c r="TC380" s="42"/>
      <c r="TD380" s="42"/>
      <c r="TE380" s="42"/>
      <c r="TF380" s="42"/>
      <c r="TG380" s="42"/>
      <c r="TH380" s="42"/>
      <c r="TI380" s="42"/>
      <c r="TJ380" s="42"/>
      <c r="TK380" s="42"/>
      <c r="TL380" s="42"/>
      <c r="TM380" s="42"/>
      <c r="TN380" s="42"/>
      <c r="TO380" s="42"/>
      <c r="TP380" s="42"/>
      <c r="TQ380" s="42"/>
      <c r="TR380" s="42"/>
      <c r="TS380" s="42"/>
      <c r="TT380" s="42"/>
      <c r="TU380" s="42"/>
      <c r="TV380" s="42"/>
      <c r="TW380" s="42"/>
      <c r="TX380" s="42"/>
      <c r="TY380" s="42"/>
      <c r="TZ380" s="42"/>
      <c r="UA380" s="42"/>
      <c r="UB380" s="42"/>
      <c r="UC380" s="42"/>
      <c r="UD380" s="42"/>
      <c r="UE380" s="42"/>
      <c r="UF380" s="42"/>
      <c r="UG380" s="42"/>
      <c r="UH380" s="42"/>
      <c r="UI380" s="42"/>
      <c r="UJ380" s="42"/>
      <c r="UK380" s="42"/>
      <c r="UL380" s="42"/>
      <c r="UM380" s="42"/>
      <c r="UN380" s="42"/>
      <c r="UO380" s="42"/>
      <c r="UP380" s="42"/>
      <c r="UQ380" s="42"/>
      <c r="UR380" s="42"/>
      <c r="US380" s="42"/>
      <c r="UT380" s="42"/>
      <c r="UU380" s="42"/>
      <c r="UV380" s="42"/>
      <c r="UW380" s="42"/>
      <c r="UX380" s="42"/>
      <c r="UY380" s="42"/>
      <c r="UZ380" s="42"/>
      <c r="VA380" s="42"/>
      <c r="VB380" s="42"/>
      <c r="VC380" s="42"/>
      <c r="VD380" s="42"/>
      <c r="VE380" s="42"/>
      <c r="VF380" s="42"/>
      <c r="VG380" s="42"/>
      <c r="VH380" s="42"/>
      <c r="VI380" s="42"/>
      <c r="VJ380" s="42"/>
      <c r="VK380" s="42"/>
      <c r="VL380" s="42"/>
      <c r="VM380" s="42"/>
      <c r="VN380" s="42"/>
      <c r="VO380" s="42"/>
      <c r="VP380" s="42"/>
      <c r="VQ380" s="42"/>
      <c r="VR380" s="42"/>
      <c r="VS380" s="42"/>
      <c r="VT380" s="42"/>
      <c r="VU380" s="42"/>
      <c r="VV380" s="42"/>
      <c r="VW380" s="42"/>
      <c r="VX380" s="42"/>
      <c r="VY380" s="42"/>
      <c r="VZ380" s="42"/>
      <c r="WA380" s="42"/>
      <c r="WB380" s="42"/>
      <c r="WC380" s="42"/>
      <c r="WD380" s="42"/>
      <c r="WE380" s="42"/>
      <c r="WF380" s="42"/>
      <c r="WG380" s="42"/>
      <c r="WH380" s="42"/>
      <c r="WI380" s="42"/>
      <c r="WJ380" s="42"/>
      <c r="WK380" s="42"/>
      <c r="WL380" s="42"/>
      <c r="WM380" s="42"/>
      <c r="WN380" s="42"/>
      <c r="WO380" s="42"/>
      <c r="WP380" s="42"/>
      <c r="WQ380" s="42"/>
      <c r="WR380" s="42"/>
      <c r="WS380" s="42"/>
      <c r="WT380" s="42"/>
      <c r="WU380" s="42"/>
      <c r="WV380" s="42"/>
      <c r="WW380" s="42"/>
      <c r="WX380" s="42"/>
      <c r="WY380" s="42"/>
      <c r="WZ380" s="42"/>
      <c r="XA380" s="42"/>
      <c r="XB380" s="42"/>
      <c r="XC380" s="42"/>
      <c r="XD380" s="42"/>
      <c r="XE380" s="42"/>
      <c r="XF380" s="42"/>
      <c r="XG380" s="42"/>
      <c r="XH380" s="42"/>
      <c r="XI380" s="42"/>
      <c r="XJ380" s="42"/>
      <c r="XK380" s="42"/>
      <c r="XL380" s="42"/>
      <c r="XM380" s="42"/>
      <c r="XN380" s="42"/>
      <c r="XO380" s="42"/>
      <c r="XP380" s="42"/>
      <c r="XQ380" s="42"/>
      <c r="XR380" s="42"/>
      <c r="XS380" s="42"/>
      <c r="XT380" s="42"/>
      <c r="XU380" s="42"/>
      <c r="XV380" s="42"/>
      <c r="XW380" s="42"/>
      <c r="XX380" s="42"/>
      <c r="XY380" s="42"/>
      <c r="XZ380" s="42"/>
      <c r="YA380" s="42"/>
      <c r="YB380" s="42"/>
      <c r="YC380" s="42"/>
      <c r="YD380" s="42"/>
      <c r="YE380" s="42"/>
      <c r="YF380" s="42"/>
      <c r="YG380" s="42"/>
      <c r="YH380" s="42"/>
      <c r="YI380" s="42"/>
      <c r="YJ380" s="42"/>
      <c r="YK380" s="42"/>
      <c r="YL380" s="42"/>
      <c r="YM380" s="42"/>
      <c r="YN380" s="42"/>
      <c r="YO380" s="42"/>
      <c r="YP380" s="42"/>
      <c r="YQ380" s="42"/>
      <c r="YR380" s="42"/>
      <c r="YS380" s="42"/>
      <c r="YT380" s="42"/>
      <c r="YU380" s="42"/>
      <c r="YV380" s="42"/>
      <c r="YW380" s="42"/>
      <c r="YX380" s="42"/>
      <c r="YY380" s="42"/>
      <c r="YZ380" s="42"/>
      <c r="ZA380" s="42"/>
      <c r="ZB380" s="42"/>
      <c r="ZC380" s="42"/>
      <c r="ZD380" s="42"/>
      <c r="ZE380" s="42"/>
      <c r="ZF380" s="42"/>
      <c r="ZG380" s="42"/>
      <c r="ZH380" s="42"/>
      <c r="ZI380" s="42"/>
      <c r="ZJ380" s="42"/>
      <c r="ZK380" s="42"/>
      <c r="ZL380" s="42"/>
      <c r="ZM380" s="42"/>
      <c r="ZN380" s="42"/>
      <c r="ZO380" s="42"/>
      <c r="ZP380" s="42"/>
      <c r="ZQ380" s="42"/>
      <c r="ZR380" s="42"/>
      <c r="ZS380" s="42"/>
      <c r="ZT380" s="42"/>
      <c r="ZU380" s="42"/>
    </row>
    <row r="381" spans="1:697" x14ac:dyDescent="0.25">
      <c r="A381" s="6" t="s">
        <v>604</v>
      </c>
      <c r="B381" s="6">
        <v>122</v>
      </c>
      <c r="C381" s="22"/>
      <c r="D381" s="6">
        <v>20</v>
      </c>
      <c r="E381" s="6">
        <v>18</v>
      </c>
      <c r="F381" s="40" t="s">
        <v>535</v>
      </c>
      <c r="N381" s="6">
        <v>2</v>
      </c>
      <c r="O381" s="6">
        <v>2.5</v>
      </c>
      <c r="P381" s="40">
        <v>26.2</v>
      </c>
      <c r="Q381" s="40">
        <v>13.71</v>
      </c>
      <c r="S381" s="40">
        <v>1.32</v>
      </c>
      <c r="AP381" s="23">
        <v>56.424700000000001</v>
      </c>
      <c r="AQ381" s="23">
        <v>-28.468800000000002</v>
      </c>
      <c r="AR381" s="6">
        <v>1</v>
      </c>
      <c r="AS381" s="23">
        <v>-45.674700000000001</v>
      </c>
      <c r="AT381" s="23">
        <v>700</v>
      </c>
      <c r="AU381" s="23">
        <v>-28.468800000000002</v>
      </c>
      <c r="AV381" s="23">
        <v>17.2059</v>
      </c>
      <c r="AW381" s="23">
        <v>39.218800000000002</v>
      </c>
      <c r="AX381" s="23">
        <v>56.424700000000001</v>
      </c>
      <c r="AY381" s="23">
        <v>0.24138499999999999</v>
      </c>
      <c r="AZ381" s="23">
        <v>0.124237</v>
      </c>
      <c r="BA381" s="23">
        <v>314.06200000000001</v>
      </c>
      <c r="BB381" s="23">
        <v>-191.40600000000001</v>
      </c>
      <c r="BC381" s="23">
        <v>-35.6875</v>
      </c>
      <c r="BD381" s="23">
        <v>9.9871700000000008</v>
      </c>
      <c r="BE381" s="23">
        <v>0.87688999999999995</v>
      </c>
      <c r="BI381" s="23">
        <v>1.2231099999999999</v>
      </c>
      <c r="BJ381" s="23">
        <v>1.44</v>
      </c>
      <c r="CK381" s="26"/>
      <c r="CL381" s="26"/>
      <c r="CM381" s="26"/>
      <c r="CN381" s="26"/>
      <c r="CO381" s="29"/>
      <c r="DB381" s="26"/>
      <c r="DC381" s="26"/>
      <c r="DD381" s="26"/>
      <c r="DE381" s="26"/>
      <c r="DF381" s="26"/>
      <c r="DG381" s="26"/>
      <c r="DM381" s="26"/>
    </row>
    <row r="382" spans="1:697" x14ac:dyDescent="0.25">
      <c r="A382" s="197" t="s">
        <v>659</v>
      </c>
      <c r="B382" s="6">
        <v>172</v>
      </c>
      <c r="C382" s="22">
        <v>5</v>
      </c>
      <c r="D382" s="13">
        <v>20</v>
      </c>
      <c r="E382" s="13">
        <v>16.7</v>
      </c>
      <c r="F382" s="13" t="s">
        <v>535</v>
      </c>
      <c r="G382" s="13"/>
      <c r="H382" s="13">
        <v>2</v>
      </c>
      <c r="I382" s="13"/>
      <c r="J382" s="25">
        <v>0.41</v>
      </c>
      <c r="K382" s="50">
        <v>47</v>
      </c>
      <c r="L382" s="50">
        <v>408</v>
      </c>
      <c r="M382" s="25">
        <v>0.11519607843137254</v>
      </c>
      <c r="N382" s="25">
        <v>2</v>
      </c>
      <c r="O382" s="25">
        <v>2</v>
      </c>
      <c r="P382" s="13">
        <v>11.12</v>
      </c>
      <c r="Q382" s="13">
        <v>5.44</v>
      </c>
      <c r="R382" s="13">
        <v>4.68</v>
      </c>
      <c r="S382" s="13">
        <v>0.313</v>
      </c>
      <c r="T382" s="13">
        <v>0.34200000000000003</v>
      </c>
      <c r="U382" s="13">
        <v>-1.2796099999999999</v>
      </c>
      <c r="V382" s="13">
        <v>-46.451900000000002</v>
      </c>
      <c r="W382" s="13">
        <v>0.96515499999999999</v>
      </c>
      <c r="X382" s="13">
        <v>-47.545999999999999</v>
      </c>
      <c r="Y382" s="13">
        <v>0.42934499999999998</v>
      </c>
      <c r="Z382" s="13">
        <v>0.433284</v>
      </c>
      <c r="AA382" s="13">
        <v>0.434834</v>
      </c>
      <c r="AB382" s="13">
        <v>0.460814</v>
      </c>
      <c r="AC382" s="13">
        <v>0.51912599999999998</v>
      </c>
      <c r="AD382" s="60"/>
      <c r="AE382" s="60"/>
      <c r="AF382" s="60"/>
      <c r="AG382" s="60"/>
      <c r="AH382" s="60"/>
      <c r="AI382" s="60"/>
      <c r="AJ382" s="13">
        <v>-54.2</v>
      </c>
      <c r="AK382" s="13">
        <v>-1500</v>
      </c>
      <c r="AL382" s="13">
        <v>100</v>
      </c>
      <c r="AM382" s="60"/>
      <c r="AN382" s="15"/>
      <c r="AO382" s="15"/>
      <c r="AP382" s="25">
        <v>66.186999999999998</v>
      </c>
      <c r="AQ382" s="25">
        <v>-36.492600000000003</v>
      </c>
      <c r="AR382" s="13">
        <v>1</v>
      </c>
      <c r="AS382" s="25">
        <v>-45.686999999999998</v>
      </c>
      <c r="AT382" s="25">
        <v>900</v>
      </c>
      <c r="AU382" s="25">
        <v>-36.492600000000003</v>
      </c>
      <c r="AV382" s="25">
        <v>9.1944400000000002</v>
      </c>
      <c r="AW382" s="25">
        <v>56.992600000000003</v>
      </c>
      <c r="AX382" s="25">
        <v>66.186999999999998</v>
      </c>
      <c r="AY382" s="25">
        <v>0.21309400000000001</v>
      </c>
      <c r="AZ382" s="25">
        <v>0.126495</v>
      </c>
      <c r="BA382" s="25">
        <v>471.875</v>
      </c>
      <c r="BB382" s="25">
        <v>-339.84399999999999</v>
      </c>
      <c r="BC382" s="25">
        <v>-51.25</v>
      </c>
      <c r="BD382" s="25">
        <v>-5.56297</v>
      </c>
      <c r="BE382" s="25">
        <v>0.67985200000000001</v>
      </c>
      <c r="BF382" s="59"/>
      <c r="BG382" s="59"/>
      <c r="BH382" s="59"/>
      <c r="BI382" s="25">
        <v>0.48014800000000002</v>
      </c>
      <c r="BJ382" s="25">
        <v>0.7</v>
      </c>
      <c r="BK382" s="25">
        <v>1</v>
      </c>
      <c r="BL382" s="25"/>
      <c r="BM382" s="25"/>
      <c r="BN382" s="25"/>
      <c r="BO382" s="25"/>
      <c r="BP382" s="25"/>
      <c r="BQ382" s="25"/>
      <c r="BR382" s="25"/>
      <c r="BS382" s="25"/>
      <c r="BT382" s="25"/>
      <c r="BV382" s="25"/>
      <c r="BW382" s="25"/>
      <c r="BX382" s="25"/>
      <c r="BY382" s="61">
        <v>0.33124999999999999</v>
      </c>
      <c r="BZ382" s="61"/>
      <c r="CA382" s="61">
        <v>0.33402777777777781</v>
      </c>
      <c r="CB382" s="61">
        <v>0.42083333333333334</v>
      </c>
      <c r="CC382" s="61">
        <v>8.6805555555555525E-2</v>
      </c>
      <c r="CD382" s="25"/>
      <c r="CE382" s="25"/>
      <c r="CF382" s="25"/>
      <c r="CG382" s="25">
        <v>8.1</v>
      </c>
      <c r="CH382" s="25"/>
      <c r="CI382" s="13"/>
      <c r="CJ382" s="13">
        <v>17</v>
      </c>
      <c r="CK382" s="15">
        <v>-5.4046196019999995</v>
      </c>
      <c r="CL382" s="15">
        <v>0</v>
      </c>
      <c r="CM382" s="15"/>
      <c r="CN382" s="15"/>
      <c r="CO382" s="86"/>
      <c r="CP382" s="13">
        <v>1</v>
      </c>
      <c r="CQ382" s="13">
        <v>6.86</v>
      </c>
      <c r="CR382" s="13">
        <v>0.87</v>
      </c>
      <c r="CS382" s="13">
        <v>4.6500000000000004</v>
      </c>
      <c r="CT382" s="13">
        <v>6.1</v>
      </c>
      <c r="CU382" s="13"/>
      <c r="CV382" s="13"/>
      <c r="CW382" s="13"/>
      <c r="CX382" s="13"/>
      <c r="CY382" s="13"/>
      <c r="CZ382" s="13"/>
      <c r="DA382" s="13">
        <v>2</v>
      </c>
      <c r="DB382" s="15">
        <v>0</v>
      </c>
      <c r="DC382" s="15">
        <v>0</v>
      </c>
      <c r="DD382" s="15">
        <v>0</v>
      </c>
      <c r="DE382" s="15">
        <v>0</v>
      </c>
      <c r="DF382" s="15">
        <v>0</v>
      </c>
      <c r="DG382" s="15">
        <v>0</v>
      </c>
      <c r="DH382" s="15"/>
      <c r="DI382" s="13">
        <v>1</v>
      </c>
      <c r="DJ382" s="13">
        <v>1</v>
      </c>
      <c r="DK382" s="13">
        <v>0</v>
      </c>
      <c r="DL382" s="13">
        <v>1</v>
      </c>
      <c r="DM382" s="15">
        <v>0</v>
      </c>
    </row>
    <row r="383" spans="1:697" x14ac:dyDescent="0.25">
      <c r="A383" s="13" t="s">
        <v>660</v>
      </c>
      <c r="B383" s="6">
        <v>173</v>
      </c>
      <c r="C383" s="22">
        <v>5</v>
      </c>
      <c r="D383" s="13">
        <v>20</v>
      </c>
      <c r="E383" s="13">
        <v>16.7</v>
      </c>
      <c r="F383" s="13" t="s">
        <v>535</v>
      </c>
      <c r="G383" s="13"/>
      <c r="H383" s="13">
        <v>0</v>
      </c>
      <c r="I383" s="13"/>
      <c r="J383" s="25">
        <v>0.41</v>
      </c>
      <c r="K383" s="50">
        <v>39</v>
      </c>
      <c r="L383" s="50">
        <v>408</v>
      </c>
      <c r="M383" s="25">
        <v>9.5588235294117641E-2</v>
      </c>
      <c r="N383" s="25">
        <v>2</v>
      </c>
      <c r="O383" s="25">
        <v>2.5</v>
      </c>
      <c r="P383" s="13">
        <v>35.31</v>
      </c>
      <c r="Q383" s="13">
        <v>13.66</v>
      </c>
      <c r="R383" s="13">
        <v>20.010000000000002</v>
      </c>
      <c r="S383" s="13">
        <v>0.90400000000000003</v>
      </c>
      <c r="T383" s="13">
        <v>0.92300000000000004</v>
      </c>
      <c r="U383" s="13">
        <v>-1.18624</v>
      </c>
      <c r="V383" s="13">
        <v>-49.372900000000001</v>
      </c>
      <c r="W383" s="13">
        <v>0.86956500000000003</v>
      </c>
      <c r="X383" s="13">
        <v>-50.144399999999997</v>
      </c>
      <c r="Y383" s="13">
        <v>0.35977399999999998</v>
      </c>
      <c r="Z383" s="13">
        <v>0.377938</v>
      </c>
      <c r="AA383" s="13">
        <v>0.400287</v>
      </c>
      <c r="AB383" s="13">
        <v>0.43651400000000001</v>
      </c>
      <c r="AC383" s="13">
        <v>0.490701</v>
      </c>
      <c r="AD383" s="13">
        <v>-8.46875</v>
      </c>
      <c r="AE383" s="13">
        <v>11.625</v>
      </c>
      <c r="AF383" s="13">
        <v>4.40625</v>
      </c>
      <c r="AG383" s="13">
        <v>-6.90625</v>
      </c>
      <c r="AH383" s="13">
        <v>10.5312</v>
      </c>
      <c r="AI383" s="13">
        <v>3.15625</v>
      </c>
      <c r="AJ383" s="13">
        <v>0</v>
      </c>
      <c r="AK383" s="13">
        <v>0</v>
      </c>
      <c r="AL383" s="13">
        <v>500</v>
      </c>
      <c r="AM383" s="60"/>
      <c r="AN383" s="15"/>
      <c r="AO383" s="15"/>
      <c r="AP383" s="25">
        <v>75.401700000000005</v>
      </c>
      <c r="AQ383" s="25">
        <v>-28.2651</v>
      </c>
      <c r="AR383" s="13">
        <v>16</v>
      </c>
      <c r="AS383" s="25">
        <v>-52.042400000000001</v>
      </c>
      <c r="AT383" s="25">
        <v>560</v>
      </c>
      <c r="AU383" s="25">
        <v>-28.2651</v>
      </c>
      <c r="AV383" s="25">
        <v>23.777200000000001</v>
      </c>
      <c r="AW383" s="25">
        <v>51.624499999999998</v>
      </c>
      <c r="AX383" s="25">
        <v>75.401700000000005</v>
      </c>
      <c r="AY383" s="25">
        <v>0.189946</v>
      </c>
      <c r="AZ383" s="25">
        <v>0.10843800000000001</v>
      </c>
      <c r="BA383" s="25">
        <v>490.43</v>
      </c>
      <c r="BB383" s="25">
        <v>-362.59800000000001</v>
      </c>
      <c r="BC383" s="25">
        <v>-48.953099999999999</v>
      </c>
      <c r="BD383" s="25">
        <v>3.0892300000000001</v>
      </c>
      <c r="BE383" s="25">
        <v>0.65023699999999995</v>
      </c>
      <c r="BF383" s="59"/>
      <c r="BG383" s="59"/>
      <c r="BH383" s="59"/>
      <c r="BI383" s="25">
        <v>1.9097599999999999</v>
      </c>
      <c r="BJ383" s="25">
        <v>2.1187499999999999</v>
      </c>
      <c r="BK383" s="25">
        <v>1</v>
      </c>
      <c r="BL383" s="25"/>
      <c r="BM383" s="25"/>
      <c r="BN383" s="25"/>
      <c r="BO383" s="25"/>
      <c r="BP383" s="25"/>
      <c r="BQ383" s="25"/>
      <c r="BR383" s="25"/>
      <c r="BS383" s="25"/>
      <c r="BT383" s="25"/>
      <c r="BV383" s="25"/>
      <c r="BW383" s="25"/>
      <c r="BX383" s="25"/>
      <c r="BY383" s="61">
        <v>0.33124999999999999</v>
      </c>
      <c r="BZ383" s="61"/>
      <c r="CA383" s="61">
        <v>0.33402777777777781</v>
      </c>
      <c r="CB383" s="61">
        <v>0.4284722222222222</v>
      </c>
      <c r="CC383" s="61">
        <v>9.4444444444444386E-2</v>
      </c>
      <c r="CD383" s="25"/>
      <c r="CE383" s="25"/>
      <c r="CF383" s="25"/>
      <c r="CG383" s="25">
        <v>9.5</v>
      </c>
      <c r="CH383" s="25"/>
      <c r="CI383" s="13"/>
      <c r="CJ383" s="13">
        <v>17</v>
      </c>
      <c r="CK383" s="15">
        <v>-8.9688466039999977</v>
      </c>
      <c r="CL383" s="15">
        <v>0</v>
      </c>
      <c r="CM383" s="15"/>
      <c r="CN383" s="15"/>
      <c r="CO383" s="86"/>
      <c r="CP383" s="13"/>
      <c r="CQ383" s="13">
        <v>6.86</v>
      </c>
      <c r="CR383" s="13">
        <v>0.71</v>
      </c>
      <c r="CS383" s="13">
        <v>0.69</v>
      </c>
      <c r="CT383" s="13">
        <v>3.65</v>
      </c>
      <c r="CU383" s="13"/>
      <c r="CV383" s="13"/>
      <c r="CW383" s="13"/>
      <c r="CX383" s="13"/>
      <c r="CY383" s="13"/>
      <c r="CZ383" s="13"/>
      <c r="DA383" s="13">
        <v>1</v>
      </c>
      <c r="DB383" s="15">
        <v>7</v>
      </c>
      <c r="DC383" s="15"/>
      <c r="DD383" s="15"/>
      <c r="DE383" s="15"/>
      <c r="DF383" s="15"/>
      <c r="DG383" s="15"/>
      <c r="DH383" s="15"/>
      <c r="DI383" s="13">
        <v>0</v>
      </c>
      <c r="DJ383" s="13">
        <v>1</v>
      </c>
      <c r="DK383" s="13"/>
      <c r="DL383" s="13">
        <v>1</v>
      </c>
      <c r="DM383" s="15">
        <v>0</v>
      </c>
    </row>
    <row r="384" spans="1:697" x14ac:dyDescent="0.25">
      <c r="A384" s="197" t="s">
        <v>1013</v>
      </c>
      <c r="B384" s="6">
        <v>567</v>
      </c>
      <c r="C384" s="22">
        <v>5</v>
      </c>
      <c r="D384" s="6">
        <v>21</v>
      </c>
      <c r="E384" s="6">
        <v>15</v>
      </c>
      <c r="F384" s="6" t="s">
        <v>948</v>
      </c>
      <c r="K384" s="53"/>
      <c r="L384" s="53"/>
      <c r="M384" s="106">
        <v>7.0938215102974822E-2</v>
      </c>
      <c r="N384" s="25">
        <v>2</v>
      </c>
      <c r="O384" s="25">
        <v>2</v>
      </c>
      <c r="P384" s="6">
        <v>26.16</v>
      </c>
      <c r="Q384" s="6">
        <v>11.22</v>
      </c>
      <c r="R384" s="6">
        <v>12.98</v>
      </c>
      <c r="S384" s="6">
        <v>0.69199999999999995</v>
      </c>
      <c r="Y384" s="6">
        <v>0.436054</v>
      </c>
      <c r="Z384" s="6">
        <v>0.422259</v>
      </c>
      <c r="AA384" s="6">
        <v>0.42477500000000001</v>
      </c>
      <c r="AB384" s="6">
        <v>0.46370800000000001</v>
      </c>
      <c r="AC384" s="6">
        <v>0.50399799999999995</v>
      </c>
      <c r="AD384" s="6">
        <v>-11.9375</v>
      </c>
      <c r="AE384" s="6">
        <v>8.25</v>
      </c>
      <c r="AF384" s="6">
        <v>4.65625</v>
      </c>
      <c r="AG384" s="6">
        <v>-11.9375</v>
      </c>
      <c r="AH384" s="6">
        <v>8.25</v>
      </c>
      <c r="AI384" s="6">
        <v>4.65625</v>
      </c>
      <c r="AP384" s="23">
        <v>65.522400000000005</v>
      </c>
      <c r="AQ384" s="23">
        <v>-31.4862</v>
      </c>
      <c r="AR384" s="6">
        <v>17</v>
      </c>
      <c r="AS384" s="23">
        <v>-50.3827</v>
      </c>
      <c r="AT384" s="23">
        <v>450</v>
      </c>
      <c r="AU384" s="23">
        <v>-31.4862</v>
      </c>
      <c r="AV384" s="23">
        <v>18.8965</v>
      </c>
      <c r="AW384" s="23">
        <v>46.625900000000001</v>
      </c>
      <c r="AX384" s="23">
        <v>65.522400000000005</v>
      </c>
      <c r="AY384" s="23">
        <v>0.207395</v>
      </c>
      <c r="AZ384" s="23">
        <v>0.12232700000000001</v>
      </c>
      <c r="BA384" s="23">
        <v>399.173</v>
      </c>
      <c r="BC384" s="23">
        <v>-51.279400000000003</v>
      </c>
      <c r="BD384" s="23">
        <v>-0.89673800000000004</v>
      </c>
      <c r="BE384" s="23">
        <v>0.72419800000000001</v>
      </c>
      <c r="BI384" s="23">
        <v>1.3793299999999999</v>
      </c>
      <c r="BJ384" s="23">
        <v>1.5970599999999999</v>
      </c>
      <c r="BK384" s="23">
        <v>1</v>
      </c>
      <c r="BL384" s="23">
        <v>1</v>
      </c>
      <c r="BQ384">
        <v>1.1501207083333334</v>
      </c>
      <c r="BR384">
        <v>0.4663624421052629</v>
      </c>
      <c r="BS384"/>
      <c r="BT384"/>
      <c r="BV384"/>
      <c r="BW384"/>
      <c r="BX384"/>
      <c r="BY384" s="105">
        <v>0.34930555555555554</v>
      </c>
      <c r="BZ384" s="105"/>
      <c r="CI384" s="13"/>
      <c r="CJ384" s="13">
        <v>219</v>
      </c>
      <c r="CK384" s="26">
        <v>10.637469227999999</v>
      </c>
      <c r="CL384" s="26">
        <v>0</v>
      </c>
      <c r="CM384" s="15"/>
      <c r="CN384" s="26"/>
      <c r="CO384" s="29"/>
      <c r="CP384" s="6">
        <v>1</v>
      </c>
      <c r="CQ384" s="6">
        <f>472*(0.9348)</f>
        <v>441.22559999999999</v>
      </c>
      <c r="CR384" s="6">
        <f>34.4*0.9348</f>
        <v>32.157119999999999</v>
      </c>
      <c r="CS384" s="6">
        <f>34.4*0.9348</f>
        <v>32.157119999999999</v>
      </c>
      <c r="CT384" s="6">
        <f>18*0.9348</f>
        <v>16.8264</v>
      </c>
      <c r="DA384" s="6">
        <v>2</v>
      </c>
      <c r="DB384" s="26">
        <v>0</v>
      </c>
      <c r="DC384" s="26">
        <v>0</v>
      </c>
      <c r="DD384" s="26">
        <v>0</v>
      </c>
      <c r="DE384" s="26">
        <v>0</v>
      </c>
      <c r="DF384" s="26">
        <v>3</v>
      </c>
      <c r="DG384" s="26">
        <v>0</v>
      </c>
      <c r="DH384" s="26"/>
      <c r="DM384" s="26"/>
    </row>
    <row r="385" spans="1:117" x14ac:dyDescent="0.25">
      <c r="A385" s="197" t="s">
        <v>1014</v>
      </c>
      <c r="B385" s="6">
        <v>568</v>
      </c>
      <c r="C385" s="22" t="s">
        <v>778</v>
      </c>
      <c r="D385" s="6">
        <v>21</v>
      </c>
      <c r="E385" s="6">
        <v>15</v>
      </c>
      <c r="F385" s="6" t="s">
        <v>948</v>
      </c>
      <c r="K385" s="53"/>
      <c r="L385" s="53"/>
      <c r="M385" s="23">
        <v>0.20427553444180521</v>
      </c>
      <c r="N385" s="25">
        <v>2</v>
      </c>
      <c r="O385" s="25">
        <v>2</v>
      </c>
      <c r="P385" s="6">
        <v>41.75</v>
      </c>
      <c r="Q385" s="6">
        <v>22.27</v>
      </c>
      <c r="R385" s="6">
        <v>18.559999999999999</v>
      </c>
      <c r="S385" s="6">
        <v>0.73</v>
      </c>
      <c r="Y385" s="6">
        <v>0.48331800000000003</v>
      </c>
      <c r="Z385" s="6">
        <v>0.49667099999999997</v>
      </c>
      <c r="AA385" s="6">
        <v>0.53300700000000001</v>
      </c>
      <c r="AB385" s="6">
        <v>0.56281999999999999</v>
      </c>
      <c r="AC385" s="6">
        <v>0.68498700000000001</v>
      </c>
      <c r="AD385" s="6">
        <v>-10.6875</v>
      </c>
      <c r="AE385" s="6">
        <v>6.5</v>
      </c>
      <c r="AF385" s="6">
        <v>4.625</v>
      </c>
      <c r="AG385" s="6">
        <v>-10.6875</v>
      </c>
      <c r="AH385" s="6">
        <v>6.5</v>
      </c>
      <c r="AI385" s="6">
        <v>4.625</v>
      </c>
      <c r="AP385" s="23">
        <v>70.357699999999994</v>
      </c>
      <c r="AQ385" s="23">
        <v>-36.008000000000003</v>
      </c>
      <c r="AR385" s="6">
        <v>17</v>
      </c>
      <c r="AS385" s="23">
        <v>-54.931199999999997</v>
      </c>
      <c r="AT385" s="23">
        <v>390</v>
      </c>
      <c r="AU385" s="23">
        <v>-36.008000000000003</v>
      </c>
      <c r="AV385" s="23">
        <v>18.923200000000001</v>
      </c>
      <c r="AW385" s="23">
        <v>51.4345</v>
      </c>
      <c r="AX385" s="23">
        <v>70.357699999999994</v>
      </c>
      <c r="AY385" s="23">
        <v>0.19903199999999999</v>
      </c>
      <c r="AZ385" s="23">
        <v>0.120139</v>
      </c>
      <c r="BA385" s="23">
        <v>442.096</v>
      </c>
      <c r="BC385" s="23">
        <v>-57.389699999999998</v>
      </c>
      <c r="BD385" s="23">
        <v>-2.4584999999999999</v>
      </c>
      <c r="BE385" s="23">
        <v>0.65445699999999996</v>
      </c>
      <c r="BI385" s="23">
        <v>1.22319</v>
      </c>
      <c r="BJ385" s="23">
        <v>1.4347099999999999</v>
      </c>
      <c r="BQ385" s="23">
        <v>1.1401627545454545</v>
      </c>
      <c r="BR385" s="23">
        <v>0.56662330622009593</v>
      </c>
      <c r="BY385" s="105">
        <v>0.34930555555555554</v>
      </c>
      <c r="BZ385" s="105"/>
      <c r="CI385" s="13"/>
      <c r="CJ385" s="13">
        <v>220</v>
      </c>
      <c r="CK385" s="26"/>
      <c r="CO385" s="29"/>
      <c r="DB385" s="26"/>
      <c r="DC385" s="26"/>
      <c r="DD385" s="26"/>
      <c r="DE385" s="26"/>
      <c r="DF385" s="26"/>
      <c r="DG385" s="26"/>
      <c r="DH385" s="26"/>
      <c r="DM385" s="26"/>
    </row>
    <row r="386" spans="1:117" x14ac:dyDescent="0.25">
      <c r="A386" s="6" t="s">
        <v>1121</v>
      </c>
      <c r="B386" s="6">
        <v>755</v>
      </c>
      <c r="D386" s="6">
        <v>21</v>
      </c>
      <c r="E386" s="6">
        <v>19.2</v>
      </c>
      <c r="F386" s="6" t="s">
        <v>535</v>
      </c>
      <c r="H386" s="6">
        <v>2</v>
      </c>
      <c r="N386" s="23">
        <v>2</v>
      </c>
      <c r="O386" s="23">
        <v>2.5</v>
      </c>
      <c r="P386" s="6">
        <v>27.98</v>
      </c>
      <c r="Q386" s="6">
        <v>11.52</v>
      </c>
      <c r="R386" s="6">
        <v>16.45</v>
      </c>
      <c r="Y386" s="6">
        <v>0.38060699999999997</v>
      </c>
      <c r="Z386" s="6">
        <v>0.40545900000000001</v>
      </c>
      <c r="AA386" s="6">
        <v>0.42253000000000002</v>
      </c>
      <c r="AB386" s="6">
        <v>0.48083199999999998</v>
      </c>
      <c r="AC386" s="6">
        <v>0.61924699999999999</v>
      </c>
      <c r="AJ386" s="6">
        <v>-67.754199999999997</v>
      </c>
      <c r="AK386" s="6">
        <v>-1200</v>
      </c>
      <c r="AL386" s="6">
        <v>400</v>
      </c>
      <c r="AM386" s="6">
        <v>75.5</v>
      </c>
      <c r="AP386" s="23">
        <v>64.272199999999998</v>
      </c>
      <c r="AQ386" s="23">
        <v>-34.064700000000002</v>
      </c>
      <c r="AR386" s="6">
        <v>11</v>
      </c>
      <c r="AS386" s="23">
        <v>-55.820500000000003</v>
      </c>
      <c r="AT386" s="23">
        <v>460</v>
      </c>
      <c r="AU386" s="23">
        <v>-34.064700000000002</v>
      </c>
      <c r="AV386" s="23">
        <v>21.755800000000001</v>
      </c>
      <c r="AW386" s="23">
        <v>42.516399999999997</v>
      </c>
      <c r="AX386" s="23">
        <v>64.272199999999998</v>
      </c>
      <c r="AY386" s="23">
        <v>0.20971400000000001</v>
      </c>
      <c r="AZ386" s="23">
        <v>0.12745799999999999</v>
      </c>
      <c r="BA386" s="23">
        <v>351.70499999999998</v>
      </c>
      <c r="BB386" s="23">
        <v>-272.30099999999999</v>
      </c>
      <c r="BC386" s="23">
        <v>-52.7898</v>
      </c>
      <c r="BD386" s="23">
        <v>3.0306899999999999</v>
      </c>
      <c r="BE386" s="23">
        <v>0.79372600000000004</v>
      </c>
      <c r="BF386" s="23">
        <v>0</v>
      </c>
      <c r="BG386" s="23">
        <v>0</v>
      </c>
      <c r="BH386" s="23">
        <v>0</v>
      </c>
      <c r="BI386" s="23">
        <v>2.0544600000000002</v>
      </c>
      <c r="BJ386" s="23">
        <v>2.2872699999999999</v>
      </c>
      <c r="CK386" s="26"/>
      <c r="CO386" s="29"/>
      <c r="DG386" s="26"/>
      <c r="DM386" s="26"/>
    </row>
    <row r="387" spans="1:117" x14ac:dyDescent="0.25">
      <c r="A387" s="197" t="s">
        <v>961</v>
      </c>
      <c r="B387" s="6">
        <v>488</v>
      </c>
      <c r="C387" s="22" t="s">
        <v>823</v>
      </c>
      <c r="D387" s="6">
        <v>22</v>
      </c>
      <c r="F387" s="6" t="s">
        <v>535</v>
      </c>
      <c r="G387" s="6" t="s">
        <v>962</v>
      </c>
      <c r="H387" s="6">
        <v>0</v>
      </c>
      <c r="K387" s="53"/>
      <c r="L387" s="53"/>
      <c r="M387" s="23">
        <v>6.2436028659160696E-2</v>
      </c>
      <c r="N387" s="25">
        <v>2</v>
      </c>
      <c r="O387" s="25">
        <v>2</v>
      </c>
      <c r="P387" s="6">
        <v>20.53</v>
      </c>
      <c r="Q387" s="6">
        <v>10.43</v>
      </c>
      <c r="R387" s="6">
        <v>11.73</v>
      </c>
      <c r="S387" s="6">
        <v>0.45400000000000001</v>
      </c>
      <c r="T387" s="42"/>
      <c r="Y387" s="6">
        <v>0.43053999999999998</v>
      </c>
      <c r="Z387" s="6">
        <v>0.434668</v>
      </c>
      <c r="AA387" s="6">
        <v>0.45266699999999999</v>
      </c>
      <c r="AB387" s="6">
        <v>0.48548799999999998</v>
      </c>
      <c r="AC387" s="6">
        <v>0.56930499999999995</v>
      </c>
      <c r="AD387" s="6">
        <v>-13.8125</v>
      </c>
      <c r="AE387" s="6">
        <v>9.40625</v>
      </c>
      <c r="AF387" s="6">
        <v>3.96875</v>
      </c>
      <c r="AG387" s="6">
        <v>-13.8125</v>
      </c>
      <c r="AH387" s="6">
        <v>9.40625</v>
      </c>
      <c r="AI387" s="6">
        <v>3.96875</v>
      </c>
      <c r="AM387" s="6">
        <v>166</v>
      </c>
      <c r="AP387" s="6">
        <v>66.356800000000007</v>
      </c>
      <c r="AQ387" s="6">
        <v>-34.3093</v>
      </c>
      <c r="AR387" s="6">
        <v>38</v>
      </c>
      <c r="AS387" s="6">
        <v>-48.072299999999998</v>
      </c>
      <c r="AT387" s="6">
        <v>660</v>
      </c>
      <c r="AU387" s="6">
        <v>-34.3093</v>
      </c>
      <c r="AV387" s="6">
        <v>13.763</v>
      </c>
      <c r="AW387" s="6">
        <v>52.593800000000002</v>
      </c>
      <c r="AX387" s="6">
        <v>66.356800000000007</v>
      </c>
      <c r="AY387" s="6">
        <v>0.20976900000000001</v>
      </c>
      <c r="AZ387" s="6">
        <v>0.117753</v>
      </c>
      <c r="BA387" s="6">
        <v>461.10199999999998</v>
      </c>
      <c r="BB387" s="6"/>
      <c r="BC387" s="6">
        <v>-50.472000000000001</v>
      </c>
      <c r="BD387" s="6">
        <v>-2.39974</v>
      </c>
      <c r="BE387" s="6">
        <v>0.68660299999999996</v>
      </c>
      <c r="BF387" s="43"/>
      <c r="BG387" s="43"/>
      <c r="BH387" s="43"/>
      <c r="BI387" s="6">
        <v>0.82287100000000002</v>
      </c>
      <c r="BJ387" s="6">
        <v>1.03132</v>
      </c>
      <c r="BK387" s="6"/>
      <c r="BL387" s="6" t="s">
        <v>963</v>
      </c>
      <c r="BM387" s="21">
        <v>1</v>
      </c>
      <c r="BN387" s="6"/>
      <c r="BO387" s="6"/>
      <c r="BP387" s="6"/>
      <c r="BQ387" s="6">
        <v>0.71063480701754378</v>
      </c>
      <c r="BR387" s="6">
        <v>0.33508628571428556</v>
      </c>
      <c r="BS387" s="6"/>
      <c r="BT387" s="6"/>
      <c r="BV387" s="6"/>
      <c r="BW387" s="6"/>
      <c r="BX387" s="6"/>
      <c r="CI387" s="13"/>
      <c r="CJ387" s="13">
        <v>178</v>
      </c>
      <c r="CK387" s="26"/>
      <c r="CL387" s="26"/>
      <c r="CM387" s="26"/>
      <c r="CN387" s="26"/>
      <c r="CO387" s="29"/>
      <c r="DA387" s="93">
        <v>0</v>
      </c>
      <c r="DB387" s="130">
        <v>0</v>
      </c>
      <c r="DC387" s="130">
        <v>0</v>
      </c>
      <c r="DD387" s="130">
        <v>0</v>
      </c>
      <c r="DE387" s="130">
        <v>0</v>
      </c>
      <c r="DF387" s="130">
        <v>0</v>
      </c>
      <c r="DG387" s="130">
        <v>0</v>
      </c>
      <c r="DH387" s="93">
        <v>0</v>
      </c>
      <c r="DM387" s="26"/>
    </row>
    <row r="388" spans="1:117" x14ac:dyDescent="0.25">
      <c r="A388" s="197" t="s">
        <v>964</v>
      </c>
      <c r="B388" s="6">
        <v>489</v>
      </c>
      <c r="C388" s="22">
        <v>4</v>
      </c>
      <c r="D388" s="6">
        <v>22</v>
      </c>
      <c r="F388" s="6" t="s">
        <v>535</v>
      </c>
      <c r="G388" s="6" t="s">
        <v>965</v>
      </c>
      <c r="H388" s="6">
        <v>0</v>
      </c>
      <c r="K388" s="53"/>
      <c r="L388" s="53"/>
      <c r="M388" s="43"/>
      <c r="N388" s="25">
        <v>2</v>
      </c>
      <c r="O388" s="25">
        <v>2</v>
      </c>
      <c r="P388" s="6">
        <v>238.43</v>
      </c>
      <c r="Q388" s="6">
        <v>140.53</v>
      </c>
      <c r="R388" s="6">
        <v>76.8</v>
      </c>
      <c r="S388" s="42"/>
      <c r="T388" s="42"/>
      <c r="Y388" s="6">
        <v>0.53705599999999998</v>
      </c>
      <c r="Z388" s="6">
        <v>0.54512300000000002</v>
      </c>
      <c r="AA388" s="6">
        <v>0.586086</v>
      </c>
      <c r="AB388" s="6">
        <v>0.62648999999999999</v>
      </c>
      <c r="AC388" s="6">
        <v>2.0270899999999998</v>
      </c>
      <c r="AP388" s="6">
        <v>70.712699999999998</v>
      </c>
      <c r="AQ388" s="6">
        <v>9.1443700000000003</v>
      </c>
      <c r="AR388" s="6">
        <v>37</v>
      </c>
      <c r="AS388" s="6">
        <v>-59.9163</v>
      </c>
      <c r="AT388" s="6">
        <v>145</v>
      </c>
      <c r="AU388" s="6">
        <v>9.1443700000000003</v>
      </c>
      <c r="AV388" s="6">
        <v>69.060599999999994</v>
      </c>
      <c r="AW388" s="6">
        <v>1.65208</v>
      </c>
      <c r="AX388" s="6">
        <v>70.712699999999998</v>
      </c>
      <c r="AY388" s="6">
        <v>9.6818600000000005E-2</v>
      </c>
      <c r="AZ388" s="6">
        <v>4.42368E-2</v>
      </c>
      <c r="BA388" s="6">
        <v>162.922</v>
      </c>
      <c r="BB388" s="6"/>
      <c r="BC388" s="6">
        <v>-51.607300000000002</v>
      </c>
      <c r="BD388" s="6">
        <v>8.3089999999999993</v>
      </c>
      <c r="BE388" s="6">
        <v>2.0682800000000001</v>
      </c>
      <c r="BI388" s="6">
        <v>6.05307</v>
      </c>
      <c r="BJ388" s="6">
        <v>6.1202699999999997</v>
      </c>
      <c r="BK388" s="6"/>
      <c r="BL388" s="6" t="s">
        <v>966</v>
      </c>
      <c r="BM388" s="21"/>
      <c r="BN388" s="6" t="s">
        <v>967</v>
      </c>
      <c r="BO388" s="6"/>
      <c r="BP388" s="6"/>
      <c r="BQ388" s="6">
        <v>4.0860422857142868</v>
      </c>
      <c r="BR388" s="6">
        <v>1.540289705882353</v>
      </c>
      <c r="BS388" s="6"/>
      <c r="BT388" s="6"/>
      <c r="BV388" s="6"/>
      <c r="BW388" s="6"/>
      <c r="BX388" s="6"/>
      <c r="CI388" s="13"/>
      <c r="CJ388" s="13">
        <v>179</v>
      </c>
      <c r="CK388" s="100"/>
      <c r="CL388" s="26"/>
      <c r="CM388" s="26"/>
      <c r="CN388" s="26"/>
      <c r="CO388" s="29"/>
      <c r="DB388" s="26"/>
      <c r="DC388" s="26"/>
      <c r="DD388" s="26"/>
      <c r="DE388" s="26"/>
      <c r="DF388" s="26"/>
      <c r="DG388" s="26"/>
      <c r="DH388" s="26"/>
      <c r="DM388" s="26"/>
    </row>
    <row r="389" spans="1:117" x14ac:dyDescent="0.25">
      <c r="A389" s="197" t="s">
        <v>968</v>
      </c>
      <c r="B389" s="6">
        <v>490</v>
      </c>
      <c r="C389" s="22" t="s">
        <v>778</v>
      </c>
      <c r="D389" s="6">
        <v>22</v>
      </c>
      <c r="F389" s="6" t="s">
        <v>535</v>
      </c>
      <c r="G389" s="6" t="s">
        <v>962</v>
      </c>
      <c r="H389" s="6">
        <v>0</v>
      </c>
      <c r="K389" s="53"/>
      <c r="L389" s="53"/>
      <c r="M389" s="43"/>
      <c r="N389" s="25">
        <v>2</v>
      </c>
      <c r="O389" s="25">
        <v>2</v>
      </c>
      <c r="P389" s="6">
        <v>19.059999999999999</v>
      </c>
      <c r="Q389" s="6">
        <v>13.39</v>
      </c>
      <c r="R389" s="6">
        <v>10.61</v>
      </c>
      <c r="S389" s="42"/>
      <c r="T389" s="42"/>
      <c r="Y389" s="6">
        <v>0.59849699999999995</v>
      </c>
      <c r="Z389" s="6">
        <v>0.62363000000000002</v>
      </c>
      <c r="AA389" s="6">
        <v>0.64884399999999998</v>
      </c>
      <c r="AB389" s="6">
        <v>0.69170200000000004</v>
      </c>
      <c r="AC389" s="6">
        <v>0.77692799999999995</v>
      </c>
      <c r="AD389" s="6">
        <v>-23.875</v>
      </c>
      <c r="AE389" s="6">
        <v>13.0938</v>
      </c>
      <c r="AF389" s="6">
        <v>7.96875</v>
      </c>
      <c r="AG389" s="6">
        <v>-23.875</v>
      </c>
      <c r="AH389" s="6">
        <v>13.0938</v>
      </c>
      <c r="AI389" s="6">
        <v>7.96875</v>
      </c>
      <c r="AP389" s="6">
        <v>47.917700000000004</v>
      </c>
      <c r="AQ389" s="6">
        <v>-29.563400000000001</v>
      </c>
      <c r="AR389" s="6">
        <v>32</v>
      </c>
      <c r="AS389" s="6">
        <v>-47.721400000000003</v>
      </c>
      <c r="AT389" s="6">
        <v>600</v>
      </c>
      <c r="AU389" s="6">
        <v>-29.563400000000001</v>
      </c>
      <c r="AV389" s="6">
        <v>18.158000000000001</v>
      </c>
      <c r="AW389" s="6">
        <v>29.759599999999999</v>
      </c>
      <c r="AX389" s="6">
        <v>47.917700000000004</v>
      </c>
      <c r="AY389" s="6">
        <v>0.24888199999999999</v>
      </c>
      <c r="AZ389" s="6">
        <v>0.15800700000000001</v>
      </c>
      <c r="BA389" s="6">
        <v>193.60400000000001</v>
      </c>
      <c r="BB389" s="6"/>
      <c r="BC389" s="6">
        <v>-48.8125</v>
      </c>
      <c r="BD389" s="6">
        <v>-1.09111</v>
      </c>
      <c r="BE389" s="6">
        <v>0.84092999999999996</v>
      </c>
      <c r="BF389" s="43"/>
      <c r="BG389" s="43"/>
      <c r="BH389" s="43"/>
      <c r="BI389" s="6">
        <v>1.0234399999999999</v>
      </c>
      <c r="BJ389" s="6">
        <v>1.2765599999999999</v>
      </c>
      <c r="BK389" s="6"/>
      <c r="BL389" s="21"/>
      <c r="BM389" s="21"/>
      <c r="BN389" s="21">
        <v>1</v>
      </c>
      <c r="BO389" s="6"/>
      <c r="BP389" s="6">
        <v>0.5</v>
      </c>
      <c r="BQ389" s="6"/>
      <c r="BR389" s="6"/>
      <c r="BS389" s="6"/>
      <c r="BT389" s="6"/>
      <c r="BV389" s="6"/>
      <c r="BW389" s="6"/>
      <c r="BX389" s="6"/>
      <c r="CI389" s="13"/>
      <c r="CJ389" s="13">
        <v>180</v>
      </c>
      <c r="CK389" s="26"/>
      <c r="CL389" s="26"/>
      <c r="CM389" s="26"/>
      <c r="CN389" s="26"/>
      <c r="CO389" s="29"/>
      <c r="CP389" s="26"/>
      <c r="CQ389" s="26"/>
      <c r="CR389" s="26"/>
      <c r="CS389" s="26"/>
      <c r="CT389" s="26"/>
      <c r="CU389" s="26"/>
      <c r="CV389" s="26"/>
      <c r="CW389" s="26"/>
      <c r="CX389" s="26"/>
      <c r="CY389" s="26"/>
      <c r="CZ389" s="26"/>
      <c r="DA389" s="26"/>
      <c r="DB389" s="26"/>
      <c r="DC389" s="26"/>
      <c r="DD389" s="26"/>
      <c r="DE389" s="26"/>
      <c r="DF389" s="26"/>
      <c r="DG389" s="26"/>
      <c r="DH389" s="26"/>
      <c r="DI389" s="26"/>
      <c r="DJ389" s="26"/>
      <c r="DK389" s="26"/>
      <c r="DL389" s="26"/>
      <c r="DM389" s="26"/>
    </row>
    <row r="390" spans="1:117" x14ac:dyDescent="0.25">
      <c r="A390" s="13" t="s">
        <v>996</v>
      </c>
      <c r="B390" s="6">
        <v>544</v>
      </c>
      <c r="C390" s="22" t="s">
        <v>845</v>
      </c>
      <c r="D390" s="6">
        <v>22</v>
      </c>
      <c r="F390" s="6" t="s">
        <v>948</v>
      </c>
      <c r="H390" s="6">
        <v>3</v>
      </c>
      <c r="K390" s="53"/>
      <c r="L390" s="53"/>
      <c r="N390" s="25">
        <v>2</v>
      </c>
      <c r="O390" s="25">
        <v>2.5</v>
      </c>
      <c r="P390" s="6">
        <v>36.21</v>
      </c>
      <c r="Q390" s="6">
        <v>13.2</v>
      </c>
      <c r="R390" s="6">
        <v>12.4</v>
      </c>
      <c r="S390" s="6">
        <v>1.0429999999999999</v>
      </c>
      <c r="T390" s="42"/>
      <c r="Y390" s="6">
        <v>0.28002199999999999</v>
      </c>
      <c r="Z390" s="6">
        <v>0.31065999999999999</v>
      </c>
      <c r="AA390" s="6">
        <v>0.34226200000000001</v>
      </c>
      <c r="AB390" s="6">
        <v>0.40259800000000001</v>
      </c>
      <c r="AC390" s="6">
        <v>0.45494600000000002</v>
      </c>
      <c r="AD390" s="6">
        <v>-15.4688</v>
      </c>
      <c r="AE390" s="6">
        <v>10.9688</v>
      </c>
      <c r="AF390" s="6">
        <v>5.625</v>
      </c>
      <c r="AG390" s="6">
        <v>-13.625</v>
      </c>
      <c r="AH390" s="6">
        <v>11.5938</v>
      </c>
      <c r="AI390" s="6">
        <v>4.53125</v>
      </c>
      <c r="AM390" s="6">
        <v>106</v>
      </c>
      <c r="AP390" s="23">
        <v>74.451599999999999</v>
      </c>
      <c r="AQ390" s="23">
        <v>-33.758800000000001</v>
      </c>
      <c r="AR390" s="23">
        <v>16</v>
      </c>
      <c r="AS390" s="23">
        <v>-55.988700000000001</v>
      </c>
      <c r="AT390" s="23">
        <v>565</v>
      </c>
      <c r="AU390" s="23">
        <v>-33.758800000000001</v>
      </c>
      <c r="AV390" s="23">
        <v>22.229800000000001</v>
      </c>
      <c r="AW390" s="23">
        <v>52.221699999999998</v>
      </c>
      <c r="AX390" s="23">
        <v>74.451599999999999</v>
      </c>
      <c r="AY390" s="23">
        <v>0.19192699999999999</v>
      </c>
      <c r="AZ390" s="23">
        <v>0.112368</v>
      </c>
      <c r="BA390" s="23">
        <v>489.84399999999999</v>
      </c>
      <c r="BC390" s="23">
        <v>-56.240200000000002</v>
      </c>
      <c r="BD390" s="23">
        <v>-0.25154399999999999</v>
      </c>
      <c r="BE390" s="23">
        <v>0.65669299999999997</v>
      </c>
      <c r="BF390" s="43"/>
      <c r="BG390" s="43"/>
      <c r="BH390" s="43"/>
      <c r="BI390" s="23">
        <v>1.6001799999999999</v>
      </c>
      <c r="BJ390" s="23">
        <v>1.8075000000000001</v>
      </c>
      <c r="BY390" s="105"/>
      <c r="BZ390" s="105"/>
      <c r="CA390" s="105"/>
      <c r="CI390" s="13"/>
      <c r="CJ390" s="13">
        <v>207</v>
      </c>
      <c r="CK390" s="26"/>
      <c r="CL390" s="26"/>
      <c r="CM390" s="26"/>
      <c r="CN390" s="26"/>
      <c r="CO390" s="29"/>
      <c r="DB390" s="26"/>
      <c r="DC390" s="26"/>
      <c r="DD390" s="26"/>
      <c r="DE390" s="26"/>
      <c r="DF390" s="26"/>
      <c r="DG390" s="26"/>
      <c r="DH390" s="26"/>
      <c r="DM390" s="26"/>
    </row>
    <row r="391" spans="1:117" x14ac:dyDescent="0.25">
      <c r="A391" s="13" t="s">
        <v>1021</v>
      </c>
      <c r="B391" s="6">
        <v>573</v>
      </c>
      <c r="C391" s="22" t="s">
        <v>778</v>
      </c>
      <c r="D391" s="6">
        <v>22</v>
      </c>
      <c r="E391" s="6">
        <v>15.8</v>
      </c>
      <c r="F391" s="6" t="s">
        <v>535</v>
      </c>
      <c r="G391" s="6" t="s">
        <v>1022</v>
      </c>
      <c r="I391" s="6">
        <v>0</v>
      </c>
      <c r="K391" s="53"/>
      <c r="L391" s="53"/>
      <c r="M391" s="106">
        <v>0.90955631399317405</v>
      </c>
      <c r="N391" s="25">
        <v>2</v>
      </c>
      <c r="O391" s="25">
        <v>2.5</v>
      </c>
      <c r="P391" s="6">
        <v>73.23</v>
      </c>
      <c r="Q391" s="6">
        <v>53.64</v>
      </c>
      <c r="R391" s="6">
        <v>32.14</v>
      </c>
      <c r="Y391" s="6">
        <v>0.46809400000000001</v>
      </c>
      <c r="Z391" s="6">
        <v>0.45817400000000003</v>
      </c>
      <c r="AA391" s="6">
        <v>0.49889899999999998</v>
      </c>
      <c r="AB391" s="6">
        <v>0.526752</v>
      </c>
      <c r="AC391" s="6">
        <v>0.31075399999999997</v>
      </c>
      <c r="AD391" s="6">
        <v>-12.3125</v>
      </c>
      <c r="AE391" s="6">
        <v>9.03125</v>
      </c>
      <c r="AF391" s="6">
        <v>5.375</v>
      </c>
      <c r="AG391" s="6">
        <v>-9.28125</v>
      </c>
      <c r="AH391" s="6">
        <v>7.78125</v>
      </c>
      <c r="AI391" s="6">
        <v>3.75</v>
      </c>
      <c r="AJ391" s="6">
        <v>-70.7</v>
      </c>
      <c r="AK391" s="6">
        <v>-400</v>
      </c>
      <c r="AL391" s="6">
        <v>250</v>
      </c>
      <c r="AP391" s="23">
        <v>79.093199999999996</v>
      </c>
      <c r="AQ391" s="23">
        <v>-31.2058</v>
      </c>
      <c r="AR391" s="6">
        <v>40</v>
      </c>
      <c r="AS391" s="23">
        <v>-56.832299999999996</v>
      </c>
      <c r="AT391" s="23">
        <v>260</v>
      </c>
      <c r="AU391" s="23">
        <v>-31.2058</v>
      </c>
      <c r="AV391" s="23">
        <v>25.6265</v>
      </c>
      <c r="AW391" s="23">
        <v>53.466700000000003</v>
      </c>
      <c r="AX391" s="23">
        <v>79.093199999999996</v>
      </c>
      <c r="AY391" s="23">
        <v>0.23985899999999999</v>
      </c>
      <c r="AZ391" s="23">
        <v>0.13589399999999999</v>
      </c>
      <c r="BA391" s="23">
        <v>408.08600000000001</v>
      </c>
      <c r="BC391" s="23">
        <v>-55.478900000000003</v>
      </c>
      <c r="BD391" s="23">
        <v>1.35338</v>
      </c>
      <c r="BE391" s="23">
        <v>0.85329900000000003</v>
      </c>
      <c r="BI391" s="23">
        <v>3.5127000000000002</v>
      </c>
      <c r="BJ391" s="23">
        <v>3.7549999999999999</v>
      </c>
      <c r="BY391" s="105"/>
      <c r="BZ391" s="105"/>
      <c r="CI391" s="13"/>
      <c r="CJ391" s="13">
        <v>225</v>
      </c>
      <c r="CK391" s="26"/>
      <c r="CL391" s="26"/>
      <c r="CM391" s="26"/>
      <c r="CN391" s="26"/>
      <c r="CO391" s="29"/>
      <c r="DB391" s="26"/>
      <c r="DC391" s="26"/>
      <c r="DD391" s="26"/>
      <c r="DE391" s="26"/>
      <c r="DF391" s="26"/>
      <c r="DG391" s="26"/>
      <c r="DH391" s="26"/>
      <c r="DM391" s="26"/>
    </row>
    <row r="392" spans="1:117" x14ac:dyDescent="0.25">
      <c r="A392" s="13" t="s">
        <v>1050</v>
      </c>
      <c r="B392" s="6">
        <v>653</v>
      </c>
      <c r="C392" s="22" t="s">
        <v>783</v>
      </c>
      <c r="D392" s="6">
        <v>22</v>
      </c>
      <c r="F392" s="6" t="s">
        <v>535</v>
      </c>
      <c r="M392" s="23">
        <v>0.1</v>
      </c>
      <c r="N392" s="23">
        <v>2</v>
      </c>
      <c r="O392" s="23">
        <v>2.5</v>
      </c>
      <c r="P392" s="6">
        <v>34.03</v>
      </c>
      <c r="Q392" s="23">
        <v>14.59</v>
      </c>
      <c r="R392" s="23">
        <v>12.9</v>
      </c>
      <c r="Y392" s="6">
        <v>0.386826</v>
      </c>
      <c r="Z392" s="6">
        <v>0.389822</v>
      </c>
      <c r="AA392" s="6">
        <v>0.42280200000000001</v>
      </c>
      <c r="AB392" s="6">
        <v>0.46820299999999998</v>
      </c>
      <c r="AC392" s="6">
        <v>0.49800899999999998</v>
      </c>
      <c r="AJ392" s="6">
        <v>-70.2</v>
      </c>
      <c r="AK392" s="6">
        <v>-1500</v>
      </c>
      <c r="AL392" s="6">
        <v>250</v>
      </c>
      <c r="AP392" s="23">
        <v>75.754800000000003</v>
      </c>
      <c r="AQ392" s="23">
        <v>-32.8035</v>
      </c>
      <c r="AR392" s="6">
        <v>15</v>
      </c>
      <c r="AS392" s="23">
        <v>-49.579799999999999</v>
      </c>
      <c r="AT392" s="23">
        <v>490</v>
      </c>
      <c r="AU392" s="23">
        <v>-32.8035</v>
      </c>
      <c r="AV392" s="23">
        <v>16.776399999999999</v>
      </c>
      <c r="AW392" s="23">
        <v>58.978499999999997</v>
      </c>
      <c r="AX392" s="23">
        <v>75.754800000000003</v>
      </c>
      <c r="AY392" s="23">
        <v>0.157502</v>
      </c>
      <c r="AZ392" s="23">
        <v>0.101381</v>
      </c>
      <c r="BA392" s="23">
        <v>630.31200000000001</v>
      </c>
      <c r="BB392" s="23">
        <v>-495.93799999999999</v>
      </c>
      <c r="BC392" s="23">
        <v>-53.877099999999999</v>
      </c>
      <c r="BD392" s="23">
        <v>-4.2972400000000004</v>
      </c>
      <c r="BE392" s="23">
        <v>0.54833699999999996</v>
      </c>
      <c r="BI392" s="23">
        <v>1.1643300000000001</v>
      </c>
      <c r="BJ392" s="23">
        <v>1.3613299999999999</v>
      </c>
      <c r="BY392" s="105">
        <v>0.46180555555555558</v>
      </c>
      <c r="BZ392" s="105">
        <v>0.4694444444444445</v>
      </c>
      <c r="CA392" s="105">
        <v>0.4770833333333333</v>
      </c>
      <c r="CK392" s="26"/>
      <c r="CO392" s="29"/>
      <c r="DB392" s="26"/>
      <c r="DC392" s="26"/>
      <c r="DD392" s="26"/>
      <c r="DE392" s="26"/>
      <c r="DF392" s="26"/>
      <c r="DG392" s="26"/>
      <c r="DM392" s="26"/>
    </row>
    <row r="393" spans="1:117" x14ac:dyDescent="0.25">
      <c r="A393" s="197" t="s">
        <v>1080</v>
      </c>
      <c r="B393" s="6">
        <v>682</v>
      </c>
      <c r="C393" s="176">
        <v>4</v>
      </c>
      <c r="D393" s="6">
        <v>22</v>
      </c>
      <c r="E393" s="6">
        <v>20.3</v>
      </c>
      <c r="F393" s="6" t="s">
        <v>535</v>
      </c>
      <c r="H393" s="6">
        <v>2</v>
      </c>
      <c r="N393" s="23">
        <v>2</v>
      </c>
      <c r="O393" s="23">
        <v>2</v>
      </c>
      <c r="P393" s="6">
        <v>26.29</v>
      </c>
      <c r="Q393" s="23">
        <v>15.8</v>
      </c>
      <c r="R393" s="23">
        <v>5.3</v>
      </c>
      <c r="S393" s="6">
        <v>0.52</v>
      </c>
      <c r="Y393" s="6">
        <v>0.56568600000000002</v>
      </c>
      <c r="Z393" s="6">
        <v>0.55582500000000001</v>
      </c>
      <c r="AA393" s="6">
        <v>0.54607300000000003</v>
      </c>
      <c r="AB393" s="6">
        <v>0.56634300000000004</v>
      </c>
      <c r="AC393" s="6">
        <v>0.61530899999999999</v>
      </c>
      <c r="AJ393" s="6">
        <v>-66.7</v>
      </c>
      <c r="AK393" s="6">
        <v>-1000</v>
      </c>
      <c r="AL393" s="6">
        <v>500</v>
      </c>
      <c r="AM393" s="6">
        <v>196</v>
      </c>
      <c r="AP393" s="23">
        <v>58.737299999999998</v>
      </c>
      <c r="AQ393" s="23">
        <v>-37.631700000000002</v>
      </c>
      <c r="AR393" s="6">
        <v>32</v>
      </c>
      <c r="AS393" s="23">
        <v>-51.446300000000001</v>
      </c>
      <c r="AT393" s="23">
        <v>490</v>
      </c>
      <c r="AU393" s="23">
        <v>-37.631700000000002</v>
      </c>
      <c r="AV393" s="23">
        <v>13.8146</v>
      </c>
      <c r="AW393" s="23">
        <v>44.922699999999999</v>
      </c>
      <c r="AX393" s="23">
        <v>58.737299999999998</v>
      </c>
      <c r="AY393" s="23">
        <v>0.22602</v>
      </c>
      <c r="AZ393" s="23">
        <v>0.13173000000000001</v>
      </c>
      <c r="BA393" s="23">
        <v>348.53500000000003</v>
      </c>
      <c r="BB393" s="23">
        <v>-264.06200000000001</v>
      </c>
      <c r="BC393" s="23">
        <v>-52.559600000000003</v>
      </c>
      <c r="BD393" s="23">
        <v>-1.1133</v>
      </c>
      <c r="BE393" s="23">
        <v>5.0722300000000002</v>
      </c>
      <c r="BF393" s="23">
        <v>0</v>
      </c>
      <c r="BG393" s="23">
        <v>0</v>
      </c>
      <c r="BH393" s="23">
        <v>0</v>
      </c>
      <c r="BI393" s="23">
        <v>0.80996000000000001</v>
      </c>
      <c r="BJ393" s="23">
        <v>1.0406200000000001</v>
      </c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H393" s="6"/>
      <c r="CK393" s="26"/>
      <c r="CO393" s="26"/>
      <c r="DG393" s="26"/>
      <c r="DM393" s="26"/>
    </row>
    <row r="394" spans="1:117" x14ac:dyDescent="0.25">
      <c r="A394" s="197" t="s">
        <v>1078</v>
      </c>
      <c r="B394" s="6">
        <v>680</v>
      </c>
      <c r="C394" s="176">
        <v>6</v>
      </c>
      <c r="D394" s="6">
        <v>24</v>
      </c>
      <c r="E394" s="6">
        <v>28.1</v>
      </c>
      <c r="F394" s="6" t="s">
        <v>535</v>
      </c>
      <c r="N394" s="6">
        <v>2</v>
      </c>
      <c r="O394" s="6">
        <v>2</v>
      </c>
      <c r="P394" s="6">
        <v>18.02</v>
      </c>
      <c r="Q394" s="23">
        <v>8.8000000000000007</v>
      </c>
      <c r="R394" s="23">
        <v>8.2799999999999994</v>
      </c>
      <c r="Y394" s="6">
        <v>0.44294699999999998</v>
      </c>
      <c r="Z394" s="6">
        <v>0.42818099999999998</v>
      </c>
      <c r="AA394" s="6">
        <v>0.44326700000000002</v>
      </c>
      <c r="AB394" s="6">
        <v>0.49776399999999998</v>
      </c>
      <c r="AC394" s="6">
        <v>0.60093300000000005</v>
      </c>
      <c r="AL394" s="6">
        <v>500</v>
      </c>
      <c r="AM394" s="6">
        <v>233</v>
      </c>
      <c r="AP394" s="23">
        <v>66.804699999999997</v>
      </c>
      <c r="AQ394" s="23">
        <v>-32.1629</v>
      </c>
      <c r="AR394" s="6">
        <v>30</v>
      </c>
      <c r="AS394" s="23">
        <v>-49.238</v>
      </c>
      <c r="AT394" s="23">
        <v>900</v>
      </c>
      <c r="AU394" s="23">
        <v>-32.1629</v>
      </c>
      <c r="AV394" s="23">
        <v>17.075099999999999</v>
      </c>
      <c r="AW394" s="23">
        <v>49.729599999999998</v>
      </c>
      <c r="AX394" s="23">
        <v>66.804699999999997</v>
      </c>
      <c r="AY394" s="23">
        <v>0.169457</v>
      </c>
      <c r="AZ394" s="23">
        <v>0.10424700000000001</v>
      </c>
      <c r="BA394" s="23">
        <v>509.01</v>
      </c>
      <c r="BB394" s="23">
        <v>-415.99</v>
      </c>
      <c r="BC394" s="23">
        <v>-54.310400000000001</v>
      </c>
      <c r="BD394" s="23">
        <v>-5.0724200000000002</v>
      </c>
      <c r="BE394" s="23">
        <v>0.57836799999999999</v>
      </c>
      <c r="BF394" s="23">
        <v>0</v>
      </c>
      <c r="BG394" s="23">
        <v>0</v>
      </c>
      <c r="BH394" s="23">
        <v>0</v>
      </c>
      <c r="BI394" s="23">
        <v>0.814299</v>
      </c>
      <c r="BJ394" s="23">
        <v>1.018</v>
      </c>
      <c r="BN394" s="23">
        <v>1</v>
      </c>
      <c r="CK394" s="26"/>
      <c r="CO394" s="29"/>
      <c r="DG394" s="26"/>
      <c r="DM394" s="26"/>
    </row>
    <row r="395" spans="1:117" x14ac:dyDescent="0.25">
      <c r="A395" s="197" t="s">
        <v>1043</v>
      </c>
      <c r="B395" s="6">
        <v>639</v>
      </c>
      <c r="C395" s="22">
        <v>5</v>
      </c>
      <c r="D395" s="6">
        <v>25</v>
      </c>
      <c r="E395" s="6">
        <v>23.6</v>
      </c>
      <c r="F395" s="6" t="s">
        <v>535</v>
      </c>
      <c r="K395" s="168">
        <v>2</v>
      </c>
      <c r="L395" s="168">
        <v>520</v>
      </c>
      <c r="M395" s="169">
        <v>0</v>
      </c>
      <c r="N395" s="25">
        <v>2</v>
      </c>
      <c r="O395" s="25">
        <v>2</v>
      </c>
      <c r="P395" s="6">
        <v>45.15</v>
      </c>
      <c r="Q395" s="6">
        <v>18.71</v>
      </c>
      <c r="R395" s="23">
        <v>22.35</v>
      </c>
      <c r="S395" s="23">
        <v>0.80100000000000005</v>
      </c>
      <c r="Y395" s="6">
        <v>0.38174599999999997</v>
      </c>
      <c r="Z395" s="6">
        <v>0.405586</v>
      </c>
      <c r="AA395" s="6">
        <v>0.44347700000000001</v>
      </c>
      <c r="AB395" s="6">
        <v>0.52366900000000005</v>
      </c>
      <c r="AC395" s="6">
        <v>0.54599500000000001</v>
      </c>
      <c r="AJ395" s="6">
        <v>-70.099999999999994</v>
      </c>
      <c r="AK395" s="6">
        <v>-900</v>
      </c>
      <c r="AM395" s="6">
        <v>84</v>
      </c>
      <c r="AP395" s="23">
        <v>59.3123</v>
      </c>
      <c r="AQ395" s="23">
        <v>-27.799199999999999</v>
      </c>
      <c r="AR395" s="6">
        <v>25</v>
      </c>
      <c r="AS395" s="23">
        <v>-51.171100000000003</v>
      </c>
      <c r="AT395" s="23">
        <v>410</v>
      </c>
      <c r="AU395" s="23">
        <v>-27.799199999999999</v>
      </c>
      <c r="AV395" s="23">
        <v>23.3719</v>
      </c>
      <c r="AW395" s="23">
        <v>35.940399999999997</v>
      </c>
      <c r="AX395" s="23">
        <v>59.3123</v>
      </c>
      <c r="AY395" s="23">
        <v>0.21917600000000001</v>
      </c>
      <c r="AZ395" s="23">
        <v>0.14288300000000001</v>
      </c>
      <c r="BA395" s="23">
        <v>271.125</v>
      </c>
      <c r="BB395" s="23">
        <v>-236.25</v>
      </c>
      <c r="BC395" s="23">
        <v>-47.05</v>
      </c>
      <c r="BD395" s="23">
        <v>4.1210599999999999</v>
      </c>
      <c r="BE395" s="23">
        <v>0.86701300000000003</v>
      </c>
      <c r="BI395" s="23">
        <v>1.8089900000000001</v>
      </c>
      <c r="BJ395" s="23">
        <v>2.0579999999999998</v>
      </c>
      <c r="BK395" s="23">
        <v>1</v>
      </c>
      <c r="BL395" s="23">
        <v>1</v>
      </c>
      <c r="BP395" s="23">
        <v>1</v>
      </c>
      <c r="BQ395" s="23">
        <v>1.0794968235294118</v>
      </c>
      <c r="BR395" s="23">
        <v>0.43423541176470581</v>
      </c>
      <c r="BY395" s="105">
        <v>0.4069444444444445</v>
      </c>
      <c r="BZ395" s="105">
        <v>0.41805555555555557</v>
      </c>
      <c r="CA395" s="105">
        <v>0.42638888888888887</v>
      </c>
      <c r="CI395" s="13"/>
      <c r="CJ395" s="13"/>
      <c r="CK395" s="26">
        <v>0</v>
      </c>
      <c r="CL395" s="26">
        <v>0</v>
      </c>
      <c r="CM395" s="26"/>
      <c r="CN395" s="26"/>
      <c r="CO395" s="29"/>
      <c r="CP395" s="26"/>
      <c r="CQ395" s="26"/>
      <c r="CR395" s="26"/>
      <c r="CS395" s="26"/>
      <c r="CT395" s="26"/>
      <c r="CU395" s="26"/>
      <c r="CV395" s="26"/>
      <c r="CW395" s="26"/>
      <c r="CX395" s="26"/>
      <c r="CY395" s="26"/>
      <c r="CZ395" s="26"/>
      <c r="DA395" s="26"/>
      <c r="DB395" s="26"/>
      <c r="DC395" s="26"/>
      <c r="DD395" s="26"/>
      <c r="DE395" s="26"/>
      <c r="DF395" s="26"/>
      <c r="DG395" s="26"/>
      <c r="DH395" s="26"/>
      <c r="DI395" s="26"/>
      <c r="DJ395" s="26"/>
      <c r="DK395" s="26"/>
      <c r="DL395" s="26"/>
      <c r="DM395" s="26"/>
    </row>
    <row r="396" spans="1:117" x14ac:dyDescent="0.25">
      <c r="A396" s="197" t="s">
        <v>1057</v>
      </c>
      <c r="B396" s="6">
        <v>660</v>
      </c>
      <c r="C396" s="22" t="s">
        <v>778</v>
      </c>
      <c r="D396" s="6">
        <v>25</v>
      </c>
      <c r="E396" s="6">
        <v>15.5</v>
      </c>
      <c r="F396" s="6" t="s">
        <v>1058</v>
      </c>
      <c r="N396" s="23">
        <v>2</v>
      </c>
      <c r="O396" s="23">
        <v>2</v>
      </c>
      <c r="P396" s="6">
        <v>36.659999999999997</v>
      </c>
      <c r="Q396" s="6">
        <v>14.41</v>
      </c>
      <c r="R396" s="23">
        <v>13.1</v>
      </c>
      <c r="Y396" s="6">
        <v>0.377305</v>
      </c>
      <c r="Z396" s="6">
        <v>0.38296400000000003</v>
      </c>
      <c r="AA396" s="6">
        <v>0.38279299999999999</v>
      </c>
      <c r="AB396" s="6">
        <v>0.39747399999999999</v>
      </c>
      <c r="AC396" s="6">
        <v>0.42628199999999999</v>
      </c>
      <c r="AP396" s="23">
        <v>69.008899999999997</v>
      </c>
      <c r="AQ396" s="23">
        <v>-29.0625</v>
      </c>
      <c r="AR396" s="6">
        <v>1</v>
      </c>
      <c r="AS396" s="23">
        <v>-46.821399999999997</v>
      </c>
      <c r="AT396" s="23">
        <v>400</v>
      </c>
      <c r="AU396" s="23">
        <v>-29.0625</v>
      </c>
      <c r="AV396" s="23">
        <v>17.758900000000001</v>
      </c>
      <c r="AW396" s="23">
        <v>51.25</v>
      </c>
      <c r="AX396" s="23">
        <v>69.008899999999997</v>
      </c>
      <c r="AY396" s="23">
        <v>0.19081500000000001</v>
      </c>
      <c r="AZ396" s="23">
        <v>0.125391</v>
      </c>
      <c r="BA396" s="23">
        <v>425.78100000000001</v>
      </c>
      <c r="BB396" s="23">
        <v>-359.375</v>
      </c>
      <c r="BC396" s="23">
        <v>-47.875</v>
      </c>
      <c r="BD396" s="23">
        <v>-1.0536000000000001</v>
      </c>
      <c r="BE396" s="23">
        <v>0.628444</v>
      </c>
      <c r="BI396" s="23">
        <v>1.3915599999999999</v>
      </c>
      <c r="BJ396" s="23">
        <v>1.62</v>
      </c>
      <c r="BY396" s="105">
        <v>0.53402777777777777</v>
      </c>
      <c r="BZ396" s="105">
        <v>0.54166666666666663</v>
      </c>
      <c r="CA396" s="105">
        <v>0.54999999999999993</v>
      </c>
      <c r="CK396" s="26"/>
      <c r="CO396" s="29"/>
      <c r="DB396" s="26"/>
      <c r="DC396" s="26"/>
      <c r="DD396" s="26"/>
      <c r="DE396" s="26"/>
      <c r="DF396" s="26"/>
      <c r="DG396" s="26"/>
      <c r="DM396" s="26"/>
    </row>
    <row r="397" spans="1:117" x14ac:dyDescent="0.25">
      <c r="A397" s="13" t="s">
        <v>1023</v>
      </c>
      <c r="B397" s="6">
        <v>574</v>
      </c>
      <c r="C397" s="22" t="s">
        <v>780</v>
      </c>
      <c r="D397" s="165">
        <v>26</v>
      </c>
      <c r="E397" s="165">
        <v>20.2</v>
      </c>
      <c r="F397" s="165" t="s">
        <v>535</v>
      </c>
      <c r="G397" s="165"/>
      <c r="H397" s="165"/>
      <c r="K397" s="53"/>
      <c r="L397" s="53"/>
      <c r="M397" s="106">
        <v>0.74096385542168675</v>
      </c>
      <c r="N397" s="25">
        <v>2</v>
      </c>
      <c r="O397" s="25">
        <v>2.5</v>
      </c>
      <c r="P397" s="6">
        <v>90.56</v>
      </c>
      <c r="Q397" s="6">
        <v>51.19</v>
      </c>
      <c r="R397" s="6">
        <v>48.3</v>
      </c>
      <c r="S397" s="6">
        <v>2.9289999999999998</v>
      </c>
      <c r="Y397" s="6">
        <v>0.53459800000000002</v>
      </c>
      <c r="Z397" s="6">
        <v>0.55183599999999999</v>
      </c>
      <c r="AA397" s="6">
        <v>0.56719799999999998</v>
      </c>
      <c r="AB397" s="6">
        <v>0.61887400000000004</v>
      </c>
      <c r="AC397" s="6">
        <v>0.49016399999999999</v>
      </c>
      <c r="AD397" s="6">
        <v>-9.21875</v>
      </c>
      <c r="AE397" s="6">
        <v>9.15625</v>
      </c>
      <c r="AF397" s="6">
        <v>4.09375</v>
      </c>
      <c r="AG397" s="6">
        <v>-8.53125</v>
      </c>
      <c r="AH397" s="6">
        <v>6.21875</v>
      </c>
      <c r="AI397" s="6">
        <v>3.75</v>
      </c>
      <c r="AJ397" s="6">
        <v>-66.2</v>
      </c>
      <c r="AK397" s="6">
        <v>-250</v>
      </c>
      <c r="AL397" s="6">
        <v>250</v>
      </c>
      <c r="AP397" s="23">
        <v>75.1357</v>
      </c>
      <c r="AQ397" s="23">
        <v>-29.025700000000001</v>
      </c>
      <c r="AR397" s="6">
        <v>43</v>
      </c>
      <c r="AS397" s="23">
        <v>-54.6858</v>
      </c>
      <c r="AT397" s="23">
        <v>220</v>
      </c>
      <c r="AU397" s="23">
        <v>-29.025700000000001</v>
      </c>
      <c r="AV397" s="23">
        <v>25.6602</v>
      </c>
      <c r="AW397" s="23">
        <v>49.475499999999997</v>
      </c>
      <c r="AX397" s="23">
        <v>75.1357</v>
      </c>
      <c r="AY397" s="23">
        <v>0.25571300000000002</v>
      </c>
      <c r="AZ397" s="23">
        <v>0.13855799999999999</v>
      </c>
      <c r="BA397" s="23">
        <v>360.21100000000001</v>
      </c>
      <c r="BC397" s="23">
        <v>-49.392400000000002</v>
      </c>
      <c r="BD397" s="23">
        <v>5.2934000000000001</v>
      </c>
      <c r="BE397" s="23">
        <v>0.91361400000000004</v>
      </c>
      <c r="BI397" s="23">
        <v>3.4270800000000001</v>
      </c>
      <c r="BJ397" s="23">
        <v>3.67279</v>
      </c>
      <c r="BY397" s="105"/>
      <c r="BZ397" s="105"/>
      <c r="CI397" s="13"/>
      <c r="CJ397" s="13">
        <v>226</v>
      </c>
      <c r="CK397" s="26" t="s">
        <v>1024</v>
      </c>
      <c r="CL397" s="26">
        <f>(0+5.14+2.57)*0.9348</f>
        <v>7.2073079999999985</v>
      </c>
      <c r="CO397" s="29">
        <v>1</v>
      </c>
      <c r="DB397" s="26"/>
      <c r="DC397" s="26"/>
      <c r="DD397" s="26"/>
      <c r="DE397" s="26"/>
      <c r="DF397" s="26"/>
      <c r="DG397" s="26"/>
      <c r="DH397" s="26"/>
      <c r="DM397" s="26"/>
    </row>
    <row r="398" spans="1:117" x14ac:dyDescent="0.25">
      <c r="A398" s="197" t="s">
        <v>1025</v>
      </c>
      <c r="B398" s="6">
        <v>575</v>
      </c>
      <c r="C398" s="22" t="s">
        <v>783</v>
      </c>
      <c r="D398" s="6">
        <v>26</v>
      </c>
      <c r="E398" s="6">
        <v>20.2</v>
      </c>
      <c r="F398" s="6" t="s">
        <v>535</v>
      </c>
      <c r="I398" s="6">
        <v>0</v>
      </c>
      <c r="K398" s="53"/>
      <c r="L398" s="53"/>
      <c r="M398" s="43">
        <v>0.10652920962199312</v>
      </c>
      <c r="N398" s="25">
        <v>2</v>
      </c>
      <c r="O398" s="25">
        <v>2</v>
      </c>
      <c r="P398" s="6">
        <v>21.96</v>
      </c>
      <c r="Q398" s="6">
        <v>11.87</v>
      </c>
      <c r="R398" s="6">
        <v>11.5</v>
      </c>
      <c r="S398" s="6">
        <v>0.48899999999999999</v>
      </c>
      <c r="Y398" s="6">
        <v>0.39627400000000002</v>
      </c>
      <c r="Z398" s="6">
        <v>0.411491</v>
      </c>
      <c r="AA398" s="6">
        <v>0.42673699999999998</v>
      </c>
      <c r="AB398" s="6">
        <v>0.47022900000000001</v>
      </c>
      <c r="AC398" s="6">
        <v>0.52903699999999998</v>
      </c>
      <c r="AP398" s="23">
        <v>67.867500000000007</v>
      </c>
      <c r="AQ398" s="23">
        <v>-35.002200000000002</v>
      </c>
      <c r="AR398" s="6">
        <v>33</v>
      </c>
      <c r="AS398" s="23">
        <v>-49.688600000000001</v>
      </c>
      <c r="AT398" s="23">
        <v>660</v>
      </c>
      <c r="AU398" s="23">
        <v>-35.002200000000002</v>
      </c>
      <c r="AV398" s="23">
        <v>14.686299999999999</v>
      </c>
      <c r="AW398" s="23">
        <v>53.181199999999997</v>
      </c>
      <c r="AX398" s="23">
        <v>67.867500000000007</v>
      </c>
      <c r="AY398" s="23">
        <v>0.179622</v>
      </c>
      <c r="AZ398" s="23">
        <v>0.105938</v>
      </c>
      <c r="BA398" s="23">
        <v>523.62699999999995</v>
      </c>
      <c r="BC398" s="23">
        <v>-52.5672</v>
      </c>
      <c r="BD398" s="23">
        <v>-2.8786700000000001</v>
      </c>
      <c r="BE398" s="23">
        <v>0.60139200000000004</v>
      </c>
      <c r="BI398" s="23">
        <v>0.87769900000000001</v>
      </c>
      <c r="BJ398" s="23">
        <v>1.0681799999999999</v>
      </c>
      <c r="BY398" s="105"/>
      <c r="BZ398" s="105"/>
      <c r="CI398" s="13"/>
      <c r="CJ398" s="13">
        <v>227</v>
      </c>
      <c r="CK398" s="26"/>
      <c r="CL398" s="26"/>
      <c r="CM398" s="26"/>
      <c r="CN398" s="26"/>
      <c r="CO398" s="29"/>
      <c r="DB398" s="26"/>
      <c r="DC398" s="26"/>
      <c r="DD398" s="26"/>
      <c r="DE398" s="26"/>
      <c r="DF398" s="26"/>
      <c r="DG398" s="26"/>
      <c r="DH398" s="26"/>
      <c r="DM398" s="26"/>
    </row>
    <row r="399" spans="1:117" x14ac:dyDescent="0.25">
      <c r="A399" s="197" t="s">
        <v>1026</v>
      </c>
      <c r="B399" s="6">
        <v>576</v>
      </c>
      <c r="C399" s="22" t="s">
        <v>775</v>
      </c>
      <c r="D399" s="6">
        <v>26</v>
      </c>
      <c r="E399" s="6">
        <v>20.2</v>
      </c>
      <c r="F399" s="6" t="s">
        <v>535</v>
      </c>
      <c r="I399" s="6">
        <v>0</v>
      </c>
      <c r="K399" s="53"/>
      <c r="L399" s="53"/>
      <c r="M399" s="106">
        <v>0.25686274509803919</v>
      </c>
      <c r="N399" s="25">
        <v>2</v>
      </c>
      <c r="O399" s="25">
        <v>2</v>
      </c>
      <c r="P399" s="6">
        <v>56.87</v>
      </c>
      <c r="Q399" s="6">
        <v>27.26</v>
      </c>
      <c r="R399" s="6">
        <v>30.12</v>
      </c>
      <c r="Y399" s="6">
        <v>0.68981199999999998</v>
      </c>
      <c r="Z399" s="6">
        <v>0.70294800000000002</v>
      </c>
      <c r="AA399" s="6">
        <v>0.68426100000000001</v>
      </c>
      <c r="AB399" s="6">
        <v>0.66893100000000005</v>
      </c>
      <c r="AC399" s="6">
        <v>0.68054099999999995</v>
      </c>
      <c r="AP399" s="23">
        <v>63.507599999999996</v>
      </c>
      <c r="AQ399" s="23">
        <v>-40.890599999999999</v>
      </c>
      <c r="AR399" s="6">
        <v>1</v>
      </c>
      <c r="AS399" s="23">
        <v>-56.007599999999996</v>
      </c>
      <c r="AT399" s="23">
        <v>300</v>
      </c>
      <c r="AU399" s="23">
        <v>-40.890599999999999</v>
      </c>
      <c r="AV399" s="23">
        <v>15.116899999999999</v>
      </c>
      <c r="AW399" s="23">
        <v>48.390599999999999</v>
      </c>
      <c r="AX399" s="23">
        <v>63.507599999999996</v>
      </c>
      <c r="AY399" s="23">
        <v>0.229268</v>
      </c>
      <c r="AZ399" s="23">
        <v>0.133108</v>
      </c>
      <c r="BA399" s="23">
        <v>370.31200000000001</v>
      </c>
      <c r="BC399" s="23">
        <v>-56.781199999999998</v>
      </c>
      <c r="BD399" s="23">
        <v>-0.77369699999999997</v>
      </c>
      <c r="BE399" s="23">
        <v>0.77857100000000001</v>
      </c>
      <c r="BI399" s="23">
        <v>0.981429</v>
      </c>
      <c r="BJ399" s="23">
        <v>1.22</v>
      </c>
      <c r="BQ399" s="23">
        <v>0.94983431481481495</v>
      </c>
      <c r="BR399" s="23">
        <v>0.38902224074074065</v>
      </c>
      <c r="BY399" s="105"/>
      <c r="BZ399" s="105"/>
      <c r="CI399" s="13"/>
      <c r="CJ399" s="13">
        <v>228</v>
      </c>
      <c r="CK399" s="26"/>
      <c r="CL399" s="26"/>
      <c r="CN399" s="26"/>
      <c r="CO399" s="29"/>
      <c r="CP399" s="26">
        <v>1</v>
      </c>
      <c r="CQ399" s="26"/>
      <c r="CR399" s="26"/>
      <c r="CS399" s="26"/>
      <c r="CT399" s="26"/>
      <c r="CU399" s="26"/>
      <c r="CV399" s="26"/>
      <c r="CW399" s="26"/>
      <c r="CX399" s="26"/>
      <c r="CY399" s="26"/>
      <c r="CZ399" s="26"/>
      <c r="DA399" s="26">
        <v>0</v>
      </c>
      <c r="DB399" s="26">
        <v>0</v>
      </c>
      <c r="DC399" s="26">
        <v>0</v>
      </c>
      <c r="DD399" s="26">
        <v>0</v>
      </c>
      <c r="DE399" s="26">
        <v>0</v>
      </c>
      <c r="DF399" s="26">
        <v>0</v>
      </c>
      <c r="DG399" s="26">
        <v>0</v>
      </c>
      <c r="DH399" s="26"/>
      <c r="DI399" s="26"/>
      <c r="DJ399" s="26"/>
      <c r="DK399" s="26"/>
      <c r="DL399" s="26"/>
      <c r="DM399" s="26"/>
    </row>
    <row r="400" spans="1:117" x14ac:dyDescent="0.25">
      <c r="A400" s="197" t="s">
        <v>1028</v>
      </c>
      <c r="B400" s="6">
        <v>578</v>
      </c>
      <c r="C400" s="22" t="s">
        <v>823</v>
      </c>
      <c r="D400" s="6">
        <v>26</v>
      </c>
      <c r="E400" s="6">
        <v>20.2</v>
      </c>
      <c r="F400" s="13" t="s">
        <v>535</v>
      </c>
      <c r="K400" s="53"/>
      <c r="L400" s="53"/>
      <c r="M400" s="106">
        <v>8.0086580086580081E-2</v>
      </c>
      <c r="N400" s="25">
        <v>2</v>
      </c>
      <c r="O400" s="25">
        <v>2</v>
      </c>
      <c r="P400" s="6">
        <v>24.77</v>
      </c>
      <c r="Q400" s="6">
        <v>17.59</v>
      </c>
      <c r="R400" s="6">
        <v>14.28</v>
      </c>
      <c r="AP400" s="6">
        <v>60.005899999999997</v>
      </c>
      <c r="AQ400" s="6">
        <v>-28.3171</v>
      </c>
      <c r="AR400" s="6">
        <v>27</v>
      </c>
      <c r="AS400" s="6">
        <v>-48.588099999999997</v>
      </c>
      <c r="AT400" s="6">
        <v>466.29599999999999</v>
      </c>
      <c r="AU400" s="6">
        <v>-28.3171</v>
      </c>
      <c r="AV400" s="6">
        <v>20.271000000000001</v>
      </c>
      <c r="AW400" s="6">
        <v>39.734900000000003</v>
      </c>
      <c r="AX400" s="6">
        <v>60.005899999999997</v>
      </c>
      <c r="AY400" s="6">
        <v>0.19938</v>
      </c>
      <c r="AZ400" s="6">
        <v>0.11952699999999999</v>
      </c>
      <c r="BA400" s="6">
        <v>340.68299999999999</v>
      </c>
      <c r="BB400" s="6"/>
      <c r="BC400" s="6">
        <v>-50.078699999999998</v>
      </c>
      <c r="BD400" s="6">
        <v>-1.49064</v>
      </c>
      <c r="BE400" s="6">
        <v>0.69515499999999997</v>
      </c>
      <c r="BI400" s="6">
        <v>1.2422500000000001</v>
      </c>
      <c r="BJ400" s="6">
        <v>1.4511099999999999</v>
      </c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V400" s="6"/>
      <c r="BW400" s="6"/>
      <c r="BX400" s="6"/>
      <c r="BY400" s="105"/>
      <c r="BZ400" s="105"/>
      <c r="CI400" s="13"/>
      <c r="CJ400" s="13">
        <v>230</v>
      </c>
      <c r="CK400" s="26"/>
      <c r="CL400" s="26"/>
      <c r="CN400" s="26"/>
      <c r="CO400" s="29"/>
      <c r="DB400" s="26"/>
      <c r="DC400" s="26"/>
      <c r="DD400" s="26"/>
      <c r="DE400" s="26"/>
      <c r="DF400" s="26"/>
      <c r="DG400" s="26"/>
      <c r="DH400" s="26"/>
      <c r="DM400" s="26"/>
    </row>
    <row r="401" spans="1:697" x14ac:dyDescent="0.25">
      <c r="A401" s="197" t="s">
        <v>1055</v>
      </c>
      <c r="B401" s="6">
        <v>659</v>
      </c>
      <c r="C401" s="22" t="s">
        <v>775</v>
      </c>
      <c r="D401" s="6">
        <v>26</v>
      </c>
      <c r="E401" s="6">
        <v>13.5</v>
      </c>
      <c r="F401" s="6" t="s">
        <v>1056</v>
      </c>
      <c r="M401" s="23">
        <v>0.06</v>
      </c>
      <c r="N401" s="23">
        <v>2</v>
      </c>
      <c r="O401" s="23">
        <v>2</v>
      </c>
      <c r="P401" s="6">
        <v>27.89</v>
      </c>
      <c r="Q401" s="6">
        <v>11.55</v>
      </c>
      <c r="R401" s="23">
        <v>11.13</v>
      </c>
      <c r="S401" s="23">
        <v>0.67300000000000004</v>
      </c>
      <c r="Y401" s="6">
        <v>0.41293800000000003</v>
      </c>
      <c r="Z401" s="6">
        <v>0.41627199999999998</v>
      </c>
      <c r="AA401" s="6">
        <v>0.42782900000000001</v>
      </c>
      <c r="AB401" s="6">
        <v>0.46929999999999999</v>
      </c>
      <c r="AC401" s="6">
        <v>0.54240900000000003</v>
      </c>
      <c r="AJ401" s="6">
        <v>-64.599999999999994</v>
      </c>
      <c r="AK401" s="6">
        <v>-1300</v>
      </c>
      <c r="AL401" s="6">
        <v>500</v>
      </c>
      <c r="AM401" s="6">
        <v>119.4</v>
      </c>
      <c r="AP401" s="23">
        <v>73.083600000000004</v>
      </c>
      <c r="AQ401" s="23">
        <v>-31.474299999999999</v>
      </c>
      <c r="AR401" s="6">
        <v>15</v>
      </c>
      <c r="AS401" s="23">
        <v>-50.6982</v>
      </c>
      <c r="AT401" s="23">
        <v>510</v>
      </c>
      <c r="AU401" s="23">
        <v>-31.474299999999999</v>
      </c>
      <c r="AV401" s="23">
        <v>19.224</v>
      </c>
      <c r="AW401" s="23">
        <v>53.859699999999997</v>
      </c>
      <c r="AX401" s="23">
        <v>73.083600000000004</v>
      </c>
      <c r="AY401" s="23">
        <v>0.177782</v>
      </c>
      <c r="AZ401" s="23">
        <v>0.11375200000000001</v>
      </c>
      <c r="BA401" s="23">
        <v>517.60400000000004</v>
      </c>
      <c r="BB401" s="23">
        <v>-411.875</v>
      </c>
      <c r="BC401" s="23">
        <v>-53.043799999999997</v>
      </c>
      <c r="BD401" s="23">
        <v>-2.3455300000000001</v>
      </c>
      <c r="BE401" s="23">
        <v>0.63070099999999996</v>
      </c>
      <c r="BI401" s="23">
        <v>1.2486299999999999</v>
      </c>
      <c r="BJ401" s="23">
        <v>1.4686699999999999</v>
      </c>
      <c r="BN401" s="23">
        <v>1</v>
      </c>
      <c r="BY401" s="105">
        <v>0.43958333333333338</v>
      </c>
      <c r="BZ401" s="105">
        <v>0.44861111111111113</v>
      </c>
      <c r="CA401" s="105">
        <v>0.45624999999999999</v>
      </c>
      <c r="CK401" s="26"/>
      <c r="CO401" s="29"/>
      <c r="DG401" s="26"/>
      <c r="DM401" s="26"/>
    </row>
    <row r="402" spans="1:697" x14ac:dyDescent="0.25">
      <c r="A402" s="197" t="s">
        <v>920</v>
      </c>
      <c r="B402" s="6">
        <v>421</v>
      </c>
      <c r="C402" s="22">
        <v>4</v>
      </c>
      <c r="D402" s="13">
        <v>28</v>
      </c>
      <c r="E402" s="13">
        <v>27</v>
      </c>
      <c r="F402" s="13" t="s">
        <v>535</v>
      </c>
      <c r="K402" s="53"/>
      <c r="L402" s="53"/>
      <c r="M402" s="23">
        <v>0.6428571428571429</v>
      </c>
      <c r="N402" s="25">
        <v>2</v>
      </c>
      <c r="O402" s="25">
        <v>2</v>
      </c>
      <c r="P402" s="6">
        <v>24.09</v>
      </c>
      <c r="Q402" s="6">
        <v>14.92</v>
      </c>
      <c r="R402" s="6">
        <v>10.57</v>
      </c>
      <c r="S402" s="6">
        <v>0.58299999999999996</v>
      </c>
      <c r="T402" s="6">
        <v>0.55500000000000005</v>
      </c>
      <c r="Y402" s="6">
        <v>0.54112899999999997</v>
      </c>
      <c r="Z402" s="6">
        <v>0.55252900000000005</v>
      </c>
      <c r="AA402" s="6">
        <v>0.56407799999999997</v>
      </c>
      <c r="AB402" s="6">
        <v>0.59046100000000001</v>
      </c>
      <c r="AC402" s="6">
        <v>0.66190499999999997</v>
      </c>
      <c r="AM402" s="6">
        <v>87</v>
      </c>
      <c r="AP402" s="6">
        <v>33.959299999999999</v>
      </c>
      <c r="AQ402" s="6">
        <v>-31.073</v>
      </c>
      <c r="AR402" s="6">
        <v>20</v>
      </c>
      <c r="AS402" s="6">
        <v>-46.221800000000002</v>
      </c>
      <c r="AT402" s="6">
        <v>800</v>
      </c>
      <c r="AU402" s="6">
        <v>-31.073</v>
      </c>
      <c r="AV402" s="6">
        <v>15.1488</v>
      </c>
      <c r="AW402" s="6">
        <v>18.810500000000001</v>
      </c>
      <c r="AX402" s="6">
        <v>33.959299999999999</v>
      </c>
      <c r="AY402" s="6">
        <v>0.35952400000000001</v>
      </c>
      <c r="AZ402" s="6">
        <v>0.16440299999999999</v>
      </c>
      <c r="BA402" s="6">
        <v>110</v>
      </c>
      <c r="BB402" s="6"/>
      <c r="BC402" s="6">
        <v>-40.364100000000001</v>
      </c>
      <c r="BD402" s="6">
        <v>5.8577300000000001</v>
      </c>
      <c r="BE402" s="6">
        <v>1.2799499999999999</v>
      </c>
      <c r="BI402" s="6">
        <v>0.71904900000000005</v>
      </c>
      <c r="BJ402" s="6">
        <v>0.98150000000000004</v>
      </c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V402" s="6"/>
      <c r="BW402" s="6"/>
      <c r="BX402" s="6"/>
      <c r="BY402" s="105">
        <v>0.3347222222222222</v>
      </c>
      <c r="BZ402" s="105"/>
      <c r="CG402" s="23">
        <v>9.8000000000000007</v>
      </c>
      <c r="CI402" s="13"/>
      <c r="CJ402" s="13">
        <v>131</v>
      </c>
      <c r="CK402" s="26"/>
      <c r="CO402" s="29"/>
      <c r="DG402" s="26"/>
      <c r="DH402" s="26"/>
      <c r="DM402" s="26"/>
    </row>
    <row r="403" spans="1:697" x14ac:dyDescent="0.25">
      <c r="A403" s="13" t="s">
        <v>921</v>
      </c>
      <c r="B403" s="6">
        <v>423</v>
      </c>
      <c r="C403" s="22">
        <v>1</v>
      </c>
      <c r="D403" s="13">
        <v>29</v>
      </c>
      <c r="E403" s="13">
        <v>29.1</v>
      </c>
      <c r="F403" s="13" t="s">
        <v>535</v>
      </c>
      <c r="K403" s="53"/>
      <c r="L403" s="53"/>
      <c r="M403" s="23">
        <v>2.6315789473684209E-2</v>
      </c>
      <c r="N403" s="25">
        <v>2</v>
      </c>
      <c r="O403" s="25">
        <v>2.5</v>
      </c>
      <c r="P403" s="6">
        <v>29.7</v>
      </c>
      <c r="Q403" s="6">
        <v>14.62</v>
      </c>
      <c r="R403" s="6">
        <v>16.7</v>
      </c>
      <c r="S403" s="6">
        <v>0.86499999999999999</v>
      </c>
      <c r="T403" s="6">
        <v>0.878</v>
      </c>
      <c r="Y403" s="6">
        <v>0.404173</v>
      </c>
      <c r="Z403" s="6">
        <v>0.40822399999999998</v>
      </c>
      <c r="AA403" s="6">
        <v>0.41657899999999998</v>
      </c>
      <c r="AB403" s="6">
        <v>0.45552900000000002</v>
      </c>
      <c r="AC403" s="6">
        <v>0.52294300000000005</v>
      </c>
      <c r="AD403" s="6">
        <v>-10.75</v>
      </c>
      <c r="AE403" s="6">
        <v>6.65625</v>
      </c>
      <c r="AF403" s="6">
        <v>5.3125</v>
      </c>
      <c r="AG403" s="6">
        <v>-10.1875</v>
      </c>
      <c r="AH403" s="6">
        <v>6.3125</v>
      </c>
      <c r="AI403" s="6">
        <v>4.40625</v>
      </c>
      <c r="AJ403" s="6">
        <v>0</v>
      </c>
      <c r="AK403" s="6">
        <v>0</v>
      </c>
      <c r="AL403" s="6">
        <v>250</v>
      </c>
      <c r="AM403" s="6">
        <v>90</v>
      </c>
      <c r="AP403" s="6">
        <v>66.723299999999995</v>
      </c>
      <c r="AQ403" s="6">
        <v>-26.56</v>
      </c>
      <c r="AR403" s="6">
        <v>19</v>
      </c>
      <c r="AS403" s="6">
        <v>-48.119700000000002</v>
      </c>
      <c r="AT403" s="6">
        <v>420</v>
      </c>
      <c r="AU403" s="6">
        <v>-26.56</v>
      </c>
      <c r="AV403" s="6">
        <v>21.559699999999999</v>
      </c>
      <c r="AW403" s="6">
        <v>45.163600000000002</v>
      </c>
      <c r="AX403" s="6">
        <v>66.723299999999995</v>
      </c>
      <c r="AY403" s="6">
        <v>0.182725</v>
      </c>
      <c r="AZ403" s="6">
        <v>0.119473</v>
      </c>
      <c r="BA403" s="6">
        <v>408.964</v>
      </c>
      <c r="BB403" s="6"/>
      <c r="BC403" s="6">
        <v>-49.254899999999999</v>
      </c>
      <c r="BD403" s="6">
        <v>-1.1352500000000001</v>
      </c>
      <c r="BE403" s="6">
        <v>0.66589600000000004</v>
      </c>
      <c r="BF403" s="43"/>
      <c r="BG403" s="43"/>
      <c r="BH403" s="43"/>
      <c r="BI403" s="6">
        <v>1.9335800000000001</v>
      </c>
      <c r="BJ403" s="6">
        <v>2.1447400000000001</v>
      </c>
      <c r="BK403" s="6"/>
      <c r="BL403" s="6">
        <v>1</v>
      </c>
      <c r="BM403" s="6"/>
      <c r="BN403" s="6">
        <v>1</v>
      </c>
      <c r="BO403" s="6"/>
      <c r="BP403" s="6"/>
      <c r="BQ403" s="6">
        <v>1.4586601282051281</v>
      </c>
      <c r="BR403" s="6">
        <v>0.54489553225806431</v>
      </c>
      <c r="BS403" s="6"/>
      <c r="BT403" s="6"/>
      <c r="BV403" s="6"/>
      <c r="BW403" s="6"/>
      <c r="BX403" s="6"/>
      <c r="CI403" s="13"/>
      <c r="CJ403" s="13">
        <v>132</v>
      </c>
      <c r="CK403" s="26"/>
      <c r="CL403" s="26"/>
      <c r="CM403" s="26"/>
      <c r="CN403" s="26"/>
      <c r="CO403" s="29"/>
      <c r="DB403" s="26"/>
      <c r="DC403" s="26"/>
      <c r="DD403" s="26"/>
      <c r="DE403" s="26"/>
      <c r="DF403" s="26"/>
      <c r="DG403" s="26"/>
      <c r="DH403" s="26"/>
      <c r="DM403" s="26"/>
    </row>
    <row r="404" spans="1:697" x14ac:dyDescent="0.25">
      <c r="A404" s="197" t="s">
        <v>922</v>
      </c>
      <c r="B404" s="6">
        <v>424</v>
      </c>
      <c r="C404" s="22">
        <v>2</v>
      </c>
      <c r="D404" s="13">
        <v>29</v>
      </c>
      <c r="E404" s="13">
        <v>29.1</v>
      </c>
      <c r="F404" s="13" t="s">
        <v>535</v>
      </c>
      <c r="K404" s="53"/>
      <c r="L404" s="53"/>
      <c r="M404" s="23">
        <v>0</v>
      </c>
      <c r="N404" s="25">
        <v>2</v>
      </c>
      <c r="O404" s="25">
        <v>2</v>
      </c>
      <c r="P404" s="6">
        <v>27.27</v>
      </c>
      <c r="Q404" s="6">
        <v>14.3</v>
      </c>
      <c r="R404" s="6">
        <v>10.65</v>
      </c>
      <c r="S404" s="6">
        <v>0.61899999999999999</v>
      </c>
      <c r="T404" s="42"/>
      <c r="Y404" s="6">
        <v>0.54865200000000003</v>
      </c>
      <c r="Z404" s="6">
        <v>0.53010299999999999</v>
      </c>
      <c r="AA404" s="6">
        <v>0.51957500000000001</v>
      </c>
      <c r="AB404" s="6">
        <v>0.53512899999999997</v>
      </c>
      <c r="AC404" s="6">
        <v>0.56206299999999998</v>
      </c>
      <c r="AD404" s="6">
        <v>-10.625</v>
      </c>
      <c r="AE404" s="6">
        <v>9.96875</v>
      </c>
      <c r="AF404" s="6">
        <v>4.34375</v>
      </c>
      <c r="AG404" s="6">
        <v>-10.375</v>
      </c>
      <c r="AH404" s="6">
        <v>8.25</v>
      </c>
      <c r="AI404" s="6">
        <v>3.875</v>
      </c>
      <c r="AM404" s="6">
        <v>209</v>
      </c>
      <c r="AP404" s="6">
        <v>72.768799999999999</v>
      </c>
      <c r="AQ404" s="6">
        <v>-34.005600000000001</v>
      </c>
      <c r="AR404" s="6">
        <v>29</v>
      </c>
      <c r="AS404" s="6">
        <v>-55.064100000000003</v>
      </c>
      <c r="AT404" s="6">
        <v>470</v>
      </c>
      <c r="AU404" s="6">
        <v>-34.005600000000001</v>
      </c>
      <c r="AV404" s="6">
        <v>21.058499999999999</v>
      </c>
      <c r="AW404" s="6">
        <v>51.710299999999997</v>
      </c>
      <c r="AX404" s="6">
        <v>72.768799999999999</v>
      </c>
      <c r="AY404" s="6">
        <v>0.16961499999999999</v>
      </c>
      <c r="AZ404" s="6">
        <v>0.10451299999999999</v>
      </c>
      <c r="BA404" s="6">
        <v>522.84500000000003</v>
      </c>
      <c r="BB404" s="6"/>
      <c r="BC404" s="6">
        <v>-59.248899999999999</v>
      </c>
      <c r="BD404" s="6">
        <v>-4.18485</v>
      </c>
      <c r="BE404" s="6">
        <v>0.59577100000000005</v>
      </c>
      <c r="BF404" s="43"/>
      <c r="BG404" s="43"/>
      <c r="BH404" s="43"/>
      <c r="BI404" s="6">
        <v>1.1959500000000001</v>
      </c>
      <c r="BJ404" s="6">
        <v>1.39276</v>
      </c>
      <c r="BK404" s="6"/>
      <c r="BL404" s="6">
        <v>1</v>
      </c>
      <c r="BM404" s="6"/>
      <c r="BN404" s="6">
        <v>1</v>
      </c>
      <c r="BO404" s="6"/>
      <c r="BP404" s="6">
        <v>1</v>
      </c>
      <c r="BQ404" s="6">
        <v>1.1104334999999999</v>
      </c>
      <c r="BR404" s="6">
        <v>0.54788881578947368</v>
      </c>
      <c r="BS404" s="6"/>
      <c r="BT404" s="6"/>
      <c r="BV404" s="6"/>
      <c r="BW404" s="6"/>
      <c r="BX404" s="6"/>
      <c r="CI404" s="13"/>
      <c r="CJ404" s="13">
        <v>133</v>
      </c>
      <c r="CK404" s="26"/>
      <c r="CO404" s="29"/>
      <c r="DB404" s="26"/>
      <c r="DC404" s="26"/>
      <c r="DD404" s="26"/>
      <c r="DE404" s="26"/>
      <c r="DF404" s="26"/>
      <c r="DG404" s="26"/>
      <c r="DH404" s="26"/>
      <c r="DM404" s="26"/>
    </row>
    <row r="405" spans="1:697" x14ac:dyDescent="0.25">
      <c r="A405" s="197" t="s">
        <v>926</v>
      </c>
      <c r="B405" s="6">
        <v>432</v>
      </c>
      <c r="C405" s="22" t="s">
        <v>780</v>
      </c>
      <c r="D405" s="13">
        <v>32</v>
      </c>
      <c r="E405" s="13">
        <v>40.5</v>
      </c>
      <c r="F405" s="13" t="s">
        <v>535</v>
      </c>
      <c r="K405" s="53"/>
      <c r="L405" s="53"/>
      <c r="M405" s="23">
        <v>8.2285714285714281E-2</v>
      </c>
      <c r="N405" s="25">
        <v>2</v>
      </c>
      <c r="O405" s="25">
        <v>2</v>
      </c>
      <c r="P405" s="6">
        <v>17.23</v>
      </c>
      <c r="Q405" s="6">
        <v>9.8699999999999992</v>
      </c>
      <c r="R405" s="23">
        <v>10.98</v>
      </c>
      <c r="S405" s="42"/>
      <c r="T405" s="42"/>
      <c r="Y405" s="42"/>
      <c r="Z405" s="6">
        <v>0.53001500000000001</v>
      </c>
      <c r="AA405" s="6">
        <v>0.54860500000000001</v>
      </c>
      <c r="AB405" s="6">
        <v>0.58279999999999998</v>
      </c>
      <c r="AC405" s="6">
        <v>0.66864900000000005</v>
      </c>
      <c r="AD405" s="6">
        <v>-8.375</v>
      </c>
      <c r="AE405" s="6">
        <v>10.5312</v>
      </c>
      <c r="AF405" s="6">
        <v>3.9375</v>
      </c>
      <c r="AG405" s="6">
        <v>-8.375</v>
      </c>
      <c r="AH405" s="6">
        <v>10.5312</v>
      </c>
      <c r="AI405" s="6">
        <v>3.9375</v>
      </c>
      <c r="AP405" s="23">
        <v>61.9116</v>
      </c>
      <c r="AQ405" s="23">
        <v>-36.293599999999998</v>
      </c>
      <c r="AR405" s="23">
        <v>37</v>
      </c>
      <c r="AS405" s="23">
        <v>-49.579599999999999</v>
      </c>
      <c r="AT405" s="23">
        <v>610</v>
      </c>
      <c r="AU405" s="23">
        <v>-36.293599999999998</v>
      </c>
      <c r="AV405" s="23">
        <v>13.286</v>
      </c>
      <c r="AW405" s="23">
        <v>48.625599999999999</v>
      </c>
      <c r="AX405" s="23">
        <v>61.9116</v>
      </c>
      <c r="AY405" s="23">
        <v>0.20072999999999999</v>
      </c>
      <c r="AZ405" s="23">
        <v>0.123656</v>
      </c>
      <c r="BA405" s="23">
        <v>411.74</v>
      </c>
      <c r="BC405" s="23">
        <v>-51.942599999999999</v>
      </c>
      <c r="BD405" s="23">
        <v>-2.36293</v>
      </c>
      <c r="BE405" s="23">
        <v>0.64182099999999997</v>
      </c>
      <c r="BF405" s="43"/>
      <c r="BG405" s="43"/>
      <c r="BH405" s="43"/>
      <c r="BI405" s="23">
        <v>0.94547599999999998</v>
      </c>
      <c r="BJ405" s="23">
        <v>1.15784</v>
      </c>
      <c r="CI405" s="13"/>
      <c r="CJ405" s="13">
        <v>140</v>
      </c>
      <c r="CK405" s="26">
        <v>0</v>
      </c>
      <c r="CL405" s="15">
        <v>0</v>
      </c>
      <c r="CM405" s="15"/>
      <c r="CN405" s="15"/>
      <c r="CO405" s="29"/>
      <c r="CQ405" s="6">
        <v>8.75</v>
      </c>
      <c r="CR405" s="6">
        <v>0.72</v>
      </c>
      <c r="CS405" s="6">
        <v>0.51</v>
      </c>
      <c r="CT405" s="6">
        <v>1</v>
      </c>
      <c r="CU405" s="6">
        <v>1.1399999999999999</v>
      </c>
      <c r="CV405" s="6">
        <v>1.54</v>
      </c>
      <c r="DA405" s="6">
        <v>4</v>
      </c>
      <c r="DB405" s="26">
        <v>1</v>
      </c>
      <c r="DC405" s="26">
        <v>0</v>
      </c>
      <c r="DD405" s="26">
        <v>0</v>
      </c>
      <c r="DE405" s="26">
        <v>0</v>
      </c>
      <c r="DF405" s="26">
        <v>0</v>
      </c>
      <c r="DG405" s="26">
        <v>0</v>
      </c>
      <c r="DH405" s="26">
        <v>0</v>
      </c>
      <c r="DI405" s="26">
        <v>1</v>
      </c>
      <c r="DJ405" s="26">
        <v>1</v>
      </c>
      <c r="DK405" s="26">
        <v>0</v>
      </c>
      <c r="DL405" s="26">
        <v>1</v>
      </c>
      <c r="DM405" s="26">
        <v>0</v>
      </c>
    </row>
    <row r="406" spans="1:697" x14ac:dyDescent="0.25">
      <c r="A406" s="197" t="s">
        <v>927</v>
      </c>
      <c r="B406" s="6">
        <v>433</v>
      </c>
      <c r="C406" s="22" t="s">
        <v>783</v>
      </c>
      <c r="D406" s="13">
        <v>32</v>
      </c>
      <c r="E406" s="13">
        <v>40.5</v>
      </c>
      <c r="F406" s="13" t="s">
        <v>535</v>
      </c>
      <c r="K406" s="53"/>
      <c r="L406" s="53"/>
      <c r="M406" s="23">
        <v>2.9755579171094584E-2</v>
      </c>
      <c r="N406" s="25">
        <v>2</v>
      </c>
      <c r="O406" s="25">
        <v>2</v>
      </c>
      <c r="P406" s="6">
        <v>27.65</v>
      </c>
      <c r="Q406" s="6">
        <v>11.57</v>
      </c>
      <c r="R406" s="6">
        <v>15.73</v>
      </c>
      <c r="S406" s="42"/>
      <c r="T406" s="42"/>
      <c r="Y406" s="6">
        <v>0.41178199999999998</v>
      </c>
      <c r="Z406" s="6">
        <v>0.41780800000000001</v>
      </c>
      <c r="AA406" s="6">
        <v>0.42161999999999999</v>
      </c>
      <c r="AB406" s="6">
        <v>0.45046700000000001</v>
      </c>
      <c r="AC406" s="6">
        <v>0.49498799999999998</v>
      </c>
      <c r="AP406" s="23">
        <v>64.2453</v>
      </c>
      <c r="AQ406" s="23">
        <v>-24.917300000000001</v>
      </c>
      <c r="AR406" s="23">
        <v>24</v>
      </c>
      <c r="AS406" s="23">
        <v>-49.336500000000001</v>
      </c>
      <c r="AT406" s="23">
        <v>590</v>
      </c>
      <c r="AU406" s="23">
        <v>-24.917300000000001</v>
      </c>
      <c r="AV406" s="23">
        <v>24.4191</v>
      </c>
      <c r="AW406" s="23">
        <v>39.8262</v>
      </c>
      <c r="AX406" s="23">
        <v>64.2453</v>
      </c>
      <c r="AY406" s="23">
        <v>0.18825600000000001</v>
      </c>
      <c r="AZ406" s="23">
        <v>0.11194900000000001</v>
      </c>
      <c r="BA406" s="23">
        <v>359.44</v>
      </c>
      <c r="BC406" s="23">
        <v>-45.417999999999999</v>
      </c>
      <c r="BD406" s="23">
        <v>3.9184999999999999</v>
      </c>
      <c r="BE406" s="23">
        <v>0.66369999999999996</v>
      </c>
      <c r="BF406" s="43"/>
      <c r="BG406" s="43"/>
      <c r="BH406" s="43"/>
      <c r="BI406" s="23">
        <v>1.47672</v>
      </c>
      <c r="BJ406" s="23">
        <v>1.67458</v>
      </c>
      <c r="CI406" s="13"/>
      <c r="CJ406" s="13">
        <v>141</v>
      </c>
      <c r="CK406" s="26">
        <v>0</v>
      </c>
      <c r="CL406" s="15">
        <v>0</v>
      </c>
      <c r="CM406" s="15"/>
      <c r="CN406" s="15"/>
      <c r="CO406" s="29"/>
      <c r="DA406" s="6">
        <v>0</v>
      </c>
      <c r="DB406" s="26">
        <v>0</v>
      </c>
      <c r="DC406" s="26">
        <v>0</v>
      </c>
      <c r="DD406" s="26">
        <v>0</v>
      </c>
      <c r="DE406" s="26">
        <v>0</v>
      </c>
      <c r="DF406" s="26">
        <v>0</v>
      </c>
      <c r="DG406" s="26">
        <v>0</v>
      </c>
      <c r="DH406" s="6">
        <v>0</v>
      </c>
      <c r="DI406" s="6">
        <v>0</v>
      </c>
      <c r="DJ406" s="6">
        <v>0</v>
      </c>
      <c r="DK406" s="6">
        <v>0</v>
      </c>
      <c r="DL406" s="6">
        <v>0</v>
      </c>
      <c r="DM406" s="26">
        <v>0</v>
      </c>
    </row>
    <row r="407" spans="1:697" x14ac:dyDescent="0.25">
      <c r="A407" s="197" t="s">
        <v>928</v>
      </c>
      <c r="B407" s="6">
        <v>434</v>
      </c>
      <c r="C407" s="22" t="s">
        <v>783</v>
      </c>
      <c r="D407" s="13">
        <v>32</v>
      </c>
      <c r="E407" s="13">
        <v>40.5</v>
      </c>
      <c r="F407" s="13" t="s">
        <v>535</v>
      </c>
      <c r="K407" s="53"/>
      <c r="L407" s="53"/>
      <c r="M407" s="23">
        <v>0.13283740701381508</v>
      </c>
      <c r="N407" s="25">
        <v>2</v>
      </c>
      <c r="O407" s="25">
        <v>2</v>
      </c>
      <c r="P407" s="6">
        <v>20.21</v>
      </c>
      <c r="Q407" s="6">
        <v>10.54</v>
      </c>
      <c r="R407" s="6">
        <v>8.27</v>
      </c>
      <c r="S407" s="42"/>
      <c r="T407" s="42"/>
      <c r="Y407" s="6">
        <v>0.47719600000000001</v>
      </c>
      <c r="Z407" s="6">
        <v>0.48982199999999998</v>
      </c>
      <c r="AA407" s="6">
        <v>0.48138900000000001</v>
      </c>
      <c r="AB407" s="6">
        <v>0.49338500000000002</v>
      </c>
      <c r="AC407" s="6">
        <v>0.53431799999999996</v>
      </c>
      <c r="AD407" s="6">
        <v>-8.9375</v>
      </c>
      <c r="AE407" s="6">
        <v>8.75</v>
      </c>
      <c r="AF407" s="6">
        <v>4.3125</v>
      </c>
      <c r="AG407" s="6">
        <v>-8.9375</v>
      </c>
      <c r="AH407" s="6">
        <v>8.75</v>
      </c>
      <c r="AI407" s="6">
        <v>4.3125</v>
      </c>
      <c r="AP407" s="6">
        <v>69.021799999999999</v>
      </c>
      <c r="AQ407" s="6">
        <v>-29.856000000000002</v>
      </c>
      <c r="AR407" s="6">
        <v>30</v>
      </c>
      <c r="AS407" s="6">
        <v>-49.954099999999997</v>
      </c>
      <c r="AT407" s="6">
        <v>710</v>
      </c>
      <c r="AU407" s="6">
        <v>-29.856000000000002</v>
      </c>
      <c r="AV407" s="6">
        <v>20.098099999999999</v>
      </c>
      <c r="AW407" s="6">
        <v>48.923699999999997</v>
      </c>
      <c r="AX407" s="6">
        <v>69.021799999999999</v>
      </c>
      <c r="AY407" s="6">
        <v>0.16106699999999999</v>
      </c>
      <c r="AZ407" s="6">
        <v>0.104653</v>
      </c>
      <c r="BA407" s="6">
        <v>497.03100000000001</v>
      </c>
      <c r="BB407" s="6"/>
      <c r="BC407" s="6">
        <v>-53.405200000000001</v>
      </c>
      <c r="BD407" s="6">
        <v>-3.45113</v>
      </c>
      <c r="BE407" s="6">
        <v>0.55222099999999996</v>
      </c>
      <c r="BF407" s="43"/>
      <c r="BG407" s="43"/>
      <c r="BH407" s="43"/>
      <c r="BI407" s="6">
        <v>1.17411</v>
      </c>
      <c r="BJ407" s="6">
        <v>1.369</v>
      </c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V407" s="6"/>
      <c r="BW407" s="6"/>
      <c r="BX407" s="6"/>
      <c r="CI407" s="13"/>
      <c r="CJ407" s="13">
        <v>141</v>
      </c>
      <c r="CK407" s="26">
        <v>0</v>
      </c>
      <c r="CL407" s="26">
        <v>0</v>
      </c>
      <c r="CM407" s="15"/>
      <c r="CN407" s="26"/>
      <c r="CO407" s="29"/>
      <c r="DA407" s="6">
        <v>0</v>
      </c>
      <c r="DB407" s="26">
        <v>0</v>
      </c>
      <c r="DC407" s="26">
        <v>0</v>
      </c>
      <c r="DD407" s="26">
        <v>0</v>
      </c>
      <c r="DE407" s="26">
        <v>0</v>
      </c>
      <c r="DF407" s="26">
        <v>0</v>
      </c>
      <c r="DG407" s="26">
        <v>0</v>
      </c>
      <c r="DH407" s="6">
        <v>0</v>
      </c>
      <c r="DI407" s="6">
        <v>0</v>
      </c>
      <c r="DJ407" s="6">
        <v>0</v>
      </c>
      <c r="DK407" s="6">
        <v>0</v>
      </c>
      <c r="DL407" s="6">
        <v>0</v>
      </c>
      <c r="DM407" s="26">
        <v>0</v>
      </c>
    </row>
    <row r="408" spans="1:697" x14ac:dyDescent="0.25">
      <c r="A408" s="13" t="s">
        <v>929</v>
      </c>
      <c r="B408" s="6">
        <v>436</v>
      </c>
      <c r="C408" s="22" t="s">
        <v>775</v>
      </c>
      <c r="D408" s="13">
        <v>32</v>
      </c>
      <c r="E408" s="13">
        <v>40.5</v>
      </c>
      <c r="F408" s="13" t="s">
        <v>535</v>
      </c>
      <c r="K408" s="53"/>
      <c r="L408" s="53"/>
      <c r="M408" s="43"/>
      <c r="N408" s="25">
        <v>2</v>
      </c>
      <c r="O408" s="25">
        <v>2.5</v>
      </c>
      <c r="P408" s="6">
        <v>26.23</v>
      </c>
      <c r="Q408" s="6">
        <v>10.45</v>
      </c>
      <c r="R408" s="6">
        <v>21.38</v>
      </c>
      <c r="S408" s="6">
        <v>0.69599999999999995</v>
      </c>
      <c r="T408" s="42"/>
      <c r="Y408" s="6">
        <v>0.37529400000000002</v>
      </c>
      <c r="Z408" s="6">
        <v>0.38352000000000003</v>
      </c>
      <c r="AA408" s="6">
        <v>0.40742</v>
      </c>
      <c r="AB408" s="6">
        <v>0.45242199999999999</v>
      </c>
      <c r="AC408" s="6">
        <v>0.52729700000000002</v>
      </c>
      <c r="AD408" s="6">
        <v>-8.625</v>
      </c>
      <c r="AE408" s="6">
        <v>6.59375</v>
      </c>
      <c r="AF408" s="6">
        <v>5.15625</v>
      </c>
      <c r="AG408" s="6">
        <v>-8.15625</v>
      </c>
      <c r="AH408" s="6">
        <v>6.53125</v>
      </c>
      <c r="AI408" s="6">
        <v>4.15625</v>
      </c>
      <c r="AJ408" s="6">
        <v>0</v>
      </c>
      <c r="AK408" s="6">
        <v>0</v>
      </c>
      <c r="AL408" s="6">
        <v>250</v>
      </c>
      <c r="AP408" s="6">
        <v>63.008200000000002</v>
      </c>
      <c r="AQ408" s="6">
        <v>-23.949300000000001</v>
      </c>
      <c r="AR408" s="6">
        <v>8</v>
      </c>
      <c r="AS408" s="6">
        <v>-45.211399999999998</v>
      </c>
      <c r="AT408" s="6">
        <v>450</v>
      </c>
      <c r="AU408" s="6">
        <v>-23.949300000000001</v>
      </c>
      <c r="AV408" s="6">
        <v>21.262</v>
      </c>
      <c r="AW408" s="6">
        <v>41.746200000000002</v>
      </c>
      <c r="AX408" s="6">
        <v>63.008200000000002</v>
      </c>
      <c r="AY408" s="6">
        <v>0.182614</v>
      </c>
      <c r="AZ408" s="6">
        <v>0.117919</v>
      </c>
      <c r="BA408" s="6">
        <v>370.89800000000002</v>
      </c>
      <c r="BB408" s="6"/>
      <c r="BC408" s="6">
        <v>-49.363300000000002</v>
      </c>
      <c r="BD408" s="6">
        <v>-4.1519300000000001</v>
      </c>
      <c r="BE408" s="6">
        <v>0.65442400000000001</v>
      </c>
      <c r="BF408" s="43"/>
      <c r="BG408" s="43"/>
      <c r="BH408" s="43"/>
      <c r="BI408" s="6">
        <v>1.80433</v>
      </c>
      <c r="BJ408" s="6">
        <v>2.0125000000000002</v>
      </c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V408" s="6"/>
      <c r="BW408" s="6"/>
      <c r="BX408" s="6"/>
      <c r="CI408" s="13"/>
      <c r="CJ408" s="13">
        <v>143</v>
      </c>
      <c r="CK408" s="26"/>
      <c r="CL408" s="26"/>
      <c r="CN408" s="26"/>
      <c r="CO408" s="29"/>
      <c r="DG408" s="26"/>
      <c r="DH408" s="26"/>
      <c r="DM408" s="26"/>
    </row>
    <row r="409" spans="1:697" x14ac:dyDescent="0.25">
      <c r="A409" s="13" t="s">
        <v>985</v>
      </c>
      <c r="B409" s="6">
        <v>517</v>
      </c>
      <c r="C409" s="22">
        <v>6</v>
      </c>
      <c r="D409" s="6">
        <v>34</v>
      </c>
      <c r="E409" s="6">
        <v>47.8</v>
      </c>
      <c r="F409" s="6" t="s">
        <v>535</v>
      </c>
      <c r="K409" s="53"/>
      <c r="L409" s="53"/>
      <c r="M409" s="106">
        <v>0.12348993288590604</v>
      </c>
      <c r="N409" s="25">
        <v>2</v>
      </c>
      <c r="O409" s="25">
        <v>2.5</v>
      </c>
      <c r="P409" s="6">
        <v>19.93</v>
      </c>
      <c r="Q409" s="6">
        <v>8.6</v>
      </c>
      <c r="S409" s="6">
        <v>0.50070000000000003</v>
      </c>
      <c r="T409" s="42"/>
      <c r="Y409" s="42"/>
      <c r="BF409" s="43"/>
      <c r="BG409" s="43"/>
      <c r="BH409" s="43"/>
      <c r="BN409" s="23">
        <v>1</v>
      </c>
      <c r="BY409" s="105">
        <v>0.33749999999999997</v>
      </c>
      <c r="BZ409" s="105"/>
      <c r="CA409" s="105">
        <v>0.35486111111111113</v>
      </c>
      <c r="CB409" s="105"/>
      <c r="CC409" s="158"/>
      <c r="CD409" s="97"/>
      <c r="CE409" s="97"/>
      <c r="CF409" s="97"/>
      <c r="CG409" s="97">
        <v>8.6999999999999993</v>
      </c>
      <c r="CH409" s="97"/>
      <c r="CI409" s="13"/>
      <c r="CJ409" s="13">
        <v>197</v>
      </c>
      <c r="CK409" s="26">
        <v>-18.894697359999995</v>
      </c>
      <c r="CL409" s="6">
        <v>-6.2837219999999991</v>
      </c>
      <c r="CM409" s="15"/>
      <c r="CO409" s="159"/>
      <c r="CP409" s="21"/>
      <c r="CQ409" s="21"/>
      <c r="CR409" s="21"/>
      <c r="CS409" s="21"/>
      <c r="CT409" s="21"/>
      <c r="CU409" s="21"/>
      <c r="CV409" s="21"/>
      <c r="CW409" s="21"/>
      <c r="CX409" s="21"/>
      <c r="CY409" s="21"/>
      <c r="CZ409" s="21"/>
      <c r="DA409" s="21"/>
      <c r="DB409" s="26"/>
      <c r="DC409" s="26"/>
      <c r="DD409" s="26"/>
      <c r="DE409" s="26"/>
      <c r="DF409" s="26"/>
      <c r="DG409" s="26"/>
      <c r="DH409" s="26"/>
      <c r="DM409" s="26"/>
    </row>
    <row r="410" spans="1:697" x14ac:dyDescent="0.25">
      <c r="A410" s="197" t="s">
        <v>982</v>
      </c>
      <c r="B410" s="6">
        <v>515</v>
      </c>
      <c r="C410" s="22" t="s">
        <v>823</v>
      </c>
      <c r="D410" s="6">
        <v>36</v>
      </c>
      <c r="E410" s="6">
        <v>42.2</v>
      </c>
      <c r="F410" s="6" t="s">
        <v>535</v>
      </c>
      <c r="K410" s="53"/>
      <c r="L410" s="53"/>
      <c r="M410" s="23">
        <v>9.5155709342560554E-2</v>
      </c>
      <c r="N410" s="25">
        <v>2</v>
      </c>
      <c r="O410" s="25">
        <v>2</v>
      </c>
      <c r="P410" s="6">
        <v>24.07</v>
      </c>
      <c r="Q410" s="6">
        <v>10.73</v>
      </c>
      <c r="R410" s="6">
        <v>12.39</v>
      </c>
      <c r="S410" s="6">
        <v>0.57799999999999996</v>
      </c>
      <c r="T410" s="42"/>
      <c r="Y410" s="6">
        <v>0.39129999999999998</v>
      </c>
      <c r="Z410" s="6">
        <v>0.41096300000000002</v>
      </c>
      <c r="AA410" s="6">
        <v>0.403866</v>
      </c>
      <c r="AB410" s="6">
        <v>0.43540600000000002</v>
      </c>
      <c r="AC410" s="6">
        <v>0.50494600000000001</v>
      </c>
      <c r="AD410" s="6">
        <v>-10</v>
      </c>
      <c r="AE410" s="6">
        <v>9.625</v>
      </c>
      <c r="AF410" s="6">
        <v>4.84375</v>
      </c>
      <c r="AG410" s="6">
        <v>-10</v>
      </c>
      <c r="AH410" s="6">
        <v>9.625</v>
      </c>
      <c r="AI410" s="6">
        <v>4.84375</v>
      </c>
      <c r="AM410" s="6">
        <v>113</v>
      </c>
      <c r="AP410" s="6">
        <v>75.337999999999994</v>
      </c>
      <c r="AQ410" s="6">
        <v>-36.075299999999999</v>
      </c>
      <c r="AR410" s="6">
        <v>9</v>
      </c>
      <c r="AS410" s="6">
        <v>-52.511600000000001</v>
      </c>
      <c r="AT410" s="6">
        <v>740</v>
      </c>
      <c r="AU410" s="6">
        <v>-36.075299999999999</v>
      </c>
      <c r="AV410" s="6">
        <v>16.436299999999999</v>
      </c>
      <c r="AW410" s="6">
        <v>58.901699999999998</v>
      </c>
      <c r="AX410" s="6">
        <v>75.337999999999994</v>
      </c>
      <c r="AY410" s="6">
        <v>0.171985</v>
      </c>
      <c r="AZ410" s="6">
        <v>0.103158</v>
      </c>
      <c r="BA410" s="6">
        <v>588.19399999999996</v>
      </c>
      <c r="BB410" s="6"/>
      <c r="BC410" s="6">
        <v>-54.725700000000003</v>
      </c>
      <c r="BD410" s="6">
        <v>-2.21407</v>
      </c>
      <c r="BE410" s="6">
        <v>0.56531500000000001</v>
      </c>
      <c r="BF410" s="43"/>
      <c r="BG410" s="43"/>
      <c r="BH410" s="43"/>
      <c r="BI410" s="6">
        <v>0.92468499999999998</v>
      </c>
      <c r="BJ410" s="6">
        <v>1.1133299999999999</v>
      </c>
      <c r="BK410" s="6"/>
      <c r="BL410" s="6"/>
      <c r="BM410" s="6"/>
      <c r="BN410" s="6"/>
      <c r="BO410" s="6"/>
      <c r="BP410" s="6">
        <v>1</v>
      </c>
      <c r="BQ410" s="6"/>
      <c r="BR410" s="6"/>
      <c r="BS410" s="6"/>
      <c r="BT410" s="6"/>
      <c r="BV410" s="6"/>
      <c r="BW410" s="6"/>
      <c r="BX410" s="6"/>
      <c r="BY410" s="105">
        <v>0.28888888888888892</v>
      </c>
      <c r="BZ410" s="105"/>
      <c r="CA410" s="105">
        <v>0.3034722222222222</v>
      </c>
      <c r="CB410" s="105"/>
      <c r="CC410" s="158"/>
      <c r="CD410" s="97"/>
      <c r="CE410" s="97"/>
      <c r="CF410" s="97"/>
      <c r="CG410" s="97">
        <v>11.3</v>
      </c>
      <c r="CH410" s="97"/>
      <c r="CI410" s="13"/>
      <c r="CJ410" s="13">
        <v>195</v>
      </c>
      <c r="CK410" s="26">
        <f>-(8.22+8.24+3.45)*0.9438</f>
        <v>-18.791058</v>
      </c>
      <c r="CL410" s="26">
        <f>-(8.24+3.45)*0.9438</f>
        <v>-11.033022000000001</v>
      </c>
      <c r="CM410" s="26"/>
      <c r="CN410" s="26"/>
      <c r="CO410" s="159"/>
      <c r="CP410" s="21"/>
      <c r="CQ410" s="21">
        <v>10.47</v>
      </c>
      <c r="CR410" s="21"/>
      <c r="CS410" s="21">
        <v>1.02</v>
      </c>
      <c r="CT410" s="21">
        <v>3.01</v>
      </c>
      <c r="CU410" s="21">
        <v>3.2</v>
      </c>
      <c r="CV410" s="21">
        <v>3.8</v>
      </c>
      <c r="CW410" s="21">
        <v>3.48</v>
      </c>
      <c r="CX410" s="21">
        <v>3.9</v>
      </c>
      <c r="CY410" s="21">
        <v>4.03</v>
      </c>
      <c r="CZ410" s="21"/>
      <c r="DA410" s="21">
        <v>10</v>
      </c>
      <c r="DB410" s="104">
        <v>0</v>
      </c>
      <c r="DC410" s="104">
        <v>0</v>
      </c>
      <c r="DD410" s="104">
        <v>1</v>
      </c>
      <c r="DE410" s="104">
        <v>0</v>
      </c>
      <c r="DF410" s="104">
        <v>0</v>
      </c>
      <c r="DG410" s="104">
        <v>0</v>
      </c>
      <c r="DH410" s="104">
        <v>0</v>
      </c>
      <c r="DI410" s="104">
        <v>0</v>
      </c>
      <c r="DJ410" s="104">
        <v>1</v>
      </c>
      <c r="DK410" s="104">
        <v>0</v>
      </c>
      <c r="DL410" s="104">
        <v>0</v>
      </c>
      <c r="DM410" s="104">
        <v>0</v>
      </c>
    </row>
    <row r="411" spans="1:697" x14ac:dyDescent="0.25">
      <c r="A411" s="13" t="s">
        <v>983</v>
      </c>
      <c r="B411" s="6">
        <v>516</v>
      </c>
      <c r="C411" s="22" t="s">
        <v>783</v>
      </c>
      <c r="D411" s="6">
        <v>36</v>
      </c>
      <c r="E411" s="6">
        <v>42.2</v>
      </c>
      <c r="F411" s="6" t="s">
        <v>535</v>
      </c>
      <c r="K411" s="53"/>
      <c r="L411" s="53"/>
      <c r="M411" s="23">
        <v>5.4054054054054057E-2</v>
      </c>
      <c r="N411" s="25">
        <v>2</v>
      </c>
      <c r="O411" s="25">
        <v>2.5</v>
      </c>
      <c r="P411" s="6">
        <v>37.43</v>
      </c>
      <c r="Q411" s="6">
        <v>14.45</v>
      </c>
      <c r="R411" s="23">
        <v>13.5</v>
      </c>
      <c r="S411" s="23">
        <v>0.88500000000000001</v>
      </c>
      <c r="T411" s="42"/>
      <c r="Y411" s="6">
        <v>0.35801899999999998</v>
      </c>
      <c r="Z411" s="6">
        <v>0.37906400000000001</v>
      </c>
      <c r="AA411" s="6">
        <v>0.39333899999999999</v>
      </c>
      <c r="AB411" s="6">
        <v>0.42495899999999998</v>
      </c>
      <c r="AC411" s="6">
        <v>0.48596200000000001</v>
      </c>
      <c r="AM411" s="6">
        <v>73</v>
      </c>
      <c r="AP411" s="6">
        <v>69.790199999999999</v>
      </c>
      <c r="AQ411" s="6">
        <v>-27.8431</v>
      </c>
      <c r="AR411" s="6">
        <v>27</v>
      </c>
      <c r="AS411" s="6">
        <v>-49.967199999999998</v>
      </c>
      <c r="AT411" s="6">
        <v>350</v>
      </c>
      <c r="AU411" s="6">
        <v>-27.8431</v>
      </c>
      <c r="AV411" s="6">
        <v>22.124099999999999</v>
      </c>
      <c r="AW411" s="6">
        <v>47.665999999999997</v>
      </c>
      <c r="AX411" s="6">
        <v>69.790199999999999</v>
      </c>
      <c r="AY411" s="6">
        <v>0.15922500000000001</v>
      </c>
      <c r="AZ411" s="6">
        <v>0.114736</v>
      </c>
      <c r="BA411" s="6">
        <v>459.60599999999999</v>
      </c>
      <c r="BB411" s="6"/>
      <c r="BC411" s="6">
        <v>-55.6539</v>
      </c>
      <c r="BD411" s="6">
        <v>-5.6867000000000001</v>
      </c>
      <c r="BE411" s="6">
        <v>0.57589000000000001</v>
      </c>
      <c r="BF411" s="43"/>
      <c r="BG411" s="43"/>
      <c r="BH411" s="43"/>
      <c r="BI411" s="6">
        <v>2.2618900000000002</v>
      </c>
      <c r="BJ411" s="6">
        <v>2.47037</v>
      </c>
      <c r="BK411" s="6"/>
      <c r="BL411" s="6"/>
      <c r="BM411" s="6"/>
      <c r="BN411" s="6" t="s">
        <v>984</v>
      </c>
      <c r="BO411" s="6"/>
      <c r="BP411" s="6">
        <v>1</v>
      </c>
      <c r="BQ411" s="6"/>
      <c r="BR411" s="6"/>
      <c r="BS411" s="6"/>
      <c r="BT411" s="6"/>
      <c r="BV411" s="6"/>
      <c r="BW411" s="6"/>
      <c r="BX411" s="6"/>
      <c r="BY411" s="105">
        <v>0.28888888888888892</v>
      </c>
      <c r="BZ411" s="105"/>
      <c r="CA411" s="105">
        <v>0.30486111111111108</v>
      </c>
      <c r="CB411" s="105"/>
      <c r="CC411" s="158"/>
      <c r="CD411" s="97"/>
      <c r="CE411" s="97"/>
      <c r="CF411" s="97"/>
      <c r="CG411" s="97">
        <v>9.1999999999999993</v>
      </c>
      <c r="CH411" s="97"/>
      <c r="CI411" s="13"/>
      <c r="CJ411" s="13">
        <v>196</v>
      </c>
      <c r="CK411" s="26">
        <f>-10.01*0.9348</f>
        <v>-9.357348</v>
      </c>
      <c r="CL411" s="26">
        <f>-1.15*0.9348</f>
        <v>-1.0750199999999999</v>
      </c>
      <c r="CM411" s="26"/>
      <c r="CN411" s="26"/>
      <c r="CO411" s="159"/>
      <c r="CP411" s="21"/>
      <c r="CQ411" s="21">
        <v>9.99</v>
      </c>
      <c r="CR411" s="21"/>
      <c r="CS411" s="21">
        <v>0.59</v>
      </c>
      <c r="CT411" s="21">
        <v>2.37</v>
      </c>
      <c r="CU411" s="21">
        <v>2.88</v>
      </c>
      <c r="CV411" s="21"/>
      <c r="CW411" s="21"/>
      <c r="CX411" s="21"/>
      <c r="CY411" s="21"/>
      <c r="CZ411" s="21"/>
      <c r="DA411" s="21">
        <v>2</v>
      </c>
      <c r="DB411" s="26"/>
      <c r="DC411" s="26"/>
      <c r="DD411" s="26"/>
      <c r="DE411" s="26"/>
      <c r="DF411" s="26"/>
      <c r="DG411" s="26"/>
      <c r="DH411" s="26"/>
      <c r="DM411" s="26"/>
    </row>
    <row r="412" spans="1:697" x14ac:dyDescent="0.25">
      <c r="A412" s="197" t="s">
        <v>991</v>
      </c>
      <c r="B412" s="6">
        <v>523</v>
      </c>
      <c r="C412" s="22" t="s">
        <v>845</v>
      </c>
      <c r="D412" s="6">
        <v>36</v>
      </c>
      <c r="E412" s="6">
        <v>33</v>
      </c>
      <c r="F412" s="6" t="s">
        <v>535</v>
      </c>
      <c r="H412" s="6">
        <v>0</v>
      </c>
      <c r="K412" s="53"/>
      <c r="L412" s="53"/>
      <c r="M412" s="106">
        <v>0.10424710424710425</v>
      </c>
      <c r="N412" s="25">
        <v>2</v>
      </c>
      <c r="O412" s="25">
        <v>2</v>
      </c>
      <c r="P412" s="6">
        <v>19.66</v>
      </c>
      <c r="Q412" s="6">
        <v>12.73</v>
      </c>
      <c r="R412" s="6">
        <v>5.9</v>
      </c>
      <c r="S412" s="6">
        <v>0.371</v>
      </c>
      <c r="T412" s="42"/>
      <c r="Y412" s="6">
        <v>0.53698999999999997</v>
      </c>
      <c r="Z412" s="6">
        <v>0.54630900000000004</v>
      </c>
      <c r="AA412" s="6">
        <v>0.57063600000000003</v>
      </c>
      <c r="AB412" s="6">
        <v>0.59270900000000004</v>
      </c>
      <c r="AC412" s="6">
        <v>0.69072299999999998</v>
      </c>
      <c r="AD412" s="6">
        <v>-14</v>
      </c>
      <c r="AE412" s="6">
        <v>7.84375</v>
      </c>
      <c r="AF412" s="6">
        <v>3.78125</v>
      </c>
      <c r="AG412" s="6">
        <v>-14</v>
      </c>
      <c r="AH412" s="6">
        <v>7.84375</v>
      </c>
      <c r="AI412" s="6">
        <v>3.78125</v>
      </c>
      <c r="AM412" s="6">
        <v>356</v>
      </c>
      <c r="AP412" s="6">
        <v>69.1374</v>
      </c>
      <c r="AQ412" s="6">
        <v>-42.941899999999997</v>
      </c>
      <c r="AR412" s="6">
        <v>20</v>
      </c>
      <c r="AS412" s="6">
        <v>-53.863999999999997</v>
      </c>
      <c r="AT412" s="6">
        <v>610</v>
      </c>
      <c r="AU412" s="6">
        <v>-42.941899999999997</v>
      </c>
      <c r="AV412" s="6">
        <v>10.9221</v>
      </c>
      <c r="AW412" s="6">
        <v>58.215299999999999</v>
      </c>
      <c r="AX412" s="6">
        <v>69.1374</v>
      </c>
      <c r="AY412" s="6">
        <v>0.20297200000000001</v>
      </c>
      <c r="AZ412" s="6">
        <v>0.125914</v>
      </c>
      <c r="BA412" s="6">
        <v>500.93799999999999</v>
      </c>
      <c r="BB412" s="6"/>
      <c r="BC412" s="6">
        <v>-61.190600000000003</v>
      </c>
      <c r="BD412" s="6">
        <v>-7.32667</v>
      </c>
      <c r="BE412" s="6">
        <v>0.64998100000000003</v>
      </c>
      <c r="BF412" s="43"/>
      <c r="BG412" s="43"/>
      <c r="BH412" s="43"/>
      <c r="BI412" s="6">
        <v>0.73251900000000003</v>
      </c>
      <c r="BJ412" s="6">
        <v>0.95099999999999996</v>
      </c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V412" s="6"/>
      <c r="BW412" s="6"/>
      <c r="BX412" s="6"/>
      <c r="BY412" s="105">
        <v>0.34236111111111112</v>
      </c>
      <c r="BZ412" s="105"/>
      <c r="CA412" s="105">
        <v>0.35833333333333334</v>
      </c>
      <c r="CB412" s="105"/>
      <c r="CC412" s="158"/>
      <c r="CD412" s="97"/>
      <c r="CE412" s="97"/>
      <c r="CF412" s="97"/>
      <c r="CG412" s="97">
        <v>14.8</v>
      </c>
      <c r="CH412" s="97" t="s">
        <v>992</v>
      </c>
      <c r="CI412" s="13"/>
      <c r="CJ412" s="13">
        <v>202</v>
      </c>
      <c r="CK412" s="26"/>
      <c r="CL412" s="26"/>
      <c r="CM412" s="26"/>
      <c r="CN412" s="26"/>
      <c r="CO412" s="159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6"/>
      <c r="DC412" s="26"/>
      <c r="DD412" s="26"/>
      <c r="DE412" s="26"/>
      <c r="DF412" s="26"/>
      <c r="DG412" s="26"/>
      <c r="DH412" s="26"/>
      <c r="DM412" s="26"/>
    </row>
    <row r="413" spans="1:697" x14ac:dyDescent="0.25">
      <c r="A413" s="13" t="s">
        <v>933</v>
      </c>
      <c r="B413" s="6">
        <v>442</v>
      </c>
      <c r="C413" s="22" t="s">
        <v>775</v>
      </c>
      <c r="D413" s="13">
        <v>37</v>
      </c>
      <c r="E413" s="13">
        <v>42.6</v>
      </c>
      <c r="F413" s="13" t="s">
        <v>535</v>
      </c>
      <c r="H413" s="6">
        <v>1</v>
      </c>
      <c r="K413" s="53"/>
      <c r="L413" s="53"/>
      <c r="M413" s="23">
        <v>8.6474501108647447E-2</v>
      </c>
      <c r="N413" s="25">
        <v>2</v>
      </c>
      <c r="O413" s="25">
        <v>2.5</v>
      </c>
      <c r="P413" s="6">
        <v>27.69</v>
      </c>
      <c r="Q413" s="6">
        <v>13.65</v>
      </c>
      <c r="R413" s="23">
        <v>11.59</v>
      </c>
      <c r="S413" s="23">
        <v>0.78400000000000003</v>
      </c>
      <c r="T413" s="42"/>
      <c r="Y413" s="6">
        <v>0.48011999999999999</v>
      </c>
      <c r="Z413" s="6">
        <v>0.47249400000000003</v>
      </c>
      <c r="AA413" s="6">
        <v>0.47924800000000001</v>
      </c>
      <c r="AB413" s="6">
        <v>0.50897099999999995</v>
      </c>
      <c r="AC413" s="6">
        <v>0.58522099999999999</v>
      </c>
      <c r="AD413" s="6">
        <v>-9.1875</v>
      </c>
      <c r="AE413" s="6">
        <v>11.8125</v>
      </c>
      <c r="AF413" s="6">
        <v>3.46875</v>
      </c>
      <c r="AG413" s="6">
        <v>-9.1875</v>
      </c>
      <c r="AH413" s="6">
        <v>11.8125</v>
      </c>
      <c r="AI413" s="6">
        <v>3.46875</v>
      </c>
      <c r="AM413" s="42"/>
      <c r="AP413" s="6">
        <v>76.407399999999996</v>
      </c>
      <c r="AQ413" s="6">
        <v>-38.918999999999997</v>
      </c>
      <c r="AR413" s="6">
        <v>35</v>
      </c>
      <c r="AS413" s="6">
        <v>-57.385100000000001</v>
      </c>
      <c r="AT413" s="6">
        <v>850</v>
      </c>
      <c r="AU413" s="6">
        <v>-38.918999999999997</v>
      </c>
      <c r="AV413" s="6">
        <v>18.466100000000001</v>
      </c>
      <c r="AW413" s="6">
        <v>57.941299999999998</v>
      </c>
      <c r="AX413" s="6">
        <v>76.407399999999996</v>
      </c>
      <c r="AY413" s="6">
        <v>0.17707600000000001</v>
      </c>
      <c r="AZ413" s="6">
        <v>0.104283</v>
      </c>
      <c r="BA413" s="6">
        <v>571.02700000000004</v>
      </c>
      <c r="BB413" s="6"/>
      <c r="BC413" s="6">
        <v>-56.0929</v>
      </c>
      <c r="BD413" s="6">
        <v>1.2922499999999999</v>
      </c>
      <c r="BE413" s="6">
        <v>0.56541799999999998</v>
      </c>
      <c r="BF413" s="43"/>
      <c r="BG413" s="43"/>
      <c r="BH413" s="43"/>
      <c r="BI413" s="6">
        <v>1.0505800000000001</v>
      </c>
      <c r="BJ413" s="6">
        <v>1.2382899999999999</v>
      </c>
      <c r="BK413" s="6"/>
      <c r="BL413" s="6"/>
      <c r="BM413" s="6"/>
      <c r="BN413" s="6"/>
      <c r="BO413" s="6"/>
      <c r="BP413" s="6">
        <v>1</v>
      </c>
      <c r="BQ413" s="6"/>
      <c r="BR413" s="6"/>
      <c r="BS413" s="6"/>
      <c r="BT413" s="6"/>
      <c r="BV413" s="6"/>
      <c r="BW413" s="6"/>
      <c r="BX413" s="6"/>
      <c r="CI413" s="13"/>
      <c r="CJ413" s="13">
        <v>146</v>
      </c>
      <c r="CK413" s="26"/>
      <c r="CL413" s="26"/>
      <c r="CM413" s="26"/>
      <c r="CN413" s="26"/>
      <c r="CO413" s="29"/>
      <c r="DB413" s="26"/>
      <c r="DC413" s="26"/>
      <c r="DD413" s="26"/>
      <c r="DE413" s="26"/>
      <c r="DF413" s="26"/>
      <c r="DG413" s="26"/>
      <c r="DH413" s="26"/>
      <c r="DM413" s="26"/>
    </row>
    <row r="414" spans="1:697" x14ac:dyDescent="0.25">
      <c r="A414" s="13" t="s">
        <v>941</v>
      </c>
      <c r="B414" s="6">
        <v>456</v>
      </c>
      <c r="C414" s="22" t="s">
        <v>942</v>
      </c>
      <c r="D414" s="13">
        <v>39</v>
      </c>
      <c r="E414" s="13">
        <v>52.4</v>
      </c>
      <c r="F414" s="13" t="s">
        <v>535</v>
      </c>
      <c r="H414" s="6">
        <v>2</v>
      </c>
      <c r="J414" s="4"/>
      <c r="K414" s="50"/>
      <c r="L414" s="53"/>
      <c r="N414" s="25">
        <v>2</v>
      </c>
      <c r="O414" s="25">
        <v>2.5</v>
      </c>
      <c r="P414" s="6">
        <v>36.450000000000003</v>
      </c>
      <c r="Q414" s="6">
        <v>12.84</v>
      </c>
      <c r="R414" s="6">
        <v>14.81</v>
      </c>
      <c r="S414" s="6">
        <v>0.90900000000000003</v>
      </c>
      <c r="T414" s="6">
        <v>0.93899999999999995</v>
      </c>
      <c r="Y414" s="6">
        <v>0.32329400000000003</v>
      </c>
      <c r="Z414" s="6">
        <v>0.34790399999999999</v>
      </c>
      <c r="AA414" s="6">
        <v>0.36747099999999999</v>
      </c>
      <c r="AB414" s="6">
        <v>0.42260900000000001</v>
      </c>
      <c r="AC414" s="6">
        <v>0.47883999999999999</v>
      </c>
      <c r="AG414" s="6">
        <v>-7.375</v>
      </c>
      <c r="AH414" s="6">
        <v>7.8125</v>
      </c>
      <c r="AI414" s="6">
        <v>4.28125</v>
      </c>
      <c r="AM414" s="6">
        <v>106</v>
      </c>
      <c r="AN414" s="98"/>
      <c r="AO414" s="98"/>
      <c r="AP414" s="6">
        <v>73.355999999999995</v>
      </c>
      <c r="AQ414" s="6">
        <v>-28.837800000000001</v>
      </c>
      <c r="AR414" s="6">
        <v>15</v>
      </c>
      <c r="AS414" s="6">
        <v>-52.8581</v>
      </c>
      <c r="AT414" s="6">
        <v>490</v>
      </c>
      <c r="AU414" s="6">
        <v>-28.837800000000001</v>
      </c>
      <c r="AV414" s="6">
        <v>24.020199999999999</v>
      </c>
      <c r="AW414" s="6">
        <v>49.335799999999999</v>
      </c>
      <c r="AX414" s="6">
        <v>73.355999999999995</v>
      </c>
      <c r="AY414" s="6">
        <v>0.17587900000000001</v>
      </c>
      <c r="AZ414" s="6">
        <v>0.1099</v>
      </c>
      <c r="BA414" s="6">
        <v>474.06200000000001</v>
      </c>
      <c r="BB414" s="6"/>
      <c r="BC414" s="6">
        <v>-53.637500000000003</v>
      </c>
      <c r="BD414" s="6">
        <v>-0.779416</v>
      </c>
      <c r="BE414" s="6">
        <v>0.61926199999999998</v>
      </c>
      <c r="BF414" s="43"/>
      <c r="BG414" s="43"/>
      <c r="BH414" s="43"/>
      <c r="BI414" s="6">
        <v>2.1574</v>
      </c>
      <c r="BJ414" s="6">
        <v>2.3613300000000002</v>
      </c>
      <c r="BK414" s="6"/>
      <c r="BL414" s="6"/>
      <c r="BM414" s="6"/>
      <c r="BN414" s="6"/>
      <c r="BO414" s="6"/>
      <c r="BP414" s="6">
        <v>1</v>
      </c>
      <c r="BQ414" s="6"/>
      <c r="BR414" s="6"/>
      <c r="BS414" s="6"/>
      <c r="BT414" s="6"/>
      <c r="BV414" s="6"/>
      <c r="BW414" s="6"/>
      <c r="BX414" s="6"/>
      <c r="CI414" s="13"/>
      <c r="CJ414" s="13">
        <v>157</v>
      </c>
      <c r="CK414" s="26"/>
      <c r="CL414" s="26"/>
      <c r="CM414" s="26"/>
      <c r="CN414" s="26"/>
      <c r="CO414" s="29"/>
      <c r="DB414" s="26"/>
      <c r="DG414" s="26"/>
      <c r="DH414" s="26"/>
      <c r="DM414" s="26"/>
    </row>
    <row r="415" spans="1:697" x14ac:dyDescent="0.25">
      <c r="A415" s="13" t="s">
        <v>943</v>
      </c>
      <c r="B415" s="6">
        <v>457</v>
      </c>
      <c r="C415" s="22">
        <v>3</v>
      </c>
      <c r="D415" s="13">
        <v>39</v>
      </c>
      <c r="E415" s="13">
        <v>52.4</v>
      </c>
      <c r="F415" s="13" t="s">
        <v>535</v>
      </c>
      <c r="H415" s="13">
        <v>2</v>
      </c>
      <c r="J415" s="4"/>
      <c r="K415" s="50"/>
      <c r="L415" s="53"/>
      <c r="N415" s="25">
        <v>2</v>
      </c>
      <c r="O415" s="25">
        <v>2.5</v>
      </c>
      <c r="P415" s="6">
        <v>26.4</v>
      </c>
      <c r="Q415" s="6">
        <v>14.21</v>
      </c>
      <c r="R415" s="6">
        <v>15.73</v>
      </c>
      <c r="S415" s="6">
        <v>0.72299999999999998</v>
      </c>
      <c r="T415" s="42"/>
      <c r="Y415" s="6">
        <v>0.47778799999999999</v>
      </c>
      <c r="Z415" s="6">
        <v>0.47778799999999999</v>
      </c>
      <c r="AA415" s="6">
        <v>0.50843700000000003</v>
      </c>
      <c r="AB415" s="6">
        <v>0.54954099999999995</v>
      </c>
      <c r="AC415" s="6">
        <v>0.62861400000000001</v>
      </c>
      <c r="AD415" s="6">
        <v>-7.03125</v>
      </c>
      <c r="AE415" s="6">
        <v>9.78125</v>
      </c>
      <c r="AF415" s="6">
        <v>4.71875</v>
      </c>
      <c r="AG415" s="6">
        <v>-5.6875</v>
      </c>
      <c r="AH415" s="6">
        <v>8.03125</v>
      </c>
      <c r="AI415" s="6">
        <v>3.53125</v>
      </c>
      <c r="AJ415" s="6">
        <v>0</v>
      </c>
      <c r="AK415" s="6">
        <v>0</v>
      </c>
      <c r="AL415" s="6">
        <v>250</v>
      </c>
      <c r="AM415" s="6">
        <v>142</v>
      </c>
      <c r="AN415" s="98"/>
      <c r="AO415" s="98"/>
      <c r="AP415" s="6">
        <v>63.482100000000003</v>
      </c>
      <c r="AQ415" s="6">
        <v>-28.477799999999998</v>
      </c>
      <c r="AR415" s="6">
        <v>28</v>
      </c>
      <c r="AS415" s="6">
        <v>-47.121600000000001</v>
      </c>
      <c r="AT415" s="6">
        <v>460</v>
      </c>
      <c r="AU415" s="6">
        <v>-28.477799999999998</v>
      </c>
      <c r="AV415" s="6">
        <v>18.643799999999999</v>
      </c>
      <c r="AW415" s="6">
        <v>44.838299999999997</v>
      </c>
      <c r="AX415" s="6">
        <v>63.482100000000003</v>
      </c>
      <c r="AY415" s="6">
        <v>0.18389900000000001</v>
      </c>
      <c r="AZ415" s="6">
        <v>0.11156199999999999</v>
      </c>
      <c r="BA415" s="6">
        <v>415.40199999999999</v>
      </c>
      <c r="BB415" s="6"/>
      <c r="BC415" s="6">
        <v>-49.082599999999999</v>
      </c>
      <c r="BD415" s="6">
        <v>-1.96099</v>
      </c>
      <c r="BE415" s="6">
        <v>0.619058</v>
      </c>
      <c r="BF415" s="43"/>
      <c r="BG415" s="43"/>
      <c r="BH415" s="43"/>
      <c r="BI415" s="6">
        <v>1.6045100000000001</v>
      </c>
      <c r="BJ415" s="6">
        <v>1.8057099999999999</v>
      </c>
      <c r="BK415" s="6"/>
      <c r="BL415" s="6"/>
      <c r="BM415" s="6"/>
      <c r="BN415" s="6"/>
      <c r="BO415" s="6"/>
      <c r="BP415" s="6">
        <v>1</v>
      </c>
      <c r="BQ415" s="6"/>
      <c r="BR415" s="6"/>
      <c r="BS415" s="6"/>
      <c r="BT415" s="6"/>
      <c r="BV415" s="6"/>
      <c r="BW415" s="6"/>
      <c r="BX415" s="6"/>
      <c r="CI415" s="13"/>
      <c r="CJ415" s="13">
        <v>158</v>
      </c>
      <c r="CK415" s="26"/>
      <c r="CL415" s="26"/>
      <c r="CM415" s="26"/>
      <c r="CN415" s="26"/>
      <c r="CO415" s="29"/>
      <c r="DB415" s="26"/>
      <c r="DC415" s="26"/>
      <c r="DD415" s="26"/>
      <c r="DE415" s="26"/>
      <c r="DF415" s="26"/>
      <c r="DG415" s="26"/>
      <c r="DH415" s="26"/>
      <c r="DM415" s="26"/>
    </row>
    <row r="416" spans="1:697" x14ac:dyDescent="0.25">
      <c r="A416" s="13" t="s">
        <v>959</v>
      </c>
      <c r="B416" s="6">
        <v>482</v>
      </c>
      <c r="C416" s="22" t="s">
        <v>775</v>
      </c>
      <c r="D416" s="6">
        <v>47</v>
      </c>
      <c r="E416" s="6">
        <v>43.5</v>
      </c>
      <c r="F416" s="6" t="s">
        <v>535</v>
      </c>
      <c r="H416" s="6">
        <v>3</v>
      </c>
      <c r="K416" s="53"/>
      <c r="L416" s="53"/>
      <c r="M416" s="23">
        <v>0</v>
      </c>
      <c r="N416" s="25">
        <v>2</v>
      </c>
      <c r="O416" s="25">
        <v>2.5</v>
      </c>
      <c r="P416" s="6">
        <v>32.06</v>
      </c>
      <c r="Q416" s="6">
        <v>18.059999999999999</v>
      </c>
      <c r="R416" s="6">
        <v>19.920000000000002</v>
      </c>
      <c r="S416" s="6">
        <v>1.044</v>
      </c>
      <c r="T416" s="42"/>
      <c r="Y416" s="6">
        <v>0.51398900000000003</v>
      </c>
      <c r="Z416" s="6">
        <v>0.51614400000000005</v>
      </c>
      <c r="AA416" s="6">
        <v>0.52684299999999995</v>
      </c>
      <c r="AB416" s="6">
        <v>0.54854000000000003</v>
      </c>
      <c r="AC416" s="6">
        <v>0.54820800000000003</v>
      </c>
      <c r="AD416" s="6">
        <v>-4.71875</v>
      </c>
      <c r="AE416" s="6">
        <v>10.3438</v>
      </c>
      <c r="AF416" s="6">
        <v>3.375</v>
      </c>
      <c r="AG416" s="6">
        <v>-4.9375</v>
      </c>
      <c r="AH416" s="6">
        <v>9.40625</v>
      </c>
      <c r="AI416" s="6">
        <v>3.5</v>
      </c>
      <c r="AM416" s="6">
        <v>76</v>
      </c>
      <c r="AP416" s="6">
        <v>74.795199999999994</v>
      </c>
      <c r="AQ416" s="6">
        <v>-28.470300000000002</v>
      </c>
      <c r="AR416" s="6">
        <v>29</v>
      </c>
      <c r="AS416" s="6">
        <v>-52.801699999999997</v>
      </c>
      <c r="AT416" s="6">
        <v>611.72400000000005</v>
      </c>
      <c r="AU416" s="6">
        <v>-28.470300000000002</v>
      </c>
      <c r="AV416" s="6">
        <v>24.331399999999999</v>
      </c>
      <c r="AW416" s="6">
        <v>50.463799999999999</v>
      </c>
      <c r="AX416" s="6">
        <v>74.795199999999994</v>
      </c>
      <c r="AY416" s="6">
        <v>0.17979899999999999</v>
      </c>
      <c r="AZ416" s="6">
        <v>0.10832</v>
      </c>
      <c r="BA416" s="6">
        <v>489.06200000000001</v>
      </c>
      <c r="BB416" s="6"/>
      <c r="BC416" s="6">
        <v>-50.637900000000002</v>
      </c>
      <c r="BD416" s="6">
        <v>2.1637300000000002</v>
      </c>
      <c r="BE416" s="6">
        <v>0.60605399999999998</v>
      </c>
      <c r="BF416" s="43"/>
      <c r="BG416" s="43"/>
      <c r="BH416" s="43"/>
      <c r="BI416" s="6">
        <v>2.1829100000000001</v>
      </c>
      <c r="BJ416" s="6">
        <v>2.3858600000000001</v>
      </c>
      <c r="BK416" s="6"/>
      <c r="BL416" s="6"/>
      <c r="BM416" s="6"/>
      <c r="BN416" s="6"/>
      <c r="BO416" s="6"/>
      <c r="BP416" s="6">
        <v>1</v>
      </c>
      <c r="BQ416" s="6"/>
      <c r="BR416" s="6"/>
      <c r="BS416" s="6"/>
      <c r="BT416" s="6"/>
      <c r="BV416" s="6"/>
      <c r="BW416" s="6"/>
      <c r="BX416" s="6"/>
      <c r="CI416" s="13"/>
      <c r="CJ416" s="13">
        <v>176</v>
      </c>
      <c r="CK416" s="26">
        <v>0</v>
      </c>
      <c r="CL416" s="26">
        <v>0</v>
      </c>
      <c r="CM416" s="15"/>
      <c r="CN416" s="26"/>
      <c r="CO416" s="29"/>
      <c r="CP416" s="26"/>
      <c r="CQ416" s="26"/>
      <c r="CR416" s="26"/>
      <c r="CS416" s="26"/>
      <c r="CT416" s="26"/>
      <c r="CU416" s="26"/>
      <c r="CV416" s="26"/>
      <c r="CW416" s="26"/>
      <c r="CX416" s="26"/>
      <c r="CY416" s="26"/>
      <c r="CZ416" s="26"/>
      <c r="DA416" s="130">
        <v>0</v>
      </c>
      <c r="DB416" s="130">
        <v>0</v>
      </c>
      <c r="DC416" s="130">
        <v>0</v>
      </c>
      <c r="DD416" s="130">
        <v>0</v>
      </c>
      <c r="DE416" s="130">
        <v>0</v>
      </c>
      <c r="DF416" s="130">
        <v>3</v>
      </c>
      <c r="DG416" s="130">
        <v>0</v>
      </c>
      <c r="DH416" s="130">
        <v>0</v>
      </c>
      <c r="DI416" s="130">
        <v>1</v>
      </c>
      <c r="DJ416" s="130">
        <v>0</v>
      </c>
      <c r="DK416" s="130">
        <v>0</v>
      </c>
      <c r="DL416" s="130">
        <v>0</v>
      </c>
      <c r="DM416" s="130">
        <v>0</v>
      </c>
      <c r="GI416" s="110"/>
      <c r="GJ416" s="110"/>
      <c r="GK416" s="110"/>
      <c r="GL416" s="110"/>
      <c r="GM416" s="110"/>
      <c r="GN416" s="110"/>
      <c r="GO416" s="110"/>
      <c r="GP416" s="110"/>
      <c r="GQ416" s="110"/>
      <c r="GR416" s="110"/>
      <c r="GS416" s="110"/>
      <c r="GT416" s="110"/>
      <c r="GU416" s="110"/>
      <c r="GV416" s="110"/>
      <c r="GW416" s="110"/>
      <c r="GX416" s="110"/>
      <c r="GY416" s="110"/>
      <c r="GZ416" s="110"/>
      <c r="HA416" s="110"/>
      <c r="HB416" s="110"/>
      <c r="HC416" s="110"/>
      <c r="HD416" s="110"/>
      <c r="HE416" s="110"/>
      <c r="HF416" s="110"/>
      <c r="HG416" s="110"/>
      <c r="HH416" s="110"/>
      <c r="HI416" s="110"/>
      <c r="HJ416" s="110"/>
      <c r="HK416" s="110"/>
      <c r="HL416" s="110"/>
      <c r="HM416" s="110"/>
      <c r="HN416" s="110"/>
      <c r="HO416" s="110"/>
      <c r="HP416" s="110"/>
      <c r="HQ416" s="110"/>
      <c r="HR416" s="110"/>
      <c r="HS416" s="110"/>
      <c r="HT416" s="110"/>
      <c r="HU416" s="110"/>
      <c r="HV416" s="110"/>
      <c r="HW416" s="110"/>
      <c r="HX416" s="110"/>
      <c r="HY416" s="110"/>
      <c r="HZ416" s="110"/>
      <c r="IA416" s="110"/>
      <c r="IB416" s="110"/>
      <c r="IC416" s="110"/>
      <c r="ID416" s="110"/>
      <c r="IE416" s="110"/>
      <c r="IF416" s="110"/>
      <c r="IG416" s="110"/>
      <c r="IH416" s="110"/>
      <c r="II416" s="110"/>
      <c r="IJ416" s="110"/>
      <c r="IK416" s="110"/>
      <c r="IL416" s="110"/>
      <c r="IM416" s="110"/>
      <c r="IN416" s="110"/>
      <c r="IO416" s="110"/>
      <c r="IP416" s="110"/>
      <c r="IQ416" s="110"/>
      <c r="IR416" s="110"/>
      <c r="IS416" s="110"/>
      <c r="IT416" s="110"/>
      <c r="IU416" s="110"/>
      <c r="IV416" s="110"/>
      <c r="IW416" s="110"/>
      <c r="IX416" s="110"/>
      <c r="IY416" s="110"/>
      <c r="IZ416" s="110"/>
      <c r="JA416" s="110"/>
      <c r="JB416" s="110"/>
      <c r="JC416" s="110"/>
      <c r="JD416" s="110"/>
      <c r="JE416" s="110"/>
      <c r="JF416" s="110"/>
      <c r="JG416" s="110"/>
      <c r="JH416" s="110"/>
      <c r="JI416" s="110"/>
      <c r="JJ416" s="110"/>
      <c r="JK416" s="110"/>
      <c r="JL416" s="110"/>
      <c r="JM416" s="110"/>
      <c r="JN416" s="110"/>
      <c r="JO416" s="110"/>
      <c r="JP416" s="110"/>
      <c r="JQ416" s="110"/>
      <c r="JR416" s="110"/>
      <c r="JS416" s="110"/>
      <c r="JT416" s="110"/>
      <c r="JU416" s="110"/>
      <c r="JV416" s="110"/>
      <c r="JW416" s="110"/>
      <c r="JX416" s="110"/>
      <c r="JY416" s="110"/>
      <c r="JZ416" s="110"/>
      <c r="KA416" s="110"/>
      <c r="KB416" s="110"/>
      <c r="KC416" s="110"/>
      <c r="KD416" s="110"/>
      <c r="KE416" s="110"/>
      <c r="KF416" s="110"/>
      <c r="KG416" s="110"/>
      <c r="KH416" s="110"/>
      <c r="KI416" s="110"/>
      <c r="KJ416" s="110"/>
      <c r="KK416" s="110"/>
      <c r="KL416" s="110"/>
      <c r="KM416" s="110"/>
      <c r="KN416" s="110"/>
      <c r="KO416" s="110"/>
      <c r="KP416" s="110"/>
      <c r="KQ416" s="110"/>
      <c r="KR416" s="110"/>
      <c r="KS416" s="110"/>
      <c r="KT416" s="110"/>
      <c r="KU416" s="110"/>
      <c r="KV416" s="110"/>
      <c r="KW416" s="110"/>
      <c r="KX416" s="110"/>
      <c r="KY416" s="110"/>
      <c r="KZ416" s="110"/>
      <c r="LA416" s="110"/>
      <c r="LB416" s="110"/>
      <c r="LC416" s="110"/>
      <c r="LD416" s="110"/>
      <c r="LE416" s="110"/>
      <c r="LF416" s="110"/>
      <c r="LG416" s="110"/>
      <c r="LH416" s="110"/>
      <c r="LI416" s="110"/>
      <c r="LJ416" s="110"/>
      <c r="LK416" s="110"/>
      <c r="LL416" s="110"/>
      <c r="LM416" s="110"/>
      <c r="LN416" s="110"/>
      <c r="LO416" s="110"/>
      <c r="LP416" s="110"/>
      <c r="LQ416" s="110"/>
      <c r="LR416" s="110"/>
      <c r="LS416" s="110"/>
      <c r="LT416" s="110"/>
      <c r="LU416" s="110"/>
      <c r="LV416" s="110"/>
      <c r="LW416" s="110"/>
      <c r="LX416" s="110"/>
      <c r="LY416" s="110"/>
      <c r="LZ416" s="110"/>
      <c r="MA416" s="110"/>
      <c r="MB416" s="110"/>
      <c r="MC416" s="110"/>
      <c r="MD416" s="110"/>
      <c r="ME416" s="110"/>
      <c r="MF416" s="110"/>
      <c r="MG416" s="110"/>
      <c r="MH416" s="110"/>
      <c r="MI416" s="110"/>
      <c r="MJ416" s="110"/>
      <c r="MK416" s="110"/>
      <c r="ML416" s="110"/>
      <c r="MM416" s="110"/>
      <c r="MN416" s="110"/>
      <c r="MO416" s="110"/>
      <c r="MP416" s="110"/>
      <c r="MQ416" s="110"/>
      <c r="MR416" s="110"/>
      <c r="MS416" s="110"/>
      <c r="MT416" s="110"/>
      <c r="MU416" s="110"/>
      <c r="MV416" s="110"/>
      <c r="MW416" s="110"/>
      <c r="MX416" s="110"/>
      <c r="MY416" s="110"/>
      <c r="MZ416" s="110"/>
      <c r="NA416" s="110"/>
      <c r="NB416" s="110"/>
      <c r="NC416" s="110"/>
      <c r="ND416" s="110"/>
      <c r="NE416" s="110"/>
      <c r="NF416" s="110"/>
      <c r="NG416" s="110"/>
      <c r="NH416" s="110"/>
      <c r="NI416" s="110"/>
      <c r="NJ416" s="110"/>
      <c r="NK416" s="110"/>
      <c r="NL416" s="110"/>
      <c r="NM416" s="110"/>
      <c r="NN416" s="110"/>
      <c r="NO416" s="110"/>
      <c r="NP416" s="110"/>
      <c r="NQ416" s="110"/>
      <c r="NR416" s="110"/>
      <c r="NS416" s="110"/>
      <c r="NT416" s="110"/>
      <c r="NU416" s="110"/>
      <c r="NV416" s="110"/>
      <c r="NW416" s="110"/>
      <c r="NX416" s="110"/>
      <c r="NY416" s="110"/>
      <c r="NZ416" s="110"/>
      <c r="OA416" s="110"/>
      <c r="OB416" s="110"/>
      <c r="OC416" s="110"/>
      <c r="OD416" s="110"/>
      <c r="OE416" s="110"/>
      <c r="OF416" s="110"/>
      <c r="OG416" s="110"/>
      <c r="OH416" s="110"/>
      <c r="OI416" s="110"/>
      <c r="OJ416" s="110"/>
      <c r="OK416" s="110"/>
      <c r="OL416" s="110"/>
      <c r="OM416" s="110"/>
      <c r="ON416" s="110"/>
      <c r="OO416" s="110"/>
      <c r="OP416" s="110"/>
      <c r="OQ416" s="110"/>
      <c r="OR416" s="110"/>
      <c r="OS416" s="110"/>
      <c r="OT416" s="110"/>
      <c r="OU416" s="110"/>
      <c r="OV416" s="110"/>
      <c r="OW416" s="110"/>
      <c r="OX416" s="110"/>
      <c r="OY416" s="110"/>
      <c r="OZ416" s="110"/>
      <c r="PA416" s="110"/>
      <c r="PB416" s="110"/>
      <c r="PC416" s="110"/>
      <c r="PD416" s="110"/>
      <c r="PE416" s="110"/>
      <c r="PF416" s="110"/>
      <c r="PG416" s="110"/>
      <c r="PH416" s="110"/>
      <c r="PI416" s="110"/>
      <c r="PJ416" s="110"/>
      <c r="PK416" s="110"/>
      <c r="PL416" s="110"/>
      <c r="PM416" s="110"/>
      <c r="PN416" s="110"/>
      <c r="PO416" s="110"/>
      <c r="PP416" s="110"/>
      <c r="PQ416" s="110"/>
      <c r="PR416" s="110"/>
      <c r="PS416" s="110"/>
      <c r="PT416" s="110"/>
      <c r="PU416" s="110"/>
      <c r="PV416" s="110"/>
      <c r="PW416" s="110"/>
      <c r="PX416" s="110"/>
      <c r="PY416" s="110"/>
      <c r="PZ416" s="110"/>
      <c r="QA416" s="110"/>
      <c r="QB416" s="110"/>
      <c r="QC416" s="110"/>
      <c r="QD416" s="110"/>
      <c r="QE416" s="110"/>
      <c r="QF416" s="110"/>
      <c r="QG416" s="110"/>
      <c r="QH416" s="110"/>
      <c r="QI416" s="110"/>
      <c r="QJ416" s="110"/>
      <c r="QK416" s="110"/>
      <c r="QL416" s="110"/>
      <c r="QM416" s="110"/>
      <c r="QN416" s="110"/>
      <c r="QO416" s="110"/>
      <c r="QP416" s="110"/>
      <c r="QQ416" s="110"/>
      <c r="QR416" s="110"/>
      <c r="QS416" s="110"/>
      <c r="QT416" s="110"/>
      <c r="QU416" s="110"/>
      <c r="QV416" s="110"/>
      <c r="QW416" s="110"/>
      <c r="QX416" s="110"/>
      <c r="QY416" s="110"/>
      <c r="QZ416" s="110"/>
      <c r="RA416" s="110"/>
      <c r="RB416" s="110"/>
      <c r="RC416" s="110"/>
      <c r="RD416" s="110"/>
      <c r="RE416" s="110"/>
      <c r="RF416" s="110"/>
      <c r="RG416" s="110"/>
      <c r="RH416" s="110"/>
      <c r="RI416" s="110"/>
      <c r="RJ416" s="110"/>
      <c r="RK416" s="110"/>
      <c r="RL416" s="110"/>
      <c r="RM416" s="110"/>
      <c r="RN416" s="110"/>
      <c r="RO416" s="110"/>
      <c r="RP416" s="110"/>
      <c r="RQ416" s="110"/>
      <c r="RR416" s="110"/>
      <c r="RS416" s="110"/>
      <c r="RT416" s="110"/>
      <c r="RU416" s="110"/>
      <c r="RV416" s="110"/>
      <c r="RW416" s="110"/>
      <c r="RX416" s="110"/>
      <c r="RY416" s="110"/>
      <c r="RZ416" s="110"/>
      <c r="SA416" s="110"/>
      <c r="SB416" s="110"/>
      <c r="SC416" s="110"/>
      <c r="SD416" s="110"/>
      <c r="SE416" s="110"/>
      <c r="SF416" s="110"/>
      <c r="SG416" s="110"/>
      <c r="SH416" s="110"/>
      <c r="SI416" s="110"/>
      <c r="SJ416" s="110"/>
      <c r="SK416" s="110"/>
      <c r="SL416" s="110"/>
      <c r="SM416" s="110"/>
      <c r="SN416" s="110"/>
      <c r="SO416" s="110"/>
      <c r="SP416" s="110"/>
      <c r="SQ416" s="110"/>
      <c r="SR416" s="110"/>
      <c r="SS416" s="110"/>
      <c r="ST416" s="110"/>
      <c r="SU416" s="110"/>
      <c r="SV416" s="110"/>
      <c r="SW416" s="110"/>
      <c r="SX416" s="110"/>
      <c r="SY416" s="110"/>
      <c r="SZ416" s="110"/>
      <c r="TA416" s="110"/>
      <c r="TB416" s="110"/>
      <c r="TC416" s="110"/>
      <c r="TD416" s="110"/>
      <c r="TE416" s="110"/>
      <c r="TF416" s="110"/>
      <c r="TG416" s="110"/>
      <c r="TH416" s="110"/>
      <c r="TI416" s="110"/>
      <c r="TJ416" s="110"/>
      <c r="TK416" s="110"/>
      <c r="TL416" s="110"/>
      <c r="TM416" s="110"/>
      <c r="TN416" s="110"/>
      <c r="TO416" s="110"/>
      <c r="TP416" s="110"/>
      <c r="TQ416" s="110"/>
      <c r="TR416" s="110"/>
      <c r="TS416" s="110"/>
      <c r="TT416" s="110"/>
      <c r="TU416" s="110"/>
      <c r="TV416" s="110"/>
      <c r="TW416" s="110"/>
      <c r="TX416" s="110"/>
      <c r="TY416" s="110"/>
      <c r="TZ416" s="110"/>
      <c r="UA416" s="110"/>
      <c r="UB416" s="110"/>
      <c r="UC416" s="110"/>
      <c r="UD416" s="110"/>
      <c r="UE416" s="110"/>
      <c r="UF416" s="110"/>
      <c r="UG416" s="110"/>
      <c r="UH416" s="110"/>
      <c r="UI416" s="110"/>
      <c r="UJ416" s="110"/>
      <c r="UK416" s="110"/>
      <c r="UL416" s="110"/>
      <c r="UM416" s="110"/>
      <c r="UN416" s="110"/>
      <c r="UO416" s="110"/>
      <c r="UP416" s="110"/>
      <c r="UQ416" s="110"/>
      <c r="UR416" s="110"/>
      <c r="US416" s="110"/>
      <c r="UT416" s="110"/>
      <c r="UU416" s="110"/>
      <c r="UV416" s="110"/>
      <c r="UW416" s="110"/>
      <c r="UX416" s="110"/>
      <c r="UY416" s="110"/>
      <c r="UZ416" s="110"/>
      <c r="VA416" s="110"/>
      <c r="VB416" s="110"/>
      <c r="VC416" s="110"/>
      <c r="VD416" s="110"/>
      <c r="VE416" s="110"/>
      <c r="VF416" s="110"/>
      <c r="VG416" s="110"/>
      <c r="VH416" s="110"/>
      <c r="VI416" s="110"/>
      <c r="VJ416" s="110"/>
      <c r="VK416" s="110"/>
      <c r="VL416" s="110"/>
      <c r="VM416" s="110"/>
      <c r="VN416" s="110"/>
      <c r="VO416" s="110"/>
      <c r="VP416" s="110"/>
      <c r="VQ416" s="110"/>
      <c r="VR416" s="110"/>
      <c r="VS416" s="110"/>
      <c r="VT416" s="110"/>
      <c r="VU416" s="110"/>
      <c r="VV416" s="110"/>
      <c r="VW416" s="110"/>
      <c r="VX416" s="110"/>
      <c r="VY416" s="110"/>
      <c r="VZ416" s="110"/>
      <c r="WA416" s="110"/>
      <c r="WB416" s="110"/>
      <c r="WC416" s="110"/>
      <c r="WD416" s="110"/>
      <c r="WE416" s="110"/>
      <c r="WF416" s="110"/>
      <c r="WG416" s="110"/>
      <c r="WH416" s="110"/>
      <c r="WI416" s="110"/>
      <c r="WJ416" s="110"/>
      <c r="WK416" s="110"/>
      <c r="WL416" s="110"/>
      <c r="WM416" s="110"/>
      <c r="WN416" s="110"/>
      <c r="WO416" s="110"/>
      <c r="WP416" s="110"/>
      <c r="WQ416" s="110"/>
      <c r="WR416" s="110"/>
      <c r="WS416" s="110"/>
      <c r="WT416" s="110"/>
      <c r="WU416" s="110"/>
      <c r="WV416" s="110"/>
      <c r="WW416" s="110"/>
      <c r="WX416" s="110"/>
      <c r="WY416" s="110"/>
      <c r="WZ416" s="110"/>
      <c r="XA416" s="110"/>
      <c r="XB416" s="110"/>
      <c r="XC416" s="110"/>
      <c r="XD416" s="110"/>
      <c r="XE416" s="110"/>
      <c r="XF416" s="110"/>
      <c r="XG416" s="110"/>
      <c r="XH416" s="110"/>
      <c r="XI416" s="110"/>
      <c r="XJ416" s="110"/>
      <c r="XK416" s="110"/>
      <c r="XL416" s="110"/>
      <c r="XM416" s="110"/>
      <c r="XN416" s="110"/>
      <c r="XO416" s="110"/>
      <c r="XP416" s="110"/>
      <c r="XQ416" s="110"/>
      <c r="XR416" s="110"/>
      <c r="XS416" s="110"/>
      <c r="XT416" s="110"/>
      <c r="XU416" s="110"/>
      <c r="XV416" s="110"/>
      <c r="XW416" s="110"/>
      <c r="XX416" s="110"/>
      <c r="XY416" s="110"/>
      <c r="XZ416" s="110"/>
      <c r="YA416" s="110"/>
      <c r="YB416" s="110"/>
      <c r="YC416" s="110"/>
      <c r="YD416" s="110"/>
      <c r="YE416" s="110"/>
      <c r="YF416" s="110"/>
      <c r="YG416" s="110"/>
      <c r="YH416" s="110"/>
      <c r="YI416" s="110"/>
      <c r="YJ416" s="110"/>
      <c r="YK416" s="110"/>
      <c r="YL416" s="110"/>
      <c r="YM416" s="110"/>
      <c r="YN416" s="110"/>
      <c r="YO416" s="110"/>
      <c r="YP416" s="110"/>
      <c r="YQ416" s="110"/>
      <c r="YR416" s="110"/>
      <c r="YS416" s="110"/>
      <c r="YT416" s="110"/>
      <c r="YU416" s="110"/>
      <c r="YV416" s="110"/>
      <c r="YW416" s="110"/>
      <c r="YX416" s="110"/>
      <c r="YY416" s="110"/>
      <c r="YZ416" s="110"/>
      <c r="ZA416" s="110"/>
      <c r="ZB416" s="110"/>
      <c r="ZC416" s="110"/>
      <c r="ZD416" s="110"/>
      <c r="ZE416" s="110"/>
      <c r="ZF416" s="110"/>
      <c r="ZG416" s="110"/>
      <c r="ZH416" s="110"/>
      <c r="ZI416" s="110"/>
      <c r="ZJ416" s="110"/>
      <c r="ZK416" s="110"/>
      <c r="ZL416" s="110"/>
      <c r="ZM416" s="110"/>
      <c r="ZN416" s="110"/>
      <c r="ZO416" s="110"/>
      <c r="ZP416" s="110"/>
      <c r="ZQ416" s="110"/>
      <c r="ZR416" s="110"/>
      <c r="ZS416" s="110"/>
      <c r="ZT416" s="110"/>
      <c r="ZU416" s="110"/>
    </row>
    <row r="417" spans="1:117" x14ac:dyDescent="0.25">
      <c r="A417" s="13" t="s">
        <v>972</v>
      </c>
      <c r="B417" s="6">
        <v>508</v>
      </c>
      <c r="C417" s="22" t="s">
        <v>775</v>
      </c>
      <c r="D417" s="6">
        <v>65</v>
      </c>
      <c r="E417" s="6">
        <v>58.2</v>
      </c>
      <c r="F417" s="6" t="s">
        <v>535</v>
      </c>
      <c r="H417" s="6">
        <v>0</v>
      </c>
      <c r="K417" s="157">
        <v>32</v>
      </c>
      <c r="L417" s="91">
        <v>778</v>
      </c>
      <c r="M417" s="106">
        <v>0.04</v>
      </c>
      <c r="N417" s="25">
        <v>2</v>
      </c>
      <c r="O417" s="25">
        <v>2.5</v>
      </c>
      <c r="P417" s="6">
        <v>64.52</v>
      </c>
      <c r="Q417" s="23">
        <v>27.45</v>
      </c>
      <c r="R417" s="23">
        <v>14.72</v>
      </c>
      <c r="S417" s="23">
        <v>1.7350000000000001</v>
      </c>
      <c r="T417" s="42"/>
      <c r="Y417" s="6">
        <v>0.39769300000000002</v>
      </c>
      <c r="Z417" s="6">
        <v>0.41617399999999999</v>
      </c>
      <c r="AA417" s="6">
        <v>0.44281500000000001</v>
      </c>
      <c r="AB417" s="6">
        <v>0.48129699999999997</v>
      </c>
      <c r="AC417" s="6">
        <v>0.53909600000000002</v>
      </c>
      <c r="AD417" s="6">
        <v>-7.375</v>
      </c>
      <c r="AE417" s="6">
        <v>-6.5</v>
      </c>
      <c r="AF417" s="6">
        <v>4.53125</v>
      </c>
      <c r="AG417" s="6">
        <v>-5.34375</v>
      </c>
      <c r="AH417" s="6">
        <v>4.3125</v>
      </c>
      <c r="AI417" s="6">
        <v>3.34375</v>
      </c>
      <c r="AJ417" s="6">
        <v>0</v>
      </c>
      <c r="AK417" s="6">
        <v>0</v>
      </c>
      <c r="AL417" s="6">
        <v>250</v>
      </c>
      <c r="AM417" s="6">
        <v>75</v>
      </c>
      <c r="AP417" s="6">
        <v>81.504900000000006</v>
      </c>
      <c r="AQ417" s="6">
        <v>-31.411000000000001</v>
      </c>
      <c r="AR417" s="6">
        <v>23</v>
      </c>
      <c r="AS417" s="6">
        <v>-57.5212</v>
      </c>
      <c r="AT417" s="6">
        <v>490</v>
      </c>
      <c r="AU417" s="6">
        <v>-31.411000000000001</v>
      </c>
      <c r="AV417" s="6">
        <v>26.110199999999999</v>
      </c>
      <c r="AW417" s="6">
        <v>55.3947</v>
      </c>
      <c r="AX417" s="6">
        <v>81.504900000000006</v>
      </c>
      <c r="AY417" s="6">
        <v>0.13513600000000001</v>
      </c>
      <c r="AZ417" s="6">
        <v>9.3621999999999997E-2</v>
      </c>
      <c r="BA417" s="6">
        <v>649.18499999999995</v>
      </c>
      <c r="BB417" s="6"/>
      <c r="BC417" s="6">
        <v>-62.044800000000002</v>
      </c>
      <c r="BD417" s="6">
        <v>-4.5236700000000001</v>
      </c>
      <c r="BE417" s="6">
        <v>0.47646100000000002</v>
      </c>
      <c r="BF417" s="43"/>
      <c r="BG417" s="43"/>
      <c r="BH417" s="43"/>
      <c r="BI417" s="6">
        <v>2.0209299999999999</v>
      </c>
      <c r="BJ417" s="6">
        <v>2.2043499999999998</v>
      </c>
      <c r="BK417" s="6"/>
      <c r="BL417" s="6" t="s">
        <v>971</v>
      </c>
      <c r="BM417" s="6"/>
      <c r="BN417" s="6">
        <v>1</v>
      </c>
      <c r="BO417" s="6"/>
      <c r="BP417" s="6">
        <v>0.5</v>
      </c>
      <c r="BQ417" s="6">
        <v>1.5472600000000001</v>
      </c>
      <c r="BR417" s="6">
        <v>0.52425991999999999</v>
      </c>
      <c r="BS417" s="6"/>
      <c r="BT417" s="6"/>
      <c r="BV417" s="6"/>
      <c r="BW417" s="6"/>
      <c r="BX417" s="6"/>
      <c r="BY417" s="105">
        <v>0.45277777777777778</v>
      </c>
      <c r="BZ417" s="105"/>
      <c r="CA417" s="105">
        <v>0.47083333333333338</v>
      </c>
      <c r="CB417" s="105"/>
      <c r="CC417" s="105"/>
      <c r="CG417" s="23">
        <v>16.2</v>
      </c>
      <c r="CI417" s="13"/>
      <c r="CJ417" s="13">
        <v>189</v>
      </c>
      <c r="CK417" s="98"/>
      <c r="CL417" s="98"/>
      <c r="CM417" s="98"/>
      <c r="CN417" s="98"/>
      <c r="CO417" s="29">
        <v>1</v>
      </c>
      <c r="DA417" s="93">
        <v>0</v>
      </c>
      <c r="DB417" s="130">
        <v>0</v>
      </c>
      <c r="DC417" s="130">
        <v>0</v>
      </c>
      <c r="DD417" s="130">
        <v>0</v>
      </c>
      <c r="DE417" s="130">
        <v>0</v>
      </c>
      <c r="DF417" s="130">
        <v>0</v>
      </c>
      <c r="DG417" s="130">
        <v>0</v>
      </c>
      <c r="DH417" s="93">
        <v>0</v>
      </c>
      <c r="DI417" s="93">
        <v>0</v>
      </c>
      <c r="DJ417" s="93">
        <v>0</v>
      </c>
      <c r="DK417" s="93">
        <v>0</v>
      </c>
      <c r="DL417" s="93">
        <v>0</v>
      </c>
      <c r="DM417" s="130">
        <v>0</v>
      </c>
    </row>
    <row r="418" spans="1:117" x14ac:dyDescent="0.25">
      <c r="A418" s="197" t="s">
        <v>974</v>
      </c>
      <c r="B418" s="6">
        <v>510</v>
      </c>
      <c r="C418" s="22" t="s">
        <v>975</v>
      </c>
      <c r="D418" s="6">
        <v>68</v>
      </c>
      <c r="E418" s="6">
        <v>67.7</v>
      </c>
      <c r="F418" s="6" t="s">
        <v>535</v>
      </c>
      <c r="G418" s="6" t="s">
        <v>962</v>
      </c>
      <c r="H418" s="6">
        <v>0</v>
      </c>
      <c r="K418" s="53"/>
      <c r="L418" s="53"/>
      <c r="M418" s="23">
        <v>0</v>
      </c>
      <c r="N418" s="25">
        <v>2</v>
      </c>
      <c r="O418" s="25">
        <v>2</v>
      </c>
      <c r="P418" s="6">
        <v>32.56</v>
      </c>
      <c r="Q418" s="6">
        <v>16.690000000000001</v>
      </c>
      <c r="R418" s="6">
        <v>15</v>
      </c>
      <c r="S418" s="6">
        <v>0.59699999999999998</v>
      </c>
      <c r="T418" s="42"/>
      <c r="Y418" s="6">
        <v>0.46455099999999999</v>
      </c>
      <c r="Z418" s="6">
        <v>0.46478700000000001</v>
      </c>
      <c r="AA418" s="6">
        <v>0.49492000000000003</v>
      </c>
      <c r="AB418" s="6">
        <v>0.54653200000000002</v>
      </c>
      <c r="AC418" s="6">
        <v>0.649285</v>
      </c>
      <c r="AD418" s="6">
        <v>-7.5</v>
      </c>
      <c r="AE418" s="6">
        <v>9.09375</v>
      </c>
      <c r="AF418" s="6">
        <v>4.5625</v>
      </c>
      <c r="AG418" s="6">
        <v>-7.5</v>
      </c>
      <c r="AH418" s="6">
        <v>9.09375</v>
      </c>
      <c r="AI418" s="6">
        <v>4.5625</v>
      </c>
      <c r="AM418" s="6">
        <v>140</v>
      </c>
      <c r="AP418" s="6">
        <v>64.892899999999997</v>
      </c>
      <c r="AQ418" s="6">
        <v>-28.7102</v>
      </c>
      <c r="AR418" s="6">
        <v>16</v>
      </c>
      <c r="AS418" s="6">
        <v>-51.404699999999998</v>
      </c>
      <c r="AT418" s="6">
        <v>600</v>
      </c>
      <c r="AU418" s="6">
        <v>-28.7102</v>
      </c>
      <c r="AV418" s="6">
        <v>22.694400000000002</v>
      </c>
      <c r="AW418" s="6">
        <v>42.198500000000003</v>
      </c>
      <c r="AX418" s="6">
        <v>64.892899999999997</v>
      </c>
      <c r="AY418" s="6">
        <v>0.16533700000000001</v>
      </c>
      <c r="AZ418" s="6">
        <v>0.109334</v>
      </c>
      <c r="BA418" s="6">
        <v>409.863</v>
      </c>
      <c r="BB418" s="6"/>
      <c r="BC418" s="6">
        <v>-55.640599999999999</v>
      </c>
      <c r="BD418" s="6">
        <v>-4.23597</v>
      </c>
      <c r="BE418" s="6">
        <v>0.58913099999999996</v>
      </c>
      <c r="BF418" s="43"/>
      <c r="BG418" s="43"/>
      <c r="BH418" s="43"/>
      <c r="BI418" s="6">
        <v>1.2652399999999999</v>
      </c>
      <c r="BJ418" s="6">
        <v>1.4612499999999999</v>
      </c>
      <c r="BK418" s="6"/>
      <c r="BL418" s="6" t="s">
        <v>976</v>
      </c>
      <c r="BM418" s="6"/>
      <c r="BN418" s="6">
        <v>0.5</v>
      </c>
      <c r="BO418" s="6"/>
      <c r="BP418" s="6">
        <v>1</v>
      </c>
      <c r="BQ418" s="6">
        <v>0.8993438076923076</v>
      </c>
      <c r="BR418" s="6">
        <v>0.56056813461538446</v>
      </c>
      <c r="BS418" s="6"/>
      <c r="BT418" s="6"/>
      <c r="BV418" s="6"/>
      <c r="BW418" s="6"/>
      <c r="BX418" s="6"/>
      <c r="BY418" s="105">
        <v>0.35416666666666669</v>
      </c>
      <c r="BZ418" s="105"/>
      <c r="CA418" s="105">
        <v>0.35902777777777778</v>
      </c>
      <c r="CB418" s="105"/>
      <c r="CC418" s="105"/>
      <c r="CG418" s="23">
        <v>12</v>
      </c>
      <c r="CI418" s="13"/>
      <c r="CJ418" s="13">
        <v>191</v>
      </c>
      <c r="CK418" s="100"/>
      <c r="CL418" s="26"/>
      <c r="CM418" s="26"/>
      <c r="CN418" s="26"/>
      <c r="CO418" s="29"/>
      <c r="DB418" s="26"/>
      <c r="DC418" s="26"/>
      <c r="DD418" s="26"/>
      <c r="DE418" s="26"/>
      <c r="DF418" s="26"/>
      <c r="DG418" s="26"/>
      <c r="DH418" s="26"/>
      <c r="DM418" s="26"/>
    </row>
    <row r="419" spans="1:117" x14ac:dyDescent="0.25">
      <c r="A419" s="196">
        <v>2</v>
      </c>
      <c r="B419" s="13" t="s">
        <v>860</v>
      </c>
      <c r="C419" s="6">
        <v>358</v>
      </c>
      <c r="D419" s="176" t="s">
        <v>859</v>
      </c>
      <c r="E419" s="13">
        <v>18</v>
      </c>
      <c r="F419" s="13">
        <v>16.8</v>
      </c>
      <c r="G419" s="13" t="s">
        <v>535</v>
      </c>
      <c r="J419" s="50"/>
      <c r="K419" s="50"/>
      <c r="M419" s="25">
        <v>0.70373921380632787</v>
      </c>
      <c r="N419" s="25">
        <v>2</v>
      </c>
      <c r="O419" s="25">
        <v>2</v>
      </c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5"/>
      <c r="AN419" s="15"/>
      <c r="AO419" s="1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6"/>
      <c r="BU419" s="25"/>
      <c r="BV419" s="25"/>
      <c r="BW419" s="25"/>
      <c r="BX419" s="61"/>
      <c r="BY419" s="61"/>
      <c r="BZ419" s="61"/>
      <c r="CA419" s="61"/>
      <c r="CB419" s="61"/>
      <c r="CC419" s="25"/>
      <c r="CD419" s="25"/>
      <c r="CE419" s="25"/>
      <c r="CF419" s="25"/>
      <c r="CG419" s="25"/>
      <c r="CH419" s="13"/>
      <c r="CI419" s="13"/>
      <c r="CJ419" s="26"/>
      <c r="CK419" s="26"/>
      <c r="CL419" s="15"/>
      <c r="CM419" s="26"/>
      <c r="CN419" s="29"/>
      <c r="CO419" s="26"/>
      <c r="DF419" s="26"/>
      <c r="DG419" s="26"/>
      <c r="DL419" s="26"/>
      <c r="DM419" s="15"/>
    </row>
    <row r="420" spans="1:117" x14ac:dyDescent="0.25">
      <c r="A420" s="196">
        <v>2</v>
      </c>
      <c r="B420" s="13" t="s">
        <v>957</v>
      </c>
      <c r="C420" s="6">
        <v>480</v>
      </c>
      <c r="D420" s="176" t="s">
        <v>780</v>
      </c>
      <c r="E420" s="13">
        <v>19</v>
      </c>
      <c r="F420" s="13">
        <v>14.7</v>
      </c>
      <c r="G420" s="6" t="s">
        <v>535</v>
      </c>
      <c r="J420" s="53"/>
      <c r="K420" s="53"/>
      <c r="M420" s="23">
        <v>8.3411433926897843E-2</v>
      </c>
      <c r="N420" s="25">
        <v>2</v>
      </c>
      <c r="O420" s="25">
        <v>2</v>
      </c>
      <c r="AM420" s="26"/>
      <c r="AP420" s="6"/>
      <c r="AQ420" s="6"/>
      <c r="AS420" s="6"/>
      <c r="AT420" s="2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28"/>
      <c r="BZ420" s="6"/>
      <c r="CC420" s="23"/>
      <c r="CH420" s="13"/>
      <c r="CI420" s="13"/>
      <c r="CJ420" s="26"/>
      <c r="CK420" s="26"/>
      <c r="CL420" s="15"/>
      <c r="CM420" s="26"/>
      <c r="CN420" s="29"/>
      <c r="CO420" s="26"/>
      <c r="CP420" s="26"/>
      <c r="CQ420" s="26"/>
      <c r="CR420" s="26"/>
      <c r="CS420" s="26"/>
      <c r="CT420" s="26"/>
      <c r="CU420" s="26"/>
      <c r="CV420" s="26"/>
      <c r="CW420" s="26"/>
      <c r="CX420" s="26"/>
      <c r="CY420" s="26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26"/>
    </row>
    <row r="421" spans="1:117" x14ac:dyDescent="0.25">
      <c r="A421" s="13" t="s">
        <v>915</v>
      </c>
      <c r="B421" s="6">
        <v>417</v>
      </c>
      <c r="C421" s="22" t="s">
        <v>842</v>
      </c>
      <c r="D421" s="13"/>
      <c r="E421" s="13"/>
      <c r="F421" s="13" t="s">
        <v>535</v>
      </c>
      <c r="G421" s="6" t="s">
        <v>916</v>
      </c>
      <c r="K421" s="53"/>
      <c r="L421" s="53"/>
      <c r="N421" s="25">
        <v>2</v>
      </c>
      <c r="O421" s="25">
        <v>2.5</v>
      </c>
      <c r="P421" s="6">
        <v>30.65</v>
      </c>
      <c r="Q421" s="6">
        <v>12.59</v>
      </c>
      <c r="R421" s="23">
        <v>15.75</v>
      </c>
      <c r="T421" s="42"/>
      <c r="Y421" s="6">
        <v>0.41789999999999999</v>
      </c>
      <c r="Z421" s="6">
        <v>0.412995</v>
      </c>
      <c r="AA421" s="6">
        <v>0.41719299999999998</v>
      </c>
      <c r="AB421" s="6">
        <v>0.43825999999999998</v>
      </c>
      <c r="AC421" s="6">
        <v>0.493147</v>
      </c>
      <c r="AG421" s="6">
        <v>-7.3125</v>
      </c>
      <c r="AH421" s="6">
        <v>8.90625</v>
      </c>
      <c r="AI421" s="6">
        <v>3.21875</v>
      </c>
      <c r="AM421" s="6">
        <v>61</v>
      </c>
      <c r="AP421" s="23">
        <v>57.38</v>
      </c>
      <c r="AQ421" s="23">
        <v>-26.865600000000001</v>
      </c>
      <c r="AR421" s="23">
        <v>31</v>
      </c>
      <c r="AS421" s="23">
        <v>-48.487900000000003</v>
      </c>
      <c r="AT421" s="23">
        <v>340</v>
      </c>
      <c r="AU421" s="23">
        <v>-26.865600000000001</v>
      </c>
      <c r="AV421" s="23">
        <v>21.622299999999999</v>
      </c>
      <c r="AW421" s="23">
        <v>35.7577</v>
      </c>
      <c r="AX421" s="23">
        <v>57.38</v>
      </c>
      <c r="AY421" s="23">
        <v>0.21367800000000001</v>
      </c>
      <c r="AZ421" s="23">
        <v>0.131634</v>
      </c>
      <c r="BA421" s="23">
        <v>285.08100000000002</v>
      </c>
      <c r="BC421" s="23">
        <v>-47.456699999999998</v>
      </c>
      <c r="BD421" s="23">
        <v>1.03121</v>
      </c>
      <c r="BE421" s="23">
        <v>0.84920600000000002</v>
      </c>
      <c r="BF421" s="43"/>
      <c r="BG421" s="43"/>
      <c r="BH421" s="43"/>
      <c r="BI421" s="23">
        <v>2.60337</v>
      </c>
      <c r="BJ421" s="23">
        <v>2.8277399999999999</v>
      </c>
      <c r="BN421" s="23">
        <v>1</v>
      </c>
      <c r="BY421" s="105">
        <v>0.34166666666666662</v>
      </c>
      <c r="BZ421" s="105"/>
      <c r="CA421" s="105">
        <v>0.35138888888888892</v>
      </c>
      <c r="CG421" s="23">
        <v>10</v>
      </c>
      <c r="CI421" s="13"/>
      <c r="CJ421" s="13">
        <v>129</v>
      </c>
      <c r="CK421" s="26"/>
      <c r="CO421" s="29"/>
      <c r="DB421" s="26"/>
      <c r="DC421" s="26"/>
      <c r="DD421" s="26"/>
      <c r="DE421" s="26"/>
      <c r="DF421" s="26"/>
      <c r="DG421" s="26"/>
      <c r="DH421" s="26"/>
      <c r="DM421" s="26"/>
    </row>
    <row r="422" spans="1:117" x14ac:dyDescent="0.25">
      <c r="A422" s="13" t="s">
        <v>1047</v>
      </c>
      <c r="B422" s="6">
        <v>649</v>
      </c>
      <c r="C422" s="22">
        <v>3</v>
      </c>
      <c r="F422" s="6" t="s">
        <v>535</v>
      </c>
      <c r="G422" s="23"/>
      <c r="H422" s="23"/>
      <c r="I422" s="23"/>
      <c r="K422" s="170">
        <v>103</v>
      </c>
      <c r="L422" s="170">
        <v>402</v>
      </c>
      <c r="M422" s="101">
        <f>K422/L422</f>
        <v>0.25621890547263682</v>
      </c>
      <c r="N422" s="23">
        <v>2</v>
      </c>
      <c r="O422" s="23">
        <v>2.5</v>
      </c>
      <c r="P422" s="6">
        <v>32.4</v>
      </c>
      <c r="Q422" s="6">
        <v>12.7</v>
      </c>
      <c r="R422" s="6">
        <v>13.706099999999999</v>
      </c>
      <c r="Y422" s="6">
        <v>0.26138299999999998</v>
      </c>
      <c r="Z422" s="6">
        <v>0.28339300000000001</v>
      </c>
      <c r="AA422" s="6">
        <v>0.30103600000000003</v>
      </c>
      <c r="AB422" s="6">
        <v>0.33171499999999998</v>
      </c>
      <c r="AC422" s="6">
        <v>0.38482300000000003</v>
      </c>
      <c r="AD422" s="23"/>
      <c r="AE422" s="23"/>
      <c r="AF422" s="28"/>
      <c r="AJ422" s="21"/>
      <c r="AK422" s="21"/>
      <c r="AL422" s="21"/>
      <c r="AM422" s="42"/>
      <c r="AN422" s="21"/>
      <c r="AO422" s="21"/>
      <c r="AP422" s="21">
        <v>64.836399999999998</v>
      </c>
      <c r="AQ422" s="21">
        <v>-21.935300000000002</v>
      </c>
      <c r="AR422" s="21">
        <v>35</v>
      </c>
      <c r="AS422" s="21">
        <v>-48.317599999999999</v>
      </c>
      <c r="AT422" s="104">
        <v>825</v>
      </c>
      <c r="AU422" s="21">
        <v>-21.935300000000002</v>
      </c>
      <c r="AV422" s="21">
        <v>26.382300000000001</v>
      </c>
      <c r="AW422" s="21">
        <v>38.454000000000001</v>
      </c>
      <c r="AX422" s="21">
        <v>64.836399999999998</v>
      </c>
      <c r="AY422" s="21">
        <v>0.17924100000000001</v>
      </c>
      <c r="AZ422" s="21">
        <v>0.124276</v>
      </c>
      <c r="BA422" s="21">
        <v>348.661</v>
      </c>
      <c r="BB422" s="21">
        <v>-303.92899999999997</v>
      </c>
      <c r="BC422" s="21">
        <v>-42.472299999999997</v>
      </c>
      <c r="BD422" s="21">
        <v>5.8452999999999999</v>
      </c>
      <c r="BE422" s="21">
        <v>0.71559600000000001</v>
      </c>
      <c r="BF422" s="21"/>
      <c r="BG422" s="21"/>
      <c r="BH422" s="21"/>
      <c r="BI422" s="21">
        <v>1.9746900000000001</v>
      </c>
      <c r="BJ422" s="21">
        <v>2.1988599999999998</v>
      </c>
      <c r="BK422" s="21"/>
      <c r="BL422" s="21"/>
      <c r="BM422" s="21"/>
      <c r="BN422" s="174"/>
      <c r="BO422" s="21"/>
      <c r="BP422" s="21"/>
      <c r="BQ422" s="21"/>
      <c r="BR422" s="21"/>
      <c r="BS422" s="21"/>
      <c r="BT422" s="21"/>
      <c r="BV422" s="21"/>
      <c r="BW422" s="21"/>
      <c r="BX422" s="21"/>
      <c r="BY422" s="105">
        <v>0.3430555555555555</v>
      </c>
      <c r="BZ422" s="105">
        <v>0.3520833333333333</v>
      </c>
      <c r="CA422" s="105">
        <v>0.35486111111111113</v>
      </c>
      <c r="CB422" s="21"/>
      <c r="CC422" s="21"/>
      <c r="CD422" s="97"/>
      <c r="CE422" s="97"/>
      <c r="CF422" s="97"/>
      <c r="CG422" s="97"/>
      <c r="CH422" s="97"/>
      <c r="CI422" s="21"/>
      <c r="CJ422" s="21"/>
      <c r="CK422" s="104"/>
      <c r="CL422" s="104"/>
      <c r="CM422" s="21"/>
      <c r="CN422" s="104"/>
      <c r="CO422" s="104"/>
      <c r="CP422" s="21"/>
      <c r="CQ422" s="21"/>
      <c r="CR422" s="104"/>
      <c r="CS422" s="21"/>
      <c r="CT422" s="21"/>
      <c r="CU422" s="21"/>
      <c r="CV422" s="21"/>
      <c r="CW422" s="21"/>
      <c r="CX422" s="21"/>
      <c r="CY422" s="21"/>
      <c r="CZ422" s="21"/>
      <c r="DA422" s="21"/>
      <c r="DB422" s="104"/>
      <c r="DC422" s="104"/>
      <c r="DD422" s="104"/>
      <c r="DE422" s="104"/>
      <c r="DF422" s="104"/>
      <c r="DG422" s="104"/>
      <c r="DH422" s="104"/>
      <c r="DI422" s="104"/>
      <c r="DJ422" s="104"/>
      <c r="DK422" s="21"/>
      <c r="DL422" s="21"/>
      <c r="DM422" s="104"/>
    </row>
    <row r="423" spans="1:117" x14ac:dyDescent="0.25">
      <c r="A423" s="197" t="s">
        <v>1048</v>
      </c>
      <c r="B423" s="6">
        <v>650</v>
      </c>
      <c r="C423" s="22">
        <v>5</v>
      </c>
      <c r="F423" s="6" t="s">
        <v>535</v>
      </c>
      <c r="K423" s="170">
        <v>755</v>
      </c>
      <c r="L423" s="170">
        <v>773</v>
      </c>
      <c r="M423" s="169">
        <f>K423/L423</f>
        <v>0.97671410090556277</v>
      </c>
      <c r="N423" s="23">
        <v>2</v>
      </c>
      <c r="O423" s="23">
        <v>2</v>
      </c>
      <c r="P423" s="6">
        <v>45.69</v>
      </c>
      <c r="Q423" s="6">
        <v>29.095999999999997</v>
      </c>
      <c r="R423" s="6">
        <v>20.7</v>
      </c>
      <c r="Y423" s="6">
        <v>0.55717099999999997</v>
      </c>
      <c r="Z423" s="6">
        <v>0.54605999999999999</v>
      </c>
      <c r="AA423" s="6">
        <v>0.55665100000000001</v>
      </c>
      <c r="AB423" s="6">
        <v>0.58351500000000001</v>
      </c>
      <c r="AC423" s="6">
        <v>0.59960999999999998</v>
      </c>
      <c r="AJ423" s="6">
        <v>-70</v>
      </c>
      <c r="AK423" s="6">
        <v>-500</v>
      </c>
      <c r="AL423" s="6">
        <v>500</v>
      </c>
      <c r="AP423" s="23">
        <v>58.215400000000002</v>
      </c>
      <c r="AQ423" s="23">
        <v>-32.258600000000001</v>
      </c>
      <c r="AR423" s="6">
        <v>25</v>
      </c>
      <c r="AS423" s="23">
        <v>-55.901600000000002</v>
      </c>
      <c r="AT423" s="23">
        <v>490</v>
      </c>
      <c r="AU423" s="23">
        <v>-32.258600000000001</v>
      </c>
      <c r="AV423" s="23">
        <v>23.643000000000001</v>
      </c>
      <c r="AW423" s="23">
        <v>34.572400000000002</v>
      </c>
      <c r="AX423" s="23">
        <v>58.215400000000002</v>
      </c>
      <c r="AY423" s="23">
        <v>0.29474400000000001</v>
      </c>
      <c r="AZ423" s="23">
        <v>0.18312100000000001</v>
      </c>
      <c r="BA423" s="23">
        <v>201.125</v>
      </c>
      <c r="BB423" s="23">
        <v>-156.875</v>
      </c>
      <c r="BC423" s="23">
        <v>-46.588700000000003</v>
      </c>
      <c r="BD423" s="23">
        <v>9.3128600000000006</v>
      </c>
      <c r="BE423" s="23">
        <v>1.1078699999999999</v>
      </c>
      <c r="BI423" s="23">
        <v>1.4781299999999999</v>
      </c>
      <c r="BJ423" s="23">
        <v>1.7831999999999999</v>
      </c>
      <c r="BY423" s="105">
        <v>0.3430555555555555</v>
      </c>
      <c r="BZ423" s="105">
        <v>0.3520833333333333</v>
      </c>
      <c r="CA423" s="105">
        <v>0.3611111111111111</v>
      </c>
      <c r="CK423" s="26"/>
      <c r="CO423" s="29"/>
      <c r="DB423" s="26"/>
      <c r="DC423" s="26"/>
      <c r="DD423" s="26"/>
      <c r="DE423" s="26"/>
      <c r="DF423" s="26"/>
      <c r="DG423" s="26"/>
      <c r="DM423" s="26"/>
    </row>
    <row r="424" spans="1:117" x14ac:dyDescent="0.25">
      <c r="A424" s="196" t="s">
        <v>1091</v>
      </c>
      <c r="B424" s="6">
        <v>709</v>
      </c>
      <c r="C424" s="176" t="s">
        <v>842</v>
      </c>
      <c r="F424" s="6" t="s">
        <v>535</v>
      </c>
      <c r="N424" s="23">
        <v>2</v>
      </c>
      <c r="O424" s="23">
        <v>2</v>
      </c>
      <c r="P424" s="6">
        <v>40.97</v>
      </c>
      <c r="Q424" s="6">
        <v>15.34</v>
      </c>
      <c r="R424" s="6">
        <v>21.343900000000001</v>
      </c>
      <c r="Y424" s="6">
        <v>0.40964</v>
      </c>
      <c r="Z424" s="6">
        <v>0.424539</v>
      </c>
      <c r="AA424" s="6">
        <v>0.43963999999999998</v>
      </c>
      <c r="AB424" s="6">
        <v>0.46270600000000001</v>
      </c>
      <c r="AC424" s="6">
        <v>0.10730199999999999</v>
      </c>
      <c r="AJ424" s="6">
        <v>-76</v>
      </c>
      <c r="AK424" s="6">
        <v>-1200</v>
      </c>
      <c r="AL424" s="6">
        <v>400</v>
      </c>
      <c r="AP424" s="23">
        <v>71.799599999999998</v>
      </c>
      <c r="AQ424" s="23">
        <v>-39.6875</v>
      </c>
      <c r="AR424" s="6">
        <v>1</v>
      </c>
      <c r="AS424" s="23">
        <v>-57.487099999999998</v>
      </c>
      <c r="AT424" s="23">
        <v>400</v>
      </c>
      <c r="AU424" s="23">
        <v>-39.6875</v>
      </c>
      <c r="AV424" s="23">
        <v>17.799600000000002</v>
      </c>
      <c r="AW424" s="23">
        <v>54</v>
      </c>
      <c r="AX424" s="23">
        <v>71.799599999999998</v>
      </c>
      <c r="AY424" s="23">
        <v>0.19486200000000001</v>
      </c>
      <c r="AZ424" s="23">
        <v>0.116518</v>
      </c>
      <c r="BA424" s="23">
        <v>485.93799999999999</v>
      </c>
      <c r="BB424" s="23">
        <v>-348.43799999999999</v>
      </c>
      <c r="BC424" s="23">
        <v>-54.281199999999998</v>
      </c>
      <c r="BD424" s="23">
        <v>3.2058300000000002</v>
      </c>
      <c r="BE424" s="23">
        <v>0.66200000000000003</v>
      </c>
      <c r="BI424" s="23">
        <v>2.1779999999999999</v>
      </c>
      <c r="BJ424" s="23">
        <v>2.4</v>
      </c>
      <c r="BY424" s="105">
        <v>0.30208333333333331</v>
      </c>
      <c r="BZ424" s="105">
        <v>0.31041666666666667</v>
      </c>
      <c r="CA424" s="105">
        <v>0.31388888888888888</v>
      </c>
      <c r="CJ424" s="26"/>
      <c r="CK424" s="26"/>
      <c r="CN424" s="26"/>
      <c r="CO424" s="29"/>
      <c r="DB424" s="26"/>
      <c r="DC424" s="26"/>
      <c r="DD424" s="26"/>
      <c r="DE424" s="26"/>
      <c r="DF424" s="26"/>
      <c r="DG424" s="26"/>
      <c r="DL424" s="26"/>
      <c r="DM424" s="26"/>
    </row>
    <row r="425" spans="1:117" x14ac:dyDescent="0.25">
      <c r="A425" s="196" t="s">
        <v>1094</v>
      </c>
      <c r="B425" s="6">
        <v>712</v>
      </c>
      <c r="C425" s="176">
        <v>4</v>
      </c>
      <c r="F425" s="6" t="s">
        <v>535</v>
      </c>
      <c r="K425" s="177">
        <v>74</v>
      </c>
      <c r="L425" s="177">
        <v>622</v>
      </c>
      <c r="M425" s="23">
        <v>0.11897106109324759</v>
      </c>
      <c r="N425" s="23">
        <v>2</v>
      </c>
      <c r="O425" s="23">
        <v>2</v>
      </c>
      <c r="BY425" s="105">
        <v>0.44791666666666669</v>
      </c>
      <c r="BZ425" s="105">
        <v>0.45902777777777781</v>
      </c>
      <c r="CA425" s="105">
        <v>0.46458333333333335</v>
      </c>
      <c r="CK425" s="26"/>
      <c r="CO425" s="29"/>
      <c r="DB425" s="26"/>
      <c r="DC425" s="26"/>
      <c r="DD425" s="26"/>
      <c r="DE425" s="26"/>
      <c r="DF425" s="26"/>
      <c r="DG425" s="26"/>
      <c r="DM425" s="26"/>
    </row>
    <row r="426" spans="1:117" x14ac:dyDescent="0.25">
      <c r="A426" s="196" t="s">
        <v>1098</v>
      </c>
      <c r="B426" s="6">
        <v>716</v>
      </c>
      <c r="C426" s="176">
        <v>5</v>
      </c>
      <c r="F426" s="6" t="s">
        <v>535</v>
      </c>
      <c r="K426" s="177">
        <v>500</v>
      </c>
      <c r="L426" s="177">
        <v>820</v>
      </c>
      <c r="M426" s="23">
        <v>0.6097560975609756</v>
      </c>
      <c r="N426" s="23">
        <v>2</v>
      </c>
      <c r="O426" s="23">
        <v>2</v>
      </c>
      <c r="P426" s="6">
        <v>33.08</v>
      </c>
      <c r="Q426" s="6">
        <v>14.7</v>
      </c>
      <c r="R426" s="6">
        <v>20.41</v>
      </c>
      <c r="Y426" s="6">
        <v>0.45663700000000002</v>
      </c>
      <c r="Z426" s="6">
        <v>0.44855600000000001</v>
      </c>
      <c r="AA426" s="6">
        <v>0.439751</v>
      </c>
      <c r="AB426" s="6">
        <v>0.47026299999999999</v>
      </c>
      <c r="AC426" s="6">
        <v>0.50240700000000005</v>
      </c>
      <c r="AJ426" s="6">
        <v>-69.400000000000006</v>
      </c>
      <c r="AK426" s="6">
        <v>-1000</v>
      </c>
      <c r="AL426" s="6">
        <v>500</v>
      </c>
      <c r="AP426" s="23">
        <v>62.487099999999998</v>
      </c>
      <c r="AQ426" s="23">
        <v>-29.5625</v>
      </c>
      <c r="AR426" s="6">
        <v>1</v>
      </c>
      <c r="AS426" s="23">
        <v>-55.549599999999998</v>
      </c>
      <c r="AT426" s="23">
        <v>800</v>
      </c>
      <c r="AU426" s="23">
        <v>-29.5625</v>
      </c>
      <c r="AV426" s="23">
        <v>25.987100000000002</v>
      </c>
      <c r="AW426" s="23">
        <v>36.5</v>
      </c>
      <c r="AX426" s="23">
        <v>62.487099999999998</v>
      </c>
      <c r="AY426" s="23">
        <v>0.31732900000000003</v>
      </c>
      <c r="AZ426" s="23">
        <v>0.18568999999999999</v>
      </c>
      <c r="BA426" s="23">
        <v>210.93799999999999</v>
      </c>
      <c r="BB426" s="23">
        <v>-136.71899999999999</v>
      </c>
      <c r="BC426" s="23">
        <v>-46.3125</v>
      </c>
      <c r="BD426" s="23">
        <v>9.2370800000000006</v>
      </c>
      <c r="BE426" s="23">
        <v>1.4470000000000001</v>
      </c>
      <c r="BI426" s="23">
        <v>2.133</v>
      </c>
      <c r="BJ426" s="23">
        <v>2.46</v>
      </c>
      <c r="BY426" s="105">
        <v>0.39930555555555558</v>
      </c>
      <c r="BZ426" s="105">
        <v>0.40902777777777777</v>
      </c>
      <c r="CA426" s="105">
        <v>0.41597222222222219</v>
      </c>
      <c r="CK426" s="26"/>
      <c r="CO426" s="29"/>
      <c r="DG426" s="26"/>
      <c r="DM426" s="26"/>
    </row>
    <row r="427" spans="1:117" x14ac:dyDescent="0.25">
      <c r="A427" s="196" t="s">
        <v>1099</v>
      </c>
      <c r="B427" s="6">
        <v>719</v>
      </c>
      <c r="C427" s="176" t="s">
        <v>823</v>
      </c>
      <c r="F427" s="6" t="s">
        <v>535</v>
      </c>
      <c r="N427" s="25">
        <v>2</v>
      </c>
      <c r="O427" s="25">
        <v>2</v>
      </c>
      <c r="P427" s="6">
        <v>27.72</v>
      </c>
      <c r="Q427" s="6">
        <v>10.95</v>
      </c>
      <c r="R427" s="6">
        <v>16.690000000000001</v>
      </c>
      <c r="Y427" s="6">
        <v>0.35855900000000002</v>
      </c>
      <c r="Z427" s="6">
        <v>0.37820199999999998</v>
      </c>
      <c r="AA427" s="6">
        <v>0.410387</v>
      </c>
      <c r="AB427" s="6">
        <v>0.45741199999999999</v>
      </c>
      <c r="AC427" s="6">
        <v>0.52560600000000002</v>
      </c>
      <c r="AJ427" s="6">
        <v>0</v>
      </c>
      <c r="AK427" s="6">
        <v>0</v>
      </c>
      <c r="AL427" s="6">
        <v>400</v>
      </c>
      <c r="AP427" s="23">
        <v>74.075000000000003</v>
      </c>
      <c r="AQ427" s="23">
        <v>-32.625</v>
      </c>
      <c r="AR427" s="6">
        <v>1</v>
      </c>
      <c r="AS427" s="23">
        <v>-52.543799999999997</v>
      </c>
      <c r="AT427" s="188">
        <v>550</v>
      </c>
      <c r="AU427" s="23">
        <v>-32.625</v>
      </c>
      <c r="AV427" s="23">
        <v>19.918800000000001</v>
      </c>
      <c r="AW427" s="23">
        <v>54.156199999999998</v>
      </c>
      <c r="AX427" s="23">
        <v>74.075000000000003</v>
      </c>
      <c r="AY427" s="23">
        <v>0.22628999999999999</v>
      </c>
      <c r="AZ427" s="23">
        <v>0.12169099999999999</v>
      </c>
      <c r="BA427" s="23">
        <v>460.93799999999999</v>
      </c>
      <c r="BB427" s="23">
        <v>-278.125</v>
      </c>
      <c r="BC427" s="23">
        <v>-46.906199999999998</v>
      </c>
      <c r="BD427" s="23">
        <v>5.6375200000000003</v>
      </c>
      <c r="BE427" s="23">
        <v>0.82514200000000004</v>
      </c>
      <c r="BI427" s="23">
        <v>1.67486</v>
      </c>
      <c r="BJ427" s="23">
        <v>1.92</v>
      </c>
      <c r="BY427" s="105">
        <v>0.45555555555555555</v>
      </c>
      <c r="BZ427" s="105">
        <v>0.46458333333333335</v>
      </c>
      <c r="CA427" s="105">
        <v>0.4694444444444445</v>
      </c>
      <c r="CK427" s="26"/>
      <c r="CL427" s="26"/>
      <c r="CN427" s="26"/>
      <c r="CO427" s="29"/>
      <c r="CR427" s="26"/>
      <c r="DE427" s="26"/>
      <c r="DF427" s="26"/>
      <c r="DG427" s="26"/>
      <c r="DH427" s="26"/>
      <c r="DI427" s="26"/>
      <c r="DJ427" s="26"/>
      <c r="DM427" s="26"/>
    </row>
    <row r="428" spans="1:117" x14ac:dyDescent="0.25">
      <c r="A428" s="196" t="s">
        <v>1100</v>
      </c>
      <c r="B428" s="6">
        <v>720</v>
      </c>
      <c r="C428" s="176" t="s">
        <v>823</v>
      </c>
      <c r="F428" s="6" t="s">
        <v>535</v>
      </c>
      <c r="N428" s="25">
        <v>2</v>
      </c>
      <c r="O428" s="25">
        <v>2</v>
      </c>
      <c r="P428" s="6">
        <v>18.809999999999999</v>
      </c>
      <c r="Q428" s="6">
        <v>11.94</v>
      </c>
      <c r="R428" s="6">
        <v>20.43</v>
      </c>
      <c r="Y428" s="6">
        <v>0.52634199999999998</v>
      </c>
      <c r="Z428" s="6">
        <v>0.51657799999999998</v>
      </c>
      <c r="AA428" s="6">
        <v>0.55606299999999997</v>
      </c>
      <c r="AB428" s="6">
        <v>0.62468400000000002</v>
      </c>
      <c r="AC428" s="6">
        <v>0.75322</v>
      </c>
      <c r="AJ428" s="6">
        <v>0</v>
      </c>
      <c r="AK428" s="6">
        <v>0</v>
      </c>
      <c r="AL428" s="6">
        <v>400</v>
      </c>
      <c r="AP428" s="23">
        <v>68.009399999999999</v>
      </c>
      <c r="AQ428" s="23">
        <v>-50.343800000000002</v>
      </c>
      <c r="AR428" s="6">
        <v>1</v>
      </c>
      <c r="AS428" s="23">
        <v>-63.103099999999998</v>
      </c>
      <c r="AT428" s="23">
        <v>450</v>
      </c>
      <c r="AU428" s="23">
        <v>-50.343800000000002</v>
      </c>
      <c r="AV428" s="23">
        <v>12.759399999999999</v>
      </c>
      <c r="AW428" s="23">
        <v>55.25</v>
      </c>
      <c r="AX428" s="23">
        <v>68.009399999999999</v>
      </c>
      <c r="AY428" s="23">
        <v>0.24751699999999999</v>
      </c>
      <c r="AZ428" s="23">
        <v>0.13755800000000001</v>
      </c>
      <c r="BA428" s="23">
        <v>414.84399999999999</v>
      </c>
      <c r="BB428" s="23">
        <v>-253.90600000000001</v>
      </c>
      <c r="BC428" s="23">
        <v>-60.656199999999998</v>
      </c>
      <c r="BD428" s="23">
        <v>2.4468700000000001</v>
      </c>
      <c r="BE428" s="23">
        <v>0.98080100000000003</v>
      </c>
      <c r="BI428" s="23">
        <v>1.2592000000000001</v>
      </c>
      <c r="BJ428" s="23">
        <v>1.5</v>
      </c>
      <c r="BY428" s="105">
        <v>0.45555555555555555</v>
      </c>
      <c r="BZ428" s="105">
        <v>0.46458333333333335</v>
      </c>
      <c r="CA428" s="105">
        <v>0.4694444444444445</v>
      </c>
      <c r="CK428" s="26"/>
      <c r="CL428" s="26"/>
      <c r="CN428" s="26"/>
      <c r="CO428" s="29"/>
      <c r="DB428" s="26"/>
      <c r="DC428" s="26"/>
      <c r="DD428" s="26"/>
      <c r="DE428" s="26"/>
      <c r="DF428" s="26"/>
      <c r="DG428" s="26"/>
      <c r="DM428" s="26"/>
    </row>
    <row r="429" spans="1:117" x14ac:dyDescent="0.25">
      <c r="A429" s="6" t="s">
        <v>1112</v>
      </c>
      <c r="B429" s="6">
        <v>738</v>
      </c>
      <c r="C429" s="176" t="s">
        <v>783</v>
      </c>
      <c r="F429" s="6" t="s">
        <v>535</v>
      </c>
      <c r="M429" s="23">
        <v>0.05</v>
      </c>
      <c r="N429" s="23">
        <v>2</v>
      </c>
      <c r="O429" s="23">
        <v>2.5</v>
      </c>
      <c r="BY429" s="105"/>
      <c r="BZ429" s="105"/>
      <c r="CA429" s="105"/>
      <c r="CK429" s="26"/>
      <c r="CL429" s="26"/>
      <c r="CN429" s="26"/>
      <c r="CO429" s="29"/>
      <c r="DG429" s="26"/>
      <c r="DM429" s="26"/>
    </row>
    <row r="430" spans="1:117" x14ac:dyDescent="0.25">
      <c r="A430" s="196" t="s">
        <v>1125</v>
      </c>
      <c r="B430" s="6">
        <v>759</v>
      </c>
      <c r="F430" s="6" t="s">
        <v>535</v>
      </c>
      <c r="N430" s="23">
        <v>2</v>
      </c>
      <c r="O430" s="23">
        <v>2</v>
      </c>
      <c r="P430" s="6">
        <v>25.77</v>
      </c>
      <c r="Q430" s="6">
        <v>11.51</v>
      </c>
      <c r="R430" s="6">
        <v>12.17</v>
      </c>
      <c r="Y430" s="6">
        <v>0.35738300000000001</v>
      </c>
      <c r="Z430" s="6">
        <v>0.357483</v>
      </c>
      <c r="AA430" s="6">
        <v>0.36569099999999999</v>
      </c>
      <c r="AB430" s="6">
        <v>0.39880300000000002</v>
      </c>
      <c r="AC430" s="6">
        <v>0.44953300000000002</v>
      </c>
      <c r="AJ430" s="6">
        <v>-65.4983</v>
      </c>
      <c r="AK430" s="6">
        <v>-1700</v>
      </c>
      <c r="AL430" s="6">
        <v>400</v>
      </c>
      <c r="AM430" s="6">
        <v>82</v>
      </c>
      <c r="AP430" s="23">
        <v>71.372</v>
      </c>
      <c r="AQ430" s="23">
        <v>-35.2712</v>
      </c>
      <c r="AR430" s="6">
        <v>14</v>
      </c>
      <c r="AS430" s="23">
        <v>-48.677799999999998</v>
      </c>
      <c r="AT430" s="23">
        <v>690</v>
      </c>
      <c r="AU430" s="23">
        <v>-35.2712</v>
      </c>
      <c r="AV430" s="23">
        <v>13.406599999999999</v>
      </c>
      <c r="AW430" s="23">
        <v>57.965400000000002</v>
      </c>
      <c r="AX430" s="23">
        <v>71.372</v>
      </c>
      <c r="AY430" s="23">
        <v>0.22501399999999999</v>
      </c>
      <c r="AZ430" s="23">
        <v>0.123941</v>
      </c>
      <c r="BA430" s="23">
        <v>486.27199999999999</v>
      </c>
      <c r="BB430" s="23">
        <v>-308.70499999999998</v>
      </c>
      <c r="BC430" s="23">
        <v>-48.977699999999999</v>
      </c>
      <c r="BD430" s="23">
        <v>-0.29985200000000001</v>
      </c>
      <c r="BE430" s="23">
        <v>5.0798199999999998</v>
      </c>
      <c r="BF430" s="23">
        <v>0</v>
      </c>
      <c r="BG430" s="23">
        <v>0</v>
      </c>
      <c r="BH430" s="23">
        <v>0</v>
      </c>
      <c r="BI430" s="23">
        <v>0.93160799999999999</v>
      </c>
      <c r="BJ430" s="23">
        <v>1.15286</v>
      </c>
      <c r="CK430" s="26"/>
      <c r="CO430" s="29"/>
      <c r="DG430" s="26"/>
      <c r="DM430" s="26"/>
    </row>
    <row r="431" spans="1:117" x14ac:dyDescent="0.25">
      <c r="A431" s="6" t="s">
        <v>1127</v>
      </c>
      <c r="B431" s="6">
        <v>777</v>
      </c>
      <c r="N431" s="23">
        <v>2</v>
      </c>
      <c r="O431" s="23">
        <v>2.5</v>
      </c>
      <c r="P431" s="6">
        <v>29.42</v>
      </c>
      <c r="Q431" s="23">
        <v>17.48</v>
      </c>
      <c r="R431" s="23">
        <v>13.96</v>
      </c>
      <c r="Y431" s="6">
        <v>0.53105999999999998</v>
      </c>
      <c r="Z431" s="6">
        <v>0.53873899999999997</v>
      </c>
      <c r="AA431" s="6">
        <v>0.56185700000000005</v>
      </c>
      <c r="AB431" s="6">
        <v>0.57606400000000002</v>
      </c>
      <c r="AC431" s="6">
        <v>0.62659299999999996</v>
      </c>
      <c r="AJ431" s="6">
        <v>0</v>
      </c>
      <c r="AK431" s="6">
        <v>0</v>
      </c>
      <c r="AL431" s="6">
        <v>400</v>
      </c>
      <c r="AM431" s="6">
        <v>112</v>
      </c>
      <c r="AP431" s="23">
        <v>66.392700000000005</v>
      </c>
      <c r="AQ431" s="23">
        <v>-37.148800000000001</v>
      </c>
      <c r="AR431" s="6">
        <v>22</v>
      </c>
      <c r="AS431" s="23">
        <v>-55.026200000000003</v>
      </c>
      <c r="AT431" s="188">
        <v>770</v>
      </c>
      <c r="AU431" s="23">
        <v>-37.148800000000001</v>
      </c>
      <c r="AV431" s="23">
        <v>17.877400000000002</v>
      </c>
      <c r="AW431" s="23">
        <v>48.515300000000003</v>
      </c>
      <c r="AX431" s="23">
        <v>66.392700000000005</v>
      </c>
      <c r="AY431" s="23">
        <v>0.195801</v>
      </c>
      <c r="AZ431" s="23">
        <v>0.114819</v>
      </c>
      <c r="BA431" s="23">
        <v>435.65300000000002</v>
      </c>
      <c r="BB431" s="23">
        <v>-324.21899999999999</v>
      </c>
      <c r="BC431" s="23">
        <v>-56.014200000000002</v>
      </c>
      <c r="BD431" s="23">
        <v>-0.98799999999999999</v>
      </c>
      <c r="BE431" s="23">
        <v>5.0742799999999999</v>
      </c>
      <c r="BF431" s="23">
        <v>0</v>
      </c>
      <c r="BG431" s="23">
        <v>0</v>
      </c>
      <c r="BH431" s="23">
        <v>0</v>
      </c>
      <c r="BI431" s="23">
        <v>1.0120800000000001</v>
      </c>
      <c r="BJ431" s="23">
        <v>1.2195499999999999</v>
      </c>
      <c r="CK431" s="26"/>
      <c r="CN431" s="26"/>
      <c r="CO431" s="29"/>
      <c r="CR431" s="26"/>
      <c r="DE431" s="26"/>
      <c r="DF431" s="26"/>
      <c r="DG431" s="26"/>
      <c r="DH431" s="26"/>
      <c r="DI431" s="26"/>
      <c r="DJ431" s="26"/>
      <c r="DM431" s="26"/>
    </row>
    <row r="432" spans="1:117" x14ac:dyDescent="0.25">
      <c r="A432" s="196" t="s">
        <v>1128</v>
      </c>
      <c r="B432" s="6">
        <v>779</v>
      </c>
      <c r="N432" s="23">
        <v>2</v>
      </c>
      <c r="O432" s="23">
        <v>2</v>
      </c>
      <c r="P432" s="6">
        <v>68.19</v>
      </c>
      <c r="Q432" s="6">
        <v>35.79</v>
      </c>
      <c r="R432" s="23">
        <v>35.65</v>
      </c>
      <c r="Y432" s="6">
        <v>0.53301900000000002</v>
      </c>
      <c r="Z432" s="6">
        <v>0.53598800000000002</v>
      </c>
      <c r="AA432" s="6">
        <v>0.565855</v>
      </c>
      <c r="AB432" s="6">
        <v>0.57632799999999995</v>
      </c>
      <c r="AC432" s="6">
        <v>0.51311899999999999</v>
      </c>
      <c r="AJ432" s="6">
        <v>-67.470399999999998</v>
      </c>
      <c r="AK432" s="6">
        <v>-275</v>
      </c>
      <c r="AL432" s="6">
        <v>400</v>
      </c>
      <c r="AM432" s="6">
        <v>15.3</v>
      </c>
      <c r="AP432" s="23">
        <v>71.003799999999998</v>
      </c>
      <c r="AQ432" s="23">
        <v>-30.270600000000002</v>
      </c>
      <c r="AR432" s="6">
        <v>53</v>
      </c>
      <c r="AS432" s="23">
        <v>-58.432499999999997</v>
      </c>
      <c r="AT432" s="23">
        <v>280</v>
      </c>
      <c r="AU432" s="23">
        <v>-30.270600000000002</v>
      </c>
      <c r="AV432" s="23">
        <v>28.161899999999999</v>
      </c>
      <c r="AW432" s="23">
        <v>42.841900000000003</v>
      </c>
      <c r="AX432" s="23">
        <v>71.003799999999998</v>
      </c>
      <c r="AY432" s="23">
        <v>0.26308500000000001</v>
      </c>
      <c r="AZ432" s="23">
        <v>0.16372100000000001</v>
      </c>
      <c r="BA432" s="23">
        <v>290.36</v>
      </c>
      <c r="BB432" s="23">
        <v>-214.62299999999999</v>
      </c>
      <c r="BC432" s="23">
        <v>-50.984699999999997</v>
      </c>
      <c r="BD432" s="23">
        <v>7.4477799999999998</v>
      </c>
      <c r="BE432" s="23">
        <v>1.0134099999999999</v>
      </c>
      <c r="BF432" s="23">
        <v>0</v>
      </c>
      <c r="BG432" s="23">
        <v>0</v>
      </c>
      <c r="BH432" s="23">
        <v>0</v>
      </c>
      <c r="BI432" s="23">
        <v>4.1692299999999998</v>
      </c>
      <c r="BJ432" s="23">
        <v>4.4577400000000003</v>
      </c>
      <c r="CK432" s="26"/>
      <c r="CO432" s="29"/>
      <c r="DB432" s="26"/>
      <c r="DC432" s="26"/>
      <c r="DD432" s="26"/>
      <c r="DE432" s="26"/>
      <c r="DF432" s="26"/>
      <c r="DG432" s="26"/>
      <c r="DM432" s="26"/>
    </row>
    <row r="433" spans="1:697" x14ac:dyDescent="0.25">
      <c r="A433" s="196" t="s">
        <v>1131</v>
      </c>
      <c r="B433" s="6">
        <v>783</v>
      </c>
      <c r="N433" s="23">
        <v>2</v>
      </c>
      <c r="O433" s="23">
        <v>2</v>
      </c>
      <c r="P433" s="6">
        <v>82.37</v>
      </c>
      <c r="Q433" s="6">
        <v>47.37</v>
      </c>
      <c r="R433" s="23">
        <v>45.25</v>
      </c>
      <c r="Y433" s="6">
        <v>0.54063600000000001</v>
      </c>
      <c r="Z433" s="6">
        <v>0.56992600000000004</v>
      </c>
      <c r="AA433" s="6">
        <v>0.59533100000000005</v>
      </c>
      <c r="AB433" s="6">
        <v>0.60040199999999999</v>
      </c>
      <c r="AC433" s="6">
        <v>0.59942300000000004</v>
      </c>
      <c r="AJ433" s="6">
        <v>0</v>
      </c>
      <c r="AK433" s="6">
        <v>0</v>
      </c>
      <c r="AL433" s="6">
        <v>400</v>
      </c>
      <c r="AP433" s="23">
        <v>67.863699999999994</v>
      </c>
      <c r="AQ433" s="23">
        <v>-27.3123</v>
      </c>
      <c r="AR433" s="6">
        <v>37</v>
      </c>
      <c r="AS433" s="23">
        <v>-54.299599999999998</v>
      </c>
      <c r="AT433" s="23">
        <v>240</v>
      </c>
      <c r="AU433" s="23">
        <v>-27.3123</v>
      </c>
      <c r="AV433" s="23">
        <v>26.987300000000001</v>
      </c>
      <c r="AW433" s="23">
        <v>40.8765</v>
      </c>
      <c r="AX433" s="23">
        <v>67.863699999999994</v>
      </c>
      <c r="AY433" s="23">
        <v>0.25023699999999999</v>
      </c>
      <c r="AZ433" s="23">
        <v>0.153117</v>
      </c>
      <c r="BA433" s="23">
        <v>285.30399999999997</v>
      </c>
      <c r="BB433" s="23">
        <v>-219.89</v>
      </c>
      <c r="BC433" s="23">
        <v>-47.550699999999999</v>
      </c>
      <c r="BD433" s="23">
        <v>6.7488799999999998</v>
      </c>
      <c r="BE433" s="23">
        <v>1.3408899999999999</v>
      </c>
      <c r="BF433" s="23">
        <v>0</v>
      </c>
      <c r="BG433" s="23">
        <v>0</v>
      </c>
      <c r="BH433" s="23">
        <v>0</v>
      </c>
      <c r="BI433" s="23">
        <v>4.3693799999999996</v>
      </c>
      <c r="BJ433" s="23">
        <v>4.6397300000000001</v>
      </c>
      <c r="CJ433" s="26"/>
      <c r="CK433" s="26"/>
      <c r="CN433" s="26"/>
      <c r="CO433" s="29"/>
      <c r="DG433" s="26"/>
      <c r="DL433" s="26"/>
    </row>
    <row r="434" spans="1:697" x14ac:dyDescent="0.25">
      <c r="A434" s="6" t="s">
        <v>549</v>
      </c>
      <c r="B434" s="6">
        <v>45</v>
      </c>
      <c r="C434" s="22"/>
      <c r="D434" s="6">
        <v>17</v>
      </c>
      <c r="E434" s="6">
        <v>12.8</v>
      </c>
      <c r="F434" s="41" t="s">
        <v>548</v>
      </c>
      <c r="N434" s="6">
        <v>3</v>
      </c>
      <c r="O434" s="6">
        <v>3.5</v>
      </c>
      <c r="P434" s="41">
        <v>43.33</v>
      </c>
      <c r="Q434" s="41">
        <v>21.03</v>
      </c>
      <c r="R434" s="6">
        <v>20.03</v>
      </c>
      <c r="S434" s="41">
        <v>1.7889999999999999</v>
      </c>
      <c r="Y434" s="6">
        <v>0.48283799999999999</v>
      </c>
      <c r="Z434" s="6">
        <v>0.47519899999999998</v>
      </c>
      <c r="AA434" s="6">
        <v>0.48519099999999998</v>
      </c>
      <c r="AB434" s="6">
        <v>0.49762499999999998</v>
      </c>
      <c r="AC434" s="6">
        <v>0.52696399999999999</v>
      </c>
      <c r="AP434" s="23">
        <v>67.625299999999996</v>
      </c>
      <c r="AQ434" s="23">
        <v>-25.3125</v>
      </c>
      <c r="AR434" s="6">
        <v>1</v>
      </c>
      <c r="AS434" s="23">
        <v>-48.125300000000003</v>
      </c>
      <c r="AT434" s="188">
        <v>600</v>
      </c>
      <c r="AU434" s="23">
        <v>-25.3125</v>
      </c>
      <c r="AV434" s="23">
        <v>22.812799999999999</v>
      </c>
      <c r="AW434" s="23">
        <v>44.8125</v>
      </c>
      <c r="AX434" s="23">
        <v>67.625299999999996</v>
      </c>
      <c r="AY434" s="23">
        <v>0.24074000000000001</v>
      </c>
      <c r="AZ434" s="23">
        <v>0.12059400000000001</v>
      </c>
      <c r="BA434" s="23">
        <v>364.84399999999999</v>
      </c>
      <c r="BB434" s="23">
        <v>-212.5</v>
      </c>
      <c r="BC434" s="23">
        <v>-35.781199999999998</v>
      </c>
      <c r="BD434" s="23">
        <v>12.344099999999999</v>
      </c>
      <c r="BE434" s="23">
        <v>0.81599999999999995</v>
      </c>
      <c r="BF434" s="23">
        <v>-35.875</v>
      </c>
      <c r="BG434" s="23">
        <v>12.250299999999999</v>
      </c>
      <c r="BH434" s="23">
        <v>3.9159999999999999</v>
      </c>
      <c r="BI434" s="23">
        <v>1.704</v>
      </c>
      <c r="BJ434" s="23">
        <v>1.92</v>
      </c>
      <c r="BQ434" s="23">
        <v>2.6608033333333334</v>
      </c>
      <c r="BR434" s="23">
        <v>0.97466433333333324</v>
      </c>
      <c r="BU434" s="36"/>
      <c r="CK434" s="26"/>
      <c r="CL434" s="26"/>
      <c r="CN434" s="26"/>
      <c r="CO434" s="29"/>
      <c r="CR434" s="26"/>
      <c r="DB434" s="26"/>
      <c r="DC434" s="26"/>
      <c r="DD434" s="26"/>
      <c r="DE434" s="26"/>
      <c r="DF434" s="26"/>
      <c r="DG434" s="26"/>
      <c r="DJ434" s="26"/>
      <c r="DM434" s="26"/>
      <c r="GI434" s="36"/>
      <c r="GJ434" s="36"/>
      <c r="GK434" s="36"/>
      <c r="GL434" s="36"/>
      <c r="GM434" s="36"/>
      <c r="GN434" s="36"/>
      <c r="GO434" s="36"/>
      <c r="GP434" s="36"/>
      <c r="GQ434" s="36"/>
      <c r="GR434" s="36"/>
      <c r="GS434" s="36"/>
      <c r="GT434" s="36"/>
      <c r="GU434" s="36"/>
      <c r="GV434" s="36"/>
      <c r="GW434" s="36"/>
      <c r="GX434" s="36"/>
      <c r="GY434" s="36"/>
      <c r="GZ434" s="36"/>
      <c r="HA434" s="36"/>
      <c r="HB434" s="36"/>
      <c r="HC434" s="36"/>
      <c r="HD434" s="36"/>
      <c r="HE434" s="36"/>
      <c r="HF434" s="36"/>
      <c r="HG434" s="36"/>
      <c r="HH434" s="36"/>
      <c r="HI434" s="36"/>
      <c r="HJ434" s="36"/>
      <c r="HK434" s="36"/>
      <c r="HL434" s="36"/>
      <c r="HM434" s="36"/>
      <c r="HN434" s="36"/>
      <c r="HO434" s="36"/>
      <c r="HP434" s="36"/>
      <c r="HQ434" s="36"/>
      <c r="HR434" s="36"/>
      <c r="HS434" s="36"/>
      <c r="HT434" s="36"/>
      <c r="HU434" s="36"/>
      <c r="HV434" s="36"/>
      <c r="HW434" s="36"/>
      <c r="HX434" s="36"/>
      <c r="HY434" s="36"/>
      <c r="HZ434" s="36"/>
      <c r="IA434" s="36"/>
      <c r="IB434" s="36"/>
      <c r="IC434" s="36"/>
      <c r="ID434" s="36"/>
      <c r="IE434" s="36"/>
      <c r="IF434" s="36"/>
      <c r="IG434" s="36"/>
      <c r="IH434" s="36"/>
      <c r="II434" s="36"/>
      <c r="IJ434" s="36"/>
      <c r="IK434" s="36"/>
      <c r="IL434" s="36"/>
      <c r="IM434" s="36"/>
      <c r="IN434" s="36"/>
      <c r="IO434" s="36"/>
      <c r="IP434" s="36"/>
      <c r="IQ434" s="36"/>
      <c r="IR434" s="36"/>
      <c r="IS434" s="36"/>
      <c r="IT434" s="36"/>
      <c r="IU434" s="36"/>
      <c r="IV434" s="36"/>
      <c r="IW434" s="36"/>
      <c r="IX434" s="36"/>
      <c r="IY434" s="36"/>
      <c r="IZ434" s="36"/>
      <c r="JA434" s="36"/>
      <c r="JB434" s="36"/>
      <c r="JC434" s="36"/>
      <c r="JD434" s="36"/>
      <c r="JE434" s="36"/>
      <c r="JF434" s="36"/>
      <c r="JG434" s="36"/>
      <c r="JH434" s="36"/>
      <c r="JI434" s="36"/>
      <c r="JJ434" s="36"/>
      <c r="JK434" s="36"/>
      <c r="JL434" s="36"/>
      <c r="JM434" s="36"/>
      <c r="JN434" s="36"/>
      <c r="JO434" s="36"/>
      <c r="JP434" s="36"/>
      <c r="JQ434" s="36"/>
      <c r="JR434" s="36"/>
      <c r="JS434" s="36"/>
      <c r="JT434" s="36"/>
      <c r="JU434" s="36"/>
      <c r="JV434" s="36"/>
      <c r="JW434" s="36"/>
      <c r="JX434" s="36"/>
      <c r="JY434" s="36"/>
      <c r="JZ434" s="36"/>
      <c r="KA434" s="36"/>
      <c r="KB434" s="36"/>
      <c r="KC434" s="36"/>
      <c r="KD434" s="36"/>
      <c r="KE434" s="36"/>
      <c r="KF434" s="36"/>
      <c r="KG434" s="36"/>
      <c r="KH434" s="36"/>
      <c r="KI434" s="36"/>
      <c r="KJ434" s="36"/>
      <c r="KK434" s="36"/>
      <c r="KL434" s="36"/>
      <c r="KM434" s="36"/>
      <c r="KN434" s="36"/>
      <c r="KO434" s="36"/>
      <c r="KP434" s="36"/>
      <c r="KQ434" s="36"/>
      <c r="KR434" s="36"/>
      <c r="KS434" s="36"/>
      <c r="KT434" s="36"/>
      <c r="KU434" s="36"/>
      <c r="KV434" s="36"/>
      <c r="KW434" s="36"/>
      <c r="KX434" s="36"/>
      <c r="KY434" s="36"/>
      <c r="KZ434" s="36"/>
      <c r="LA434" s="36"/>
      <c r="LB434" s="36"/>
      <c r="LC434" s="36"/>
      <c r="LD434" s="36"/>
      <c r="LE434" s="36"/>
      <c r="LF434" s="36"/>
      <c r="LG434" s="36"/>
      <c r="LH434" s="36"/>
      <c r="LI434" s="36"/>
      <c r="LJ434" s="36"/>
      <c r="LK434" s="36"/>
      <c r="LL434" s="36"/>
      <c r="LM434" s="36"/>
      <c r="LN434" s="36"/>
      <c r="LO434" s="36"/>
      <c r="LP434" s="36"/>
      <c r="LQ434" s="36"/>
      <c r="LR434" s="36"/>
      <c r="LS434" s="36"/>
      <c r="LT434" s="36"/>
      <c r="LU434" s="36"/>
      <c r="LV434" s="36"/>
      <c r="LW434" s="36"/>
      <c r="LX434" s="36"/>
      <c r="LY434" s="36"/>
      <c r="LZ434" s="36"/>
      <c r="MA434" s="36"/>
      <c r="MB434" s="36"/>
      <c r="MC434" s="36"/>
      <c r="MD434" s="36"/>
      <c r="ME434" s="36"/>
      <c r="MF434" s="36"/>
      <c r="MG434" s="36"/>
      <c r="MH434" s="36"/>
      <c r="MI434" s="36"/>
      <c r="MJ434" s="36"/>
      <c r="MK434" s="36"/>
      <c r="ML434" s="36"/>
      <c r="MM434" s="36"/>
      <c r="MN434" s="36"/>
      <c r="MO434" s="36"/>
      <c r="MP434" s="36"/>
      <c r="MQ434" s="36"/>
      <c r="MR434" s="36"/>
      <c r="MS434" s="36"/>
      <c r="MT434" s="36"/>
      <c r="MU434" s="36"/>
      <c r="MV434" s="36"/>
      <c r="MW434" s="36"/>
      <c r="MX434" s="36"/>
      <c r="MY434" s="36"/>
      <c r="MZ434" s="36"/>
      <c r="NA434" s="36"/>
      <c r="NB434" s="36"/>
      <c r="NC434" s="36"/>
      <c r="ND434" s="36"/>
      <c r="NE434" s="36"/>
      <c r="NF434" s="36"/>
      <c r="NG434" s="36"/>
      <c r="NH434" s="36"/>
      <c r="NI434" s="36"/>
      <c r="NJ434" s="36"/>
      <c r="NK434" s="36"/>
      <c r="NL434" s="36"/>
      <c r="NM434" s="36"/>
      <c r="NN434" s="36"/>
      <c r="NO434" s="36"/>
      <c r="NP434" s="36"/>
      <c r="NQ434" s="36"/>
      <c r="NR434" s="36"/>
      <c r="NS434" s="36"/>
      <c r="NT434" s="36"/>
      <c r="NU434" s="36"/>
      <c r="NV434" s="36"/>
      <c r="NW434" s="36"/>
      <c r="NX434" s="36"/>
      <c r="NY434" s="36"/>
      <c r="NZ434" s="36"/>
      <c r="OA434" s="36"/>
      <c r="OB434" s="36"/>
      <c r="OC434" s="36"/>
      <c r="OD434" s="36"/>
      <c r="OE434" s="36"/>
      <c r="OF434" s="36"/>
      <c r="OG434" s="36"/>
      <c r="OH434" s="36"/>
      <c r="OI434" s="36"/>
      <c r="OJ434" s="36"/>
      <c r="OK434" s="36"/>
      <c r="OL434" s="36"/>
      <c r="OM434" s="36"/>
      <c r="ON434" s="36"/>
      <c r="OO434" s="36"/>
      <c r="OP434" s="36"/>
      <c r="OQ434" s="36"/>
      <c r="OR434" s="36"/>
      <c r="OS434" s="36"/>
      <c r="OT434" s="36"/>
      <c r="OU434" s="36"/>
      <c r="OV434" s="36"/>
      <c r="OW434" s="36"/>
      <c r="OX434" s="36"/>
      <c r="OY434" s="36"/>
      <c r="OZ434" s="36"/>
      <c r="PA434" s="36"/>
      <c r="PB434" s="36"/>
      <c r="PC434" s="36"/>
      <c r="PD434" s="36"/>
      <c r="PE434" s="36"/>
      <c r="PF434" s="36"/>
      <c r="PG434" s="36"/>
      <c r="PH434" s="36"/>
      <c r="PI434" s="36"/>
      <c r="PJ434" s="36"/>
      <c r="PK434" s="36"/>
      <c r="PL434" s="36"/>
      <c r="PM434" s="36"/>
      <c r="PN434" s="36"/>
      <c r="PO434" s="36"/>
      <c r="PP434" s="36"/>
      <c r="PQ434" s="36"/>
      <c r="PR434" s="36"/>
      <c r="PS434" s="36"/>
      <c r="PT434" s="36"/>
      <c r="PU434" s="36"/>
      <c r="PV434" s="36"/>
      <c r="PW434" s="36"/>
      <c r="PX434" s="36"/>
      <c r="PY434" s="36"/>
      <c r="PZ434" s="36"/>
      <c r="QA434" s="36"/>
      <c r="QB434" s="36"/>
      <c r="QC434" s="36"/>
      <c r="QD434" s="36"/>
      <c r="QE434" s="36"/>
      <c r="QF434" s="36"/>
      <c r="QG434" s="36"/>
      <c r="QH434" s="36"/>
      <c r="QI434" s="36"/>
      <c r="QJ434" s="36"/>
      <c r="QK434" s="36"/>
      <c r="QL434" s="36"/>
      <c r="QM434" s="36"/>
      <c r="QN434" s="36"/>
      <c r="QO434" s="36"/>
      <c r="QP434" s="36"/>
      <c r="QQ434" s="36"/>
      <c r="QR434" s="36"/>
      <c r="QS434" s="36"/>
      <c r="QT434" s="36"/>
      <c r="QU434" s="36"/>
      <c r="QV434" s="36"/>
      <c r="QW434" s="36"/>
      <c r="QX434" s="36"/>
      <c r="QY434" s="36"/>
      <c r="QZ434" s="36"/>
      <c r="RA434" s="36"/>
      <c r="RB434" s="36"/>
      <c r="RC434" s="36"/>
      <c r="RD434" s="36"/>
      <c r="RE434" s="36"/>
      <c r="RF434" s="36"/>
      <c r="RG434" s="36"/>
      <c r="RH434" s="36"/>
      <c r="RI434" s="36"/>
      <c r="RJ434" s="36"/>
      <c r="RK434" s="36"/>
      <c r="RL434" s="36"/>
      <c r="RM434" s="36"/>
      <c r="RN434" s="36"/>
      <c r="RO434" s="36"/>
      <c r="RP434" s="36"/>
      <c r="RQ434" s="36"/>
      <c r="RR434" s="36"/>
      <c r="RS434" s="36"/>
      <c r="RT434" s="36"/>
      <c r="RU434" s="36"/>
      <c r="RV434" s="36"/>
      <c r="RW434" s="36"/>
      <c r="RX434" s="36"/>
      <c r="RY434" s="36"/>
      <c r="RZ434" s="36"/>
      <c r="SA434" s="36"/>
      <c r="SB434" s="36"/>
      <c r="SC434" s="36"/>
      <c r="SD434" s="36"/>
      <c r="SE434" s="36"/>
      <c r="SF434" s="36"/>
      <c r="SG434" s="36"/>
      <c r="SH434" s="36"/>
      <c r="SI434" s="36"/>
      <c r="SJ434" s="36"/>
      <c r="SK434" s="36"/>
      <c r="SL434" s="36"/>
      <c r="SM434" s="36"/>
      <c r="SN434" s="36"/>
      <c r="SO434" s="36"/>
      <c r="SP434" s="36"/>
      <c r="SQ434" s="36"/>
      <c r="SR434" s="36"/>
      <c r="SS434" s="36"/>
      <c r="ST434" s="36"/>
      <c r="SU434" s="36"/>
      <c r="SV434" s="36"/>
      <c r="SW434" s="36"/>
      <c r="SX434" s="36"/>
      <c r="SY434" s="36"/>
      <c r="SZ434" s="36"/>
      <c r="TA434" s="36"/>
      <c r="TB434" s="36"/>
      <c r="TC434" s="36"/>
      <c r="TD434" s="36"/>
      <c r="TE434" s="36"/>
      <c r="TF434" s="36"/>
      <c r="TG434" s="36"/>
      <c r="TH434" s="36"/>
      <c r="TI434" s="36"/>
      <c r="TJ434" s="36"/>
      <c r="TK434" s="36"/>
      <c r="TL434" s="36"/>
      <c r="TM434" s="36"/>
      <c r="TN434" s="36"/>
      <c r="TO434" s="36"/>
      <c r="TP434" s="36"/>
      <c r="TQ434" s="36"/>
      <c r="TR434" s="36"/>
      <c r="TS434" s="36"/>
      <c r="TT434" s="36"/>
      <c r="TU434" s="36"/>
      <c r="TV434" s="36"/>
      <c r="TW434" s="36"/>
      <c r="TX434" s="36"/>
      <c r="TY434" s="36"/>
      <c r="TZ434" s="36"/>
      <c r="UA434" s="36"/>
      <c r="UB434" s="36"/>
      <c r="UC434" s="36"/>
      <c r="UD434" s="36"/>
      <c r="UE434" s="36"/>
      <c r="UF434" s="36"/>
      <c r="UG434" s="36"/>
      <c r="UH434" s="36"/>
      <c r="UI434" s="36"/>
      <c r="UJ434" s="36"/>
      <c r="UK434" s="36"/>
      <c r="UL434" s="36"/>
      <c r="UM434" s="36"/>
      <c r="UN434" s="36"/>
      <c r="UO434" s="36"/>
      <c r="UP434" s="36"/>
      <c r="UQ434" s="36"/>
      <c r="UR434" s="36"/>
      <c r="US434" s="36"/>
      <c r="UT434" s="36"/>
      <c r="UU434" s="36"/>
      <c r="UV434" s="36"/>
      <c r="UW434" s="36"/>
      <c r="UX434" s="36"/>
      <c r="UY434" s="36"/>
      <c r="UZ434" s="36"/>
      <c r="VA434" s="36"/>
      <c r="VB434" s="36"/>
      <c r="VC434" s="36"/>
      <c r="VD434" s="36"/>
      <c r="VE434" s="36"/>
      <c r="VF434" s="36"/>
      <c r="VG434" s="36"/>
      <c r="VH434" s="36"/>
      <c r="VI434" s="36"/>
      <c r="VJ434" s="36"/>
      <c r="VK434" s="36"/>
      <c r="VL434" s="36"/>
      <c r="VM434" s="36"/>
      <c r="VN434" s="36"/>
      <c r="VO434" s="36"/>
      <c r="VP434" s="36"/>
      <c r="VQ434" s="36"/>
      <c r="VR434" s="36"/>
      <c r="VS434" s="36"/>
      <c r="VT434" s="36"/>
      <c r="VU434" s="36"/>
      <c r="VV434" s="36"/>
      <c r="VW434" s="36"/>
      <c r="VX434" s="36"/>
      <c r="VY434" s="36"/>
      <c r="VZ434" s="36"/>
      <c r="WA434" s="36"/>
      <c r="WB434" s="36"/>
      <c r="WC434" s="36"/>
      <c r="WD434" s="36"/>
      <c r="WE434" s="36"/>
      <c r="WF434" s="36"/>
      <c r="WG434" s="36"/>
      <c r="WH434" s="36"/>
      <c r="WI434" s="36"/>
      <c r="WJ434" s="36"/>
      <c r="WK434" s="36"/>
      <c r="WL434" s="36"/>
      <c r="WM434" s="36"/>
      <c r="WN434" s="36"/>
      <c r="WO434" s="36"/>
      <c r="WP434" s="36"/>
      <c r="WQ434" s="36"/>
      <c r="WR434" s="36"/>
      <c r="WS434" s="36"/>
      <c r="WT434" s="36"/>
      <c r="WU434" s="36"/>
      <c r="WV434" s="36"/>
      <c r="WW434" s="36"/>
      <c r="WX434" s="36"/>
      <c r="WY434" s="36"/>
      <c r="WZ434" s="36"/>
      <c r="XA434" s="36"/>
      <c r="XB434" s="36"/>
      <c r="XC434" s="36"/>
      <c r="XD434" s="36"/>
      <c r="XE434" s="36"/>
      <c r="XF434" s="36"/>
      <c r="XG434" s="36"/>
      <c r="XH434" s="36"/>
      <c r="XI434" s="36"/>
      <c r="XJ434" s="36"/>
      <c r="XK434" s="36"/>
      <c r="XL434" s="36"/>
      <c r="XM434" s="36"/>
      <c r="XN434" s="36"/>
      <c r="XO434" s="36"/>
      <c r="XP434" s="36"/>
      <c r="XQ434" s="36"/>
      <c r="XR434" s="36"/>
      <c r="XS434" s="36"/>
      <c r="XT434" s="36"/>
      <c r="XU434" s="36"/>
      <c r="XV434" s="36"/>
      <c r="XW434" s="36"/>
      <c r="XX434" s="36"/>
      <c r="XY434" s="36"/>
      <c r="XZ434" s="36"/>
      <c r="YA434" s="36"/>
      <c r="YB434" s="36"/>
      <c r="YC434" s="36"/>
      <c r="YD434" s="36"/>
      <c r="YE434" s="36"/>
      <c r="YF434" s="36"/>
      <c r="YG434" s="36"/>
      <c r="YH434" s="36"/>
      <c r="YI434" s="36"/>
      <c r="YJ434" s="36"/>
      <c r="YK434" s="36"/>
      <c r="YL434" s="36"/>
      <c r="YM434" s="36"/>
      <c r="YN434" s="36"/>
      <c r="YO434" s="36"/>
      <c r="YP434" s="36"/>
      <c r="YQ434" s="36"/>
      <c r="YR434" s="36"/>
      <c r="YS434" s="36"/>
      <c r="YT434" s="36"/>
      <c r="YU434" s="36"/>
      <c r="YV434" s="36"/>
      <c r="YW434" s="36"/>
      <c r="YX434" s="36"/>
      <c r="YY434" s="36"/>
      <c r="YZ434" s="36"/>
      <c r="ZA434" s="36"/>
      <c r="ZB434" s="36"/>
      <c r="ZC434" s="36"/>
      <c r="ZD434" s="36"/>
      <c r="ZE434" s="36"/>
      <c r="ZF434" s="36"/>
      <c r="ZG434" s="36"/>
      <c r="ZH434" s="36"/>
      <c r="ZI434" s="36"/>
      <c r="ZJ434" s="36"/>
      <c r="ZK434" s="36"/>
      <c r="ZL434" s="36"/>
      <c r="ZM434" s="36"/>
      <c r="ZN434" s="36"/>
      <c r="ZO434" s="36"/>
      <c r="ZP434" s="36"/>
      <c r="ZQ434" s="36"/>
      <c r="ZR434" s="36"/>
      <c r="ZS434" s="36"/>
      <c r="ZT434" s="36"/>
      <c r="ZU434" s="36"/>
    </row>
    <row r="435" spans="1:697" x14ac:dyDescent="0.25">
      <c r="A435" s="6" t="s">
        <v>599</v>
      </c>
      <c r="B435" s="6">
        <v>117</v>
      </c>
      <c r="C435" s="22"/>
      <c r="D435" s="6">
        <v>17</v>
      </c>
      <c r="E435" s="6">
        <v>14.7</v>
      </c>
      <c r="F435" s="47" t="s">
        <v>548</v>
      </c>
      <c r="N435" s="6">
        <v>3</v>
      </c>
      <c r="O435" s="6">
        <v>3.5</v>
      </c>
      <c r="P435" s="47">
        <v>54.22</v>
      </c>
      <c r="Q435" s="47">
        <v>34.06</v>
      </c>
      <c r="S435" s="47">
        <v>2.2000000000000002</v>
      </c>
      <c r="AP435" s="23">
        <v>72.481999999999999</v>
      </c>
      <c r="AQ435" s="23">
        <v>-24.0625</v>
      </c>
      <c r="AR435" s="6">
        <v>1</v>
      </c>
      <c r="AS435" s="23">
        <v>-54.638300000000001</v>
      </c>
      <c r="AT435" s="23">
        <v>326</v>
      </c>
      <c r="AU435" s="23">
        <v>-24.0625</v>
      </c>
      <c r="AV435" s="23">
        <v>30.575800000000001</v>
      </c>
      <c r="AW435" s="23">
        <v>41.906199999999998</v>
      </c>
      <c r="AX435" s="23">
        <v>72.481999999999999</v>
      </c>
      <c r="AY435" s="23">
        <v>0.213503</v>
      </c>
      <c r="AZ435" s="23">
        <v>0.129826</v>
      </c>
      <c r="BA435" s="23">
        <v>342.18799999999999</v>
      </c>
      <c r="BB435" s="23">
        <v>-268.75</v>
      </c>
      <c r="BC435" s="23">
        <v>-49.031199999999998</v>
      </c>
      <c r="BD435" s="23">
        <v>5.6070099999999998</v>
      </c>
      <c r="BE435" s="23">
        <v>0.84679899999999997</v>
      </c>
      <c r="BF435" s="23">
        <v>-46.155999999999999</v>
      </c>
      <c r="BG435" s="23">
        <v>8.48</v>
      </c>
      <c r="BH435" s="23">
        <v>4.01</v>
      </c>
      <c r="BI435" s="23">
        <v>6.3532000000000002</v>
      </c>
      <c r="BJ435" s="23">
        <v>6.59</v>
      </c>
      <c r="CJ435" s="26"/>
      <c r="CK435" s="26"/>
      <c r="CL435" s="26"/>
      <c r="CM435" s="26"/>
      <c r="CN435" s="26"/>
      <c r="CO435" s="29"/>
      <c r="DB435" s="26"/>
      <c r="DC435" s="26"/>
      <c r="DD435" s="26"/>
      <c r="DE435" s="26"/>
      <c r="DF435" s="26"/>
      <c r="DG435" s="26"/>
      <c r="DL435" s="26"/>
      <c r="DM435" s="26"/>
    </row>
    <row r="436" spans="1:697" x14ac:dyDescent="0.25">
      <c r="A436" s="199" t="s">
        <v>600</v>
      </c>
      <c r="B436" s="6">
        <v>118</v>
      </c>
      <c r="C436" s="22"/>
      <c r="D436" s="6">
        <v>17</v>
      </c>
      <c r="E436" s="6">
        <v>14.7</v>
      </c>
      <c r="F436" s="47" t="s">
        <v>548</v>
      </c>
      <c r="N436" s="6">
        <v>3</v>
      </c>
      <c r="O436" s="6">
        <v>3</v>
      </c>
      <c r="P436" s="47">
        <v>44.5</v>
      </c>
      <c r="Q436" s="47">
        <v>16.66</v>
      </c>
      <c r="S436" s="47">
        <v>1.7</v>
      </c>
      <c r="AP436" s="23">
        <v>65.5852</v>
      </c>
      <c r="AQ436" s="23">
        <v>-27.343800000000002</v>
      </c>
      <c r="AR436" s="6">
        <v>1</v>
      </c>
      <c r="AS436" s="23">
        <v>-48.8352</v>
      </c>
      <c r="AT436" s="23">
        <v>450</v>
      </c>
      <c r="AU436" s="23">
        <v>-27.343800000000002</v>
      </c>
      <c r="AV436" s="23">
        <v>21.491499999999998</v>
      </c>
      <c r="AW436" s="23">
        <v>44.093800000000002</v>
      </c>
      <c r="AX436" s="23">
        <v>65.5852</v>
      </c>
      <c r="AY436" s="23">
        <v>0.20810300000000001</v>
      </c>
      <c r="AZ436" s="23">
        <v>0.109016</v>
      </c>
      <c r="BA436" s="23">
        <v>395.31200000000001</v>
      </c>
      <c r="BB436" s="23">
        <v>-273.43799999999999</v>
      </c>
      <c r="BC436" s="23">
        <v>-40.5</v>
      </c>
      <c r="BD436" s="23">
        <v>8.3352299999999993</v>
      </c>
      <c r="BE436" s="23">
        <v>0.67981899999999995</v>
      </c>
      <c r="BF436" s="23">
        <v>-38.6875</v>
      </c>
      <c r="BG436" s="23">
        <v>10.1477</v>
      </c>
      <c r="BH436" s="23">
        <v>3.5998199999999998</v>
      </c>
      <c r="BI436" s="23">
        <v>2.18018</v>
      </c>
      <c r="BJ436" s="23">
        <v>2.38</v>
      </c>
      <c r="CK436" s="26"/>
      <c r="CL436" s="26"/>
      <c r="CM436" s="26"/>
      <c r="CN436" s="26"/>
      <c r="CO436" s="29"/>
      <c r="DB436" s="26"/>
      <c r="DC436" s="26"/>
      <c r="DD436" s="26"/>
      <c r="DE436" s="26"/>
      <c r="DF436" s="26"/>
      <c r="DG436" s="26"/>
      <c r="DM436" s="26"/>
    </row>
    <row r="437" spans="1:697" x14ac:dyDescent="0.25">
      <c r="A437" s="6" t="s">
        <v>601</v>
      </c>
      <c r="B437" s="6">
        <v>119</v>
      </c>
      <c r="C437" s="22"/>
      <c r="D437" s="6">
        <v>17</v>
      </c>
      <c r="E437" s="6">
        <v>14.7</v>
      </c>
      <c r="F437" s="47" t="s">
        <v>548</v>
      </c>
      <c r="N437" s="6">
        <v>3</v>
      </c>
      <c r="O437" s="6">
        <v>3.5</v>
      </c>
      <c r="P437" s="47">
        <v>33.590000000000003</v>
      </c>
      <c r="Q437" s="47">
        <v>20.54</v>
      </c>
      <c r="S437" s="47">
        <v>1.47</v>
      </c>
      <c r="AP437" s="23">
        <v>56.773099999999999</v>
      </c>
      <c r="AQ437" s="23">
        <v>-28.656199999999998</v>
      </c>
      <c r="AR437" s="6">
        <v>1</v>
      </c>
      <c r="AS437" s="23">
        <v>-43.366799999999998</v>
      </c>
      <c r="AT437" s="23">
        <v>200</v>
      </c>
      <c r="AU437" s="23">
        <v>-28.656199999999998</v>
      </c>
      <c r="AV437" s="23">
        <v>14.710599999999999</v>
      </c>
      <c r="AW437" s="23">
        <v>42.0625</v>
      </c>
      <c r="AX437" s="23">
        <v>56.773099999999999</v>
      </c>
      <c r="AY437" s="23">
        <v>0.23447999999999999</v>
      </c>
      <c r="AZ437" s="23">
        <v>0.125614</v>
      </c>
      <c r="BA437" s="23">
        <v>328.90600000000001</v>
      </c>
      <c r="BB437" s="23">
        <v>-231.25</v>
      </c>
      <c r="BC437" s="23">
        <v>-42.6875</v>
      </c>
      <c r="BD437" s="23">
        <v>0.67932099999999995</v>
      </c>
      <c r="BE437" s="23">
        <v>0.76733300000000004</v>
      </c>
      <c r="BF437" s="23">
        <v>-39.061999999999998</v>
      </c>
      <c r="BG437" s="23">
        <v>4.3</v>
      </c>
      <c r="BH437" s="23">
        <v>4.3899999999999997</v>
      </c>
      <c r="BI437" s="23">
        <v>3.1926700000000001</v>
      </c>
      <c r="BJ437" s="23">
        <v>3.42</v>
      </c>
      <c r="CJ437" s="26"/>
      <c r="CK437" s="26"/>
      <c r="CL437" s="26"/>
      <c r="CM437" s="26"/>
      <c r="CN437" s="26"/>
      <c r="CO437" s="29"/>
      <c r="DB437" s="26"/>
      <c r="DC437" s="26"/>
      <c r="DD437" s="26"/>
      <c r="DE437" s="26"/>
      <c r="DF437" s="26"/>
      <c r="DG437" s="26"/>
      <c r="DL437" s="26"/>
      <c r="DM437" s="26"/>
    </row>
    <row r="438" spans="1:697" x14ac:dyDescent="0.25">
      <c r="A438" s="6" t="s">
        <v>603</v>
      </c>
      <c r="B438" s="6">
        <v>121</v>
      </c>
      <c r="C438" s="22"/>
      <c r="D438" s="6">
        <v>17</v>
      </c>
      <c r="E438" s="6">
        <v>16.600000000000001</v>
      </c>
      <c r="F438" s="47" t="s">
        <v>548</v>
      </c>
      <c r="N438" s="6">
        <v>3</v>
      </c>
      <c r="O438" s="6">
        <v>3.5</v>
      </c>
      <c r="P438" s="47">
        <v>48.38</v>
      </c>
      <c r="Q438" s="47">
        <v>23.06</v>
      </c>
      <c r="S438" s="47">
        <v>2.6059999999999999</v>
      </c>
      <c r="AP438" s="23">
        <v>72.754840000000002</v>
      </c>
      <c r="AQ438" s="23">
        <v>-32.04374</v>
      </c>
      <c r="AR438" s="6">
        <v>5</v>
      </c>
      <c r="AS438" s="23">
        <v>-54.292319999999997</v>
      </c>
      <c r="AT438" s="23">
        <v>260</v>
      </c>
      <c r="AU438" s="23">
        <v>-32.04374</v>
      </c>
      <c r="AV438" s="23">
        <v>22.2486</v>
      </c>
      <c r="AW438" s="23">
        <v>50.506259999999997</v>
      </c>
      <c r="AX438" s="23">
        <v>72.754840000000002</v>
      </c>
      <c r="AY438" s="23">
        <v>0.205289</v>
      </c>
      <c r="AZ438" s="23">
        <v>0.11863399999999999</v>
      </c>
      <c r="BA438" s="23">
        <v>428.90640000000002</v>
      </c>
      <c r="BB438" s="23">
        <v>-321.87520000000001</v>
      </c>
      <c r="BC438" s="23">
        <v>-50.031240000000004</v>
      </c>
      <c r="BD438" s="23">
        <v>4.261082</v>
      </c>
      <c r="BE438" s="23">
        <v>0.70441759999999998</v>
      </c>
      <c r="BF438" s="23">
        <v>-46.037519999999994</v>
      </c>
      <c r="BG438" s="23">
        <v>8.2548319999999986</v>
      </c>
      <c r="BH438" s="23">
        <v>4.0184160000000002</v>
      </c>
      <c r="BI438" s="23">
        <v>7.8075739999999998</v>
      </c>
      <c r="BJ438" s="23">
        <v>8.02</v>
      </c>
      <c r="CJ438" s="26"/>
      <c r="CK438" s="26"/>
      <c r="CL438" s="26"/>
      <c r="CM438" s="26"/>
      <c r="CN438" s="26"/>
      <c r="CO438" s="29"/>
      <c r="DB438" s="26"/>
      <c r="DC438" s="26"/>
      <c r="DD438" s="26"/>
      <c r="DE438" s="26"/>
      <c r="DF438" s="26"/>
      <c r="DG438" s="26"/>
      <c r="DL438" s="26"/>
      <c r="DM438" s="26"/>
    </row>
    <row r="439" spans="1:697" x14ac:dyDescent="0.25">
      <c r="A439" s="200" t="s">
        <v>889</v>
      </c>
      <c r="B439" s="6">
        <v>388</v>
      </c>
      <c r="C439" s="22" t="s">
        <v>793</v>
      </c>
      <c r="D439" s="13">
        <v>17</v>
      </c>
      <c r="E439" s="13">
        <v>15.4</v>
      </c>
      <c r="F439" s="6" t="s">
        <v>618</v>
      </c>
      <c r="H439" s="6">
        <v>1</v>
      </c>
      <c r="J439" s="23">
        <v>0.9375</v>
      </c>
      <c r="K439" s="53"/>
      <c r="L439" s="53"/>
      <c r="M439" s="23">
        <v>0.12</v>
      </c>
      <c r="N439" s="25">
        <v>3</v>
      </c>
      <c r="O439" s="25">
        <v>3</v>
      </c>
      <c r="P439" s="6">
        <v>64.709999999999994</v>
      </c>
      <c r="Q439" s="6">
        <v>31.86</v>
      </c>
      <c r="R439" s="6">
        <v>30.42</v>
      </c>
      <c r="S439" s="6">
        <v>2.2930000000000001</v>
      </c>
      <c r="T439" s="6">
        <v>2.294</v>
      </c>
      <c r="Y439" s="6">
        <v>0.48917100000000002</v>
      </c>
      <c r="Z439" s="6">
        <v>0.49704799999999999</v>
      </c>
      <c r="AA439" s="6">
        <v>0.50177000000000005</v>
      </c>
      <c r="AB439" s="6">
        <v>0.50952299999999995</v>
      </c>
      <c r="AC439" s="6">
        <v>0.53791100000000003</v>
      </c>
      <c r="AM439" s="6">
        <v>69</v>
      </c>
      <c r="AP439" s="23">
        <v>67.193399999999997</v>
      </c>
      <c r="AQ439" s="23">
        <v>-27.058</v>
      </c>
      <c r="AR439" s="23">
        <v>15</v>
      </c>
      <c r="AS439" s="23">
        <v>-50.407899999999998</v>
      </c>
      <c r="AT439" s="188">
        <v>240</v>
      </c>
      <c r="AU439" s="23">
        <v>-27.058</v>
      </c>
      <c r="AV439" s="23">
        <v>23.349899999999998</v>
      </c>
      <c r="AW439" s="23">
        <v>53.319000000000003</v>
      </c>
      <c r="AX439" s="23">
        <v>67.193399999999997</v>
      </c>
      <c r="AY439" s="23">
        <v>0.25524599999999997</v>
      </c>
      <c r="AZ439" s="23">
        <v>0.123902</v>
      </c>
      <c r="BA439" s="23">
        <v>238.542</v>
      </c>
      <c r="BC439" s="23">
        <v>-50.375</v>
      </c>
      <c r="BD439" s="23">
        <v>3.2899999999997931E-2</v>
      </c>
      <c r="BE439" s="23">
        <v>0.62</v>
      </c>
      <c r="BF439" s="23">
        <v>-44.353999999999999</v>
      </c>
      <c r="BG439" s="23">
        <v>6.0538999999999987</v>
      </c>
      <c r="BH439" s="23">
        <v>1.39</v>
      </c>
      <c r="BI439" s="23">
        <v>8.2059999999999995</v>
      </c>
      <c r="BJ439" s="23">
        <v>8.3986699999999992</v>
      </c>
      <c r="CI439" s="13"/>
      <c r="CJ439" s="13">
        <v>106</v>
      </c>
      <c r="CK439" s="26"/>
      <c r="CL439" s="26"/>
      <c r="CM439" s="26"/>
      <c r="CN439" s="26"/>
      <c r="CO439" s="29"/>
      <c r="CR439" s="26"/>
      <c r="DB439" s="26"/>
      <c r="DC439" s="26"/>
      <c r="DD439" s="26"/>
      <c r="DE439" s="26"/>
      <c r="DF439" s="26"/>
      <c r="DG439" s="26"/>
      <c r="DH439" s="26"/>
      <c r="DJ439" s="26"/>
      <c r="DM439" s="26"/>
    </row>
    <row r="440" spans="1:697" x14ac:dyDescent="0.25">
      <c r="A440" s="200" t="s">
        <v>939</v>
      </c>
      <c r="B440" s="6">
        <v>449</v>
      </c>
      <c r="C440" s="22" t="s">
        <v>823</v>
      </c>
      <c r="D440" s="13">
        <v>17</v>
      </c>
      <c r="E440" s="13">
        <v>14.3</v>
      </c>
      <c r="F440" s="6" t="s">
        <v>535</v>
      </c>
      <c r="H440" s="6">
        <v>0</v>
      </c>
      <c r="I440" s="13"/>
      <c r="J440" s="4"/>
      <c r="K440" s="50"/>
      <c r="L440" s="53"/>
      <c r="N440" s="25">
        <v>3</v>
      </c>
      <c r="O440" s="25">
        <v>3</v>
      </c>
      <c r="P440" s="6">
        <v>32.880000000000003</v>
      </c>
      <c r="Q440" s="6">
        <v>12.45</v>
      </c>
      <c r="R440" s="6">
        <v>15.29</v>
      </c>
      <c r="S440" s="6">
        <v>1.0089999999999999</v>
      </c>
      <c r="T440" s="6">
        <v>0.88</v>
      </c>
      <c r="Y440" s="6">
        <v>0.30682300000000001</v>
      </c>
      <c r="Z440" s="6">
        <v>0.31659100000000001</v>
      </c>
      <c r="AA440" s="6">
        <v>0.32687500000000003</v>
      </c>
      <c r="AB440" s="6">
        <v>0.35732399999999997</v>
      </c>
      <c r="AC440" s="6">
        <v>0.40621099999999999</v>
      </c>
      <c r="AD440" s="6">
        <v>-14.3125</v>
      </c>
      <c r="AE440" s="6">
        <v>8.25</v>
      </c>
      <c r="AF440" s="6">
        <v>7.3125</v>
      </c>
      <c r="AG440" s="6">
        <v>-13.0625</v>
      </c>
      <c r="AH440" s="6">
        <v>6.8125</v>
      </c>
      <c r="AI440" s="6">
        <v>6.15625</v>
      </c>
      <c r="AM440" s="6">
        <v>69</v>
      </c>
      <c r="AP440" s="6">
        <v>74.406300000000002</v>
      </c>
      <c r="AQ440" s="6">
        <v>-34.732700000000001</v>
      </c>
      <c r="AR440" s="6">
        <v>27</v>
      </c>
      <c r="AS440" s="6">
        <v>-50.508099999999999</v>
      </c>
      <c r="AT440" s="6">
        <v>390</v>
      </c>
      <c r="AU440" s="6">
        <v>-34.732700000000001</v>
      </c>
      <c r="AV440" s="23">
        <v>15.775399999999999</v>
      </c>
      <c r="AW440" s="6">
        <v>58.630899999999997</v>
      </c>
      <c r="AX440" s="6">
        <v>74.406300000000002</v>
      </c>
      <c r="AY440" s="6">
        <v>0.20643700000000001</v>
      </c>
      <c r="AZ440" s="6">
        <v>0.11594500000000001</v>
      </c>
      <c r="BA440" s="6">
        <v>531.77099999999996</v>
      </c>
      <c r="BB440" s="6"/>
      <c r="BC440" s="6">
        <v>-47.754600000000003</v>
      </c>
      <c r="BD440" s="23">
        <v>2.7534900000000002</v>
      </c>
      <c r="BE440" s="6">
        <v>0.675709</v>
      </c>
      <c r="BI440" s="6">
        <v>1.60429</v>
      </c>
      <c r="BJ440" s="6">
        <v>1.82111</v>
      </c>
      <c r="BK440" s="6"/>
      <c r="BL440" s="6"/>
      <c r="BM440" s="6"/>
      <c r="BN440" s="6"/>
      <c r="BO440" s="6"/>
      <c r="BP440" s="6">
        <v>1</v>
      </c>
      <c r="BQ440" s="6"/>
      <c r="BR440" s="6"/>
      <c r="BS440" s="6"/>
      <c r="BT440" s="6"/>
      <c r="BV440" s="6"/>
      <c r="BW440" s="6"/>
      <c r="BX440" s="6"/>
      <c r="CI440" s="13"/>
      <c r="CJ440" s="13">
        <v>152</v>
      </c>
      <c r="CK440" s="26"/>
      <c r="CL440" s="26"/>
      <c r="CM440" s="26"/>
      <c r="CN440" s="26"/>
      <c r="CO440" s="29"/>
      <c r="DB440" s="26"/>
      <c r="DC440" s="26"/>
      <c r="DD440" s="26"/>
      <c r="DE440" s="26"/>
      <c r="DF440" s="26"/>
      <c r="DG440" s="26"/>
      <c r="DH440" s="26"/>
      <c r="DM440" s="26"/>
    </row>
    <row r="441" spans="1:697" x14ac:dyDescent="0.25">
      <c r="A441" s="13" t="s">
        <v>1089</v>
      </c>
      <c r="B441" s="6">
        <v>703</v>
      </c>
      <c r="C441" s="176" t="s">
        <v>775</v>
      </c>
      <c r="D441" s="6">
        <v>17</v>
      </c>
      <c r="E441" s="6">
        <v>18</v>
      </c>
      <c r="F441" s="6" t="s">
        <v>548</v>
      </c>
      <c r="N441" s="23">
        <v>3</v>
      </c>
      <c r="O441" s="23">
        <v>3.5</v>
      </c>
      <c r="P441" s="6">
        <v>81.239999999999995</v>
      </c>
      <c r="Q441" s="6">
        <v>62.14</v>
      </c>
      <c r="BY441" s="105">
        <v>0.36458333333333331</v>
      </c>
      <c r="BZ441" s="105">
        <v>0.375</v>
      </c>
      <c r="CA441" s="105">
        <v>0.38263888888888892</v>
      </c>
      <c r="CB441" s="105">
        <v>0.4770833333333333</v>
      </c>
      <c r="CC441" s="105">
        <v>9.4444444444444386E-2</v>
      </c>
      <c r="CD441" s="23">
        <v>4.2</v>
      </c>
      <c r="CE441" s="23">
        <v>1</v>
      </c>
      <c r="CF441" s="23">
        <v>-53</v>
      </c>
      <c r="CJ441" s="26"/>
      <c r="CK441" s="26"/>
      <c r="CL441" s="26"/>
      <c r="CN441" s="26"/>
      <c r="CO441" s="29"/>
      <c r="DB441" s="26"/>
      <c r="DC441" s="26"/>
      <c r="DD441" s="26"/>
      <c r="DE441" s="26"/>
      <c r="DF441" s="26"/>
      <c r="DG441" s="26"/>
      <c r="DL441" s="26"/>
      <c r="DM441" s="26"/>
    </row>
    <row r="442" spans="1:697" x14ac:dyDescent="0.25">
      <c r="A442" s="6" t="s">
        <v>577</v>
      </c>
      <c r="B442" s="6">
        <v>92</v>
      </c>
      <c r="C442" s="22"/>
      <c r="D442" s="6">
        <v>18</v>
      </c>
      <c r="E442" s="6">
        <v>25.4</v>
      </c>
      <c r="F442" s="47" t="s">
        <v>548</v>
      </c>
      <c r="N442" s="6">
        <v>3</v>
      </c>
      <c r="O442" s="6">
        <v>3.5</v>
      </c>
      <c r="P442" s="47">
        <v>46.18</v>
      </c>
      <c r="Q442" s="47">
        <v>21.33</v>
      </c>
      <c r="R442" s="6">
        <v>20.260400000000001</v>
      </c>
      <c r="S442" s="47">
        <v>2.78</v>
      </c>
      <c r="Y442" s="6">
        <v>0.47892699999999999</v>
      </c>
      <c r="Z442" s="6">
        <v>0.46412399999999998</v>
      </c>
      <c r="AA442" s="6">
        <v>0.46762399999999998</v>
      </c>
      <c r="AB442" s="6">
        <v>0.47696699999999997</v>
      </c>
      <c r="AC442" s="6">
        <v>0.52475300000000002</v>
      </c>
      <c r="AP442" s="23">
        <v>75.828999999999994</v>
      </c>
      <c r="AQ442" s="23">
        <v>-24.843800000000002</v>
      </c>
      <c r="AR442" s="6">
        <v>1</v>
      </c>
      <c r="AS442" s="23">
        <v>-49.954000000000001</v>
      </c>
      <c r="AT442" s="188">
        <v>400</v>
      </c>
      <c r="AU442" s="23">
        <v>-24.843800000000002</v>
      </c>
      <c r="AV442" s="23">
        <v>25.110199999999999</v>
      </c>
      <c r="AW442" s="23">
        <v>50.718800000000002</v>
      </c>
      <c r="AX442" s="23">
        <v>75.828999999999994</v>
      </c>
      <c r="AY442" s="23">
        <v>0.19347200000000001</v>
      </c>
      <c r="AZ442" s="23">
        <v>0.11450399999999999</v>
      </c>
      <c r="BA442" s="23">
        <v>434.375</v>
      </c>
      <c r="BB442" s="23">
        <v>-339.84399999999999</v>
      </c>
      <c r="BC442" s="23">
        <v>-42.0625</v>
      </c>
      <c r="BD442" s="23">
        <v>7.8914799999999996</v>
      </c>
      <c r="BE442" s="23">
        <v>0.63345399999999996</v>
      </c>
      <c r="BF442" s="23">
        <v>-42.6875</v>
      </c>
      <c r="BG442" s="23">
        <v>7.2664799999999996</v>
      </c>
      <c r="BH442" s="23">
        <v>4.4134500000000001</v>
      </c>
      <c r="BI442" s="23">
        <v>5.24655</v>
      </c>
      <c r="BJ442" s="23">
        <v>5.46</v>
      </c>
      <c r="CK442" s="26"/>
      <c r="CL442" s="26"/>
      <c r="CN442" s="26"/>
      <c r="CO442" s="29"/>
      <c r="CR442" s="26"/>
      <c r="DB442" s="26"/>
      <c r="DC442" s="26"/>
      <c r="DD442" s="26"/>
      <c r="DE442" s="26"/>
      <c r="DF442" s="26"/>
      <c r="DG442" s="26"/>
      <c r="DH442" s="26"/>
      <c r="DI442" s="26"/>
      <c r="DJ442" s="26"/>
      <c r="DM442" s="26"/>
    </row>
    <row r="443" spans="1:697" x14ac:dyDescent="0.25">
      <c r="A443" s="6" t="s">
        <v>578</v>
      </c>
      <c r="B443" s="6">
        <v>93</v>
      </c>
      <c r="C443" s="22"/>
      <c r="D443" s="6">
        <v>18</v>
      </c>
      <c r="E443" s="6">
        <v>25.4</v>
      </c>
      <c r="F443" s="47" t="s">
        <v>548</v>
      </c>
      <c r="N443" s="6">
        <v>3</v>
      </c>
      <c r="O443" s="6">
        <v>3.5</v>
      </c>
      <c r="P443" s="47">
        <v>46.83</v>
      </c>
      <c r="Q443" s="47">
        <v>30.18</v>
      </c>
      <c r="S443" s="47">
        <v>2.4</v>
      </c>
      <c r="AP443" s="23">
        <v>64.093299999999999</v>
      </c>
      <c r="AQ443" s="23">
        <v>-21.8125</v>
      </c>
      <c r="AR443" s="6">
        <v>1</v>
      </c>
      <c r="AS443" s="23">
        <v>-50.593299999999999</v>
      </c>
      <c r="AT443" s="23">
        <v>550</v>
      </c>
      <c r="AU443" s="23">
        <v>-21.8125</v>
      </c>
      <c r="AV443" s="23">
        <v>28.780799999999999</v>
      </c>
      <c r="AW443" s="23">
        <v>35.3125</v>
      </c>
      <c r="AX443" s="23">
        <v>64.093299999999999</v>
      </c>
      <c r="AY443" s="23">
        <v>0.24018500000000001</v>
      </c>
      <c r="AZ443" s="23">
        <v>0.12534300000000001</v>
      </c>
      <c r="BA443" s="23">
        <v>275.78100000000001</v>
      </c>
      <c r="BB443" s="23">
        <v>-184.375</v>
      </c>
      <c r="BC443" s="23">
        <v>-35.156199999999998</v>
      </c>
      <c r="BD443" s="23">
        <v>15.437099999999999</v>
      </c>
      <c r="BE443" s="23">
        <v>0.97242099999999998</v>
      </c>
      <c r="BF443" s="23">
        <v>-38.156199999999998</v>
      </c>
      <c r="BG443" s="23">
        <v>12.437099999999999</v>
      </c>
      <c r="BH443" s="23">
        <v>3.1524200000000002</v>
      </c>
      <c r="BI443" s="23">
        <v>3.7075800000000001</v>
      </c>
      <c r="BJ443" s="23">
        <v>3.92</v>
      </c>
      <c r="CJ443" s="26"/>
      <c r="CK443" s="26"/>
      <c r="CL443" s="26"/>
      <c r="CM443" s="26"/>
      <c r="CN443" s="26"/>
      <c r="CO443" s="29"/>
      <c r="DB443" s="26"/>
      <c r="DC443" s="26"/>
      <c r="DD443" s="26"/>
      <c r="DE443" s="26"/>
      <c r="DF443" s="26"/>
      <c r="DG443" s="26"/>
      <c r="DL443" s="26"/>
      <c r="DM443" s="26"/>
    </row>
    <row r="444" spans="1:697" x14ac:dyDescent="0.25">
      <c r="A444" s="6" t="s">
        <v>588</v>
      </c>
      <c r="B444" s="6">
        <v>105</v>
      </c>
      <c r="C444" s="22"/>
      <c r="D444" s="6">
        <v>18</v>
      </c>
      <c r="E444" s="6">
        <v>15.6</v>
      </c>
      <c r="F444" s="47" t="s">
        <v>548</v>
      </c>
      <c r="N444" s="6">
        <v>3</v>
      </c>
      <c r="O444" s="6">
        <v>3.5</v>
      </c>
      <c r="P444" s="47">
        <v>60.79</v>
      </c>
      <c r="Q444" s="47">
        <v>41.29</v>
      </c>
      <c r="S444" s="47">
        <v>3.4</v>
      </c>
      <c r="AP444" s="23">
        <v>66.255600000000001</v>
      </c>
      <c r="AQ444" s="23">
        <v>-33.156199999999998</v>
      </c>
      <c r="AR444" s="6">
        <v>1</v>
      </c>
      <c r="AS444" s="23">
        <v>-47.755600000000001</v>
      </c>
      <c r="AT444" s="23">
        <v>400</v>
      </c>
      <c r="AU444" s="23">
        <v>-33.156199999999998</v>
      </c>
      <c r="AV444" s="23">
        <v>14.599299999999999</v>
      </c>
      <c r="AW444" s="23">
        <v>51.656199999999998</v>
      </c>
      <c r="AX444" s="23">
        <v>66.255600000000001</v>
      </c>
      <c r="AY444" s="23">
        <v>0.19425400000000001</v>
      </c>
      <c r="AZ444" s="23">
        <v>0.10671</v>
      </c>
      <c r="BA444" s="23">
        <v>467.18799999999999</v>
      </c>
      <c r="BB444" s="23">
        <v>-360.93799999999999</v>
      </c>
      <c r="BC444" s="23">
        <v>-56.281199999999998</v>
      </c>
      <c r="BD444" s="23">
        <v>-8.5256699999999999</v>
      </c>
      <c r="BE444" s="23">
        <v>0.67630699999999999</v>
      </c>
      <c r="BF444" s="23">
        <v>-47.78</v>
      </c>
      <c r="BG444" s="23">
        <v>-0.02</v>
      </c>
      <c r="BH444" s="23">
        <v>4.32</v>
      </c>
      <c r="BI444" s="23">
        <v>2.6636899999999999</v>
      </c>
      <c r="BJ444" s="23">
        <v>2.86</v>
      </c>
      <c r="CK444" s="26"/>
      <c r="CL444" s="26"/>
      <c r="CN444" s="26"/>
      <c r="CO444" s="29"/>
      <c r="DB444" s="26"/>
      <c r="DC444" s="26"/>
      <c r="DD444" s="26"/>
      <c r="DE444" s="26"/>
      <c r="DF444" s="26"/>
      <c r="DG444" s="26"/>
      <c r="DM444" s="26"/>
    </row>
    <row r="445" spans="1:697" x14ac:dyDescent="0.25">
      <c r="A445" s="13" t="s">
        <v>609</v>
      </c>
      <c r="B445" s="6">
        <v>127</v>
      </c>
      <c r="C445" s="22">
        <v>3</v>
      </c>
      <c r="D445" s="13">
        <v>18</v>
      </c>
      <c r="E445" s="13">
        <v>19.600000000000001</v>
      </c>
      <c r="F445" s="13" t="s">
        <v>548</v>
      </c>
      <c r="G445" s="13"/>
      <c r="H445" s="13">
        <v>0</v>
      </c>
      <c r="I445" s="13"/>
      <c r="J445" s="25">
        <v>0.55000000000000004</v>
      </c>
      <c r="K445" s="50">
        <v>327</v>
      </c>
      <c r="L445" s="50">
        <v>422</v>
      </c>
      <c r="M445" s="25">
        <v>0.77488151658767768</v>
      </c>
      <c r="N445" s="25">
        <v>3</v>
      </c>
      <c r="O445" s="25">
        <v>3.5</v>
      </c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15"/>
      <c r="AO445" s="15"/>
      <c r="AP445" s="59"/>
      <c r="AQ445" s="59"/>
      <c r="AR445" s="60"/>
      <c r="AS445" s="59"/>
      <c r="AT445" s="59"/>
      <c r="AU445" s="59"/>
      <c r="AV445" s="59"/>
      <c r="AW445" s="59"/>
      <c r="AX445" s="59"/>
      <c r="AY445" s="59"/>
      <c r="AZ445" s="59"/>
      <c r="BA445" s="59"/>
      <c r="BB445" s="59"/>
      <c r="BC445" s="59"/>
      <c r="BD445" s="59"/>
      <c r="BE445" s="59"/>
      <c r="BF445" s="59"/>
      <c r="BG445" s="59"/>
      <c r="BH445" s="59"/>
      <c r="BI445" s="59"/>
      <c r="BJ445" s="59"/>
      <c r="BK445" s="25">
        <v>1</v>
      </c>
      <c r="BL445" s="59"/>
      <c r="BM445" s="59"/>
      <c r="BN445" s="59"/>
      <c r="BO445" s="59"/>
      <c r="BP445" s="59"/>
      <c r="BQ445" s="59"/>
      <c r="BR445" s="59"/>
      <c r="BS445" s="59"/>
      <c r="BT445" s="59"/>
      <c r="BV445" s="59"/>
      <c r="BW445" s="59"/>
      <c r="BX445" s="59"/>
      <c r="BY445" s="61">
        <v>0.30486111111111108</v>
      </c>
      <c r="BZ445" s="61"/>
      <c r="CA445" s="61">
        <v>0.31944444444444448</v>
      </c>
      <c r="CB445" s="61"/>
      <c r="CC445" s="61"/>
      <c r="CD445" s="25"/>
      <c r="CE445" s="25"/>
      <c r="CF445" s="25"/>
      <c r="CG445" s="25"/>
      <c r="CH445" s="25"/>
      <c r="CI445" s="13"/>
      <c r="CJ445" s="15">
        <v>2</v>
      </c>
      <c r="CK445" s="15">
        <v>0</v>
      </c>
      <c r="CL445" s="15">
        <v>0</v>
      </c>
      <c r="CM445" s="15"/>
      <c r="CN445" s="15"/>
      <c r="CO445" s="86">
        <v>1</v>
      </c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>
        <v>0</v>
      </c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</row>
    <row r="446" spans="1:697" x14ac:dyDescent="0.25">
      <c r="A446" s="200" t="s">
        <v>675</v>
      </c>
      <c r="B446" s="6">
        <v>190</v>
      </c>
      <c r="C446" s="22">
        <v>5</v>
      </c>
      <c r="D446" s="13">
        <v>18</v>
      </c>
      <c r="E446" s="13">
        <v>15.5</v>
      </c>
      <c r="F446" s="6" t="s">
        <v>618</v>
      </c>
      <c r="G446" s="13"/>
      <c r="H446" s="13">
        <v>0</v>
      </c>
      <c r="I446" s="13"/>
      <c r="J446" s="25">
        <v>0.7</v>
      </c>
      <c r="K446" s="50">
        <v>37</v>
      </c>
      <c r="L446" s="50">
        <v>410</v>
      </c>
      <c r="M446" s="25">
        <v>9.0243902439024387E-2</v>
      </c>
      <c r="N446" s="25">
        <v>3</v>
      </c>
      <c r="O446" s="25">
        <v>3</v>
      </c>
      <c r="P446" s="13">
        <v>30.87</v>
      </c>
      <c r="Q446" s="13">
        <v>11.85</v>
      </c>
      <c r="R446" s="13">
        <v>18.47</v>
      </c>
      <c r="S446" s="13">
        <v>0.74299999999999999</v>
      </c>
      <c r="T446" s="13">
        <v>0.7</v>
      </c>
      <c r="U446" s="13">
        <v>-1.12063</v>
      </c>
      <c r="V446" s="13">
        <v>-47.837699999999998</v>
      </c>
      <c r="W446" s="13">
        <v>1.04297</v>
      </c>
      <c r="X446" s="13">
        <v>-48.868499999999997</v>
      </c>
      <c r="Y446" s="13">
        <v>0.354518</v>
      </c>
      <c r="Z446" s="13">
        <v>0.36685699999999999</v>
      </c>
      <c r="AA446" s="13">
        <v>0.38481599999999999</v>
      </c>
      <c r="AB446" s="13">
        <v>0.433342</v>
      </c>
      <c r="AC446" s="13">
        <v>0.47342400000000001</v>
      </c>
      <c r="AD446" s="13">
        <v>-12.5625</v>
      </c>
      <c r="AE446" s="13">
        <v>6.59375</v>
      </c>
      <c r="AF446" s="13">
        <v>4.9375</v>
      </c>
      <c r="AG446" s="13">
        <v>-7.375</v>
      </c>
      <c r="AH446" s="13">
        <v>3.75</v>
      </c>
      <c r="AI446" s="13">
        <v>2.34375</v>
      </c>
      <c r="AJ446" s="13"/>
      <c r="AK446" s="13"/>
      <c r="AL446" s="13"/>
      <c r="AM446" s="60"/>
      <c r="AN446" s="15"/>
      <c r="AO446" s="15"/>
      <c r="AP446" s="25">
        <v>61.94</v>
      </c>
      <c r="AQ446" s="25">
        <v>-36.658999999999999</v>
      </c>
      <c r="AR446" s="13">
        <v>34</v>
      </c>
      <c r="AS446" s="25">
        <v>-49.9</v>
      </c>
      <c r="AT446" s="25">
        <v>280</v>
      </c>
      <c r="AU446" s="25">
        <v>-36.658999999999999</v>
      </c>
      <c r="AV446" s="23">
        <v>13.241</v>
      </c>
      <c r="AW446" s="25">
        <v>50.469000000000001</v>
      </c>
      <c r="AX446" s="25">
        <v>61.94</v>
      </c>
      <c r="AY446" s="25">
        <v>0.19</v>
      </c>
      <c r="AZ446" s="25">
        <v>0.09</v>
      </c>
      <c r="BA446" s="25">
        <v>366.45</v>
      </c>
      <c r="BB446" s="25">
        <v>-278.80200000000002</v>
      </c>
      <c r="BC446" s="25">
        <v>-51.63</v>
      </c>
      <c r="BD446" s="23">
        <v>-1.730000000000004</v>
      </c>
      <c r="BE446" s="25">
        <v>0.72</v>
      </c>
      <c r="BF446" s="25">
        <v>-48.601999999999997</v>
      </c>
      <c r="BG446" s="23">
        <v>1.2980000000000018</v>
      </c>
      <c r="BH446" s="25">
        <v>1.34</v>
      </c>
      <c r="BI446" s="25">
        <v>1.72</v>
      </c>
      <c r="BJ446" s="25">
        <v>1.86</v>
      </c>
      <c r="BK446" s="25">
        <v>1</v>
      </c>
      <c r="BL446" s="25"/>
      <c r="BM446" s="25"/>
      <c r="BN446" s="25"/>
      <c r="BO446" s="25"/>
      <c r="BP446" s="25"/>
      <c r="BQ446" s="25"/>
      <c r="BR446" s="25"/>
      <c r="BS446" s="25"/>
      <c r="BT446" s="25"/>
      <c r="BV446" s="25"/>
      <c r="BW446" s="25"/>
      <c r="BX446" s="25"/>
      <c r="BY446" s="61">
        <v>0.44305555555555554</v>
      </c>
      <c r="BZ446" s="61"/>
      <c r="CA446" s="61">
        <v>0.4604166666666667</v>
      </c>
      <c r="CB446" s="61">
        <v>0.52569444444444446</v>
      </c>
      <c r="CC446" s="61">
        <v>6.5277777777777768E-2</v>
      </c>
      <c r="CD446" s="25"/>
      <c r="CE446" s="25"/>
      <c r="CF446" s="25"/>
      <c r="CG446" s="25">
        <v>12.5</v>
      </c>
      <c r="CH446" s="25"/>
      <c r="CI446" s="13"/>
      <c r="CJ446" s="15">
        <v>24</v>
      </c>
      <c r="CK446" s="15">
        <v>0</v>
      </c>
      <c r="CL446" s="15">
        <v>0</v>
      </c>
      <c r="CM446" s="15"/>
      <c r="CN446" s="15"/>
      <c r="CO446" s="86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>
        <v>0</v>
      </c>
      <c r="DB446" s="15">
        <v>0</v>
      </c>
      <c r="DC446" s="15">
        <v>0</v>
      </c>
      <c r="DD446" s="15">
        <v>0</v>
      </c>
      <c r="DE446" s="15">
        <v>0</v>
      </c>
      <c r="DF446" s="15">
        <v>1</v>
      </c>
      <c r="DG446" s="15">
        <v>0</v>
      </c>
      <c r="DH446" s="15"/>
      <c r="DI446" s="13">
        <v>1</v>
      </c>
      <c r="DJ446" s="13">
        <v>1</v>
      </c>
      <c r="DK446" s="13">
        <v>0</v>
      </c>
      <c r="DL446" s="15">
        <v>0</v>
      </c>
      <c r="DM446" s="15">
        <v>0</v>
      </c>
    </row>
    <row r="447" spans="1:697" x14ac:dyDescent="0.25">
      <c r="A447" s="13" t="s">
        <v>682</v>
      </c>
      <c r="B447" s="6">
        <v>195</v>
      </c>
      <c r="C447" s="22">
        <v>6</v>
      </c>
      <c r="D447" s="13">
        <v>18</v>
      </c>
      <c r="E447" s="13">
        <v>15.5</v>
      </c>
      <c r="F447" s="13" t="s">
        <v>548</v>
      </c>
      <c r="G447" s="13"/>
      <c r="H447" s="13">
        <v>0</v>
      </c>
      <c r="I447" s="13"/>
      <c r="J447" s="25">
        <v>0.9</v>
      </c>
      <c r="K447" s="53">
        <v>549</v>
      </c>
      <c r="L447" s="50">
        <v>710</v>
      </c>
      <c r="M447" s="25">
        <v>0.77323943661971828</v>
      </c>
      <c r="N447" s="25">
        <v>3</v>
      </c>
      <c r="O447" s="25">
        <v>3.5</v>
      </c>
      <c r="P447" s="13">
        <v>69.39</v>
      </c>
      <c r="Q447" s="13">
        <v>26.63</v>
      </c>
      <c r="R447" s="13">
        <v>23.58</v>
      </c>
      <c r="S447" s="13">
        <v>3.66</v>
      </c>
      <c r="T447" s="13">
        <v>3.28</v>
      </c>
      <c r="U447" s="13">
        <v>-1.26128</v>
      </c>
      <c r="V447" s="13">
        <v>-55.2136</v>
      </c>
      <c r="W447" s="13">
        <v>1.2190799999999999</v>
      </c>
      <c r="X447" s="13">
        <v>-55.354799999999997</v>
      </c>
      <c r="Y447" s="13">
        <v>0.40403499999999998</v>
      </c>
      <c r="Z447" s="13">
        <v>0.416713</v>
      </c>
      <c r="AA447" s="13">
        <v>0.44465900000000003</v>
      </c>
      <c r="AB447" s="13">
        <v>0.47529500000000002</v>
      </c>
      <c r="AC447" s="13">
        <v>0.49148700000000001</v>
      </c>
      <c r="AD447" s="13"/>
      <c r="AE447" s="13"/>
      <c r="AF447" s="13"/>
      <c r="AG447" s="13"/>
      <c r="AH447" s="13"/>
      <c r="AI447" s="13"/>
      <c r="AJ447" s="13"/>
      <c r="AK447" s="13"/>
      <c r="AL447" s="13"/>
      <c r="AM447" s="60"/>
      <c r="AN447" s="15"/>
      <c r="AO447" s="15"/>
      <c r="AP447" s="25">
        <v>81.58</v>
      </c>
      <c r="AQ447" s="25">
        <v>-36.186</v>
      </c>
      <c r="AR447" s="13">
        <v>31</v>
      </c>
      <c r="AS447" s="25">
        <v>-55.86</v>
      </c>
      <c r="AT447" s="25">
        <v>340</v>
      </c>
      <c r="AU447" s="25">
        <v>-36.186</v>
      </c>
      <c r="AV447" s="23">
        <v>19.673999999999999</v>
      </c>
      <c r="AW447" s="25">
        <v>62.737000000000002</v>
      </c>
      <c r="AX447" s="25">
        <v>81.58</v>
      </c>
      <c r="AY447" s="25">
        <v>0.2</v>
      </c>
      <c r="AZ447" s="25">
        <v>0.09</v>
      </c>
      <c r="BA447" s="25">
        <v>402.72</v>
      </c>
      <c r="BB447" s="25"/>
      <c r="BC447" s="25">
        <v>-48.811</v>
      </c>
      <c r="BD447" s="25">
        <v>7.0489999999999995</v>
      </c>
      <c r="BE447" s="25">
        <v>1.4</v>
      </c>
      <c r="BF447" s="25">
        <v>-45.563000000000002</v>
      </c>
      <c r="BG447" s="25">
        <v>10.296999999999997</v>
      </c>
      <c r="BH447" s="25">
        <v>6.32</v>
      </c>
      <c r="BI447" s="25">
        <v>4.9000000000000004</v>
      </c>
      <c r="BJ447" s="25">
        <v>5.05</v>
      </c>
      <c r="BK447" s="25">
        <v>1</v>
      </c>
      <c r="BL447" s="25"/>
      <c r="BM447" s="25"/>
      <c r="BN447" s="25"/>
      <c r="BO447" s="25"/>
      <c r="BP447" s="25"/>
      <c r="BQ447" s="25"/>
      <c r="BR447" s="25"/>
      <c r="BS447" s="25"/>
      <c r="BT447" s="25"/>
      <c r="BV447" s="25"/>
      <c r="BW447" s="25"/>
      <c r="BX447" s="25"/>
      <c r="BY447" s="61">
        <v>0.44305555555555554</v>
      </c>
      <c r="BZ447" s="61"/>
      <c r="CA447" s="61">
        <v>0.46180555555555558</v>
      </c>
      <c r="CB447" s="61">
        <v>0.59444444444444444</v>
      </c>
      <c r="CC447" s="61">
        <v>0.13263888888888886</v>
      </c>
      <c r="CD447" s="25"/>
      <c r="CE447" s="25"/>
      <c r="CF447" s="25"/>
      <c r="CG447" s="25">
        <v>10.4</v>
      </c>
      <c r="CH447" s="25"/>
      <c r="CI447" s="13"/>
      <c r="CJ447" s="13">
        <v>25</v>
      </c>
      <c r="CK447" s="15">
        <v>0</v>
      </c>
      <c r="CL447" s="15">
        <v>0</v>
      </c>
      <c r="CM447" s="15"/>
      <c r="CN447" s="15"/>
      <c r="CO447" s="86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>
        <v>0</v>
      </c>
      <c r="DB447" s="15"/>
      <c r="DC447" s="15"/>
      <c r="DD447" s="15"/>
      <c r="DE447" s="15"/>
      <c r="DF447" s="15"/>
      <c r="DG447" s="15"/>
      <c r="DH447" s="15"/>
      <c r="DI447" s="13">
        <v>0</v>
      </c>
      <c r="DJ447" s="13">
        <v>1</v>
      </c>
      <c r="DK447" s="13">
        <v>0</v>
      </c>
      <c r="DL447" s="13">
        <v>0</v>
      </c>
      <c r="DM447" s="15">
        <v>1</v>
      </c>
    </row>
    <row r="448" spans="1:697" x14ac:dyDescent="0.25">
      <c r="A448" s="13" t="s">
        <v>720</v>
      </c>
      <c r="B448" s="6">
        <v>232</v>
      </c>
      <c r="C448" s="22">
        <v>3</v>
      </c>
      <c r="D448" s="13">
        <v>18</v>
      </c>
      <c r="E448" s="13">
        <v>15.5</v>
      </c>
      <c r="F448" s="13" t="s">
        <v>548</v>
      </c>
      <c r="G448" s="13"/>
      <c r="H448" s="13">
        <v>0</v>
      </c>
      <c r="I448" s="13"/>
      <c r="J448" s="25">
        <v>0.42</v>
      </c>
      <c r="K448" s="50">
        <v>61</v>
      </c>
      <c r="L448" s="50">
        <v>364</v>
      </c>
      <c r="M448" s="25">
        <v>0.16758241758241757</v>
      </c>
      <c r="N448" s="25">
        <v>3</v>
      </c>
      <c r="O448" s="25">
        <v>3.5</v>
      </c>
      <c r="P448" s="13">
        <v>43.56</v>
      </c>
      <c r="Q448" s="13">
        <v>17.5</v>
      </c>
      <c r="R448" s="13">
        <v>21.86</v>
      </c>
      <c r="S448" s="13">
        <v>1.2709999999999999</v>
      </c>
      <c r="T448" s="13">
        <v>1.4990000000000001</v>
      </c>
      <c r="U448" s="13">
        <v>-0.91152599999999995</v>
      </c>
      <c r="V448" s="13">
        <v>-55.9893</v>
      </c>
      <c r="W448" s="13">
        <v>0.97321400000000002</v>
      </c>
      <c r="X448" s="13">
        <v>-56.651299999999999</v>
      </c>
      <c r="Y448" s="13">
        <v>0.38738099999999998</v>
      </c>
      <c r="Z448" s="13">
        <v>0.399391</v>
      </c>
      <c r="AA448" s="13">
        <v>0.42101899999999998</v>
      </c>
      <c r="AB448" s="13">
        <v>0.43797999999999998</v>
      </c>
      <c r="AC448" s="13">
        <v>0.52196299999999995</v>
      </c>
      <c r="AD448" s="13"/>
      <c r="AE448" s="13"/>
      <c r="AF448" s="13"/>
      <c r="AG448" s="13">
        <v>-6.5625</v>
      </c>
      <c r="AH448" s="13">
        <v>9.53125</v>
      </c>
      <c r="AI448" s="13">
        <v>3</v>
      </c>
      <c r="AJ448" s="13">
        <v>0</v>
      </c>
      <c r="AK448" s="13">
        <v>0</v>
      </c>
      <c r="AL448" s="13">
        <v>500</v>
      </c>
      <c r="AM448" s="60"/>
      <c r="AN448" s="15"/>
      <c r="AO448" s="15"/>
      <c r="AP448" s="25">
        <v>83.759299999999996</v>
      </c>
      <c r="AQ448" s="25">
        <v>-26.9971</v>
      </c>
      <c r="AR448" s="13">
        <v>7</v>
      </c>
      <c r="AS448" s="25">
        <v>-53.884300000000003</v>
      </c>
      <c r="AT448" s="25">
        <v>530</v>
      </c>
      <c r="AU448" s="25">
        <v>-26.9971</v>
      </c>
      <c r="AV448" s="25">
        <v>26.8872</v>
      </c>
      <c r="AW448" s="25">
        <v>56.872100000000003</v>
      </c>
      <c r="AX448" s="25">
        <v>83.759299999999996</v>
      </c>
      <c r="AY448" s="25">
        <v>0.18453600000000001</v>
      </c>
      <c r="AZ448" s="25">
        <v>0.11198</v>
      </c>
      <c r="BA448" s="25">
        <v>540.84799999999996</v>
      </c>
      <c r="BB448" s="25"/>
      <c r="BC448" s="25">
        <v>-51.892899999999997</v>
      </c>
      <c r="BD448" s="25">
        <v>1.9914400000000001</v>
      </c>
      <c r="BE448" s="25">
        <v>0.62606099999999998</v>
      </c>
      <c r="BF448" s="25">
        <v>-44.844000000000001</v>
      </c>
      <c r="BG448" s="25">
        <v>9.040300000000002</v>
      </c>
      <c r="BH448" s="25">
        <v>3.16</v>
      </c>
      <c r="BI448" s="25">
        <v>3.4367999999999999</v>
      </c>
      <c r="BJ448" s="25">
        <v>3.6642899999999998</v>
      </c>
      <c r="BK448" s="25">
        <v>1</v>
      </c>
      <c r="BL448" s="25"/>
      <c r="BM448" s="25"/>
      <c r="BN448" s="25"/>
      <c r="BO448" s="25"/>
      <c r="BP448" s="25"/>
      <c r="BQ448" s="25"/>
      <c r="BR448" s="25"/>
      <c r="BS448" s="25"/>
      <c r="BT448" s="25"/>
      <c r="BV448" s="25"/>
      <c r="BW448" s="25"/>
      <c r="BX448" s="25"/>
      <c r="BY448" s="61">
        <v>0.28333333333333333</v>
      </c>
      <c r="BZ448" s="61"/>
      <c r="CA448" s="61">
        <v>0.29583333333333334</v>
      </c>
      <c r="CB448" s="61">
        <v>0.34236111111111112</v>
      </c>
      <c r="CC448" s="61">
        <v>4.6527777777777779E-2</v>
      </c>
      <c r="CD448" s="25"/>
      <c r="CE448" s="25"/>
      <c r="CF448" s="25"/>
      <c r="CG448" s="25">
        <v>10</v>
      </c>
      <c r="CH448" s="25"/>
      <c r="CI448" s="13"/>
      <c r="CJ448" s="13">
        <v>37</v>
      </c>
      <c r="CK448" s="15">
        <v>0</v>
      </c>
      <c r="CL448" s="15">
        <v>0</v>
      </c>
      <c r="CM448" s="15"/>
      <c r="CN448" s="15"/>
      <c r="CO448" s="86"/>
      <c r="CP448" s="13"/>
      <c r="CQ448" s="13">
        <v>6.24</v>
      </c>
      <c r="CR448" s="13">
        <v>1.01</v>
      </c>
      <c r="CS448" s="13">
        <v>1.34</v>
      </c>
      <c r="CT448" s="13">
        <v>1.42</v>
      </c>
      <c r="CU448" s="13">
        <v>1.68</v>
      </c>
      <c r="CV448" s="13"/>
      <c r="CW448" s="13"/>
      <c r="CX448" s="13"/>
      <c r="CY448" s="13"/>
      <c r="CZ448" s="13"/>
      <c r="DA448" s="13">
        <v>3</v>
      </c>
      <c r="DB448" s="15">
        <v>1</v>
      </c>
      <c r="DC448" s="15">
        <v>0</v>
      </c>
      <c r="DD448" s="15">
        <v>0</v>
      </c>
      <c r="DE448" s="26">
        <v>0</v>
      </c>
      <c r="DF448" s="26">
        <v>0</v>
      </c>
      <c r="DG448" s="26">
        <v>0</v>
      </c>
      <c r="DH448" s="26"/>
      <c r="DI448" s="13">
        <v>0</v>
      </c>
      <c r="DJ448" s="13">
        <v>1</v>
      </c>
      <c r="DK448" s="13">
        <v>0</v>
      </c>
      <c r="DL448" s="13">
        <v>1</v>
      </c>
      <c r="DM448" s="15">
        <v>0</v>
      </c>
    </row>
    <row r="449" spans="1:117" x14ac:dyDescent="0.25">
      <c r="A449" s="13" t="s">
        <v>727</v>
      </c>
      <c r="B449" s="6">
        <v>239</v>
      </c>
      <c r="C449" s="22">
        <v>5</v>
      </c>
      <c r="D449" s="13">
        <v>18</v>
      </c>
      <c r="E449" s="13">
        <v>15.5</v>
      </c>
      <c r="F449" s="13" t="s">
        <v>548</v>
      </c>
      <c r="G449" s="13"/>
      <c r="H449" s="13">
        <v>0</v>
      </c>
      <c r="I449" s="13"/>
      <c r="J449" s="25">
        <v>0.65</v>
      </c>
      <c r="K449" s="50">
        <v>10</v>
      </c>
      <c r="L449" s="50">
        <v>511</v>
      </c>
      <c r="M449" s="25">
        <v>1.9569471624266144E-2</v>
      </c>
      <c r="N449" s="25">
        <v>3</v>
      </c>
      <c r="O449" s="25">
        <v>3.5</v>
      </c>
      <c r="P449" s="13">
        <v>62.04</v>
      </c>
      <c r="Q449" s="13">
        <v>21.06</v>
      </c>
      <c r="R449" s="13">
        <v>25.48</v>
      </c>
      <c r="S449" s="13">
        <v>2.556</v>
      </c>
      <c r="T449" s="13">
        <v>2.1560000000000001</v>
      </c>
      <c r="U449" s="13">
        <v>-1.14741</v>
      </c>
      <c r="V449" s="13">
        <v>-50.961599999999997</v>
      </c>
      <c r="W449" s="13">
        <v>0.87351800000000002</v>
      </c>
      <c r="X449" s="13">
        <v>-51.3566</v>
      </c>
      <c r="Y449" s="60"/>
      <c r="Z449" s="13">
        <v>0.36787900000000001</v>
      </c>
      <c r="AA449" s="13">
        <v>0.39649600000000002</v>
      </c>
      <c r="AB449" s="13">
        <v>0.42981399999999997</v>
      </c>
      <c r="AC449" s="13">
        <v>0.468806</v>
      </c>
      <c r="AD449" s="13">
        <v>-5.40625</v>
      </c>
      <c r="AE449" s="13">
        <v>4.90625</v>
      </c>
      <c r="AF449" s="13">
        <v>3.09375</v>
      </c>
      <c r="AG449" s="13">
        <v>-3.28125</v>
      </c>
      <c r="AH449" s="13">
        <v>3.78125</v>
      </c>
      <c r="AI449" s="13">
        <v>1.71875</v>
      </c>
      <c r="AJ449" s="13">
        <v>-66.5</v>
      </c>
      <c r="AK449" s="13">
        <v>-700</v>
      </c>
      <c r="AL449" s="13">
        <v>250</v>
      </c>
      <c r="AM449" s="60"/>
      <c r="AN449" s="15"/>
      <c r="AO449" s="15"/>
      <c r="AP449" s="25">
        <v>77.739999999999995</v>
      </c>
      <c r="AQ449" s="25">
        <v>-35.06</v>
      </c>
      <c r="AR449" s="13">
        <v>24</v>
      </c>
      <c r="AS449" s="25">
        <v>-51.12</v>
      </c>
      <c r="AT449" s="25">
        <v>215</v>
      </c>
      <c r="AU449" s="25">
        <v>-35.06</v>
      </c>
      <c r="AV449" s="25">
        <v>16.059999999999995</v>
      </c>
      <c r="AW449" s="25">
        <v>61.804000000000002</v>
      </c>
      <c r="AX449" s="25">
        <v>77.739999999999995</v>
      </c>
      <c r="AY449" s="25">
        <v>0.16</v>
      </c>
      <c r="AZ449" s="25">
        <v>0.08</v>
      </c>
      <c r="BA449" s="25">
        <v>567.84</v>
      </c>
      <c r="BB449" s="25"/>
      <c r="BC449" s="25">
        <v>-55.110999999999997</v>
      </c>
      <c r="BD449" s="25">
        <v>-3.9909999999999997</v>
      </c>
      <c r="BE449" s="25">
        <v>0.94</v>
      </c>
      <c r="BF449" s="25">
        <v>-45.747</v>
      </c>
      <c r="BG449" s="13">
        <v>5.3729999999999976</v>
      </c>
      <c r="BH449" s="25">
        <v>4.09</v>
      </c>
      <c r="BI449" s="25">
        <v>5.09</v>
      </c>
      <c r="BJ449" s="25">
        <v>5.21</v>
      </c>
      <c r="BK449" s="25">
        <v>1</v>
      </c>
      <c r="BL449" s="25"/>
      <c r="BM449" s="25"/>
      <c r="BN449" s="25"/>
      <c r="BO449" s="25"/>
      <c r="BP449" s="25"/>
      <c r="BQ449" s="25"/>
      <c r="BR449" s="25"/>
      <c r="BS449" s="25"/>
      <c r="BT449" s="25"/>
      <c r="BV449" s="25"/>
      <c r="BW449" s="25"/>
      <c r="BX449" s="25"/>
      <c r="BY449" s="61">
        <v>0.28333333333333333</v>
      </c>
      <c r="BZ449" s="61"/>
      <c r="CA449" s="61">
        <v>0.29930555555555555</v>
      </c>
      <c r="CB449" s="61">
        <v>0.44305555555555554</v>
      </c>
      <c r="CC449" s="61">
        <v>0.14374999999999999</v>
      </c>
      <c r="CD449" s="25"/>
      <c r="CE449" s="25"/>
      <c r="CF449" s="25"/>
      <c r="CG449" s="25">
        <v>8.1999999999999993</v>
      </c>
      <c r="CH449" s="25"/>
      <c r="CI449" s="13"/>
      <c r="CJ449" s="13">
        <v>39</v>
      </c>
      <c r="CK449" s="15">
        <v>0</v>
      </c>
      <c r="CL449" s="15">
        <v>0</v>
      </c>
      <c r="CM449" s="15"/>
      <c r="CN449" s="15"/>
      <c r="CO449" s="86">
        <v>1</v>
      </c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>
        <v>0</v>
      </c>
      <c r="DB449" s="15"/>
      <c r="DC449" s="15"/>
      <c r="DD449" s="15"/>
      <c r="DE449" s="15"/>
      <c r="DF449" s="15"/>
      <c r="DG449" s="15"/>
      <c r="DH449" s="15"/>
      <c r="DI449" s="13">
        <v>0</v>
      </c>
      <c r="DJ449" s="13">
        <v>1</v>
      </c>
      <c r="DK449" s="13">
        <v>0</v>
      </c>
      <c r="DL449" s="13"/>
      <c r="DM449" s="15"/>
    </row>
    <row r="450" spans="1:117" x14ac:dyDescent="0.25">
      <c r="A450" s="13" t="s">
        <v>734</v>
      </c>
      <c r="B450" s="6">
        <v>247</v>
      </c>
      <c r="C450" s="22">
        <v>4</v>
      </c>
      <c r="D450" s="13">
        <v>18</v>
      </c>
      <c r="E450" s="13">
        <v>16.100000000000001</v>
      </c>
      <c r="F450" s="13" t="s">
        <v>548</v>
      </c>
      <c r="G450" s="13" t="s">
        <v>735</v>
      </c>
      <c r="H450" s="13">
        <v>0</v>
      </c>
      <c r="I450" s="13"/>
      <c r="J450" s="25">
        <v>0.75</v>
      </c>
      <c r="K450" s="50">
        <v>324</v>
      </c>
      <c r="L450" s="50">
        <v>430</v>
      </c>
      <c r="M450" s="25">
        <v>0.75348837209302322</v>
      </c>
      <c r="N450" s="25">
        <v>3</v>
      </c>
      <c r="O450" s="25">
        <v>3.5</v>
      </c>
      <c r="P450" s="13">
        <v>179</v>
      </c>
      <c r="Q450" s="13">
        <v>93</v>
      </c>
      <c r="R450" s="13">
        <v>81.52</v>
      </c>
      <c r="S450" s="13">
        <v>9.1959999999999997</v>
      </c>
      <c r="T450" s="13">
        <v>10.16</v>
      </c>
      <c r="U450" s="13">
        <v>-1.5900700000000001</v>
      </c>
      <c r="V450" s="13">
        <v>-65.985299999999995</v>
      </c>
      <c r="W450" s="13">
        <v>1.6384399999999999</v>
      </c>
      <c r="X450" s="13">
        <v>-66.803600000000003</v>
      </c>
      <c r="Y450" s="13">
        <v>0.52880799999999994</v>
      </c>
      <c r="Z450" s="13">
        <v>0.54817700000000003</v>
      </c>
      <c r="AA450" s="13">
        <v>0.54535</v>
      </c>
      <c r="AB450" s="13">
        <v>0.56297900000000001</v>
      </c>
      <c r="AC450" s="13">
        <v>6.0338200000000002E-2</v>
      </c>
      <c r="AD450" s="13"/>
      <c r="AE450" s="13"/>
      <c r="AF450" s="13"/>
      <c r="AG450" s="13">
        <v>-5.375</v>
      </c>
      <c r="AH450" s="13">
        <v>1.65625</v>
      </c>
      <c r="AI450" s="13">
        <v>2.3125</v>
      </c>
      <c r="AJ450" s="13">
        <v>-69.8</v>
      </c>
      <c r="AK450" s="13">
        <v>-125</v>
      </c>
      <c r="AL450" s="13">
        <v>500</v>
      </c>
      <c r="AM450" s="60"/>
      <c r="AN450" s="15"/>
      <c r="AO450" s="15"/>
      <c r="AP450" s="25">
        <v>87.82</v>
      </c>
      <c r="AQ450" s="25">
        <v>-39.99</v>
      </c>
      <c r="AR450" s="13">
        <v>37</v>
      </c>
      <c r="AS450" s="25">
        <v>-64.22</v>
      </c>
      <c r="AT450" s="189">
        <v>75</v>
      </c>
      <c r="AU450" s="25">
        <v>-39.99</v>
      </c>
      <c r="AV450" s="23">
        <v>24.229999999999997</v>
      </c>
      <c r="AW450" s="25">
        <v>63.648000000000003</v>
      </c>
      <c r="AX450" s="25">
        <v>87.82</v>
      </c>
      <c r="AY450" s="25">
        <v>0.24</v>
      </c>
      <c r="AZ450" s="25">
        <v>0.11</v>
      </c>
      <c r="BA450" s="25">
        <v>359.16</v>
      </c>
      <c r="BB450" s="25"/>
      <c r="BC450" s="25">
        <v>-55</v>
      </c>
      <c r="BD450" s="23">
        <v>9.2199999999999989</v>
      </c>
      <c r="BE450" s="25">
        <v>1.23</v>
      </c>
      <c r="BF450" s="25">
        <v>-54.558</v>
      </c>
      <c r="BG450" s="23">
        <v>9.661999999999999</v>
      </c>
      <c r="BH450" s="25">
        <v>14.55</v>
      </c>
      <c r="BI450" s="25">
        <v>25.88</v>
      </c>
      <c r="BJ450" s="25">
        <v>26.05</v>
      </c>
      <c r="BK450" s="25">
        <v>1</v>
      </c>
      <c r="BL450" s="25"/>
      <c r="BM450" s="25"/>
      <c r="BN450" s="25"/>
      <c r="BO450" s="25"/>
      <c r="BP450" s="25"/>
      <c r="BQ450" s="25"/>
      <c r="BR450" s="25"/>
      <c r="BS450" s="25"/>
      <c r="BT450" s="25"/>
      <c r="BV450" s="25"/>
      <c r="BW450" s="25"/>
      <c r="BX450" s="25"/>
      <c r="BY450" s="61">
        <v>0.51041666666666663</v>
      </c>
      <c r="BZ450" s="61"/>
      <c r="CA450" s="61">
        <v>0.52430555555555558</v>
      </c>
      <c r="CB450" s="61">
        <v>0.62222222222222223</v>
      </c>
      <c r="CC450" s="61">
        <v>9.7916666666666652E-2</v>
      </c>
      <c r="CD450" s="25"/>
      <c r="CE450" s="25"/>
      <c r="CF450" s="25"/>
      <c r="CG450" s="25">
        <v>9.3000000000000007</v>
      </c>
      <c r="CH450" s="25"/>
      <c r="CI450" s="13"/>
      <c r="CJ450" s="13">
        <v>40</v>
      </c>
      <c r="CK450" s="15">
        <v>-4.9261175259999987</v>
      </c>
      <c r="CL450" s="15"/>
      <c r="CM450" s="15"/>
      <c r="CN450" s="15"/>
      <c r="CO450" s="86">
        <v>1</v>
      </c>
      <c r="CP450" s="13"/>
      <c r="CQ450" s="13"/>
      <c r="CR450" s="15"/>
      <c r="CS450" s="13"/>
      <c r="CT450" s="13"/>
      <c r="CU450" s="13"/>
      <c r="CV450" s="13"/>
      <c r="CW450" s="13"/>
      <c r="CX450" s="13"/>
      <c r="CY450" s="13"/>
      <c r="CZ450" s="13"/>
      <c r="DA450" s="13">
        <v>0</v>
      </c>
      <c r="DB450" s="15"/>
      <c r="DC450" s="15"/>
      <c r="DD450" s="15"/>
      <c r="DE450" s="15"/>
      <c r="DF450" s="15"/>
      <c r="DG450" s="15"/>
      <c r="DH450" s="15"/>
      <c r="DI450" s="15">
        <v>0</v>
      </c>
      <c r="DJ450" s="15">
        <v>1</v>
      </c>
      <c r="DK450" s="13"/>
      <c r="DL450" s="13"/>
      <c r="DM450" s="15"/>
    </row>
    <row r="451" spans="1:117" x14ac:dyDescent="0.25">
      <c r="A451" s="13" t="s">
        <v>742</v>
      </c>
      <c r="B451" s="6">
        <v>252</v>
      </c>
      <c r="C451" s="22">
        <v>3</v>
      </c>
      <c r="D451" s="13">
        <v>18</v>
      </c>
      <c r="E451" s="13">
        <v>16.100000000000001</v>
      </c>
      <c r="F451" s="13" t="s">
        <v>548</v>
      </c>
      <c r="G451" s="13"/>
      <c r="H451" s="13">
        <v>0</v>
      </c>
      <c r="I451" s="13"/>
      <c r="J451" s="25">
        <v>0.75</v>
      </c>
      <c r="K451" s="50">
        <v>9</v>
      </c>
      <c r="L451" s="50">
        <v>357</v>
      </c>
      <c r="M451" s="25">
        <v>2.5210084033613446E-2</v>
      </c>
      <c r="N451" s="25">
        <v>3</v>
      </c>
      <c r="O451" s="25">
        <v>3.5</v>
      </c>
      <c r="P451" s="13">
        <v>41.31</v>
      </c>
      <c r="Q451" s="13">
        <v>16.21</v>
      </c>
      <c r="R451" s="13">
        <v>19.29</v>
      </c>
      <c r="S451" s="13">
        <v>1.02</v>
      </c>
      <c r="T451" s="13">
        <v>1.17</v>
      </c>
      <c r="U451" s="13">
        <v>-0.727823</v>
      </c>
      <c r="V451" s="13">
        <v>-48.539000000000001</v>
      </c>
      <c r="W451" s="13">
        <v>0.67486699999999999</v>
      </c>
      <c r="X451" s="13">
        <v>-48.664400000000001</v>
      </c>
      <c r="Y451" s="13">
        <v>0.39232400000000001</v>
      </c>
      <c r="Z451" s="13">
        <v>0.390679</v>
      </c>
      <c r="AA451" s="13">
        <v>0.40645700000000001</v>
      </c>
      <c r="AB451" s="13">
        <v>0.43115799999999999</v>
      </c>
      <c r="AC451" s="13">
        <v>0.45462399999999997</v>
      </c>
      <c r="AD451" s="13"/>
      <c r="AE451" s="13"/>
      <c r="AF451" s="13"/>
      <c r="AG451" s="13">
        <v>-6.03125</v>
      </c>
      <c r="AH451" s="13">
        <v>9.21875</v>
      </c>
      <c r="AI451" s="13">
        <v>3.90625</v>
      </c>
      <c r="AJ451" s="13">
        <v>-71.8</v>
      </c>
      <c r="AK451" s="13">
        <v>-1400</v>
      </c>
      <c r="AL451" s="13">
        <v>100</v>
      </c>
      <c r="AM451" s="60"/>
      <c r="AN451" s="15"/>
      <c r="AO451" s="15"/>
      <c r="AP451" s="25">
        <v>74.94</v>
      </c>
      <c r="AQ451" s="25">
        <v>-28.427</v>
      </c>
      <c r="AR451" s="13">
        <v>18</v>
      </c>
      <c r="AS451" s="25">
        <v>-48.81</v>
      </c>
      <c r="AT451" s="25">
        <v>420</v>
      </c>
      <c r="AU451" s="25">
        <v>-28.427</v>
      </c>
      <c r="AV451" s="25">
        <v>20.383000000000003</v>
      </c>
      <c r="AW451" s="25">
        <v>54.646000000000001</v>
      </c>
      <c r="AX451" s="25">
        <v>74.94</v>
      </c>
      <c r="AY451" s="25">
        <v>0.16</v>
      </c>
      <c r="AZ451" s="25">
        <v>0.08</v>
      </c>
      <c r="BA451" s="25">
        <v>473.79</v>
      </c>
      <c r="BB451" s="25"/>
      <c r="BC451" s="25">
        <v>-43.94</v>
      </c>
      <c r="BD451" s="25">
        <v>4.8700000000000045</v>
      </c>
      <c r="BE451" s="25">
        <v>0.9</v>
      </c>
      <c r="BF451" s="25">
        <v>-41.078000000000003</v>
      </c>
      <c r="BG451" s="25">
        <v>7.7319999999999993</v>
      </c>
      <c r="BH451" s="25">
        <v>3.99</v>
      </c>
      <c r="BI451" s="25">
        <v>3.17</v>
      </c>
      <c r="BJ451" s="25">
        <v>3.29</v>
      </c>
      <c r="BK451" s="25">
        <v>1</v>
      </c>
      <c r="BL451" s="25"/>
      <c r="BM451" s="25"/>
      <c r="BN451" s="25"/>
      <c r="BO451" s="25"/>
      <c r="BP451" s="25"/>
      <c r="BQ451" s="25"/>
      <c r="BR451" s="25"/>
      <c r="BS451" s="25"/>
      <c r="BT451" s="25"/>
      <c r="BV451" s="25"/>
      <c r="BW451" s="25"/>
      <c r="BX451" s="25"/>
      <c r="BY451" s="61">
        <v>0.51041666666666663</v>
      </c>
      <c r="BZ451" s="61"/>
      <c r="CA451" s="61">
        <v>0.5229166666666667</v>
      </c>
      <c r="CB451" s="61">
        <v>0.67986111111111114</v>
      </c>
      <c r="CC451" s="61">
        <v>0.15694444444444444</v>
      </c>
      <c r="CD451" s="25"/>
      <c r="CE451" s="25"/>
      <c r="CF451" s="25"/>
      <c r="CG451" s="25">
        <v>12</v>
      </c>
      <c r="CH451" s="25"/>
      <c r="CI451" s="13"/>
      <c r="CJ451" s="13">
        <v>41</v>
      </c>
      <c r="CK451" s="15">
        <v>0</v>
      </c>
      <c r="CL451" s="15">
        <v>0</v>
      </c>
      <c r="CM451" s="15"/>
      <c r="CN451" s="15"/>
      <c r="CO451" s="86"/>
      <c r="CP451" s="13">
        <v>1</v>
      </c>
      <c r="CQ451" s="13">
        <v>6.61</v>
      </c>
      <c r="CR451" s="13">
        <v>0.5</v>
      </c>
      <c r="CS451" s="13">
        <v>0.97</v>
      </c>
      <c r="CT451" s="13">
        <v>2.21</v>
      </c>
      <c r="CU451" s="13"/>
      <c r="CV451" s="13"/>
      <c r="CW451" s="13"/>
      <c r="CX451" s="13"/>
      <c r="CY451" s="13"/>
      <c r="CZ451" s="13"/>
      <c r="DA451" s="13">
        <v>2</v>
      </c>
      <c r="DB451" s="15">
        <v>4</v>
      </c>
      <c r="DC451" s="15">
        <v>0</v>
      </c>
      <c r="DD451" s="15">
        <v>0</v>
      </c>
      <c r="DE451" s="15">
        <v>0</v>
      </c>
      <c r="DF451" s="26">
        <v>0</v>
      </c>
      <c r="DG451" s="26">
        <v>0</v>
      </c>
      <c r="DH451" s="26"/>
      <c r="DI451" s="13">
        <v>0</v>
      </c>
      <c r="DJ451" s="13">
        <v>1</v>
      </c>
      <c r="DK451" s="13">
        <v>0</v>
      </c>
      <c r="DL451" s="13">
        <v>1</v>
      </c>
      <c r="DM451" s="15">
        <v>0</v>
      </c>
    </row>
    <row r="452" spans="1:117" x14ac:dyDescent="0.25">
      <c r="A452" s="13" t="s">
        <v>768</v>
      </c>
      <c r="B452" s="6">
        <v>281</v>
      </c>
      <c r="C452" s="22">
        <v>3</v>
      </c>
      <c r="D452" s="13">
        <v>18</v>
      </c>
      <c r="E452" s="13">
        <v>19.2</v>
      </c>
      <c r="F452" s="13" t="s">
        <v>548</v>
      </c>
      <c r="G452" s="13"/>
      <c r="H452" s="13">
        <v>1</v>
      </c>
      <c r="I452" s="13"/>
      <c r="J452" s="59"/>
      <c r="K452" s="53"/>
      <c r="L452" s="53"/>
      <c r="M452" s="25"/>
      <c r="N452" s="25">
        <v>3</v>
      </c>
      <c r="O452" s="25">
        <v>3.5</v>
      </c>
      <c r="P452" s="13">
        <v>50.7</v>
      </c>
      <c r="Q452" s="13">
        <v>31.9</v>
      </c>
      <c r="R452" s="13">
        <v>29.95</v>
      </c>
      <c r="S452" s="13">
        <v>2.1549999999999998</v>
      </c>
      <c r="T452" s="13">
        <v>2.4710000000000001</v>
      </c>
      <c r="U452" s="13"/>
      <c r="V452" s="13"/>
      <c r="W452" s="13"/>
      <c r="X452" s="13"/>
      <c r="Y452" s="13">
        <v>0.60657099999999997</v>
      </c>
      <c r="Z452" s="13">
        <v>0.63009800000000005</v>
      </c>
      <c r="AA452" s="13">
        <v>0.65390000000000004</v>
      </c>
      <c r="AB452" s="13">
        <v>0.64305999999999996</v>
      </c>
      <c r="AC452" s="60"/>
      <c r="AD452" s="60"/>
      <c r="AE452" s="60"/>
      <c r="AF452" s="60"/>
      <c r="AG452" s="60"/>
      <c r="AH452" s="60"/>
      <c r="AI452" s="60"/>
      <c r="AJ452" s="13">
        <v>0</v>
      </c>
      <c r="AK452" s="13">
        <v>0</v>
      </c>
      <c r="AL452" s="13">
        <v>250</v>
      </c>
      <c r="AM452" s="60"/>
      <c r="AN452" s="15"/>
      <c r="AO452" s="15"/>
      <c r="AP452" s="25">
        <v>81.02</v>
      </c>
      <c r="AQ452" s="25">
        <v>-36.46</v>
      </c>
      <c r="AR452" s="25">
        <v>20</v>
      </c>
      <c r="AS452" s="25">
        <v>-59.93</v>
      </c>
      <c r="AT452" s="25">
        <v>490</v>
      </c>
      <c r="AU452" s="25">
        <v>-36.46</v>
      </c>
      <c r="AV452" s="25">
        <v>23.47</v>
      </c>
      <c r="AW452" s="25">
        <v>51.847000000000001</v>
      </c>
      <c r="AX452" s="25">
        <v>81.02</v>
      </c>
      <c r="AY452" s="25">
        <v>0.18</v>
      </c>
      <c r="AZ452" s="25">
        <v>0.09</v>
      </c>
      <c r="BA452" s="25">
        <v>413.2</v>
      </c>
      <c r="BB452" s="25"/>
      <c r="BC452" s="25">
        <v>-46.56</v>
      </c>
      <c r="BD452" s="25">
        <v>13.369999999999997</v>
      </c>
      <c r="BE452" s="25">
        <v>1.0900000000000001</v>
      </c>
      <c r="BF452" s="25">
        <v>-47.448999999999998</v>
      </c>
      <c r="BG452" s="25">
        <v>12.481000000000002</v>
      </c>
      <c r="BH452" s="25">
        <v>3.76</v>
      </c>
      <c r="BI452" s="25">
        <v>5.98</v>
      </c>
      <c r="BJ452" s="25">
        <v>6.12</v>
      </c>
      <c r="BK452" s="25">
        <v>1</v>
      </c>
      <c r="BL452" s="25"/>
      <c r="BM452" s="25"/>
      <c r="BN452" s="25"/>
      <c r="BO452" s="25"/>
      <c r="BP452" s="25"/>
      <c r="BQ452" s="25"/>
      <c r="BR452" s="25"/>
      <c r="BS452" s="25"/>
      <c r="BT452" s="25"/>
      <c r="BV452" s="25"/>
      <c r="BW452" s="25"/>
      <c r="BX452" s="25"/>
      <c r="BY452" s="61">
        <v>0.31944444444444448</v>
      </c>
      <c r="BZ452" s="61"/>
      <c r="CA452" s="61">
        <v>0.33194444444444443</v>
      </c>
      <c r="CB452" s="61"/>
      <c r="CC452" s="61"/>
      <c r="CD452" s="25"/>
      <c r="CE452" s="25"/>
      <c r="CF452" s="25"/>
      <c r="CG452" s="25"/>
      <c r="CH452" s="25"/>
      <c r="CI452" s="13"/>
      <c r="CJ452" s="15">
        <v>53</v>
      </c>
      <c r="CK452" s="26"/>
      <c r="CL452" s="26"/>
      <c r="CM452" s="26"/>
      <c r="CN452" s="26"/>
      <c r="CO452" s="29"/>
      <c r="DB452" s="26"/>
      <c r="DC452" s="26"/>
      <c r="DD452" s="26"/>
      <c r="DE452" s="26"/>
      <c r="DF452" s="26"/>
      <c r="DG452" s="26"/>
      <c r="DH452" s="26"/>
      <c r="DL452" s="26"/>
      <c r="DM452" s="26"/>
    </row>
    <row r="453" spans="1:117" x14ac:dyDescent="0.25">
      <c r="A453" s="13" t="s">
        <v>804</v>
      </c>
      <c r="B453" s="6">
        <v>309</v>
      </c>
      <c r="C453" s="22" t="s">
        <v>775</v>
      </c>
      <c r="D453" s="13">
        <v>18</v>
      </c>
      <c r="E453" s="13">
        <v>15</v>
      </c>
      <c r="F453" s="13" t="s">
        <v>548</v>
      </c>
      <c r="G453" s="13"/>
      <c r="H453" s="13">
        <v>1</v>
      </c>
      <c r="I453" s="13"/>
      <c r="J453" s="25">
        <v>0.5</v>
      </c>
      <c r="K453" s="53">
        <v>43</v>
      </c>
      <c r="L453" s="53">
        <v>435</v>
      </c>
      <c r="M453" s="25">
        <v>9.8850574712643677E-2</v>
      </c>
      <c r="N453" s="25">
        <v>3</v>
      </c>
      <c r="O453" s="25">
        <v>3.5</v>
      </c>
      <c r="P453" s="13">
        <v>66.06</v>
      </c>
      <c r="Q453" s="13">
        <v>21.09</v>
      </c>
      <c r="R453" s="25">
        <v>32.22</v>
      </c>
      <c r="S453" s="13">
        <v>1.9550000000000001</v>
      </c>
      <c r="T453" s="13">
        <v>1.86</v>
      </c>
      <c r="U453" s="13">
        <v>-1.33196</v>
      </c>
      <c r="V453" s="13">
        <v>-56.1935</v>
      </c>
      <c r="W453" s="13">
        <v>1.22346</v>
      </c>
      <c r="X453" s="13">
        <v>-56.866</v>
      </c>
      <c r="Y453" s="13">
        <v>0.33190500000000001</v>
      </c>
      <c r="Z453" s="13">
        <v>0.33523999999999998</v>
      </c>
      <c r="AA453" s="13">
        <v>0.35041299999999997</v>
      </c>
      <c r="AB453" s="13">
        <v>0.36220799999999997</v>
      </c>
      <c r="AC453" s="13">
        <v>0.39032499999999998</v>
      </c>
      <c r="AD453" s="13">
        <v>-11.6562</v>
      </c>
      <c r="AE453" s="13">
        <v>6.34375</v>
      </c>
      <c r="AF453" s="13">
        <v>5.46875</v>
      </c>
      <c r="AG453" s="13">
        <v>-8</v>
      </c>
      <c r="AH453" s="13">
        <v>5.53125</v>
      </c>
      <c r="AI453" s="13">
        <v>3.375</v>
      </c>
      <c r="AJ453" s="13">
        <v>0</v>
      </c>
      <c r="AK453" s="13">
        <v>0</v>
      </c>
      <c r="AL453" s="13">
        <v>200</v>
      </c>
      <c r="AM453" s="13">
        <v>18</v>
      </c>
      <c r="AN453" s="15"/>
      <c r="AO453" s="15"/>
      <c r="AP453" s="25">
        <v>87.2</v>
      </c>
      <c r="AQ453" s="25">
        <v>-31.79</v>
      </c>
      <c r="AR453" s="13">
        <v>16</v>
      </c>
      <c r="AS453" s="25">
        <v>-54.45</v>
      </c>
      <c r="AT453" s="25">
        <v>360</v>
      </c>
      <c r="AU453" s="25">
        <v>-31.79</v>
      </c>
      <c r="AV453" s="25">
        <v>22.660000000000004</v>
      </c>
      <c r="AW453" s="25">
        <v>64.768000000000001</v>
      </c>
      <c r="AX453" s="25">
        <v>87.2</v>
      </c>
      <c r="AY453" s="25">
        <v>0.15</v>
      </c>
      <c r="AZ453" s="25">
        <v>0.08</v>
      </c>
      <c r="BA453" s="25">
        <v>555.76</v>
      </c>
      <c r="BB453" s="25"/>
      <c r="BC453" s="25">
        <v>-49.646999999999998</v>
      </c>
      <c r="BD453" s="25">
        <v>4.8030000000000044</v>
      </c>
      <c r="BE453" s="25">
        <v>1.07</v>
      </c>
      <c r="BF453" s="25">
        <v>-44.808</v>
      </c>
      <c r="BG453" s="25">
        <v>9.642000000000003</v>
      </c>
      <c r="BH453" s="23">
        <v>5.13</v>
      </c>
      <c r="BI453" s="25">
        <v>5.47</v>
      </c>
      <c r="BJ453" s="25">
        <v>5.59</v>
      </c>
      <c r="BK453" s="25">
        <v>1</v>
      </c>
      <c r="BL453" s="25"/>
      <c r="BM453" s="25"/>
      <c r="BN453" s="25"/>
      <c r="BO453" s="25"/>
      <c r="BP453" s="25"/>
      <c r="BQ453" s="25"/>
      <c r="BR453" s="25"/>
      <c r="BS453" s="25"/>
      <c r="BT453" s="25"/>
      <c r="BV453" s="25"/>
      <c r="BW453" s="25"/>
      <c r="BX453" s="25"/>
      <c r="BY453" s="61">
        <v>0.38680555555555557</v>
      </c>
      <c r="BZ453" s="61"/>
      <c r="CA453" s="61">
        <v>0.40486111111111112</v>
      </c>
      <c r="CB453" s="61"/>
      <c r="CC453" s="61"/>
      <c r="CD453" s="25"/>
      <c r="CE453" s="25"/>
      <c r="CF453" s="25"/>
      <c r="CG453" s="25"/>
      <c r="CH453" s="25"/>
      <c r="CI453" s="13"/>
      <c r="CJ453" s="15">
        <v>68</v>
      </c>
      <c r="CK453" s="26"/>
      <c r="CL453" s="26"/>
      <c r="CM453" s="26"/>
      <c r="CN453" s="26"/>
      <c r="CO453" s="29">
        <v>1</v>
      </c>
      <c r="DA453" s="6">
        <v>0</v>
      </c>
      <c r="DB453" s="26">
        <v>0</v>
      </c>
      <c r="DC453" s="26">
        <v>0</v>
      </c>
      <c r="DD453" s="26">
        <v>0</v>
      </c>
      <c r="DE453" s="26">
        <v>0</v>
      </c>
      <c r="DF453" s="26">
        <v>0</v>
      </c>
      <c r="DG453" s="26">
        <v>0</v>
      </c>
      <c r="DH453" s="26"/>
      <c r="DI453" s="6">
        <v>0</v>
      </c>
      <c r="DJ453" s="6">
        <v>0</v>
      </c>
      <c r="DK453" s="6">
        <v>0</v>
      </c>
      <c r="DL453" s="26">
        <v>0</v>
      </c>
      <c r="DM453" s="26">
        <v>0</v>
      </c>
    </row>
    <row r="454" spans="1:117" x14ac:dyDescent="0.25">
      <c r="A454" s="13" t="s">
        <v>805</v>
      </c>
      <c r="B454" s="6">
        <v>310</v>
      </c>
      <c r="C454" s="22" t="s">
        <v>775</v>
      </c>
      <c r="D454" s="13">
        <v>18</v>
      </c>
      <c r="E454" s="13">
        <v>15</v>
      </c>
      <c r="F454" s="13" t="s">
        <v>548</v>
      </c>
      <c r="G454" s="13" t="s">
        <v>711</v>
      </c>
      <c r="H454" s="13">
        <v>0</v>
      </c>
      <c r="I454" s="13"/>
      <c r="J454" s="25">
        <v>0.5</v>
      </c>
      <c r="K454" s="50">
        <v>335</v>
      </c>
      <c r="L454" s="50">
        <v>435</v>
      </c>
      <c r="M454" s="25">
        <v>0.77011494252873558</v>
      </c>
      <c r="N454" s="25">
        <v>3</v>
      </c>
      <c r="O454" s="25">
        <v>3.5</v>
      </c>
      <c r="P454" s="13">
        <v>325</v>
      </c>
      <c r="Q454" s="13">
        <v>215</v>
      </c>
      <c r="R454" s="25">
        <v>172</v>
      </c>
      <c r="S454" s="13">
        <v>17.260000000000002</v>
      </c>
      <c r="T454" s="60"/>
      <c r="U454" s="13">
        <v>-0.97975900000000005</v>
      </c>
      <c r="V454" s="13">
        <v>-59.550400000000003</v>
      </c>
      <c r="W454" s="13"/>
      <c r="X454" s="13"/>
      <c r="Y454" s="13"/>
      <c r="Z454" s="13"/>
      <c r="AA454" s="13"/>
      <c r="AB454" s="60"/>
      <c r="AC454" s="60"/>
      <c r="AD454" s="60"/>
      <c r="AE454" s="60"/>
      <c r="AF454" s="60"/>
      <c r="AG454" s="60"/>
      <c r="AH454" s="60"/>
      <c r="AI454" s="60"/>
      <c r="AJ454" s="13">
        <v>-76.5</v>
      </c>
      <c r="AK454" s="13">
        <v>-90</v>
      </c>
      <c r="AL454" s="13">
        <v>300</v>
      </c>
      <c r="AM454" s="13"/>
      <c r="AN454" s="15"/>
      <c r="AO454" s="15"/>
      <c r="AP454" s="25">
        <v>94.71</v>
      </c>
      <c r="AQ454" s="25">
        <v>-34.037999999999997</v>
      </c>
      <c r="AR454" s="13">
        <v>20</v>
      </c>
      <c r="AS454" s="25">
        <v>-59.55</v>
      </c>
      <c r="AT454" s="189">
        <v>50</v>
      </c>
      <c r="AU454" s="25">
        <v>-34.037999999999997</v>
      </c>
      <c r="AV454" s="23">
        <v>25.512</v>
      </c>
      <c r="AW454" s="25">
        <v>69.8</v>
      </c>
      <c r="AX454" s="25">
        <v>94.71</v>
      </c>
      <c r="AY454" s="25">
        <v>0.27</v>
      </c>
      <c r="AZ454" s="25">
        <v>0.11</v>
      </c>
      <c r="BA454" s="25">
        <v>458.91</v>
      </c>
      <c r="BB454" s="25"/>
      <c r="BC454" s="25">
        <v>-48.786999999999999</v>
      </c>
      <c r="BD454" s="23">
        <v>10.762999999999998</v>
      </c>
      <c r="BE454" s="25">
        <v>1.1200000000000001</v>
      </c>
      <c r="BF454" s="25">
        <v>-48.341999999999999</v>
      </c>
      <c r="BG454" s="23">
        <v>11.207999999999998</v>
      </c>
      <c r="BH454" s="13">
        <v>18.95</v>
      </c>
      <c r="BI454" s="25">
        <v>30.58</v>
      </c>
      <c r="BJ454" s="25">
        <v>30.75</v>
      </c>
      <c r="BK454" s="25">
        <v>1</v>
      </c>
      <c r="BL454" s="25"/>
      <c r="BM454" s="25"/>
      <c r="BN454" s="25"/>
      <c r="BO454" s="25"/>
      <c r="BP454" s="25"/>
      <c r="BQ454" s="25"/>
      <c r="BR454" s="25"/>
      <c r="BS454" s="25"/>
      <c r="BT454" s="25"/>
      <c r="BV454" s="25"/>
      <c r="BW454" s="25"/>
      <c r="BX454" s="25"/>
      <c r="BY454" s="61">
        <v>0.38680555555555557</v>
      </c>
      <c r="BZ454" s="61"/>
      <c r="CA454" s="61">
        <v>0.40347222222222223</v>
      </c>
      <c r="CB454" s="61"/>
      <c r="CC454" s="61"/>
      <c r="CD454" s="25"/>
      <c r="CE454" s="25"/>
      <c r="CF454" s="25"/>
      <c r="CG454" s="25"/>
      <c r="CH454" s="25"/>
      <c r="CI454" s="13"/>
      <c r="CJ454" s="15">
        <v>68</v>
      </c>
      <c r="CK454" s="26">
        <v>0</v>
      </c>
      <c r="CL454" s="26">
        <v>0</v>
      </c>
      <c r="CM454" s="15"/>
      <c r="CN454" s="26"/>
      <c r="CO454" s="29">
        <v>1</v>
      </c>
      <c r="CR454" s="26"/>
      <c r="DA454" s="6">
        <v>0</v>
      </c>
      <c r="DB454" s="26">
        <v>0</v>
      </c>
      <c r="DC454" s="26">
        <v>0</v>
      </c>
      <c r="DD454" s="26">
        <v>0</v>
      </c>
      <c r="DE454" s="26">
        <v>0</v>
      </c>
      <c r="DF454" s="26">
        <v>0</v>
      </c>
      <c r="DG454" s="26">
        <v>0</v>
      </c>
      <c r="DH454" s="26"/>
      <c r="DI454" s="26">
        <v>0</v>
      </c>
      <c r="DJ454" s="26">
        <v>0</v>
      </c>
      <c r="DK454" s="6">
        <v>0</v>
      </c>
      <c r="DL454" s="26">
        <v>0</v>
      </c>
      <c r="DM454" s="26">
        <v>0</v>
      </c>
    </row>
    <row r="455" spans="1:117" x14ac:dyDescent="0.25">
      <c r="A455" s="13" t="s">
        <v>831</v>
      </c>
      <c r="B455" s="6">
        <v>336</v>
      </c>
      <c r="C455" s="22" t="s">
        <v>778</v>
      </c>
      <c r="D455" s="13">
        <v>18</v>
      </c>
      <c r="E455" s="13">
        <v>15</v>
      </c>
      <c r="F455" s="13" t="s">
        <v>548</v>
      </c>
      <c r="G455" s="13"/>
      <c r="H455" s="13">
        <v>0</v>
      </c>
      <c r="I455" s="13"/>
      <c r="J455" s="25">
        <v>0.75</v>
      </c>
      <c r="K455" s="50">
        <v>570</v>
      </c>
      <c r="L455" s="50">
        <v>680</v>
      </c>
      <c r="M455" s="25">
        <v>0.83823529411764708</v>
      </c>
      <c r="N455" s="25">
        <v>3</v>
      </c>
      <c r="O455" s="25">
        <v>3.5</v>
      </c>
      <c r="P455" s="13">
        <v>124.7</v>
      </c>
      <c r="Q455" s="13">
        <v>63.93</v>
      </c>
      <c r="R455" s="13">
        <v>58.4</v>
      </c>
      <c r="S455" s="13">
        <v>7.5659999999999998</v>
      </c>
      <c r="T455" s="13">
        <v>7.34</v>
      </c>
      <c r="U455" s="13">
        <v>-1.38924</v>
      </c>
      <c r="V455" s="13">
        <v>-58.618299999999998</v>
      </c>
      <c r="W455" s="13">
        <v>1.3757999999999999</v>
      </c>
      <c r="X455" s="13">
        <v>-58.721499999999999</v>
      </c>
      <c r="Y455" s="13">
        <v>0.50381600000000004</v>
      </c>
      <c r="Z455" s="13">
        <v>0.506332</v>
      </c>
      <c r="AA455" s="13">
        <v>0.549404</v>
      </c>
      <c r="AB455" s="13">
        <v>0.60489300000000001</v>
      </c>
      <c r="AC455" s="13"/>
      <c r="AD455" s="13"/>
      <c r="AE455" s="13"/>
      <c r="AF455" s="13"/>
      <c r="AG455" s="13">
        <v>-8.375</v>
      </c>
      <c r="AH455" s="13">
        <v>5.46875</v>
      </c>
      <c r="AI455" s="13">
        <v>3.21875</v>
      </c>
      <c r="AJ455" s="13"/>
      <c r="AK455" s="13"/>
      <c r="AL455" s="13"/>
      <c r="AM455" s="13">
        <v>5</v>
      </c>
      <c r="AN455" s="15"/>
      <c r="AO455" s="15"/>
      <c r="AP455" s="25">
        <v>89.87</v>
      </c>
      <c r="AQ455" s="25">
        <v>-35.585000000000001</v>
      </c>
      <c r="AR455" s="13">
        <v>43</v>
      </c>
      <c r="AS455" s="25">
        <v>-59.57</v>
      </c>
      <c r="AT455" s="189">
        <v>126</v>
      </c>
      <c r="AU455" s="25">
        <v>-35.585000000000001</v>
      </c>
      <c r="AV455" s="23">
        <v>23.984999999999999</v>
      </c>
      <c r="AW455" s="25">
        <v>66.033000000000001</v>
      </c>
      <c r="AX455" s="25">
        <v>89.87</v>
      </c>
      <c r="AY455" s="25">
        <v>0.21</v>
      </c>
      <c r="AZ455" s="25">
        <v>0.1</v>
      </c>
      <c r="BA455" s="25">
        <v>457.52</v>
      </c>
      <c r="BB455" s="25"/>
      <c r="BC455" s="25">
        <v>-49.613999999999997</v>
      </c>
      <c r="BD455" s="23">
        <v>9.9560000000000031</v>
      </c>
      <c r="BE455" s="25">
        <v>1.32</v>
      </c>
      <c r="BF455" s="25">
        <v>-47.39</v>
      </c>
      <c r="BG455" s="23">
        <v>12.18</v>
      </c>
      <c r="BH455" s="25">
        <v>11.8</v>
      </c>
      <c r="BI455" s="25">
        <v>12.75</v>
      </c>
      <c r="BJ455" s="25">
        <v>12.9</v>
      </c>
      <c r="BK455" s="25">
        <v>1</v>
      </c>
      <c r="BL455" s="25"/>
      <c r="BM455" s="25"/>
      <c r="BN455" s="25"/>
      <c r="BO455" s="25"/>
      <c r="BP455" s="25"/>
      <c r="BQ455" s="25"/>
      <c r="BR455" s="25"/>
      <c r="BS455" s="25"/>
      <c r="BT455" s="25"/>
      <c r="BV455" s="25"/>
      <c r="BW455" s="25"/>
      <c r="BX455" s="25"/>
      <c r="BY455" s="61">
        <v>0.30833333333333335</v>
      </c>
      <c r="BZ455" s="61"/>
      <c r="CA455" s="61">
        <v>0.32291666666666669</v>
      </c>
      <c r="CB455" s="61"/>
      <c r="CC455" s="61"/>
      <c r="CD455" s="25"/>
      <c r="CE455" s="25"/>
      <c r="CF455" s="25"/>
      <c r="CG455" s="25"/>
      <c r="CH455" s="25"/>
      <c r="CI455" s="13"/>
      <c r="CJ455" s="15">
        <v>85</v>
      </c>
      <c r="CK455" s="26">
        <v>-7.6008214379999988</v>
      </c>
      <c r="CL455" s="26"/>
      <c r="CM455" s="15"/>
      <c r="CN455" s="26"/>
      <c r="CO455" s="29">
        <v>1</v>
      </c>
      <c r="CQ455" s="6">
        <v>8.26</v>
      </c>
      <c r="CR455" s="26">
        <v>6.78</v>
      </c>
      <c r="CS455" s="6">
        <v>6.67</v>
      </c>
      <c r="CT455" s="6">
        <v>6.7</v>
      </c>
      <c r="DA455" s="6">
        <v>2</v>
      </c>
      <c r="DB455" s="26">
        <v>0</v>
      </c>
      <c r="DC455" s="26">
        <v>0</v>
      </c>
      <c r="DD455" s="26">
        <v>0</v>
      </c>
      <c r="DE455" s="26">
        <v>0</v>
      </c>
      <c r="DF455" s="26">
        <v>0</v>
      </c>
      <c r="DG455" s="26">
        <v>1</v>
      </c>
      <c r="DH455" s="26"/>
      <c r="DI455" s="26">
        <v>1</v>
      </c>
      <c r="DJ455" s="26">
        <v>0</v>
      </c>
      <c r="DK455" s="6">
        <v>0</v>
      </c>
      <c r="DL455" s="26">
        <v>1</v>
      </c>
      <c r="DM455" s="26">
        <v>0</v>
      </c>
    </row>
    <row r="456" spans="1:117" x14ac:dyDescent="0.25">
      <c r="A456" s="13" t="s">
        <v>841</v>
      </c>
      <c r="B456" s="6">
        <v>343</v>
      </c>
      <c r="C456" s="22" t="s">
        <v>842</v>
      </c>
      <c r="D456" s="13">
        <v>18</v>
      </c>
      <c r="E456" s="13">
        <v>15</v>
      </c>
      <c r="F456" s="13" t="s">
        <v>548</v>
      </c>
      <c r="G456" s="13" t="s">
        <v>843</v>
      </c>
      <c r="H456" s="13">
        <v>0</v>
      </c>
      <c r="J456" s="25">
        <v>0.25</v>
      </c>
      <c r="K456" s="50">
        <v>228</v>
      </c>
      <c r="L456" s="50">
        <v>308</v>
      </c>
      <c r="M456" s="25">
        <v>0.74025974025974028</v>
      </c>
      <c r="N456" s="25">
        <v>3</v>
      </c>
      <c r="O456" s="25">
        <v>3.5</v>
      </c>
      <c r="P456" s="13">
        <v>103</v>
      </c>
      <c r="Q456" s="13">
        <v>75</v>
      </c>
      <c r="R456" s="13">
        <v>45</v>
      </c>
      <c r="S456" s="13">
        <v>4.8499999999999996</v>
      </c>
      <c r="T456" s="13">
        <v>5.41</v>
      </c>
      <c r="U456" s="13">
        <v>-2.3811800000000001</v>
      </c>
      <c r="V456" s="13">
        <v>-57.729500000000002</v>
      </c>
      <c r="W456" s="13">
        <v>2.0098400000000001</v>
      </c>
      <c r="X456" s="13">
        <v>-57.860100000000003</v>
      </c>
      <c r="Y456" s="13">
        <v>0.641984</v>
      </c>
      <c r="Z456" s="13">
        <v>0.69109799999999999</v>
      </c>
      <c r="AA456" s="13">
        <v>0.74772099999999997</v>
      </c>
      <c r="AB456" s="13">
        <v>0.77014300000000002</v>
      </c>
      <c r="AC456" s="13">
        <v>0.73790100000000003</v>
      </c>
      <c r="AD456" s="13"/>
      <c r="AE456" s="13"/>
      <c r="AF456" s="13"/>
      <c r="AG456" s="13">
        <v>-5</v>
      </c>
      <c r="AH456" s="13">
        <v>2</v>
      </c>
      <c r="AI456" s="13">
        <v>1.59375</v>
      </c>
      <c r="AJ456" s="13"/>
      <c r="AK456" s="13"/>
      <c r="AL456" s="13"/>
      <c r="AM456" s="13">
        <v>9</v>
      </c>
      <c r="AN456" s="15"/>
      <c r="AO456" s="15"/>
      <c r="AP456" s="25">
        <v>84.94</v>
      </c>
      <c r="AQ456" s="25">
        <v>-31.78</v>
      </c>
      <c r="AR456" s="13">
        <v>9</v>
      </c>
      <c r="AS456" s="25">
        <v>-56.65</v>
      </c>
      <c r="AT456" s="189">
        <v>68</v>
      </c>
      <c r="AU456" s="25">
        <v>-31.78</v>
      </c>
      <c r="AV456" s="25">
        <v>24.87</v>
      </c>
      <c r="AW456" s="25">
        <v>60.07</v>
      </c>
      <c r="AX456" s="25">
        <v>84.94</v>
      </c>
      <c r="AY456" s="25">
        <v>0.28000000000000003</v>
      </c>
      <c r="AZ456" s="25">
        <v>0.14000000000000001</v>
      </c>
      <c r="BA456" s="25">
        <v>411.63</v>
      </c>
      <c r="BB456" s="25"/>
      <c r="BC456" s="25">
        <v>-55.93</v>
      </c>
      <c r="BD456" s="25">
        <v>0.72</v>
      </c>
      <c r="BE456" s="25">
        <v>0.89</v>
      </c>
      <c r="BF456" s="25"/>
      <c r="BG456" s="25"/>
      <c r="BH456" s="25"/>
      <c r="BI456" s="25">
        <v>16.05</v>
      </c>
      <c r="BJ456" s="25">
        <v>16.27</v>
      </c>
      <c r="BK456" s="25">
        <v>1</v>
      </c>
      <c r="BL456" s="25"/>
      <c r="BM456" s="25"/>
      <c r="BN456" s="25"/>
      <c r="BO456" s="25"/>
      <c r="BP456" s="25"/>
      <c r="BQ456" s="25"/>
      <c r="BR456" s="25"/>
      <c r="BS456" s="25"/>
      <c r="BT456" s="25"/>
      <c r="BV456" s="25"/>
      <c r="BW456" s="25"/>
      <c r="BX456" s="25"/>
      <c r="BY456" s="61">
        <v>0.30833333333333335</v>
      </c>
      <c r="BZ456" s="61"/>
      <c r="CA456" s="61">
        <v>0.31666666666666665</v>
      </c>
      <c r="CB456" s="61"/>
      <c r="CC456" s="61"/>
      <c r="CD456" s="25"/>
      <c r="CE456" s="25"/>
      <c r="CF456" s="25"/>
      <c r="CG456" s="25"/>
      <c r="CH456" s="25"/>
      <c r="CI456" s="13"/>
      <c r="CJ456" s="15">
        <v>88</v>
      </c>
      <c r="CK456" s="26">
        <v>0</v>
      </c>
      <c r="CL456" s="26">
        <v>0</v>
      </c>
      <c r="CM456" s="15"/>
      <c r="CN456" s="26"/>
      <c r="CO456" s="29">
        <v>0</v>
      </c>
      <c r="CP456" s="6">
        <v>1</v>
      </c>
      <c r="CQ456" s="6">
        <v>4.47</v>
      </c>
      <c r="CR456" s="26">
        <v>1.71</v>
      </c>
      <c r="CS456" s="6">
        <v>2.1800000000000002</v>
      </c>
      <c r="CT456" s="6">
        <v>2.83</v>
      </c>
      <c r="CU456" s="6">
        <v>2.91</v>
      </c>
      <c r="CV456" s="6">
        <v>3.71</v>
      </c>
      <c r="CW456" s="6">
        <v>5.83</v>
      </c>
      <c r="DA456" s="6">
        <v>5</v>
      </c>
      <c r="DB456" s="26">
        <v>0</v>
      </c>
      <c r="DC456" s="26">
        <v>0</v>
      </c>
      <c r="DD456" s="26">
        <v>0</v>
      </c>
      <c r="DE456" s="26">
        <v>0</v>
      </c>
      <c r="DF456" s="26">
        <v>0</v>
      </c>
      <c r="DG456" s="26">
        <v>0</v>
      </c>
      <c r="DH456" s="26"/>
      <c r="DI456" s="26">
        <v>1</v>
      </c>
      <c r="DJ456" s="26">
        <v>1</v>
      </c>
      <c r="DK456" s="26">
        <v>0</v>
      </c>
      <c r="DL456" s="26">
        <v>0</v>
      </c>
      <c r="DM456" s="26">
        <v>0</v>
      </c>
    </row>
    <row r="457" spans="1:117" x14ac:dyDescent="0.25">
      <c r="A457" s="200" t="s">
        <v>858</v>
      </c>
      <c r="B457" s="6">
        <v>357</v>
      </c>
      <c r="C457" s="22" t="s">
        <v>859</v>
      </c>
      <c r="D457" s="13">
        <v>18</v>
      </c>
      <c r="E457" s="13">
        <v>16.8</v>
      </c>
      <c r="F457" s="6" t="s">
        <v>618</v>
      </c>
      <c r="G457" s="13" t="s">
        <v>678</v>
      </c>
      <c r="H457" s="13">
        <v>0</v>
      </c>
      <c r="I457" s="13"/>
      <c r="J457" s="25">
        <v>0.44444444444444442</v>
      </c>
      <c r="K457" s="50"/>
      <c r="L457" s="50"/>
      <c r="M457" s="25">
        <v>0.74592521572387349</v>
      </c>
      <c r="N457" s="25">
        <v>3</v>
      </c>
      <c r="O457" s="25">
        <v>3</v>
      </c>
      <c r="P457" s="13">
        <v>41.39</v>
      </c>
      <c r="Q457" s="13">
        <v>22.25</v>
      </c>
      <c r="R457" s="13">
        <v>23.27</v>
      </c>
      <c r="S457" s="13">
        <v>1.829</v>
      </c>
      <c r="T457" s="13">
        <v>0.16800000000000001</v>
      </c>
      <c r="U457" s="13">
        <v>-1.5504</v>
      </c>
      <c r="V457" s="13">
        <v>-46.610599999999998</v>
      </c>
      <c r="W457" s="13">
        <v>0.64527900000000005</v>
      </c>
      <c r="X457" s="13">
        <v>-46.513300000000001</v>
      </c>
      <c r="Y457" s="13">
        <v>0.49243999999999999</v>
      </c>
      <c r="Z457" s="13">
        <v>0.50601600000000002</v>
      </c>
      <c r="AA457" s="13">
        <v>0.52045600000000003</v>
      </c>
      <c r="AB457" s="13">
        <v>0.541072</v>
      </c>
      <c r="AC457" s="13">
        <v>0.58673200000000003</v>
      </c>
      <c r="AD457" s="13">
        <v>-16.656199999999998</v>
      </c>
      <c r="AE457" s="13">
        <v>15.6562</v>
      </c>
      <c r="AF457" s="13">
        <v>4.46875</v>
      </c>
      <c r="AG457" s="13">
        <v>-16.3125</v>
      </c>
      <c r="AH457" s="13">
        <v>12.7188</v>
      </c>
      <c r="AI457" s="13">
        <v>5.4375</v>
      </c>
      <c r="AJ457" s="13"/>
      <c r="AK457" s="13"/>
      <c r="AL457" s="13"/>
      <c r="AM457" s="13">
        <v>16</v>
      </c>
      <c r="AN457" s="15"/>
      <c r="AO457" s="15"/>
      <c r="AP457" s="25">
        <v>68.781800000000004</v>
      </c>
      <c r="AQ457" s="25">
        <v>-22.699200000000001</v>
      </c>
      <c r="AR457" s="25">
        <v>23</v>
      </c>
      <c r="AS457" s="25">
        <v>-46.795400000000001</v>
      </c>
      <c r="AT457" s="25">
        <v>460</v>
      </c>
      <c r="AU457" s="25">
        <v>-22.699200000000001</v>
      </c>
      <c r="AV457" s="23">
        <v>24.0961</v>
      </c>
      <c r="AW457" s="25">
        <v>44.685600000000001</v>
      </c>
      <c r="AX457" s="25">
        <v>68.781800000000004</v>
      </c>
      <c r="AY457" s="25">
        <v>0.28781299999999999</v>
      </c>
      <c r="AZ457" s="25">
        <v>0.155443</v>
      </c>
      <c r="BA457" s="25">
        <v>307.20100000000002</v>
      </c>
      <c r="BB457" s="25">
        <v>-190.08199999999999</v>
      </c>
      <c r="BC457" s="25">
        <v>-41.202399999999997</v>
      </c>
      <c r="BD457" s="23">
        <v>5.5929099999999998</v>
      </c>
      <c r="BE457" s="25">
        <v>1.0764800000000001</v>
      </c>
      <c r="BF457" s="25"/>
      <c r="BH457" s="25"/>
      <c r="BI457" s="25">
        <v>2.4039600000000001</v>
      </c>
      <c r="BJ457" s="25">
        <v>2.6834799999999999</v>
      </c>
      <c r="BK457" s="25">
        <v>1</v>
      </c>
      <c r="BL457" s="25"/>
      <c r="BM457" s="25"/>
      <c r="BN457" s="25"/>
      <c r="BO457" s="25"/>
      <c r="BP457" s="25"/>
      <c r="BQ457" s="25"/>
      <c r="BR457" s="25"/>
      <c r="BS457" s="25"/>
      <c r="BT457" s="25"/>
      <c r="BV457" s="25"/>
      <c r="BW457" s="25"/>
      <c r="BX457" s="25"/>
      <c r="BY457" s="61">
        <v>0.37152777777777773</v>
      </c>
      <c r="BZ457" s="61"/>
      <c r="CA457" s="61">
        <v>0.38611111111111113</v>
      </c>
      <c r="CB457" s="61"/>
      <c r="CC457" s="61"/>
      <c r="CD457" s="25"/>
      <c r="CE457" s="25"/>
      <c r="CF457" s="25"/>
      <c r="CG457" s="25"/>
      <c r="CH457" s="25"/>
      <c r="CI457" s="13"/>
      <c r="CJ457" s="15">
        <v>92</v>
      </c>
      <c r="CK457" s="26" t="s">
        <v>751</v>
      </c>
      <c r="CL457" s="26"/>
      <c r="CM457" s="26"/>
      <c r="CN457" s="26"/>
      <c r="CO457" s="29">
        <v>1</v>
      </c>
      <c r="DA457" s="6">
        <v>0</v>
      </c>
      <c r="DB457" s="26">
        <v>0</v>
      </c>
      <c r="DC457" s="26">
        <v>0</v>
      </c>
      <c r="DD457" s="26">
        <v>0</v>
      </c>
      <c r="DE457" s="26">
        <v>0</v>
      </c>
      <c r="DF457" s="26">
        <v>0</v>
      </c>
      <c r="DG457" s="26">
        <v>0</v>
      </c>
      <c r="DI457" s="6">
        <v>1</v>
      </c>
      <c r="DJ457" s="6">
        <v>1</v>
      </c>
      <c r="DK457" s="6">
        <v>1</v>
      </c>
      <c r="DL457" s="26">
        <v>1</v>
      </c>
      <c r="DM457" s="26">
        <v>0</v>
      </c>
    </row>
    <row r="458" spans="1:117" x14ac:dyDescent="0.25">
      <c r="A458" s="200" t="s">
        <v>866</v>
      </c>
      <c r="B458" s="6">
        <v>364</v>
      </c>
      <c r="C458" s="22" t="s">
        <v>823</v>
      </c>
      <c r="D458" s="13">
        <v>18</v>
      </c>
      <c r="E458" s="13">
        <v>16.8</v>
      </c>
      <c r="F458" s="6" t="s">
        <v>535</v>
      </c>
      <c r="G458" s="13"/>
      <c r="H458" s="13">
        <v>0</v>
      </c>
      <c r="I458" s="13"/>
      <c r="J458" s="25">
        <v>0.66666666666666663</v>
      </c>
      <c r="K458" s="50">
        <v>363</v>
      </c>
      <c r="L458" s="50">
        <v>567</v>
      </c>
      <c r="M458" s="25">
        <v>0.64021164021164023</v>
      </c>
      <c r="N458" s="25">
        <v>3</v>
      </c>
      <c r="O458" s="25">
        <v>3</v>
      </c>
      <c r="P458" s="13">
        <v>47.09</v>
      </c>
      <c r="Q458" s="13">
        <v>23</v>
      </c>
      <c r="R458" s="13">
        <v>20.67</v>
      </c>
      <c r="S458" s="13">
        <v>1.76</v>
      </c>
      <c r="T458" s="13">
        <v>2.08</v>
      </c>
      <c r="U458" s="13">
        <v>-1.08253</v>
      </c>
      <c r="V458" s="13">
        <v>-50.137</v>
      </c>
      <c r="W458" s="13">
        <v>0.87997199999999998</v>
      </c>
      <c r="X458" s="13">
        <v>-50.419899999999998</v>
      </c>
      <c r="Y458" s="13">
        <v>0.495591</v>
      </c>
      <c r="Z458" s="13">
        <v>0.49963099999999999</v>
      </c>
      <c r="AA458" s="13">
        <v>0.51286600000000004</v>
      </c>
      <c r="AB458" s="13">
        <v>0.51795199999999997</v>
      </c>
      <c r="AC458" s="13">
        <v>0.54999100000000001</v>
      </c>
      <c r="AD458" s="13">
        <v>-15.7812</v>
      </c>
      <c r="AE458" s="13">
        <v>10.2812</v>
      </c>
      <c r="AF458" s="13">
        <v>6.90625</v>
      </c>
      <c r="AG458" s="13">
        <v>-13.1562</v>
      </c>
      <c r="AH458" s="13">
        <v>10.3438</v>
      </c>
      <c r="AI458" s="13">
        <v>5.3125</v>
      </c>
      <c r="AJ458" s="13"/>
      <c r="AK458" s="13"/>
      <c r="AL458" s="13"/>
      <c r="AM458" s="13">
        <v>36</v>
      </c>
      <c r="AN458" s="15"/>
      <c r="AO458" s="15"/>
      <c r="AP458" s="13">
        <v>67.119100000000003</v>
      </c>
      <c r="AQ458" s="13">
        <v>-23.430599999999998</v>
      </c>
      <c r="AR458" s="13">
        <v>7</v>
      </c>
      <c r="AS458" s="13">
        <v>-49.7575</v>
      </c>
      <c r="AT458" s="13">
        <v>390</v>
      </c>
      <c r="AU458" s="13">
        <v>-23.430599999999998</v>
      </c>
      <c r="AV458" s="23">
        <v>26.326899999999998</v>
      </c>
      <c r="AW458" s="13">
        <v>40.792200000000001</v>
      </c>
      <c r="AX458" s="13">
        <v>67.119100000000003</v>
      </c>
      <c r="AY458" s="13">
        <v>0.26703300000000002</v>
      </c>
      <c r="AZ458" s="13">
        <v>0.15032599999999999</v>
      </c>
      <c r="BA458" s="13">
        <v>281.69600000000003</v>
      </c>
      <c r="BB458" s="13"/>
      <c r="BC458" s="13">
        <v>-44.772300000000001</v>
      </c>
      <c r="BD458" s="23">
        <v>4.9851599999999996</v>
      </c>
      <c r="BE458" s="13">
        <v>1.00878</v>
      </c>
      <c r="BF458" s="6"/>
      <c r="BH458" s="13"/>
      <c r="BI458" s="13">
        <v>2.9797899999999999</v>
      </c>
      <c r="BJ458" s="13">
        <v>3.2342900000000001</v>
      </c>
      <c r="BK458" s="25">
        <v>1</v>
      </c>
      <c r="BL458" s="13"/>
      <c r="BM458" s="13"/>
      <c r="BN458" s="13"/>
      <c r="BO458" s="13"/>
      <c r="BP458" s="13"/>
      <c r="BQ458" s="13"/>
      <c r="BR458" s="13"/>
      <c r="BS458" s="13"/>
      <c r="BT458" s="13"/>
      <c r="BV458" s="13"/>
      <c r="BW458" s="13"/>
      <c r="BX458" s="13"/>
      <c r="BY458" s="61">
        <v>0.37152777777777773</v>
      </c>
      <c r="BZ458" s="61"/>
      <c r="CA458" s="61">
        <v>0.38472222222222219</v>
      </c>
      <c r="CB458" s="61"/>
      <c r="CC458" s="61"/>
      <c r="CD458" s="25"/>
      <c r="CE458" s="25"/>
      <c r="CF458" s="25"/>
      <c r="CG458" s="25"/>
      <c r="CH458" s="25"/>
      <c r="CI458" s="13"/>
      <c r="CJ458" s="15">
        <v>93</v>
      </c>
      <c r="CK458" s="98"/>
      <c r="CL458" s="98"/>
      <c r="CM458" s="98"/>
      <c r="CN458" s="98"/>
      <c r="CO458" s="86">
        <v>1</v>
      </c>
      <c r="DA458" s="76">
        <v>0</v>
      </c>
      <c r="DB458" s="26">
        <v>0</v>
      </c>
      <c r="DC458" s="26">
        <v>0</v>
      </c>
      <c r="DD458" s="26">
        <v>0</v>
      </c>
      <c r="DE458" s="26">
        <v>0</v>
      </c>
      <c r="DF458" s="26">
        <v>0</v>
      </c>
      <c r="DG458" s="26">
        <v>0</v>
      </c>
      <c r="DI458" s="6">
        <v>0</v>
      </c>
      <c r="DJ458" s="6">
        <v>0</v>
      </c>
      <c r="DK458" s="6">
        <v>1</v>
      </c>
      <c r="DL458" s="26">
        <v>0</v>
      </c>
      <c r="DM458" s="26">
        <v>1</v>
      </c>
    </row>
    <row r="459" spans="1:117" x14ac:dyDescent="0.25">
      <c r="A459" s="200" t="s">
        <v>867</v>
      </c>
      <c r="B459" s="6">
        <v>365</v>
      </c>
      <c r="C459" s="22" t="s">
        <v>807</v>
      </c>
      <c r="D459" s="13">
        <v>18</v>
      </c>
      <c r="E459" s="13">
        <v>16.8</v>
      </c>
      <c r="F459" s="6" t="s">
        <v>618</v>
      </c>
      <c r="G459" s="13"/>
      <c r="H459" s="13">
        <v>1</v>
      </c>
      <c r="I459" s="13"/>
      <c r="J459" s="25">
        <v>0.22222222222222221</v>
      </c>
      <c r="K459" s="53">
        <v>31</v>
      </c>
      <c r="L459" s="53">
        <v>399</v>
      </c>
      <c r="M459" s="25">
        <v>7.7694235588972427E-2</v>
      </c>
      <c r="N459" s="25">
        <v>3</v>
      </c>
      <c r="O459" s="25">
        <v>3</v>
      </c>
      <c r="P459" s="13">
        <v>37.53</v>
      </c>
      <c r="Q459" s="13">
        <v>10.87</v>
      </c>
      <c r="R459" s="13">
        <v>18.43</v>
      </c>
      <c r="S459" s="13">
        <v>1.26</v>
      </c>
      <c r="T459" s="60"/>
      <c r="U459" s="13"/>
      <c r="V459" s="13"/>
      <c r="W459" s="13"/>
      <c r="X459" s="13"/>
      <c r="Y459" s="13">
        <v>0.307896</v>
      </c>
      <c r="Z459" s="13">
        <v>0.304952</v>
      </c>
      <c r="AA459" s="13">
        <v>0.32175799999999999</v>
      </c>
      <c r="AB459" s="13">
        <v>0.35113899999999998</v>
      </c>
      <c r="AC459" s="13">
        <v>0.40288099999999999</v>
      </c>
      <c r="AD459" s="60"/>
      <c r="AE459" s="60"/>
      <c r="AF459" s="60"/>
      <c r="AG459" s="60"/>
      <c r="AH459" s="60"/>
      <c r="AI459" s="60"/>
      <c r="AJ459" s="13"/>
      <c r="AK459" s="13"/>
      <c r="AL459" s="13"/>
      <c r="AM459" s="13">
        <v>42</v>
      </c>
      <c r="AN459" s="15"/>
      <c r="AO459" s="15"/>
      <c r="AP459" s="6">
        <v>74.733699999999999</v>
      </c>
      <c r="AQ459" s="6">
        <v>-25.718800000000002</v>
      </c>
      <c r="AR459" s="6">
        <v>11</v>
      </c>
      <c r="AS459" s="6">
        <v>-52.088799999999999</v>
      </c>
      <c r="AT459" s="26">
        <v>560</v>
      </c>
      <c r="AU459" s="6">
        <v>-25.718800000000002</v>
      </c>
      <c r="AV459" s="23">
        <v>26.37</v>
      </c>
      <c r="AW459" s="6">
        <v>48.363599999999998</v>
      </c>
      <c r="AX459" s="6">
        <v>74.733699999999999</v>
      </c>
      <c r="AY459" s="6">
        <v>0.208982</v>
      </c>
      <c r="AZ459" s="6">
        <v>0.128825</v>
      </c>
      <c r="BA459" s="6">
        <v>415.19900000000001</v>
      </c>
      <c r="BB459" s="6">
        <v>-299.43200000000002</v>
      </c>
      <c r="BC459" s="6">
        <v>-46.798299999999998</v>
      </c>
      <c r="BD459" s="23">
        <v>5.29047</v>
      </c>
      <c r="BE459" s="6">
        <v>0.76953899999999997</v>
      </c>
      <c r="BH459" s="13"/>
      <c r="BI459" s="6">
        <v>3.0795499999999998</v>
      </c>
      <c r="BJ459" s="6">
        <v>3.32091</v>
      </c>
      <c r="BK459" s="25">
        <v>1</v>
      </c>
      <c r="BL459" s="6"/>
      <c r="BM459" s="6"/>
      <c r="BN459" s="6"/>
      <c r="BO459" s="6"/>
      <c r="BP459" s="6"/>
      <c r="BQ459" s="6"/>
      <c r="BR459" s="6"/>
      <c r="BS459" s="6"/>
      <c r="BT459" s="6"/>
      <c r="BV459" s="6"/>
      <c r="BW459" s="6"/>
      <c r="BX459" s="6"/>
      <c r="BY459" s="61">
        <v>0.37152777777777773</v>
      </c>
      <c r="BZ459" s="61"/>
      <c r="CA459" s="61">
        <v>0.38472222222222219</v>
      </c>
      <c r="CB459" s="61"/>
      <c r="CC459" s="61"/>
      <c r="CD459" s="25"/>
      <c r="CE459" s="25"/>
      <c r="CF459" s="25"/>
      <c r="CG459" s="25"/>
      <c r="CH459" s="25"/>
      <c r="CI459" s="13"/>
      <c r="CJ459" s="15">
        <v>94</v>
      </c>
      <c r="CK459" s="26">
        <v>0</v>
      </c>
      <c r="CL459" s="26">
        <v>0</v>
      </c>
      <c r="CM459" s="15"/>
      <c r="CN459" s="26"/>
      <c r="CO459" s="29">
        <v>1</v>
      </c>
      <c r="CR459" s="26"/>
      <c r="DA459" s="6">
        <v>0</v>
      </c>
      <c r="DB459" s="26">
        <v>0</v>
      </c>
      <c r="DC459" s="26">
        <v>0</v>
      </c>
      <c r="DD459" s="26">
        <v>0</v>
      </c>
      <c r="DE459" s="26">
        <v>0</v>
      </c>
      <c r="DF459" s="26">
        <v>0</v>
      </c>
      <c r="DG459" s="26">
        <v>0</v>
      </c>
      <c r="DI459" s="6">
        <v>0</v>
      </c>
      <c r="DJ459" s="26">
        <v>0</v>
      </c>
      <c r="DK459" s="6">
        <v>0</v>
      </c>
      <c r="DL459" s="26">
        <v>0</v>
      </c>
      <c r="DM459" s="26">
        <v>0</v>
      </c>
    </row>
    <row r="460" spans="1:117" x14ac:dyDescent="0.25">
      <c r="A460" s="13" t="s">
        <v>875</v>
      </c>
      <c r="B460" s="6">
        <v>372</v>
      </c>
      <c r="C460" s="22" t="s">
        <v>828</v>
      </c>
      <c r="D460" s="13">
        <v>18</v>
      </c>
      <c r="E460" s="13">
        <v>16.7</v>
      </c>
      <c r="F460" s="13" t="s">
        <v>548</v>
      </c>
      <c r="G460" s="13"/>
      <c r="H460" s="13">
        <v>0</v>
      </c>
      <c r="I460" s="13"/>
      <c r="J460" s="25">
        <v>0.69230769230769229</v>
      </c>
      <c r="K460" s="53">
        <v>76</v>
      </c>
      <c r="L460" s="53">
        <v>696</v>
      </c>
      <c r="M460" s="25">
        <v>0.10919540229885058</v>
      </c>
      <c r="N460" s="25">
        <v>3</v>
      </c>
      <c r="O460" s="25">
        <v>3.5</v>
      </c>
      <c r="P460" s="13">
        <v>39.56</v>
      </c>
      <c r="Q460" s="13">
        <v>16.39</v>
      </c>
      <c r="R460" s="13">
        <v>15.06</v>
      </c>
      <c r="S460" s="13">
        <v>1.147</v>
      </c>
      <c r="T460" s="13">
        <v>1.3240000000000001</v>
      </c>
      <c r="U460" s="13">
        <v>-1.08321</v>
      </c>
      <c r="V460" s="13">
        <v>-50.590899999999998</v>
      </c>
      <c r="W460" s="13">
        <v>0.89919400000000005</v>
      </c>
      <c r="X460" s="13">
        <v>-51.014000000000003</v>
      </c>
      <c r="Y460" s="13">
        <v>0.426068</v>
      </c>
      <c r="Z460" s="13">
        <v>0.42065799999999998</v>
      </c>
      <c r="AA460" s="13">
        <v>0.42191200000000001</v>
      </c>
      <c r="AB460" s="13">
        <v>0.43269000000000002</v>
      </c>
      <c r="AC460" s="13">
        <v>0.458457</v>
      </c>
      <c r="AD460" s="13">
        <v>-5.71875</v>
      </c>
      <c r="AE460" s="13">
        <v>9.09375</v>
      </c>
      <c r="AF460" s="13">
        <v>3.0625</v>
      </c>
      <c r="AG460" s="13"/>
      <c r="AH460" s="13"/>
      <c r="AI460" s="13"/>
      <c r="AJ460" s="13"/>
      <c r="AK460" s="13"/>
      <c r="AL460" s="13"/>
      <c r="AM460" s="13">
        <v>28</v>
      </c>
      <c r="AN460" s="15"/>
      <c r="AO460" s="15"/>
      <c r="AP460" s="13">
        <v>77.076300000000003</v>
      </c>
      <c r="AQ460" s="13">
        <v>-32.194000000000003</v>
      </c>
      <c r="AR460" s="13">
        <v>12</v>
      </c>
      <c r="AS460" s="13">
        <v>-50.448700000000002</v>
      </c>
      <c r="AT460" s="13">
        <v>480</v>
      </c>
      <c r="AU460" s="13">
        <v>-32.194000000000003</v>
      </c>
      <c r="AV460" s="13">
        <v>18.2547</v>
      </c>
      <c r="AW460" s="13">
        <v>58.954999999999998</v>
      </c>
      <c r="AX460" s="13">
        <v>77.076300000000003</v>
      </c>
      <c r="AY460" s="13">
        <v>0.16644900000000001</v>
      </c>
      <c r="AZ460" s="13">
        <v>7.8042100000000003E-2</v>
      </c>
      <c r="BA460" s="13">
        <v>513.15099999999995</v>
      </c>
      <c r="BB460" s="13"/>
      <c r="BC460" s="13">
        <v>-46.747</v>
      </c>
      <c r="BD460" s="13">
        <v>3.7017000000000024</v>
      </c>
      <c r="BE460" s="13">
        <v>1.02</v>
      </c>
      <c r="BF460" s="25">
        <v>-43.87</v>
      </c>
      <c r="BG460" s="25">
        <v>6.5787000000000049</v>
      </c>
      <c r="BH460" s="13">
        <v>4.04</v>
      </c>
      <c r="BI460" s="13"/>
      <c r="BJ460" s="13"/>
      <c r="BK460" s="25">
        <v>1</v>
      </c>
      <c r="BL460" s="13"/>
      <c r="BM460" s="13"/>
      <c r="BN460" s="13"/>
      <c r="BO460" s="13"/>
      <c r="BP460" s="13"/>
      <c r="BQ460" s="13"/>
      <c r="BR460" s="13"/>
      <c r="BS460" s="13"/>
      <c r="BT460" s="13"/>
      <c r="BV460" s="13"/>
      <c r="BW460" s="13"/>
      <c r="BX460" s="13"/>
      <c r="BY460" s="61">
        <v>0.4770833333333333</v>
      </c>
      <c r="BZ460" s="61"/>
      <c r="CA460" s="61">
        <v>0.49305555555555558</v>
      </c>
      <c r="CB460" s="61"/>
      <c r="CC460" s="61"/>
      <c r="CD460" s="25"/>
      <c r="CE460" s="25"/>
      <c r="CF460" s="25"/>
      <c r="CG460" s="25"/>
      <c r="CH460" s="25"/>
      <c r="CI460" s="13"/>
      <c r="CJ460" s="15">
        <v>97</v>
      </c>
      <c r="CK460" s="26">
        <v>0</v>
      </c>
      <c r="CL460" s="26">
        <v>0</v>
      </c>
      <c r="CM460" s="15"/>
      <c r="CN460" s="26"/>
      <c r="CO460" s="29">
        <v>1</v>
      </c>
      <c r="DA460" s="6">
        <v>0</v>
      </c>
      <c r="DB460" s="26">
        <v>0</v>
      </c>
      <c r="DC460" s="26">
        <v>0</v>
      </c>
      <c r="DD460" s="26">
        <v>0</v>
      </c>
      <c r="DE460" s="26">
        <v>0</v>
      </c>
      <c r="DF460" s="26">
        <v>0</v>
      </c>
      <c r="DG460" s="26">
        <v>0</v>
      </c>
      <c r="DI460" s="6">
        <v>0</v>
      </c>
      <c r="DJ460" s="6">
        <v>0</v>
      </c>
      <c r="DK460" s="6">
        <v>0</v>
      </c>
      <c r="DL460" s="26">
        <v>0</v>
      </c>
      <c r="DM460" s="26">
        <v>0</v>
      </c>
    </row>
    <row r="461" spans="1:117" x14ac:dyDescent="0.25">
      <c r="A461" s="13" t="s">
        <v>905</v>
      </c>
      <c r="B461" s="6">
        <v>407</v>
      </c>
      <c r="C461" s="22" t="s">
        <v>793</v>
      </c>
      <c r="D461" s="13">
        <v>18</v>
      </c>
      <c r="E461" s="13">
        <v>16.600000000000001</v>
      </c>
      <c r="F461" s="13" t="s">
        <v>548</v>
      </c>
      <c r="J461" s="23">
        <v>0.66666666666666663</v>
      </c>
      <c r="K461" s="53"/>
      <c r="L461" s="53"/>
      <c r="M461" s="23">
        <v>0.59482758620689657</v>
      </c>
      <c r="N461" s="25">
        <v>3</v>
      </c>
      <c r="O461" s="25">
        <v>3.5</v>
      </c>
      <c r="P461" s="6">
        <v>74.760000000000005</v>
      </c>
      <c r="Q461" s="6">
        <v>41.1</v>
      </c>
      <c r="R461" s="6">
        <v>46.209099999999999</v>
      </c>
      <c r="S461" s="6">
        <v>4.5</v>
      </c>
      <c r="T461" s="42"/>
      <c r="Y461" s="6">
        <v>0.47716999999999998</v>
      </c>
      <c r="Z461" s="6">
        <v>0.487126</v>
      </c>
      <c r="AA461" s="6">
        <v>0.52158599999999999</v>
      </c>
      <c r="AB461" s="6">
        <v>0.55886199999999997</v>
      </c>
      <c r="AC461" s="6">
        <v>0.58287</v>
      </c>
      <c r="AM461" s="6">
        <v>15</v>
      </c>
      <c r="AP461" s="6">
        <v>83.056100000000001</v>
      </c>
      <c r="AQ461" s="25">
        <v>-32.96</v>
      </c>
      <c r="AR461" s="6">
        <v>24</v>
      </c>
      <c r="AS461" s="6">
        <v>-54.031300000000002</v>
      </c>
      <c r="AT461" s="26">
        <v>200</v>
      </c>
      <c r="AU461" s="25">
        <v>-32.96</v>
      </c>
      <c r="AV461" s="23">
        <v>21.071300000000001</v>
      </c>
      <c r="AW461" s="25">
        <v>61.755000000000003</v>
      </c>
      <c r="AX461" s="6">
        <v>83.056100000000001</v>
      </c>
      <c r="AY461" s="6">
        <v>0.21506700000000001</v>
      </c>
      <c r="AZ461" s="6">
        <v>9.7241099999999997E-2</v>
      </c>
      <c r="BA461" s="6">
        <v>264.64800000000002</v>
      </c>
      <c r="BB461" s="6"/>
      <c r="BC461" s="25">
        <v>-46.706000000000003</v>
      </c>
      <c r="BD461" s="23">
        <v>7.3252999999999986</v>
      </c>
      <c r="BE461" s="25">
        <v>1.03</v>
      </c>
      <c r="BF461" s="23">
        <v>-43.155999999999999</v>
      </c>
      <c r="BG461" s="23">
        <v>10.875300000000003</v>
      </c>
      <c r="BH461" s="23">
        <v>6.43</v>
      </c>
      <c r="BI461" s="6">
        <v>5.3012499999999996</v>
      </c>
      <c r="BJ461" s="6">
        <v>5.4524999999999997</v>
      </c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V461" s="6"/>
      <c r="BW461" s="6"/>
      <c r="BX461" s="6"/>
      <c r="CI461" s="13"/>
      <c r="CJ461" s="15">
        <v>120</v>
      </c>
      <c r="CK461" s="26">
        <v>0</v>
      </c>
      <c r="CL461" s="26">
        <v>0</v>
      </c>
      <c r="CM461" s="15"/>
      <c r="CN461" s="26"/>
      <c r="CO461" s="29">
        <v>1</v>
      </c>
      <c r="CR461" s="26"/>
      <c r="DA461" s="6">
        <v>0</v>
      </c>
      <c r="DB461" s="26">
        <v>0</v>
      </c>
      <c r="DC461" s="26">
        <v>0</v>
      </c>
      <c r="DD461" s="26">
        <v>0</v>
      </c>
      <c r="DE461" s="26">
        <v>0</v>
      </c>
      <c r="DF461" s="26">
        <v>0</v>
      </c>
      <c r="DG461" s="26">
        <v>0</v>
      </c>
      <c r="DH461" s="26"/>
      <c r="DJ461" s="26"/>
      <c r="DL461" s="26"/>
      <c r="DM461" s="26"/>
    </row>
    <row r="462" spans="1:117" x14ac:dyDescent="0.25">
      <c r="A462" s="200" t="s">
        <v>906</v>
      </c>
      <c r="B462" s="6">
        <v>408</v>
      </c>
      <c r="C462" s="22" t="s">
        <v>793</v>
      </c>
      <c r="D462" s="13">
        <v>18</v>
      </c>
      <c r="E462" s="13">
        <v>16.600000000000001</v>
      </c>
      <c r="F462" s="6" t="s">
        <v>535</v>
      </c>
      <c r="J462" s="23">
        <v>0.67</v>
      </c>
      <c r="K462" s="53"/>
      <c r="L462" s="53"/>
      <c r="M462" s="23">
        <v>0.61961206896551724</v>
      </c>
      <c r="N462" s="25">
        <v>3</v>
      </c>
      <c r="O462" s="25">
        <v>3</v>
      </c>
      <c r="P462" s="6">
        <v>36.979999999999997</v>
      </c>
      <c r="Q462" s="6">
        <v>21.59</v>
      </c>
      <c r="R462" s="6">
        <v>25.87</v>
      </c>
      <c r="S462" s="6">
        <v>1.2949999999999999</v>
      </c>
      <c r="T462" s="6">
        <v>1.66</v>
      </c>
      <c r="Y462" s="6">
        <v>0.48385299999999998</v>
      </c>
      <c r="Z462" s="6">
        <v>0.528617</v>
      </c>
      <c r="AA462" s="6">
        <v>0.57761499999999999</v>
      </c>
      <c r="AB462" s="6">
        <v>0.62740200000000002</v>
      </c>
      <c r="AC462" s="6">
        <v>0.660466</v>
      </c>
      <c r="AD462" s="6">
        <v>-11.75</v>
      </c>
      <c r="AE462" s="6">
        <v>10.375</v>
      </c>
      <c r="AF462" s="6">
        <v>4.5625</v>
      </c>
      <c r="AG462" s="6">
        <v>-9.8125</v>
      </c>
      <c r="AH462" s="6">
        <v>11.3125</v>
      </c>
      <c r="AI462" s="6">
        <v>3.8125</v>
      </c>
      <c r="AJ462" s="6">
        <v>-70.599999999999994</v>
      </c>
      <c r="AK462" s="6">
        <v>-900</v>
      </c>
      <c r="AL462" s="6">
        <v>250</v>
      </c>
      <c r="AM462" s="6">
        <v>34.5</v>
      </c>
      <c r="AP462" s="6">
        <v>75.321200000000005</v>
      </c>
      <c r="AQ462" s="6">
        <v>-26.8154</v>
      </c>
      <c r="AR462" s="6">
        <v>34</v>
      </c>
      <c r="AS462" s="6">
        <v>-54.3994</v>
      </c>
      <c r="AT462" s="6">
        <v>514.41200000000003</v>
      </c>
      <c r="AU462" s="6">
        <v>-26.8154</v>
      </c>
      <c r="AV462" s="6">
        <v>27.584</v>
      </c>
      <c r="AW462" s="6">
        <v>47.737299999999998</v>
      </c>
      <c r="AX462" s="6">
        <v>75.321200000000005</v>
      </c>
      <c r="AY462" s="6">
        <v>0.27781499999999998</v>
      </c>
      <c r="AZ462" s="6">
        <v>0.141516</v>
      </c>
      <c r="BA462" s="6">
        <v>339.61399999999998</v>
      </c>
      <c r="BB462" s="6"/>
      <c r="BC462" s="6">
        <v>-45.636899999999997</v>
      </c>
      <c r="BD462" s="6">
        <v>8.7624200000000005</v>
      </c>
      <c r="BE462" s="6">
        <v>0.97115700000000005</v>
      </c>
      <c r="BF462" s="43"/>
      <c r="BG462" s="43"/>
      <c r="BH462" s="43"/>
      <c r="BI462" s="6">
        <v>2.8473700000000002</v>
      </c>
      <c r="BJ462" s="6">
        <v>3.0958800000000002</v>
      </c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V462" s="6"/>
      <c r="BW462" s="6"/>
      <c r="BX462" s="6"/>
      <c r="CI462" s="13"/>
      <c r="CJ462" s="13">
        <v>120</v>
      </c>
      <c r="CK462" s="26">
        <v>0</v>
      </c>
      <c r="CL462" s="15">
        <v>0</v>
      </c>
      <c r="CM462" s="15"/>
      <c r="CN462" s="15"/>
      <c r="CO462" s="29">
        <v>1</v>
      </c>
      <c r="DA462" s="6">
        <v>0</v>
      </c>
      <c r="DB462" s="26">
        <v>0</v>
      </c>
      <c r="DC462" s="26">
        <v>0</v>
      </c>
      <c r="DD462" s="26">
        <v>0</v>
      </c>
      <c r="DE462" s="26">
        <v>0</v>
      </c>
      <c r="DF462" s="26">
        <v>0</v>
      </c>
      <c r="DG462" s="26">
        <v>0</v>
      </c>
      <c r="DH462" s="26"/>
      <c r="DM462" s="26"/>
    </row>
    <row r="463" spans="1:117" x14ac:dyDescent="0.25">
      <c r="A463" s="200" t="s">
        <v>909</v>
      </c>
      <c r="B463" s="6">
        <v>412</v>
      </c>
      <c r="C463" s="22">
        <v>8</v>
      </c>
      <c r="D463" s="13">
        <v>18</v>
      </c>
      <c r="E463" s="13">
        <v>16.600000000000001</v>
      </c>
      <c r="F463" s="13" t="s">
        <v>618</v>
      </c>
      <c r="I463" s="4"/>
      <c r="J463" s="23">
        <v>0.88888888888888884</v>
      </c>
      <c r="K463" s="53"/>
      <c r="L463" s="53"/>
      <c r="M463" s="106">
        <v>0.41960784313725491</v>
      </c>
      <c r="N463" s="25">
        <v>3</v>
      </c>
      <c r="O463" s="25">
        <v>3</v>
      </c>
      <c r="P463" s="6">
        <v>28.08</v>
      </c>
      <c r="Q463" s="6">
        <v>14.05</v>
      </c>
      <c r="R463" s="6">
        <v>17.88</v>
      </c>
      <c r="S463" s="42"/>
      <c r="T463" s="42"/>
      <c r="Y463" s="6">
        <v>0.47810399999999997</v>
      </c>
      <c r="Z463" s="6">
        <v>0.47957699999999998</v>
      </c>
      <c r="AA463" s="6">
        <v>0.49083500000000002</v>
      </c>
      <c r="AB463" s="6">
        <v>0.50465099999999996</v>
      </c>
      <c r="AC463" s="6">
        <v>0.55344000000000004</v>
      </c>
      <c r="AD463" s="6">
        <v>-4.21875</v>
      </c>
      <c r="AE463" s="6">
        <v>6.53125</v>
      </c>
      <c r="AF463" s="6">
        <v>2.34375</v>
      </c>
      <c r="AG463" s="6">
        <v>-4.15625</v>
      </c>
      <c r="AH463" s="6">
        <v>5.1875</v>
      </c>
      <c r="AI463" s="6">
        <v>2.46875</v>
      </c>
      <c r="AM463" s="6">
        <v>34</v>
      </c>
      <c r="AP463" s="6">
        <v>67.620400000000004</v>
      </c>
      <c r="AQ463" s="6">
        <v>-25.646999999999998</v>
      </c>
      <c r="AR463" s="6">
        <v>45</v>
      </c>
      <c r="AS463" s="6">
        <v>-46.472499999999997</v>
      </c>
      <c r="AT463" s="26">
        <v>750</v>
      </c>
      <c r="AU463" s="6">
        <v>-25.646999999999998</v>
      </c>
      <c r="AV463" s="23">
        <v>20.825499999999998</v>
      </c>
      <c r="AW463" s="6">
        <v>46.83</v>
      </c>
      <c r="AX463" s="6">
        <v>67.620400000000004</v>
      </c>
      <c r="AY463" s="6">
        <v>0.14157700000000001</v>
      </c>
      <c r="AZ463" s="6">
        <v>7.0448999999999998E-2</v>
      </c>
      <c r="BA463" s="6">
        <v>451.04199999999997</v>
      </c>
      <c r="BB463" s="6"/>
      <c r="BC463" s="6"/>
      <c r="BE463" s="6"/>
      <c r="BF463" s="43"/>
      <c r="BH463" s="43"/>
      <c r="BI463" s="6">
        <v>1.8468899999999999</v>
      </c>
      <c r="BJ463" s="6">
        <v>1.95644</v>
      </c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V463" s="6"/>
      <c r="BW463" s="6"/>
      <c r="BX463" s="6"/>
      <c r="CI463" s="13"/>
      <c r="CJ463" s="13">
        <v>124</v>
      </c>
      <c r="CK463" s="26"/>
      <c r="CN463" s="26"/>
      <c r="CO463" s="29"/>
      <c r="CR463" s="26"/>
      <c r="DB463" s="26"/>
      <c r="DC463" s="26"/>
      <c r="DD463" s="26"/>
      <c r="DE463" s="26"/>
      <c r="DF463" s="26"/>
      <c r="DG463" s="26"/>
      <c r="DH463" s="26"/>
      <c r="DI463" s="26"/>
      <c r="DJ463" s="26"/>
      <c r="DM463" s="26"/>
    </row>
    <row r="464" spans="1:117" x14ac:dyDescent="0.25">
      <c r="A464" s="13" t="s">
        <v>1033</v>
      </c>
      <c r="B464" s="6">
        <v>619</v>
      </c>
      <c r="C464" s="22" t="s">
        <v>783</v>
      </c>
      <c r="D464" s="6">
        <v>18</v>
      </c>
      <c r="E464" s="6">
        <v>18.100000000000001</v>
      </c>
      <c r="F464" s="6" t="s">
        <v>548</v>
      </c>
      <c r="K464" s="53"/>
      <c r="L464" s="53"/>
      <c r="M464" s="106">
        <v>0.56112852664576807</v>
      </c>
      <c r="N464" s="25">
        <v>3</v>
      </c>
      <c r="O464" s="25">
        <v>3.5</v>
      </c>
      <c r="P464" s="6">
        <v>168.91</v>
      </c>
      <c r="Q464" s="6">
        <v>83.48</v>
      </c>
      <c r="R464" s="6">
        <v>108.631</v>
      </c>
      <c r="S464" s="6">
        <v>10.92</v>
      </c>
      <c r="Y464" s="6">
        <v>0.54277399999999998</v>
      </c>
      <c r="Z464" s="6">
        <v>0.55956300000000003</v>
      </c>
      <c r="AA464" s="6">
        <v>0.58332899999999999</v>
      </c>
      <c r="AB464" s="6">
        <v>0.60603399999999996</v>
      </c>
      <c r="AD464" s="6">
        <v>-12.4688</v>
      </c>
      <c r="AE464" s="6">
        <v>6.15625</v>
      </c>
      <c r="AF464" s="6">
        <v>4.0625</v>
      </c>
      <c r="AG464" s="6">
        <v>-9.3125</v>
      </c>
      <c r="AH464" s="6">
        <v>2.46875</v>
      </c>
      <c r="AI464" s="6">
        <v>2.46875</v>
      </c>
      <c r="AJ464" s="6">
        <v>2.7374999999999998</v>
      </c>
      <c r="AK464" s="6">
        <v>-120</v>
      </c>
      <c r="AM464" s="6">
        <v>1.5</v>
      </c>
      <c r="AP464" s="23">
        <v>93.805099999999996</v>
      </c>
      <c r="AQ464" s="23">
        <v>-31.276800000000001</v>
      </c>
      <c r="AR464" s="6">
        <v>41</v>
      </c>
      <c r="AS464" s="23">
        <v>-60.44</v>
      </c>
      <c r="AT464" s="23">
        <v>86</v>
      </c>
      <c r="AU464" s="23">
        <v>-31.276800000000001</v>
      </c>
      <c r="AV464" s="23">
        <v>29.1632</v>
      </c>
      <c r="AW464" s="23">
        <v>64.641900000000007</v>
      </c>
      <c r="AX464" s="23">
        <v>93.805099999999996</v>
      </c>
      <c r="AY464" s="23">
        <v>0.33873900000000001</v>
      </c>
      <c r="AZ464" s="23">
        <v>0.16583700000000001</v>
      </c>
      <c r="BA464" s="23">
        <v>399.505</v>
      </c>
      <c r="BB464" s="23">
        <v>-219.512</v>
      </c>
      <c r="BC464" s="23">
        <v>-46.098300000000002</v>
      </c>
      <c r="BD464" s="23">
        <v>14.341699999999999</v>
      </c>
      <c r="BE464" s="23">
        <v>1.0809599999999999</v>
      </c>
      <c r="BF464" s="23">
        <v>0</v>
      </c>
      <c r="BG464" s="23">
        <v>0</v>
      </c>
      <c r="BH464" s="23">
        <v>0</v>
      </c>
      <c r="BI464" s="23">
        <v>22.934200000000001</v>
      </c>
      <c r="BJ464" s="23">
        <v>23.2241</v>
      </c>
      <c r="BP464" s="23">
        <v>1</v>
      </c>
      <c r="BY464" s="105">
        <v>0.42152777777777778</v>
      </c>
      <c r="BZ464" s="105">
        <v>0.4291666666666667</v>
      </c>
      <c r="CA464" s="105">
        <v>0.4368055555555555</v>
      </c>
      <c r="CI464" s="13"/>
      <c r="CJ464" s="15">
        <v>242</v>
      </c>
      <c r="CK464" s="26">
        <v>0</v>
      </c>
      <c r="CL464" s="26">
        <v>0</v>
      </c>
      <c r="CM464" s="26"/>
      <c r="CN464" s="26"/>
      <c r="CO464" s="29">
        <v>1</v>
      </c>
      <c r="DB464" s="26"/>
      <c r="DC464" s="26"/>
      <c r="DD464" s="26"/>
      <c r="DE464" s="26"/>
      <c r="DF464" s="26"/>
      <c r="DG464" s="26"/>
      <c r="DL464" s="26"/>
      <c r="DM464" s="26"/>
    </row>
    <row r="465" spans="1:255" x14ac:dyDescent="0.25">
      <c r="A465" s="6" t="s">
        <v>1113</v>
      </c>
      <c r="B465" s="6">
        <v>741</v>
      </c>
      <c r="D465" s="6">
        <v>18</v>
      </c>
      <c r="E465" s="6">
        <v>19</v>
      </c>
      <c r="F465" s="6" t="s">
        <v>536</v>
      </c>
      <c r="N465" s="23">
        <v>3</v>
      </c>
      <c r="O465" s="23">
        <v>3.5</v>
      </c>
      <c r="P465" s="6">
        <v>78.97</v>
      </c>
      <c r="Q465" s="6">
        <v>32.15</v>
      </c>
      <c r="R465" s="6">
        <v>39.955100000000002</v>
      </c>
      <c r="Y465" s="6">
        <v>0.402972</v>
      </c>
      <c r="Z465" s="6">
        <v>0.42088500000000001</v>
      </c>
      <c r="AA465" s="6">
        <v>0.43703700000000001</v>
      </c>
      <c r="AB465" s="6">
        <v>0.46385799999999999</v>
      </c>
      <c r="AC465" s="6">
        <v>0.49814700000000001</v>
      </c>
      <c r="AJ465" s="6">
        <v>0</v>
      </c>
      <c r="AK465" s="6">
        <v>0</v>
      </c>
      <c r="AL465" s="6">
        <v>400</v>
      </c>
      <c r="AP465" s="23">
        <v>79.444999999999993</v>
      </c>
      <c r="AQ465" s="23">
        <v>-39.093800000000002</v>
      </c>
      <c r="AR465" s="6">
        <v>1</v>
      </c>
      <c r="AS465" s="23">
        <v>-57.288699999999999</v>
      </c>
      <c r="AT465" s="23">
        <v>300</v>
      </c>
      <c r="AU465" s="23">
        <v>-39.093800000000002</v>
      </c>
      <c r="AV465" s="23">
        <v>18.195</v>
      </c>
      <c r="AW465" s="23">
        <v>61.25</v>
      </c>
      <c r="AX465" s="23">
        <v>79.444999999999993</v>
      </c>
      <c r="AY465" s="23">
        <v>0.206593</v>
      </c>
      <c r="AZ465" s="23">
        <v>0.112663</v>
      </c>
      <c r="BA465" s="23">
        <v>532.81200000000001</v>
      </c>
      <c r="BB465" s="23">
        <v>-358.59399999999999</v>
      </c>
      <c r="BC465" s="23">
        <v>-53.218800000000002</v>
      </c>
      <c r="BD465" s="23">
        <v>4.0699899999999998</v>
      </c>
      <c r="BE465" s="23">
        <v>0.63139500000000004</v>
      </c>
      <c r="BI465" s="23">
        <v>1.8086100000000001</v>
      </c>
      <c r="BJ465" s="23">
        <v>2.02</v>
      </c>
      <c r="CJ465" s="26"/>
      <c r="CK465" s="26"/>
      <c r="CN465" s="26"/>
      <c r="CO465" s="29"/>
      <c r="DB465" s="26"/>
      <c r="DC465" s="26"/>
      <c r="DD465" s="26"/>
      <c r="DE465" s="26"/>
      <c r="DF465" s="26"/>
      <c r="DG465" s="26"/>
      <c r="DL465" s="26"/>
      <c r="DM465" s="26"/>
    </row>
    <row r="466" spans="1:255" x14ac:dyDescent="0.25">
      <c r="A466" s="199" t="s">
        <v>1114</v>
      </c>
      <c r="B466" s="6">
        <v>743</v>
      </c>
      <c r="D466" s="6">
        <v>18</v>
      </c>
      <c r="E466" s="6">
        <v>19</v>
      </c>
      <c r="N466" s="23">
        <v>3</v>
      </c>
      <c r="O466" s="23">
        <v>3</v>
      </c>
      <c r="P466" s="6">
        <v>54.64</v>
      </c>
      <c r="Q466" s="6">
        <v>16.079999999999998</v>
      </c>
      <c r="R466" s="6">
        <v>20.9879</v>
      </c>
      <c r="Y466" s="6">
        <v>0.31439299999999998</v>
      </c>
      <c r="Z466" s="6">
        <v>0.331258</v>
      </c>
      <c r="AA466" s="6">
        <v>0.351358</v>
      </c>
      <c r="AB466" s="6">
        <v>0.38449499999999998</v>
      </c>
      <c r="AJ466" s="6">
        <v>0</v>
      </c>
      <c r="AK466" s="6">
        <v>0</v>
      </c>
      <c r="AL466" s="6">
        <v>400</v>
      </c>
      <c r="AP466" s="23">
        <v>77.302599999999998</v>
      </c>
      <c r="AQ466" s="23">
        <v>-36</v>
      </c>
      <c r="AR466" s="6">
        <v>1</v>
      </c>
      <c r="AS466" s="23">
        <v>-59.302599999999998</v>
      </c>
      <c r="AT466" s="23">
        <v>400</v>
      </c>
      <c r="AU466" s="23">
        <v>-36</v>
      </c>
      <c r="AV466" s="23">
        <v>23.302600000000002</v>
      </c>
      <c r="AW466" s="23">
        <v>54</v>
      </c>
      <c r="AX466" s="23">
        <v>77.302599999999998</v>
      </c>
      <c r="AY466" s="23">
        <v>0.18746599999999999</v>
      </c>
      <c r="AZ466" s="23">
        <v>0.10885</v>
      </c>
      <c r="BA466" s="23">
        <v>517.96900000000005</v>
      </c>
      <c r="BB466" s="23">
        <v>-355.46899999999999</v>
      </c>
      <c r="BC466" s="23">
        <v>-53.718800000000002</v>
      </c>
      <c r="BD466" s="23">
        <v>5.58385</v>
      </c>
      <c r="BE466" s="23">
        <v>0.71542799999999995</v>
      </c>
      <c r="BI466" s="23">
        <v>2.6645699999999999</v>
      </c>
      <c r="BJ466" s="23">
        <v>2.88</v>
      </c>
      <c r="CJ466" s="26"/>
      <c r="CK466" s="26"/>
      <c r="CL466" s="26"/>
      <c r="CN466" s="26"/>
      <c r="CO466" s="29"/>
      <c r="DB466" s="26"/>
      <c r="DC466" s="26"/>
      <c r="DD466" s="26"/>
      <c r="DE466" s="26"/>
      <c r="DF466" s="26"/>
      <c r="DG466" s="26"/>
      <c r="DL466" s="26"/>
      <c r="DM466" s="26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</row>
    <row r="467" spans="1:255" x14ac:dyDescent="0.25">
      <c r="A467" s="6" t="s">
        <v>590</v>
      </c>
      <c r="B467" s="6">
        <v>107</v>
      </c>
      <c r="C467" s="22"/>
      <c r="D467" s="6">
        <v>19</v>
      </c>
      <c r="E467" s="6">
        <v>23.4</v>
      </c>
      <c r="F467" s="47" t="s">
        <v>548</v>
      </c>
      <c r="N467" s="6">
        <v>3</v>
      </c>
      <c r="O467" s="6">
        <v>3.5</v>
      </c>
      <c r="P467" s="47">
        <v>38.729999999999997</v>
      </c>
      <c r="Q467" s="47">
        <v>16.3</v>
      </c>
      <c r="S467" s="47">
        <v>1.5</v>
      </c>
      <c r="AP467" s="23">
        <v>75.654899999999998</v>
      </c>
      <c r="AQ467" s="23">
        <v>-26.5</v>
      </c>
      <c r="AR467" s="6">
        <v>1</v>
      </c>
      <c r="AS467" s="23">
        <v>-51.154899999999998</v>
      </c>
      <c r="AT467" s="188">
        <v>500</v>
      </c>
      <c r="AU467" s="23">
        <v>-26.5</v>
      </c>
      <c r="AV467" s="23">
        <v>24.654900000000001</v>
      </c>
      <c r="AW467" s="23">
        <v>51</v>
      </c>
      <c r="AX467" s="23">
        <v>75.654899999999998</v>
      </c>
      <c r="AY467" s="23">
        <v>0.18654100000000001</v>
      </c>
      <c r="AZ467" s="23">
        <v>0.11165</v>
      </c>
      <c r="BA467" s="23">
        <v>454.68799999999999</v>
      </c>
      <c r="BB467" s="23">
        <v>-356.25</v>
      </c>
      <c r="BC467" s="23">
        <v>-44.468800000000002</v>
      </c>
      <c r="BD467" s="23">
        <v>6.6861899999999999</v>
      </c>
      <c r="BE467" s="23">
        <v>0.61771399999999999</v>
      </c>
      <c r="BF467" s="23">
        <v>-40.4375</v>
      </c>
      <c r="BG467" s="23">
        <v>10.7174</v>
      </c>
      <c r="BH467" s="23">
        <v>4.1577099999999998</v>
      </c>
      <c r="BI467" s="23">
        <v>3.4822899999999999</v>
      </c>
      <c r="BJ467" s="23">
        <v>3.68</v>
      </c>
      <c r="BQ467" s="23">
        <v>1.9771889999999999</v>
      </c>
      <c r="BR467" s="23">
        <v>0.42343994117647055</v>
      </c>
      <c r="CK467" s="26"/>
      <c r="CL467" s="26"/>
      <c r="CN467" s="26"/>
      <c r="CO467" s="29"/>
      <c r="CR467" s="26"/>
      <c r="DB467" s="26"/>
      <c r="DC467" s="26"/>
      <c r="DD467" s="26"/>
      <c r="DE467" s="26"/>
      <c r="DF467" s="26"/>
      <c r="DG467" s="26"/>
      <c r="DJ467" s="26"/>
      <c r="DM467" s="26"/>
    </row>
    <row r="468" spans="1:255" x14ac:dyDescent="0.25">
      <c r="A468" s="200" t="s">
        <v>617</v>
      </c>
      <c r="B468" s="6">
        <v>137</v>
      </c>
      <c r="C468" s="22">
        <v>2</v>
      </c>
      <c r="D468" s="13">
        <v>19</v>
      </c>
      <c r="E468" s="13">
        <v>15.6</v>
      </c>
      <c r="F468" s="6" t="s">
        <v>618</v>
      </c>
      <c r="G468" s="13" t="s">
        <v>619</v>
      </c>
      <c r="H468" s="13">
        <v>0</v>
      </c>
      <c r="I468" s="13"/>
      <c r="J468" s="25">
        <v>0.06</v>
      </c>
      <c r="K468" s="50">
        <v>24</v>
      </c>
      <c r="L468" s="50">
        <v>341</v>
      </c>
      <c r="M468" s="25">
        <v>7.0381231671554259E-2</v>
      </c>
      <c r="N468" s="25">
        <v>3</v>
      </c>
      <c r="O468" s="25">
        <v>3</v>
      </c>
      <c r="P468" s="13">
        <v>31.57</v>
      </c>
      <c r="Q468" s="13">
        <v>13.19</v>
      </c>
      <c r="R468" s="13">
        <v>15.98</v>
      </c>
      <c r="S468" s="13">
        <v>0.68300000000000005</v>
      </c>
      <c r="T468" s="13">
        <v>0.67800000000000005</v>
      </c>
      <c r="U468" s="13">
        <v>-3.2434599999999998</v>
      </c>
      <c r="V468" s="13">
        <v>-46.771099999999997</v>
      </c>
      <c r="W468" s="13">
        <v>3.0268600000000001</v>
      </c>
      <c r="X468" s="13">
        <v>-47.189700000000002</v>
      </c>
      <c r="Y468" s="13">
        <v>0.41272700000000001</v>
      </c>
      <c r="Z468" s="13">
        <v>0.43139499999999997</v>
      </c>
      <c r="AA468" s="13">
        <v>0.42817100000000002</v>
      </c>
      <c r="AB468" s="13">
        <v>0.441689</v>
      </c>
      <c r="AC468" s="13">
        <v>0.45758599999999999</v>
      </c>
      <c r="AD468" s="13">
        <v>-7.84375</v>
      </c>
      <c r="AE468" s="13">
        <v>17.843800000000002</v>
      </c>
      <c r="AF468" s="13">
        <v>5.34375</v>
      </c>
      <c r="AG468" s="13">
        <v>-6.5</v>
      </c>
      <c r="AH468" s="13">
        <v>9.3125</v>
      </c>
      <c r="AI468" s="13">
        <v>4.21875</v>
      </c>
      <c r="AJ468" s="13"/>
      <c r="AK468" s="13"/>
      <c r="AL468" s="13"/>
      <c r="AM468" s="60"/>
      <c r="AN468" s="15"/>
      <c r="AO468" s="15"/>
      <c r="AP468" s="13">
        <v>69.994799999999998</v>
      </c>
      <c r="AQ468" s="13">
        <v>-31.963100000000001</v>
      </c>
      <c r="AR468" s="13">
        <v>19</v>
      </c>
      <c r="AS468" s="13">
        <v>-47.374699999999997</v>
      </c>
      <c r="AT468" s="15">
        <v>402.10500000000002</v>
      </c>
      <c r="AU468" s="13">
        <v>-31.963100000000001</v>
      </c>
      <c r="AV468" s="23">
        <v>15.4116</v>
      </c>
      <c r="AW468" s="13">
        <v>54.583100000000002</v>
      </c>
      <c r="AX468" s="13">
        <v>69.994799999999998</v>
      </c>
      <c r="AY468" s="13">
        <v>0.194078</v>
      </c>
      <c r="AZ468" s="13">
        <v>0.11197799999999999</v>
      </c>
      <c r="BA468" s="13">
        <v>505.09899999999999</v>
      </c>
      <c r="BB468" s="13">
        <v>-363.48700000000002</v>
      </c>
      <c r="BC468" s="13">
        <v>-45.944099999999999</v>
      </c>
      <c r="BD468" s="23">
        <v>1.43062</v>
      </c>
      <c r="BE468" s="13">
        <v>0.60138199999999997</v>
      </c>
      <c r="BF468" s="13">
        <v>-40.786999999999999</v>
      </c>
      <c r="BG468" s="23">
        <v>6.8079999999999998</v>
      </c>
      <c r="BH468" s="25">
        <v>3.56</v>
      </c>
      <c r="BI468" s="13">
        <v>1.4023000000000001</v>
      </c>
      <c r="BJ468" s="80">
        <v>1.6278900000000001</v>
      </c>
      <c r="BK468" s="25">
        <v>1</v>
      </c>
      <c r="BL468" s="80"/>
      <c r="BM468" s="80"/>
      <c r="BN468" s="80"/>
      <c r="BO468" s="80"/>
      <c r="BP468" s="80"/>
      <c r="BQ468" s="80"/>
      <c r="BR468" s="80"/>
      <c r="BS468" s="80"/>
      <c r="BT468" s="80"/>
      <c r="BV468" s="80"/>
      <c r="BW468" s="80"/>
      <c r="BX468" s="80"/>
      <c r="BY468" s="61">
        <v>0.28194444444444444</v>
      </c>
      <c r="BZ468" s="61"/>
      <c r="CA468" s="61">
        <v>0.29375000000000001</v>
      </c>
      <c r="CB468" s="61">
        <v>0.35833333333333334</v>
      </c>
      <c r="CC468" s="61">
        <v>6.4583333333333326E-2</v>
      </c>
      <c r="CD468" s="25"/>
      <c r="CE468" s="25"/>
      <c r="CF468" s="25"/>
      <c r="CG468" s="25">
        <v>20</v>
      </c>
      <c r="CH468" s="25"/>
      <c r="CI468" s="13"/>
      <c r="CJ468" s="13">
        <v>6</v>
      </c>
      <c r="CK468" s="26">
        <v>-7.3063586219999985</v>
      </c>
      <c r="CL468" s="15">
        <v>0</v>
      </c>
      <c r="CM468" s="15"/>
      <c r="CN468" s="15"/>
      <c r="CO468" s="86"/>
      <c r="CP468" s="13"/>
      <c r="CQ468" s="13"/>
      <c r="CR468" s="15"/>
      <c r="CS468" s="13"/>
      <c r="CT468" s="13"/>
      <c r="CU468" s="13"/>
      <c r="CV468" s="13"/>
      <c r="CW468" s="13"/>
      <c r="CX468" s="13"/>
      <c r="CY468" s="13"/>
      <c r="CZ468" s="13"/>
      <c r="DA468" s="13">
        <v>0</v>
      </c>
      <c r="DB468" s="15">
        <v>0</v>
      </c>
      <c r="DC468" s="15">
        <v>1</v>
      </c>
      <c r="DD468" s="15">
        <v>0</v>
      </c>
      <c r="DE468" s="26">
        <v>0</v>
      </c>
      <c r="DF468" s="15">
        <v>1</v>
      </c>
      <c r="DG468" s="15">
        <v>0</v>
      </c>
      <c r="DH468" s="15"/>
      <c r="DI468" s="15">
        <v>1</v>
      </c>
      <c r="DJ468" s="15">
        <v>0</v>
      </c>
      <c r="DK468" s="13">
        <v>1</v>
      </c>
      <c r="DL468" s="13">
        <v>0</v>
      </c>
      <c r="DM468" s="15">
        <v>0</v>
      </c>
    </row>
    <row r="469" spans="1:255" x14ac:dyDescent="0.25">
      <c r="A469" s="13" t="s">
        <v>641</v>
      </c>
      <c r="B469" s="6">
        <v>157</v>
      </c>
      <c r="C469" s="22">
        <v>4</v>
      </c>
      <c r="D469" s="13">
        <v>19</v>
      </c>
      <c r="E469" s="13">
        <v>17.399999999999999</v>
      </c>
      <c r="F469" s="13" t="s">
        <v>548</v>
      </c>
      <c r="G469" s="13"/>
      <c r="H469" s="13">
        <v>0</v>
      </c>
      <c r="I469" s="13"/>
      <c r="J469" s="25">
        <v>0.25</v>
      </c>
      <c r="K469" s="50"/>
      <c r="L469" s="50">
        <v>634</v>
      </c>
      <c r="M469" s="25">
        <v>0.65</v>
      </c>
      <c r="N469" s="25">
        <v>3</v>
      </c>
      <c r="O469" s="25">
        <v>3.5</v>
      </c>
      <c r="P469" s="13">
        <v>138.37</v>
      </c>
      <c r="Q469" s="13">
        <v>115.84</v>
      </c>
      <c r="R469" s="13">
        <v>67</v>
      </c>
      <c r="S469" s="13">
        <v>5.7</v>
      </c>
      <c r="T469" s="13">
        <v>5.5</v>
      </c>
      <c r="U469" s="13">
        <v>-2.3003999999999998</v>
      </c>
      <c r="V469" s="13">
        <v>-54.785600000000002</v>
      </c>
      <c r="W469" s="13">
        <v>1.4910699999999999</v>
      </c>
      <c r="X469" s="13">
        <v>-55.331499999999998</v>
      </c>
      <c r="Y469" s="13">
        <v>0.64846199999999998</v>
      </c>
      <c r="Z469" s="13">
        <v>0.71450599999999997</v>
      </c>
      <c r="AA469" s="13">
        <v>0.77527599999999997</v>
      </c>
      <c r="AB469" s="13">
        <v>0.84549600000000003</v>
      </c>
      <c r="AC469" s="13"/>
      <c r="AD469" s="13"/>
      <c r="AE469" s="13"/>
      <c r="AF469" s="13"/>
      <c r="AG469" s="13">
        <v>-5.78125</v>
      </c>
      <c r="AH469" s="13">
        <v>3.53125</v>
      </c>
      <c r="AI469" s="13">
        <v>1.625</v>
      </c>
      <c r="AJ469" s="13"/>
      <c r="AK469" s="13"/>
      <c r="AL469" s="13"/>
      <c r="AM469" s="60"/>
      <c r="AN469" s="15"/>
      <c r="AO469" s="15"/>
      <c r="AP469" s="25">
        <v>90.496300000000005</v>
      </c>
      <c r="AQ469" s="25">
        <v>-38.688899999999997</v>
      </c>
      <c r="AR469" s="13">
        <v>56</v>
      </c>
      <c r="AS469" s="25">
        <v>-56.8429</v>
      </c>
      <c r="AT469" s="25">
        <v>58</v>
      </c>
      <c r="AU469" s="25">
        <v>-38.688899999999997</v>
      </c>
      <c r="AV469" s="23">
        <v>18.1539</v>
      </c>
      <c r="AW469" s="25">
        <v>72.342399999999998</v>
      </c>
      <c r="AX469" s="25">
        <v>90.496300000000005</v>
      </c>
      <c r="AY469" s="25">
        <v>0.298402</v>
      </c>
      <c r="AZ469" s="25">
        <v>0.15516099999999999</v>
      </c>
      <c r="BA469" s="25">
        <v>490.541</v>
      </c>
      <c r="BB469" s="25">
        <v>-284.375</v>
      </c>
      <c r="BC469" s="25">
        <v>-54.175199999999997</v>
      </c>
      <c r="BD469" s="23">
        <v>2.6676600000000001</v>
      </c>
      <c r="BE469" s="25">
        <v>0.923458</v>
      </c>
      <c r="BF469" s="25">
        <v>-50.531999999999996</v>
      </c>
      <c r="BG469" s="23">
        <v>6.3109000000000037</v>
      </c>
      <c r="BH469" s="25">
        <v>1.97</v>
      </c>
      <c r="BI469" s="25">
        <v>20.514800000000001</v>
      </c>
      <c r="BJ469" s="25">
        <v>20.7864</v>
      </c>
      <c r="BK469" s="25">
        <v>1</v>
      </c>
      <c r="BL469" s="25"/>
      <c r="BM469" s="25"/>
      <c r="BN469" s="25"/>
      <c r="BO469" s="25"/>
      <c r="BP469" s="25"/>
      <c r="BQ469" s="25"/>
      <c r="BR469" s="25"/>
      <c r="BS469" s="25"/>
      <c r="BT469" s="25"/>
      <c r="BV469" s="25"/>
      <c r="BW469" s="25"/>
      <c r="BX469" s="25"/>
      <c r="BY469" s="61">
        <v>0.59236111111111112</v>
      </c>
      <c r="BZ469" s="61"/>
      <c r="CA469" s="61">
        <v>0.60625000000000007</v>
      </c>
      <c r="CB469" s="61">
        <v>0.70138888888888884</v>
      </c>
      <c r="CC469" s="61">
        <v>9.5138888888888773E-2</v>
      </c>
      <c r="CD469" s="25"/>
      <c r="CE469" s="25"/>
      <c r="CF469" s="25"/>
      <c r="CG469" s="25">
        <v>10</v>
      </c>
      <c r="CH469" s="25"/>
      <c r="CI469" s="13"/>
      <c r="CJ469" s="13">
        <v>13</v>
      </c>
      <c r="CK469" s="15">
        <v>0</v>
      </c>
      <c r="CL469" s="15">
        <v>0</v>
      </c>
      <c r="CM469" s="15"/>
      <c r="CN469" s="15"/>
      <c r="CO469" s="86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5">
        <v>0</v>
      </c>
      <c r="DC469" s="15">
        <v>0</v>
      </c>
      <c r="DD469" s="15">
        <v>0</v>
      </c>
      <c r="DE469" s="15">
        <v>0</v>
      </c>
      <c r="DF469" s="15">
        <v>1</v>
      </c>
      <c r="DG469" s="15">
        <v>0</v>
      </c>
      <c r="DH469" s="15"/>
      <c r="DI469" s="13">
        <v>0</v>
      </c>
      <c r="DJ469" s="13">
        <v>0</v>
      </c>
      <c r="DK469" s="13">
        <v>0</v>
      </c>
      <c r="DL469" s="13">
        <v>0</v>
      </c>
      <c r="DM469" s="15"/>
    </row>
    <row r="470" spans="1:255" x14ac:dyDescent="0.25">
      <c r="A470" s="13" t="s">
        <v>666</v>
      </c>
      <c r="B470" s="6">
        <v>180</v>
      </c>
      <c r="C470" s="22">
        <v>3</v>
      </c>
      <c r="D470" s="13">
        <v>19</v>
      </c>
      <c r="E470" s="13">
        <v>16.7</v>
      </c>
      <c r="F470" s="13" t="s">
        <v>548</v>
      </c>
      <c r="G470" s="13"/>
      <c r="H470" s="13">
        <v>0</v>
      </c>
      <c r="I470" s="13"/>
      <c r="J470" s="25">
        <v>0.1</v>
      </c>
      <c r="K470" s="50">
        <v>311</v>
      </c>
      <c r="L470" s="50">
        <v>348</v>
      </c>
      <c r="M470" s="25">
        <v>0.89367816091954022</v>
      </c>
      <c r="N470" s="25">
        <v>3</v>
      </c>
      <c r="O470" s="25">
        <v>3.5</v>
      </c>
      <c r="P470" s="13">
        <v>173</v>
      </c>
      <c r="Q470" s="13">
        <v>93</v>
      </c>
      <c r="R470" s="13">
        <v>20.72</v>
      </c>
      <c r="S470" s="13">
        <v>11.26</v>
      </c>
      <c r="T470" s="13">
        <v>7.9</v>
      </c>
      <c r="U470" s="13">
        <v>-1.1550199999999999</v>
      </c>
      <c r="V470" s="13">
        <v>-62.109299999999998</v>
      </c>
      <c r="W470" s="13">
        <v>1.3142400000000001</v>
      </c>
      <c r="X470" s="13">
        <v>-62.709299999999999</v>
      </c>
      <c r="Y470" s="60"/>
      <c r="Z470" s="60"/>
      <c r="AA470" s="60"/>
      <c r="AB470" s="60"/>
      <c r="AC470" s="60"/>
      <c r="AD470" s="60"/>
      <c r="AE470" s="60"/>
      <c r="AF470" s="60"/>
      <c r="AG470" s="60">
        <v>-4.34375</v>
      </c>
      <c r="AH470" s="60">
        <v>3.15625</v>
      </c>
      <c r="AI470" s="60">
        <v>0.875</v>
      </c>
      <c r="AJ470" s="13">
        <v>-0.48749900000000002</v>
      </c>
      <c r="AK470" s="13"/>
      <c r="AL470" s="13"/>
      <c r="AM470" s="60"/>
      <c r="AN470" s="15"/>
      <c r="AO470" s="15"/>
      <c r="AP470" s="25">
        <v>93.3</v>
      </c>
      <c r="AQ470" s="25">
        <v>-41.195</v>
      </c>
      <c r="AR470" s="13">
        <v>32</v>
      </c>
      <c r="AS470" s="25">
        <v>-65</v>
      </c>
      <c r="AT470" s="25">
        <v>93.28</v>
      </c>
      <c r="AU470" s="25">
        <v>-41.195</v>
      </c>
      <c r="AV470" s="23">
        <v>23.805</v>
      </c>
      <c r="AW470" s="25">
        <v>68.382999999999996</v>
      </c>
      <c r="AX470" s="25">
        <v>93.3</v>
      </c>
      <c r="AY470" s="25">
        <v>0.22</v>
      </c>
      <c r="AZ470" s="25">
        <v>0.1</v>
      </c>
      <c r="BA470" s="25">
        <v>479.83</v>
      </c>
      <c r="BB470" s="25"/>
      <c r="BC470" s="25">
        <v>-54.643000000000001</v>
      </c>
      <c r="BD470" s="23">
        <v>10.356999999999999</v>
      </c>
      <c r="BE470" s="25">
        <v>1.17</v>
      </c>
      <c r="BF470" s="25">
        <v>-56.886000000000003</v>
      </c>
      <c r="BG470" s="23">
        <v>8.1139999999999972</v>
      </c>
      <c r="BH470" s="25">
        <v>11.31</v>
      </c>
      <c r="BI470" s="25">
        <v>30.36</v>
      </c>
      <c r="BJ470" s="25">
        <v>30.51</v>
      </c>
      <c r="BK470" s="25">
        <v>1</v>
      </c>
      <c r="BL470" s="25"/>
      <c r="BM470" s="25"/>
      <c r="BN470" s="25"/>
      <c r="BO470" s="25"/>
      <c r="BP470" s="25"/>
      <c r="BQ470" s="25"/>
      <c r="BR470" s="25"/>
      <c r="BS470" s="25"/>
      <c r="BT470" s="25"/>
      <c r="BV470" s="25"/>
      <c r="BW470" s="25"/>
      <c r="BX470" s="25"/>
      <c r="BY470" s="61">
        <v>0.27916666666666667</v>
      </c>
      <c r="BZ470" s="61"/>
      <c r="CA470" s="61">
        <v>0.29305555555555557</v>
      </c>
      <c r="CB470" s="61">
        <v>0.40277777777777773</v>
      </c>
      <c r="CC470" s="61">
        <v>0.10972222222222217</v>
      </c>
      <c r="CD470" s="25"/>
      <c r="CE470" s="25"/>
      <c r="CF470" s="25"/>
      <c r="CG470" s="25">
        <v>19.2</v>
      </c>
      <c r="CH470" s="25"/>
      <c r="CI470" s="13"/>
      <c r="CJ470" s="15">
        <v>19</v>
      </c>
      <c r="CK470" s="15">
        <v>0</v>
      </c>
      <c r="CL470" s="15">
        <v>0</v>
      </c>
      <c r="CM470" s="15"/>
      <c r="CN470" s="15"/>
      <c r="CO470" s="86"/>
      <c r="CP470" s="13">
        <v>1</v>
      </c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>
        <v>0</v>
      </c>
      <c r="DB470" s="15"/>
      <c r="DC470" s="15"/>
      <c r="DD470" s="15"/>
      <c r="DE470" s="15"/>
      <c r="DF470" s="15"/>
      <c r="DG470" s="15"/>
      <c r="DH470" s="15"/>
      <c r="DI470" s="13">
        <v>0</v>
      </c>
      <c r="DJ470" s="13">
        <v>1</v>
      </c>
      <c r="DK470" s="13">
        <v>0</v>
      </c>
      <c r="DL470" s="15">
        <v>0</v>
      </c>
      <c r="DM470" s="15">
        <v>1</v>
      </c>
    </row>
    <row r="471" spans="1:255" x14ac:dyDescent="0.25">
      <c r="A471" s="13" t="s">
        <v>706</v>
      </c>
      <c r="B471" s="6">
        <v>216</v>
      </c>
      <c r="C471" s="22">
        <v>3</v>
      </c>
      <c r="D471" s="13">
        <v>19</v>
      </c>
      <c r="E471" s="13">
        <v>14.8</v>
      </c>
      <c r="F471" s="13" t="s">
        <v>548</v>
      </c>
      <c r="G471" s="13"/>
      <c r="H471" s="13"/>
      <c r="I471" s="13"/>
      <c r="J471" s="25"/>
      <c r="K471" s="50">
        <v>4</v>
      </c>
      <c r="L471" s="50">
        <v>392</v>
      </c>
      <c r="M471" s="25">
        <v>1.020408163265306E-2</v>
      </c>
      <c r="N471" s="25">
        <v>3</v>
      </c>
      <c r="O471" s="25">
        <v>3.5</v>
      </c>
      <c r="P471" s="13">
        <v>48.16</v>
      </c>
      <c r="Q471" s="13">
        <v>18.93</v>
      </c>
      <c r="R471" s="13"/>
      <c r="S471" s="13">
        <v>1.3140000000000001</v>
      </c>
      <c r="T471" s="13">
        <v>1.17</v>
      </c>
      <c r="U471" s="13">
        <v>-0.90625</v>
      </c>
      <c r="V471" s="13">
        <v>-55.9238</v>
      </c>
      <c r="W471" s="13">
        <v>1.04362</v>
      </c>
      <c r="X471" s="13">
        <v>-56.709699999999998</v>
      </c>
      <c r="Y471" s="13">
        <v>0.37684099999999998</v>
      </c>
      <c r="Z471" s="13">
        <v>0.383934</v>
      </c>
      <c r="AA471" s="13">
        <v>0.39890999999999999</v>
      </c>
      <c r="AB471" s="13">
        <v>0.42468</v>
      </c>
      <c r="AC471" s="13">
        <v>0.44537599999999999</v>
      </c>
      <c r="AD471" s="13"/>
      <c r="AE471" s="13"/>
      <c r="AF471" s="13"/>
      <c r="AG471" s="13">
        <v>-6.34375</v>
      </c>
      <c r="AH471" s="13">
        <v>6.71875</v>
      </c>
      <c r="AI471" s="13">
        <v>3.375</v>
      </c>
      <c r="AJ471" s="13"/>
      <c r="AK471" s="13"/>
      <c r="AL471" s="13"/>
      <c r="AM471" s="60"/>
      <c r="AN471" s="15"/>
      <c r="AO471" s="15"/>
      <c r="AP471" s="25">
        <v>84.81</v>
      </c>
      <c r="AQ471" s="25">
        <v>-33.375</v>
      </c>
      <c r="AR471" s="13">
        <v>10</v>
      </c>
      <c r="AS471" s="25">
        <v>-53.32</v>
      </c>
      <c r="AT471" s="25">
        <v>480</v>
      </c>
      <c r="AU471" s="25">
        <v>-33.375</v>
      </c>
      <c r="AV471" s="25">
        <v>19.945</v>
      </c>
      <c r="AW471" s="25">
        <v>64.858999999999995</v>
      </c>
      <c r="AX471" s="25">
        <v>84.81</v>
      </c>
      <c r="AY471" s="25">
        <v>0.15</v>
      </c>
      <c r="AZ471" s="25">
        <v>7.0000000000000007E-2</v>
      </c>
      <c r="BA471" s="25">
        <v>620.30999999999995</v>
      </c>
      <c r="BB471" s="25"/>
      <c r="BC471" s="25">
        <v>-51.072000000000003</v>
      </c>
      <c r="BD471" s="25">
        <v>2.2479999999999976</v>
      </c>
      <c r="BE471" s="25">
        <v>0.93</v>
      </c>
      <c r="BF471" s="25">
        <v>-44.018999999999998</v>
      </c>
      <c r="BG471" s="25">
        <v>9.3010000000000019</v>
      </c>
      <c r="BH471" s="25">
        <v>4.79</v>
      </c>
      <c r="BI471" s="25">
        <v>2.86</v>
      </c>
      <c r="BJ471" s="25">
        <v>2.98</v>
      </c>
      <c r="BK471" s="25">
        <v>1</v>
      </c>
      <c r="BL471" s="25"/>
      <c r="BM471" s="25"/>
      <c r="BN471" s="25"/>
      <c r="BO471" s="25"/>
      <c r="BP471" s="25"/>
      <c r="BQ471" s="25"/>
      <c r="BR471" s="25"/>
      <c r="BS471" s="25"/>
      <c r="BT471" s="25"/>
      <c r="BV471" s="25"/>
      <c r="BW471" s="25"/>
      <c r="BX471" s="25"/>
      <c r="BY471" s="61">
        <v>0.47916666666666669</v>
      </c>
      <c r="BZ471" s="61"/>
      <c r="CA471" s="61">
        <v>0.49305555555555558</v>
      </c>
      <c r="CB471" s="61">
        <v>0.5444444444444444</v>
      </c>
      <c r="CC471" s="61">
        <v>5.1388888888888817E-2</v>
      </c>
      <c r="CD471" s="25"/>
      <c r="CE471" s="25"/>
      <c r="CF471" s="25"/>
      <c r="CG471" s="25">
        <v>10.5</v>
      </c>
      <c r="CH471" s="25"/>
      <c r="CI471" s="13"/>
      <c r="CJ471" s="13">
        <v>30</v>
      </c>
      <c r="CK471" s="15">
        <v>0</v>
      </c>
      <c r="CL471" s="15"/>
      <c r="CM471" s="15"/>
      <c r="CN471" s="15"/>
      <c r="CO471" s="86">
        <v>1</v>
      </c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>
        <v>0</v>
      </c>
      <c r="DB471" s="15">
        <v>0</v>
      </c>
      <c r="DC471" s="15">
        <v>0</v>
      </c>
      <c r="DD471" s="15">
        <v>0</v>
      </c>
      <c r="DE471" s="15">
        <v>0</v>
      </c>
      <c r="DF471" s="15">
        <v>0</v>
      </c>
      <c r="DG471" s="15">
        <v>0</v>
      </c>
      <c r="DH471" s="15"/>
      <c r="DI471" s="13">
        <v>1</v>
      </c>
      <c r="DJ471" s="13">
        <v>0</v>
      </c>
      <c r="DK471" s="13">
        <v>0</v>
      </c>
      <c r="DL471" s="13">
        <v>1</v>
      </c>
      <c r="DM471" s="15">
        <v>0</v>
      </c>
    </row>
    <row r="472" spans="1:255" x14ac:dyDescent="0.25">
      <c r="A472" s="13" t="s">
        <v>710</v>
      </c>
      <c r="B472" s="6">
        <v>223</v>
      </c>
      <c r="C472" s="22">
        <v>9</v>
      </c>
      <c r="D472" s="13">
        <v>19</v>
      </c>
      <c r="E472" s="13">
        <v>16.600000000000001</v>
      </c>
      <c r="F472" s="13" t="s">
        <v>548</v>
      </c>
      <c r="G472" s="13" t="s">
        <v>711</v>
      </c>
      <c r="H472" s="13"/>
      <c r="I472" s="13"/>
      <c r="J472" s="25">
        <v>0.78</v>
      </c>
      <c r="K472" s="50">
        <v>398</v>
      </c>
      <c r="L472" s="50">
        <v>666</v>
      </c>
      <c r="M472" s="25">
        <v>0.59759759759759756</v>
      </c>
      <c r="N472" s="25">
        <v>3</v>
      </c>
      <c r="O472" s="25">
        <v>3.5</v>
      </c>
      <c r="P472" s="13">
        <v>181.46</v>
      </c>
      <c r="Q472" s="13">
        <v>148.65</v>
      </c>
      <c r="R472" s="13">
        <v>140</v>
      </c>
      <c r="S472" s="13">
        <v>9.7569999999999997</v>
      </c>
      <c r="T472" s="13">
        <v>9.89</v>
      </c>
      <c r="U472" s="13">
        <v>-1.15347</v>
      </c>
      <c r="V472" s="13">
        <v>-63.2654</v>
      </c>
      <c r="W472" s="13">
        <v>0.85375000000000001</v>
      </c>
      <c r="X472" s="13">
        <v>-62.788200000000003</v>
      </c>
      <c r="Y472" s="13">
        <v>0.50980899999999996</v>
      </c>
      <c r="Z472" s="13">
        <v>0.54230400000000001</v>
      </c>
      <c r="AA472" s="13">
        <v>0.59310499999999999</v>
      </c>
      <c r="AB472" s="13">
        <v>0.67592399999999997</v>
      </c>
      <c r="AC472" s="60"/>
      <c r="AD472" s="60"/>
      <c r="AE472" s="60"/>
      <c r="AF472" s="60"/>
      <c r="AG472" s="60"/>
      <c r="AH472" s="60"/>
      <c r="AI472" s="60"/>
      <c r="AJ472" s="13">
        <v>-76.8</v>
      </c>
      <c r="AK472" s="13">
        <v>-160</v>
      </c>
      <c r="AL472" s="13">
        <v>500</v>
      </c>
      <c r="AM472" s="60"/>
      <c r="AN472" s="15"/>
      <c r="AO472" s="15"/>
      <c r="AP472" s="60"/>
      <c r="AQ472" s="60"/>
      <c r="AR472" s="60"/>
      <c r="AS472" s="60"/>
      <c r="AT472" s="78"/>
      <c r="AU472" s="60"/>
      <c r="AV472" s="43"/>
      <c r="AW472" s="60"/>
      <c r="AX472" s="60"/>
      <c r="AY472" s="60"/>
      <c r="AZ472" s="60"/>
      <c r="BA472" s="60"/>
      <c r="BB472" s="60"/>
      <c r="BC472" s="60"/>
      <c r="BD472" s="43"/>
      <c r="BE472" s="60"/>
      <c r="BF472" s="60"/>
      <c r="BH472" s="59"/>
      <c r="BI472" s="59"/>
      <c r="BJ472" s="59"/>
      <c r="BK472" s="25">
        <v>1</v>
      </c>
      <c r="BL472" s="25"/>
      <c r="BM472" s="25"/>
      <c r="BN472" s="25"/>
      <c r="BO472" s="25"/>
      <c r="BP472" s="25"/>
      <c r="BQ472" s="25"/>
      <c r="BR472" s="25"/>
      <c r="BS472" s="25"/>
      <c r="BT472" s="25"/>
      <c r="BV472" s="25"/>
      <c r="BW472" s="25"/>
      <c r="BX472" s="25"/>
      <c r="BY472" s="61">
        <v>0.30833333333333335</v>
      </c>
      <c r="BZ472" s="61"/>
      <c r="CA472" s="61">
        <v>0.32777777777777778</v>
      </c>
      <c r="CB472" s="61">
        <v>0.41250000000000003</v>
      </c>
      <c r="CC472" s="61">
        <v>8.4722222222222254E-2</v>
      </c>
      <c r="CD472" s="25"/>
      <c r="CE472" s="25"/>
      <c r="CF472" s="25"/>
      <c r="CG472" s="25">
        <v>10.199999999999999</v>
      </c>
      <c r="CH472" s="25"/>
      <c r="CI472" s="13"/>
      <c r="CJ472" s="13">
        <v>33</v>
      </c>
      <c r="CK472" s="15">
        <v>9.5823108039999987</v>
      </c>
      <c r="CL472" s="15"/>
      <c r="CM472" s="15"/>
      <c r="CN472" s="15"/>
      <c r="CO472" s="86"/>
      <c r="CP472" s="13"/>
      <c r="CQ472" s="13">
        <v>11.29</v>
      </c>
      <c r="CR472" s="15">
        <v>6.72</v>
      </c>
      <c r="CS472" s="13">
        <v>6.2</v>
      </c>
      <c r="CT472" s="13"/>
      <c r="CU472" s="13"/>
      <c r="CV472" s="13"/>
      <c r="CW472" s="13"/>
      <c r="CX472" s="13"/>
      <c r="CY472" s="13"/>
      <c r="CZ472" s="13"/>
      <c r="DA472" s="13">
        <v>1</v>
      </c>
      <c r="DB472" s="15">
        <v>0</v>
      </c>
      <c r="DC472" s="15">
        <v>0</v>
      </c>
      <c r="DD472" s="15">
        <v>0</v>
      </c>
      <c r="DE472" s="15">
        <v>0</v>
      </c>
      <c r="DF472" s="15">
        <v>0</v>
      </c>
      <c r="DG472" s="15">
        <v>0</v>
      </c>
      <c r="DH472" s="15"/>
      <c r="DI472" s="15">
        <v>1</v>
      </c>
      <c r="DJ472" s="15">
        <v>1</v>
      </c>
      <c r="DK472" s="13">
        <v>0</v>
      </c>
      <c r="DL472" s="13">
        <v>1</v>
      </c>
      <c r="DM472" s="15">
        <v>0</v>
      </c>
    </row>
    <row r="473" spans="1:255" x14ac:dyDescent="0.25">
      <c r="A473" s="200" t="s">
        <v>713</v>
      </c>
      <c r="B473" s="6">
        <v>226</v>
      </c>
      <c r="C473" s="22">
        <v>3</v>
      </c>
      <c r="D473" s="13">
        <v>19</v>
      </c>
      <c r="E473" s="13">
        <v>14.2</v>
      </c>
      <c r="F473" s="6" t="s">
        <v>618</v>
      </c>
      <c r="G473" s="13" t="s">
        <v>714</v>
      </c>
      <c r="H473" s="13">
        <v>0</v>
      </c>
      <c r="I473" s="13"/>
      <c r="J473" s="25">
        <v>0.33</v>
      </c>
      <c r="K473" s="50">
        <v>275</v>
      </c>
      <c r="L473" s="50">
        <v>340</v>
      </c>
      <c r="M473" s="25">
        <v>0.80882352941176472</v>
      </c>
      <c r="N473" s="25">
        <v>3</v>
      </c>
      <c r="O473" s="25">
        <v>3</v>
      </c>
      <c r="P473" s="13">
        <v>43.95</v>
      </c>
      <c r="Q473" s="13">
        <v>25.45</v>
      </c>
      <c r="R473" s="13">
        <v>24.6</v>
      </c>
      <c r="S473" s="13">
        <v>1.954</v>
      </c>
      <c r="T473" s="13">
        <v>2.141</v>
      </c>
      <c r="U473" s="13">
        <v>-1.24027</v>
      </c>
      <c r="V473" s="13">
        <v>-52.740900000000003</v>
      </c>
      <c r="W473" s="13">
        <v>1.02715</v>
      </c>
      <c r="X473" s="13">
        <v>-53.013100000000001</v>
      </c>
      <c r="Y473" s="13">
        <v>0.52257299999999995</v>
      </c>
      <c r="Z473" s="13">
        <v>0.54199699999999995</v>
      </c>
      <c r="AA473" s="13">
        <v>0.573183</v>
      </c>
      <c r="AB473" s="13">
        <v>0.59560999999999997</v>
      </c>
      <c r="AC473" s="13">
        <v>0.67782500000000001</v>
      </c>
      <c r="AD473" s="13">
        <v>-17.1875</v>
      </c>
      <c r="AE473" s="13">
        <v>9.375</v>
      </c>
      <c r="AF473" s="13">
        <v>6.5625</v>
      </c>
      <c r="AG473" s="13">
        <v>-12.125</v>
      </c>
      <c r="AH473" s="13">
        <v>8.34375</v>
      </c>
      <c r="AI473" s="13">
        <v>4.75</v>
      </c>
      <c r="AJ473" s="13"/>
      <c r="AK473" s="13"/>
      <c r="AL473" s="13"/>
      <c r="AM473" s="60"/>
      <c r="AN473" s="15"/>
      <c r="AO473" s="15"/>
      <c r="AP473" s="25">
        <v>82.298500000000004</v>
      </c>
      <c r="AQ473" s="25">
        <v>-27.294699999999999</v>
      </c>
      <c r="AR473" s="13">
        <v>46</v>
      </c>
      <c r="AS473" s="25">
        <v>-53.061399999999999</v>
      </c>
      <c r="AT473" s="25">
        <v>390</v>
      </c>
      <c r="AU473" s="25">
        <v>-27.294699999999999</v>
      </c>
      <c r="AV473" s="23">
        <v>25.7666</v>
      </c>
      <c r="AW473" s="25">
        <v>56.531799999999997</v>
      </c>
      <c r="AX473" s="25">
        <v>82.298500000000004</v>
      </c>
      <c r="AY473" s="25">
        <v>0.25137399999999999</v>
      </c>
      <c r="AZ473" s="25">
        <v>0.13789199999999999</v>
      </c>
      <c r="BA473" s="25">
        <v>431.04599999999999</v>
      </c>
      <c r="BB473" s="25">
        <v>-275.86399999999998</v>
      </c>
      <c r="BC473" s="25">
        <v>-47.356000000000002</v>
      </c>
      <c r="BD473" s="23">
        <v>5.7054</v>
      </c>
      <c r="BE473" s="25">
        <v>0.87611000000000006</v>
      </c>
      <c r="BF473" s="25">
        <v>-42.506</v>
      </c>
      <c r="BG473" s="23">
        <v>10.555399999999999</v>
      </c>
      <c r="BH473" s="25">
        <v>6.07</v>
      </c>
      <c r="BI473" s="25">
        <v>3.4160599999999999</v>
      </c>
      <c r="BJ473" s="25">
        <v>3.6739099999999998</v>
      </c>
      <c r="BK473" s="25">
        <v>1</v>
      </c>
      <c r="BL473" s="25"/>
      <c r="BM473" s="25"/>
      <c r="BN473" s="25"/>
      <c r="BO473" s="25"/>
      <c r="BP473" s="25"/>
      <c r="BQ473" s="25"/>
      <c r="BR473" s="25"/>
      <c r="BS473" s="25"/>
      <c r="BT473" s="25"/>
      <c r="BV473" s="25"/>
      <c r="BW473" s="25"/>
      <c r="BX473" s="25"/>
      <c r="BY473" s="61">
        <v>0.50486111111111109</v>
      </c>
      <c r="BZ473" s="61"/>
      <c r="CA473" s="61">
        <v>0.51666666666666672</v>
      </c>
      <c r="CB473" s="61">
        <v>0.56944444444444442</v>
      </c>
      <c r="CC473" s="61">
        <v>5.2777777777777701E-2</v>
      </c>
      <c r="CD473" s="25"/>
      <c r="CE473" s="25"/>
      <c r="CF473" s="25"/>
      <c r="CG473" s="25">
        <v>7.7</v>
      </c>
      <c r="CH473" s="25"/>
      <c r="CI473" s="13"/>
      <c r="CJ473" s="15">
        <v>34</v>
      </c>
      <c r="CK473" s="15">
        <v>-11.502453749999997</v>
      </c>
      <c r="CL473" s="15">
        <v>0</v>
      </c>
      <c r="CM473" s="15"/>
      <c r="CN473" s="15"/>
      <c r="CO473" s="86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>
        <v>0</v>
      </c>
      <c r="DB473" s="15">
        <v>1</v>
      </c>
      <c r="DC473" s="15">
        <v>0</v>
      </c>
      <c r="DD473" s="15">
        <v>0</v>
      </c>
      <c r="DE473" s="26">
        <v>0</v>
      </c>
      <c r="DF473" s="26">
        <v>0</v>
      </c>
      <c r="DG473" s="26">
        <v>0</v>
      </c>
      <c r="DH473" s="26"/>
      <c r="DI473" s="13">
        <v>0</v>
      </c>
      <c r="DJ473" s="13">
        <v>1</v>
      </c>
      <c r="DK473" s="13">
        <v>0</v>
      </c>
      <c r="DL473" s="15">
        <v>0</v>
      </c>
      <c r="DM473" s="15">
        <v>1</v>
      </c>
    </row>
    <row r="474" spans="1:255" x14ac:dyDescent="0.25">
      <c r="A474" s="13" t="s">
        <v>764</v>
      </c>
      <c r="B474" s="6">
        <v>274</v>
      </c>
      <c r="C474" s="22">
        <v>6</v>
      </c>
      <c r="D474" s="13">
        <v>19</v>
      </c>
      <c r="E474" s="13">
        <v>20.5</v>
      </c>
      <c r="F474" s="13" t="s">
        <v>548</v>
      </c>
      <c r="G474" s="13"/>
      <c r="H474" s="13">
        <v>0</v>
      </c>
      <c r="I474" s="13"/>
      <c r="J474" s="25">
        <v>0.66666666666666663</v>
      </c>
      <c r="K474" s="50">
        <v>99</v>
      </c>
      <c r="L474" s="50">
        <v>658</v>
      </c>
      <c r="M474" s="25">
        <v>0.15045592705167174</v>
      </c>
      <c r="N474" s="25">
        <v>3</v>
      </c>
      <c r="O474" s="25">
        <v>3.5</v>
      </c>
      <c r="P474" s="13">
        <v>35.24</v>
      </c>
      <c r="Q474" s="13">
        <v>15.69</v>
      </c>
      <c r="R474" s="13">
        <v>17.23</v>
      </c>
      <c r="S474" s="13">
        <v>1.07</v>
      </c>
      <c r="T474" s="13">
        <v>1.08</v>
      </c>
      <c r="U474" s="13">
        <v>-0.87365599999999999</v>
      </c>
      <c r="V474" s="13">
        <v>-51.779600000000002</v>
      </c>
      <c r="W474" s="13">
        <v>0.71620600000000001</v>
      </c>
      <c r="X474" s="13">
        <v>-51.438600000000001</v>
      </c>
      <c r="Y474" s="13">
        <v>0.43068400000000001</v>
      </c>
      <c r="Z474" s="13">
        <v>0.42970999999999998</v>
      </c>
      <c r="AA474" s="13">
        <v>0.43984800000000002</v>
      </c>
      <c r="AB474" s="13">
        <v>0.46884700000000001</v>
      </c>
      <c r="AC474" s="13">
        <v>0.48696</v>
      </c>
      <c r="AD474" s="13">
        <v>-10</v>
      </c>
      <c r="AE474" s="13">
        <v>7.625</v>
      </c>
      <c r="AF474" s="13">
        <v>5.28125</v>
      </c>
      <c r="AG474" s="13">
        <v>-6.34375</v>
      </c>
      <c r="AH474" s="13">
        <v>8.375</v>
      </c>
      <c r="AI474" s="13">
        <v>3.3125</v>
      </c>
      <c r="AJ474" s="13">
        <v>-74.2</v>
      </c>
      <c r="AK474" s="13">
        <v>-1500</v>
      </c>
      <c r="AL474" s="13">
        <v>200</v>
      </c>
      <c r="AM474" s="60"/>
      <c r="AN474" s="15"/>
      <c r="AO474" s="15"/>
      <c r="AP474" s="25">
        <v>75.489999999999995</v>
      </c>
      <c r="AQ474" s="25">
        <v>-31.425000000000001</v>
      </c>
      <c r="AR474" s="13">
        <v>28</v>
      </c>
      <c r="AS474" s="25">
        <v>-51.06</v>
      </c>
      <c r="AT474" s="189">
        <v>460</v>
      </c>
      <c r="AU474" s="25">
        <v>-31.425000000000001</v>
      </c>
      <c r="AV474" s="25">
        <v>19.635000000000002</v>
      </c>
      <c r="AW474" s="25">
        <v>55.96</v>
      </c>
      <c r="AX474" s="25">
        <v>75.489999999999995</v>
      </c>
      <c r="AY474" s="25">
        <v>0.16</v>
      </c>
      <c r="AZ474" s="25">
        <v>0.08</v>
      </c>
      <c r="BA474" s="25">
        <v>455.97</v>
      </c>
      <c r="BB474" s="25"/>
      <c r="BC474" s="25">
        <v>-48.494</v>
      </c>
      <c r="BD474" s="25">
        <v>2.5660000000000025</v>
      </c>
      <c r="BE474" s="25">
        <v>1.26</v>
      </c>
      <c r="BF474" s="25">
        <v>-42.57</v>
      </c>
      <c r="BG474" s="25">
        <v>8.490000000000002</v>
      </c>
      <c r="BH474" s="25">
        <v>3.34</v>
      </c>
      <c r="BI474" s="25">
        <v>3.49</v>
      </c>
      <c r="BJ474" s="25">
        <v>3.61</v>
      </c>
      <c r="BK474" s="25">
        <v>1</v>
      </c>
      <c r="BL474" s="25"/>
      <c r="BM474" s="25"/>
      <c r="BN474" s="25"/>
      <c r="BO474" s="25"/>
      <c r="BP474" s="25"/>
      <c r="BQ474" s="25"/>
      <c r="BR474" s="25"/>
      <c r="BS474" s="25"/>
      <c r="BT474" s="25"/>
      <c r="BV474" s="25"/>
      <c r="BW474" s="25"/>
      <c r="BX474" s="25"/>
      <c r="BY474" s="61">
        <v>0.3611111111111111</v>
      </c>
      <c r="BZ474" s="61"/>
      <c r="CA474" s="61">
        <v>0.37777777777777777</v>
      </c>
      <c r="CB474" s="61">
        <v>0.47500000000000003</v>
      </c>
      <c r="CC474" s="61">
        <v>9.7222222222222265E-2</v>
      </c>
      <c r="CD474" s="25"/>
      <c r="CE474" s="25"/>
      <c r="CF474" s="25"/>
      <c r="CG474" s="25">
        <v>11.5</v>
      </c>
      <c r="CH474" s="25"/>
      <c r="CI474" s="13"/>
      <c r="CJ474" s="13">
        <v>48</v>
      </c>
      <c r="CK474" s="15">
        <v>-33.219086429999997</v>
      </c>
      <c r="CL474" s="15">
        <v>-13.249485</v>
      </c>
      <c r="CM474" s="15"/>
      <c r="CN474" s="15"/>
      <c r="CO474" s="86"/>
      <c r="CP474" s="15">
        <v>1</v>
      </c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>
        <v>0</v>
      </c>
      <c r="DB474" s="15">
        <v>1</v>
      </c>
      <c r="DC474" s="15">
        <v>0</v>
      </c>
      <c r="DD474" s="15">
        <v>0</v>
      </c>
      <c r="DE474" s="26">
        <v>0</v>
      </c>
      <c r="DF474" s="26">
        <v>0</v>
      </c>
      <c r="DG474" s="26">
        <v>0</v>
      </c>
      <c r="DH474" s="26"/>
      <c r="DI474" s="15">
        <v>0</v>
      </c>
      <c r="DJ474" s="15">
        <v>1</v>
      </c>
      <c r="DK474" s="15">
        <v>0</v>
      </c>
      <c r="DL474" s="15">
        <v>1</v>
      </c>
      <c r="DM474" s="15">
        <v>0</v>
      </c>
    </row>
    <row r="475" spans="1:255" x14ac:dyDescent="0.25">
      <c r="A475" s="13" t="s">
        <v>765</v>
      </c>
      <c r="B475" s="6">
        <v>275</v>
      </c>
      <c r="C475" s="22">
        <v>3</v>
      </c>
      <c r="D475" s="13">
        <v>19</v>
      </c>
      <c r="E475" s="13">
        <v>20.5</v>
      </c>
      <c r="F475" s="13" t="s">
        <v>548</v>
      </c>
      <c r="G475" s="13"/>
      <c r="H475" s="13">
        <v>0</v>
      </c>
      <c r="I475" s="13"/>
      <c r="J475" s="25">
        <v>6.6666666666666666E-2</v>
      </c>
      <c r="K475" s="50">
        <v>142</v>
      </c>
      <c r="L475" s="50">
        <v>217</v>
      </c>
      <c r="M475" s="25">
        <v>0.65437788018433185</v>
      </c>
      <c r="N475" s="25">
        <v>3</v>
      </c>
      <c r="O475" s="25">
        <v>3.5</v>
      </c>
      <c r="P475" s="13">
        <v>84.91</v>
      </c>
      <c r="Q475" s="13">
        <v>47.35</v>
      </c>
      <c r="R475" s="13">
        <v>59.02</v>
      </c>
      <c r="S475" s="13">
        <v>0.39700000000000002</v>
      </c>
      <c r="T475" s="13">
        <v>3.72</v>
      </c>
      <c r="U475" s="13">
        <v>-0.96411999999999998</v>
      </c>
      <c r="V475" s="13">
        <v>-58.143999999999998</v>
      </c>
      <c r="W475" s="13">
        <v>1.13978</v>
      </c>
      <c r="X475" s="13">
        <v>-59.1</v>
      </c>
      <c r="Y475" s="13">
        <v>0.49820599999999998</v>
      </c>
      <c r="Z475" s="13">
        <v>0.53024000000000004</v>
      </c>
      <c r="AA475" s="13">
        <v>0.55208299999999999</v>
      </c>
      <c r="AB475" s="13">
        <v>0.61248499999999995</v>
      </c>
      <c r="AC475" s="13">
        <v>0.58710600000000002</v>
      </c>
      <c r="AD475" s="13">
        <v>-10.625</v>
      </c>
      <c r="AE475" s="13">
        <v>21</v>
      </c>
      <c r="AF475" s="13">
        <v>4.21875</v>
      </c>
      <c r="AG475" s="13">
        <v>-7.1875</v>
      </c>
      <c r="AH475" s="13">
        <v>4.1875</v>
      </c>
      <c r="AI475" s="13">
        <v>2.46875</v>
      </c>
      <c r="AJ475" s="13">
        <v>-75.599999999999994</v>
      </c>
      <c r="AK475" s="13">
        <v>-450</v>
      </c>
      <c r="AL475" s="13">
        <v>500</v>
      </c>
      <c r="AM475" s="60"/>
      <c r="AN475" s="15"/>
      <c r="AO475" s="15"/>
      <c r="AP475" s="25">
        <v>93.72</v>
      </c>
      <c r="AQ475" s="25">
        <v>-34.040999999999997</v>
      </c>
      <c r="AR475" s="13">
        <v>35</v>
      </c>
      <c r="AS475" s="25">
        <v>-57.81</v>
      </c>
      <c r="AT475" s="25">
        <v>200</v>
      </c>
      <c r="AU475" s="25">
        <v>-34.040999999999997</v>
      </c>
      <c r="AV475" s="23">
        <v>23.769000000000005</v>
      </c>
      <c r="AW475" s="25">
        <v>70.096999999999994</v>
      </c>
      <c r="AX475" s="25">
        <v>93.72</v>
      </c>
      <c r="AY475" s="25">
        <v>0.17</v>
      </c>
      <c r="AZ475" s="25">
        <v>0.08</v>
      </c>
      <c r="BA475" s="25">
        <v>549.73</v>
      </c>
      <c r="BB475" s="25"/>
      <c r="BC475" s="25">
        <v>-56.542000000000002</v>
      </c>
      <c r="BD475" s="23">
        <v>1.2680000000000007</v>
      </c>
      <c r="BE475" s="25">
        <v>1.01</v>
      </c>
      <c r="BF475" s="25">
        <v>-48.414000000000001</v>
      </c>
      <c r="BG475" s="23">
        <v>9.3960000000000008</v>
      </c>
      <c r="BH475" s="25">
        <v>4.33</v>
      </c>
      <c r="BI475" s="25">
        <v>6.35</v>
      </c>
      <c r="BJ475" s="25">
        <v>6.48</v>
      </c>
      <c r="BK475" s="25">
        <v>1</v>
      </c>
      <c r="BL475" s="25"/>
      <c r="BM475" s="25"/>
      <c r="BN475" s="25"/>
      <c r="BO475" s="25"/>
      <c r="BP475" s="25"/>
      <c r="BQ475" s="25"/>
      <c r="BR475" s="25"/>
      <c r="BS475" s="25"/>
      <c r="BT475" s="25"/>
      <c r="BV475" s="25"/>
      <c r="BW475" s="25"/>
      <c r="BX475" s="25"/>
      <c r="BY475" s="61">
        <v>0.3611111111111111</v>
      </c>
      <c r="BZ475" s="61"/>
      <c r="CA475" s="61">
        <v>0.37083333333333335</v>
      </c>
      <c r="CB475" s="61">
        <v>0.49236111111111108</v>
      </c>
      <c r="CC475" s="61">
        <v>0.12152777777777773</v>
      </c>
      <c r="CD475" s="25"/>
      <c r="CE475" s="25"/>
      <c r="CF475" s="25"/>
      <c r="CG475" s="25">
        <v>12.3</v>
      </c>
      <c r="CH475" s="25"/>
      <c r="CI475" s="13"/>
      <c r="CJ475" s="15">
        <v>49</v>
      </c>
      <c r="CK475" s="15">
        <v>0</v>
      </c>
      <c r="CL475" s="15">
        <v>0</v>
      </c>
      <c r="CM475" s="15"/>
      <c r="CN475" s="15"/>
      <c r="CO475" s="86"/>
      <c r="CP475" s="13">
        <v>1</v>
      </c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>
        <v>0</v>
      </c>
      <c r="DB475" s="15">
        <v>0</v>
      </c>
      <c r="DC475" s="15">
        <v>0</v>
      </c>
      <c r="DD475" s="15">
        <v>0</v>
      </c>
      <c r="DE475" s="15">
        <v>0</v>
      </c>
      <c r="DF475" s="15">
        <v>0</v>
      </c>
      <c r="DG475" s="15">
        <v>0</v>
      </c>
      <c r="DH475" s="15"/>
      <c r="DI475" s="13">
        <v>1</v>
      </c>
      <c r="DJ475" s="13">
        <v>0</v>
      </c>
      <c r="DK475" s="13">
        <v>1</v>
      </c>
      <c r="DL475" s="15">
        <v>0</v>
      </c>
      <c r="DM475" s="15">
        <v>0</v>
      </c>
    </row>
    <row r="476" spans="1:255" x14ac:dyDescent="0.25">
      <c r="A476" s="13" t="s">
        <v>767</v>
      </c>
      <c r="B476" s="6">
        <v>279</v>
      </c>
      <c r="C476" s="22">
        <v>5</v>
      </c>
      <c r="D476" s="13">
        <v>19</v>
      </c>
      <c r="E476" s="13">
        <v>20.5</v>
      </c>
      <c r="F476" s="13" t="s">
        <v>548</v>
      </c>
      <c r="G476" s="13"/>
      <c r="H476" s="13">
        <v>0</v>
      </c>
      <c r="I476" s="13"/>
      <c r="J476" s="25">
        <v>0.6</v>
      </c>
      <c r="K476" s="50">
        <v>3</v>
      </c>
      <c r="L476" s="50">
        <v>500</v>
      </c>
      <c r="M476" s="25">
        <v>6.0000000000000001E-3</v>
      </c>
      <c r="N476" s="25">
        <v>3</v>
      </c>
      <c r="O476" s="25">
        <v>3.5</v>
      </c>
      <c r="P476" s="25">
        <v>88.32</v>
      </c>
      <c r="Q476" s="25">
        <v>33.119999999999997</v>
      </c>
      <c r="R476" s="25">
        <v>38.72</v>
      </c>
      <c r="S476" s="25">
        <v>2.68</v>
      </c>
      <c r="T476" s="13">
        <v>2.2730000000000001</v>
      </c>
      <c r="U476" s="13">
        <v>-0.69893300000000003</v>
      </c>
      <c r="V476" s="13">
        <v>-53.918999999999997</v>
      </c>
      <c r="W476" s="13">
        <v>0.60324999999999995</v>
      </c>
      <c r="X476" s="13">
        <v>-55.185099999999998</v>
      </c>
      <c r="Y476" s="13">
        <v>0.36987999999999999</v>
      </c>
      <c r="Z476" s="13">
        <v>0.39309699999999997</v>
      </c>
      <c r="AA476" s="13">
        <v>0.42347699999999999</v>
      </c>
      <c r="AB476" s="13">
        <v>0.45845599999999997</v>
      </c>
      <c r="AC476" s="13">
        <v>0.54982200000000003</v>
      </c>
      <c r="AD476" s="13"/>
      <c r="AE476" s="13"/>
      <c r="AF476" s="13"/>
      <c r="AG476" s="13">
        <v>-4.53125</v>
      </c>
      <c r="AH476" s="13">
        <v>5.3125</v>
      </c>
      <c r="AI476" s="13">
        <v>1.96875</v>
      </c>
      <c r="AJ476" s="13"/>
      <c r="AK476" s="13"/>
      <c r="AL476" s="13"/>
      <c r="AM476" s="60"/>
      <c r="AN476" s="15"/>
      <c r="AO476" s="15"/>
      <c r="AP476" s="25">
        <v>81.83</v>
      </c>
      <c r="AQ476" s="25">
        <v>-34.671999999999997</v>
      </c>
      <c r="AR476" s="13">
        <v>14</v>
      </c>
      <c r="AS476" s="25">
        <v>-53.88</v>
      </c>
      <c r="AT476" s="25">
        <v>200</v>
      </c>
      <c r="AU476" s="25">
        <v>-34.671999999999997</v>
      </c>
      <c r="AV476" s="23">
        <v>19.208000000000006</v>
      </c>
      <c r="AW476" s="25">
        <v>62.91</v>
      </c>
      <c r="AX476" s="25">
        <v>81.83</v>
      </c>
      <c r="AY476" s="25">
        <v>0.13</v>
      </c>
      <c r="AZ476" s="25">
        <v>7.0000000000000007E-2</v>
      </c>
      <c r="BA476" s="25">
        <v>580.91999999999996</v>
      </c>
      <c r="BB476" s="25"/>
      <c r="BC476" s="25">
        <v>-55.652000000000001</v>
      </c>
      <c r="BD476" s="23">
        <v>-1.7719999999999985</v>
      </c>
      <c r="BE476" s="25">
        <v>1.06</v>
      </c>
      <c r="BF476" s="25">
        <v>-46.738</v>
      </c>
      <c r="BG476" s="23">
        <v>7.142000000000003</v>
      </c>
      <c r="BH476" s="25">
        <v>12.066000000000001</v>
      </c>
      <c r="BI476" s="25">
        <v>5.17</v>
      </c>
      <c r="BJ476" s="25">
        <v>5.28</v>
      </c>
      <c r="BK476" s="25">
        <v>1</v>
      </c>
      <c r="BL476" s="25"/>
      <c r="BM476" s="25"/>
      <c r="BN476" s="25"/>
      <c r="BO476" s="25"/>
      <c r="BP476" s="25"/>
      <c r="BQ476" s="25"/>
      <c r="BR476" s="25"/>
      <c r="BS476" s="25"/>
      <c r="BT476" s="25"/>
      <c r="BV476" s="25"/>
      <c r="BW476" s="25"/>
      <c r="BX476" s="25"/>
      <c r="BY476" s="61">
        <v>0.3611111111111111</v>
      </c>
      <c r="BZ476" s="61"/>
      <c r="CA476" s="61">
        <v>0.3756944444444445</v>
      </c>
      <c r="CB476" s="61">
        <v>0.54999999999999993</v>
      </c>
      <c r="CC476" s="61">
        <v>0.17430555555555544</v>
      </c>
      <c r="CD476" s="25"/>
      <c r="CE476" s="25"/>
      <c r="CF476" s="25"/>
      <c r="CG476" s="25">
        <v>14.5</v>
      </c>
      <c r="CH476" s="25"/>
      <c r="CI476" s="13"/>
      <c r="CJ476" s="15">
        <v>51</v>
      </c>
      <c r="CK476" s="15">
        <v>22.692040757999997</v>
      </c>
      <c r="CL476" s="15">
        <v>8.8031739999999985</v>
      </c>
      <c r="CM476" s="15"/>
      <c r="CN476" s="15"/>
      <c r="CO476" s="86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>
        <v>0</v>
      </c>
      <c r="DB476" s="15"/>
      <c r="DC476" s="15"/>
      <c r="DD476" s="15"/>
      <c r="DE476" s="15"/>
      <c r="DF476" s="15"/>
      <c r="DG476" s="15"/>
      <c r="DH476" s="15"/>
      <c r="DI476" s="13"/>
      <c r="DJ476" s="13"/>
      <c r="DK476" s="13"/>
      <c r="DL476" s="15"/>
      <c r="DM476" s="15"/>
    </row>
    <row r="477" spans="1:255" x14ac:dyDescent="0.25">
      <c r="A477" s="200" t="s">
        <v>881</v>
      </c>
      <c r="B477" s="6">
        <v>379</v>
      </c>
      <c r="C477" s="22" t="s">
        <v>778</v>
      </c>
      <c r="D477" s="13">
        <v>19</v>
      </c>
      <c r="E477" s="13">
        <v>19</v>
      </c>
      <c r="F477" s="6" t="s">
        <v>618</v>
      </c>
      <c r="K477" s="53"/>
      <c r="L477" s="53"/>
      <c r="M477" s="23">
        <v>0.2</v>
      </c>
      <c r="N477" s="25">
        <v>3</v>
      </c>
      <c r="O477" s="25">
        <v>3</v>
      </c>
      <c r="P477" s="6">
        <v>88.72</v>
      </c>
      <c r="Q477" s="6">
        <v>46.33</v>
      </c>
      <c r="R477" s="6">
        <v>51.045999999999999</v>
      </c>
      <c r="S477" s="42"/>
      <c r="T477" s="42"/>
      <c r="U477" s="42"/>
      <c r="V477" s="42"/>
      <c r="W477" s="42"/>
      <c r="X477" s="42"/>
      <c r="Y477" s="6">
        <v>0.494195</v>
      </c>
      <c r="Z477" s="6">
        <v>0.53645799999999999</v>
      </c>
      <c r="AA477" s="6">
        <v>0.56752599999999997</v>
      </c>
      <c r="AB477" s="6">
        <v>0.62246199999999996</v>
      </c>
      <c r="AC477" s="6">
        <v>0.61084099999999997</v>
      </c>
      <c r="AD477" s="6">
        <v>-11</v>
      </c>
      <c r="AE477" s="6">
        <v>7.40625</v>
      </c>
      <c r="AF477" s="6">
        <v>4.9375</v>
      </c>
      <c r="AG477" s="6">
        <v>-9.6875</v>
      </c>
      <c r="AH477" s="6">
        <v>6.90625</v>
      </c>
      <c r="AI477" s="30">
        <v>3.90625</v>
      </c>
      <c r="AM477" s="6">
        <v>8.51</v>
      </c>
      <c r="AP477" s="6">
        <v>83.795900000000003</v>
      </c>
      <c r="AQ477" s="6">
        <v>-27.420999999999999</v>
      </c>
      <c r="AR477" s="6">
        <v>33</v>
      </c>
      <c r="AS477" s="6">
        <v>-55.491</v>
      </c>
      <c r="AT477" s="6">
        <v>230</v>
      </c>
      <c r="AU477" s="6">
        <v>-27.420999999999999</v>
      </c>
      <c r="AV477" s="6">
        <v>28.07</v>
      </c>
      <c r="AW477" s="6">
        <v>55.55</v>
      </c>
      <c r="AX477" s="6">
        <v>83.795900000000003</v>
      </c>
      <c r="AY477" s="6">
        <v>0.20871200000000001</v>
      </c>
      <c r="AZ477" s="6">
        <v>9.43581E-2</v>
      </c>
      <c r="BA477" s="6">
        <v>451.32600000000002</v>
      </c>
      <c r="BB477" s="6">
        <v>-285.322</v>
      </c>
      <c r="BC477" s="6">
        <v>-49.45</v>
      </c>
      <c r="BD477" s="23">
        <v>6.0409999999999968</v>
      </c>
      <c r="BE477" s="6">
        <v>0.81</v>
      </c>
      <c r="BF477" s="6">
        <v>-43.66</v>
      </c>
      <c r="BG477" s="6">
        <v>11.831000000000003</v>
      </c>
      <c r="BH477" s="6">
        <v>5.17</v>
      </c>
      <c r="BI477" s="6">
        <v>4.6196999999999999</v>
      </c>
      <c r="BJ477" s="6">
        <v>4.8296999999999999</v>
      </c>
      <c r="BK477" s="25">
        <v>1</v>
      </c>
      <c r="BL477" s="6"/>
      <c r="BM477" s="6"/>
      <c r="BN477" s="6"/>
      <c r="BO477" s="6">
        <v>1</v>
      </c>
      <c r="BP477" s="6"/>
      <c r="BQ477" s="6"/>
      <c r="BR477" s="6"/>
      <c r="BS477" s="6"/>
      <c r="BT477" s="6"/>
      <c r="BV477" s="6"/>
      <c r="BW477" s="6"/>
      <c r="BX477" s="6"/>
      <c r="CI477" s="13"/>
      <c r="CJ477" s="13">
        <v>100</v>
      </c>
      <c r="CK477" s="26">
        <v>0</v>
      </c>
      <c r="CL477" s="26">
        <v>0</v>
      </c>
      <c r="CM477" s="26"/>
      <c r="CN477" s="26"/>
      <c r="CO477" s="29"/>
      <c r="CP477" s="6">
        <v>1</v>
      </c>
      <c r="CQ477" s="6">
        <v>10.55</v>
      </c>
      <c r="CR477" s="6">
        <v>2.21</v>
      </c>
      <c r="CS477" s="6">
        <v>2.5299999999999998</v>
      </c>
      <c r="DA477" s="6">
        <v>1</v>
      </c>
      <c r="DB477" s="26"/>
      <c r="DC477" s="26"/>
      <c r="DD477" s="26"/>
      <c r="DE477" s="26"/>
      <c r="DF477" s="26"/>
      <c r="DG477" s="26"/>
      <c r="DH477" s="26"/>
      <c r="DM477" s="26"/>
    </row>
    <row r="478" spans="1:255" x14ac:dyDescent="0.25">
      <c r="A478" s="200" t="s">
        <v>882</v>
      </c>
      <c r="B478" s="6">
        <v>380</v>
      </c>
      <c r="C478" s="22" t="s">
        <v>796</v>
      </c>
      <c r="D478" s="13">
        <v>19</v>
      </c>
      <c r="E478" s="13">
        <v>19</v>
      </c>
      <c r="F478" s="6" t="s">
        <v>618</v>
      </c>
      <c r="H478" s="6">
        <v>2</v>
      </c>
      <c r="K478" s="53"/>
      <c r="L478" s="53"/>
      <c r="M478" s="23">
        <v>0.11734028683181226</v>
      </c>
      <c r="N478" s="25">
        <v>3</v>
      </c>
      <c r="O478" s="25">
        <v>3</v>
      </c>
      <c r="P478" s="6">
        <v>30.78</v>
      </c>
      <c r="Q478" s="6">
        <v>9.23</v>
      </c>
      <c r="R478" s="6">
        <v>14.13</v>
      </c>
      <c r="S478" s="42"/>
      <c r="T478" s="42"/>
      <c r="Y478" s="6">
        <v>0.31183499999999997</v>
      </c>
      <c r="Z478" s="6">
        <v>0.34323300000000001</v>
      </c>
      <c r="AA478" s="6">
        <v>0.37059799999999998</v>
      </c>
      <c r="AB478" s="6">
        <v>0.40285799999999999</v>
      </c>
      <c r="AC478" s="6">
        <v>0.45994200000000002</v>
      </c>
      <c r="AD478" s="6">
        <v>-9.5</v>
      </c>
      <c r="AE478" s="6">
        <v>7.71875</v>
      </c>
      <c r="AF478" s="6">
        <v>4.21875</v>
      </c>
      <c r="AG478" s="6">
        <v>-9.5</v>
      </c>
      <c r="AH478" s="6">
        <v>7.71875</v>
      </c>
      <c r="AI478" s="6">
        <v>4.21875</v>
      </c>
      <c r="AP478" s="6">
        <v>66.166300000000007</v>
      </c>
      <c r="AQ478" s="6">
        <v>-25.155999999999999</v>
      </c>
      <c r="AR478" s="6">
        <v>25</v>
      </c>
      <c r="AS478" s="6">
        <v>-48.635100000000001</v>
      </c>
      <c r="AT478" s="6">
        <v>590</v>
      </c>
      <c r="AU478" s="6">
        <v>-25.155999999999999</v>
      </c>
      <c r="AV478" s="23">
        <v>23.479099999999999</v>
      </c>
      <c r="AW478" s="6">
        <v>42.687199999999997</v>
      </c>
      <c r="AX478" s="6">
        <v>66.166300000000007</v>
      </c>
      <c r="AY478" s="6">
        <v>0.19874700000000001</v>
      </c>
      <c r="AZ478" s="6">
        <v>0.13359399999999999</v>
      </c>
      <c r="BA478" s="6">
        <v>373.68799999999999</v>
      </c>
      <c r="BB478" s="6">
        <v>-280.40899999999999</v>
      </c>
      <c r="BC478" s="6">
        <v>-40.729999999999997</v>
      </c>
      <c r="BD478" s="23">
        <v>7.9050900000000004</v>
      </c>
      <c r="BE478" s="6">
        <v>1.70225</v>
      </c>
      <c r="BF478" s="6">
        <v>-40.122999999999998</v>
      </c>
      <c r="BG478" s="23">
        <v>8.5121000000000038</v>
      </c>
      <c r="BH478" s="6">
        <v>2.5299999999999998</v>
      </c>
      <c r="BI478" s="6">
        <v>2.1373500000000001</v>
      </c>
      <c r="BJ478" s="6">
        <v>2.4159999999999999</v>
      </c>
      <c r="BK478" s="25">
        <v>1</v>
      </c>
      <c r="BL478" s="6"/>
      <c r="BM478" s="6"/>
      <c r="BN478" s="6"/>
      <c r="BO478" s="6"/>
      <c r="BP478" s="6"/>
      <c r="BQ478" s="6"/>
      <c r="BR478" s="6"/>
      <c r="BS478" s="6"/>
      <c r="BT478" s="6"/>
      <c r="BV478" s="6"/>
      <c r="BW478" s="6"/>
      <c r="BX478" s="6"/>
      <c r="CI478" s="13"/>
      <c r="CJ478" s="15">
        <v>101</v>
      </c>
      <c r="CK478" s="26"/>
      <c r="CL478" s="26"/>
      <c r="CM478" s="26"/>
      <c r="CN478" s="26"/>
      <c r="CO478" s="29">
        <v>1</v>
      </c>
      <c r="DA478" s="6">
        <v>0</v>
      </c>
      <c r="DB478" s="26"/>
      <c r="DC478" s="26"/>
      <c r="DD478" s="26"/>
      <c r="DE478" s="26"/>
      <c r="DF478" s="26"/>
      <c r="DG478" s="26"/>
      <c r="DH478" s="26"/>
      <c r="DL478" s="26"/>
      <c r="DM478" s="26"/>
    </row>
    <row r="479" spans="1:255" x14ac:dyDescent="0.25">
      <c r="A479" s="13" t="s">
        <v>884</v>
      </c>
      <c r="B479" s="6">
        <v>383</v>
      </c>
      <c r="C479" s="22" t="s">
        <v>780</v>
      </c>
      <c r="D479" s="13">
        <v>19</v>
      </c>
      <c r="E479" s="13">
        <v>16.600000000000001</v>
      </c>
      <c r="F479" s="13" t="s">
        <v>548</v>
      </c>
      <c r="H479" s="6">
        <v>0</v>
      </c>
      <c r="J479" s="23">
        <v>0.38461538461538464</v>
      </c>
      <c r="K479" s="53"/>
      <c r="L479" s="53"/>
      <c r="M479" s="23">
        <v>8.0314960629921273E-2</v>
      </c>
      <c r="N479" s="25">
        <v>3</v>
      </c>
      <c r="O479" s="25">
        <v>3.5</v>
      </c>
      <c r="P479" s="6">
        <v>42.17</v>
      </c>
      <c r="Q479" s="6">
        <v>19.62</v>
      </c>
      <c r="R479" s="6">
        <v>27.55</v>
      </c>
      <c r="S479" s="42"/>
      <c r="T479" s="42"/>
      <c r="Y479" s="6">
        <v>0.41683500000000001</v>
      </c>
      <c r="Z479" s="6">
        <v>0.43039300000000003</v>
      </c>
      <c r="AA479" s="6">
        <v>0.46042</v>
      </c>
      <c r="AB479" s="6">
        <v>0.485155</v>
      </c>
      <c r="AC479" s="6">
        <v>0.52967200000000003</v>
      </c>
      <c r="AD479" s="6">
        <v>-10.4375</v>
      </c>
      <c r="AE479" s="6">
        <v>6.21875</v>
      </c>
      <c r="AF479" s="6">
        <v>5.5625</v>
      </c>
      <c r="AG479" s="6">
        <v>-5.53125</v>
      </c>
      <c r="AH479" s="6">
        <v>1.8125</v>
      </c>
      <c r="AI479" s="6">
        <v>2.59375</v>
      </c>
      <c r="AJ479" s="6">
        <v>0</v>
      </c>
      <c r="AK479" s="6">
        <v>0</v>
      </c>
      <c r="AL479" s="6">
        <v>250</v>
      </c>
      <c r="AP479" s="23">
        <v>71.102699999999999</v>
      </c>
      <c r="AQ479" s="23">
        <v>-31.524999999999999</v>
      </c>
      <c r="AR479" s="23">
        <v>12</v>
      </c>
      <c r="AS479" s="23">
        <v>-49.2746</v>
      </c>
      <c r="AT479" s="23">
        <v>330</v>
      </c>
      <c r="AU479" s="23">
        <v>-31.524999999999999</v>
      </c>
      <c r="AV479" s="23">
        <v>17.749600000000001</v>
      </c>
      <c r="AW479" s="23">
        <v>50.960999999999999</v>
      </c>
      <c r="AX479" s="23">
        <v>71.102699999999999</v>
      </c>
      <c r="AY479" s="23">
        <v>0.160833</v>
      </c>
      <c r="AZ479" s="23">
        <v>8.0828499999999998E-2</v>
      </c>
      <c r="BA479" s="23">
        <v>406.38</v>
      </c>
      <c r="BC479" s="23">
        <v>-48.32</v>
      </c>
      <c r="BD479" s="23">
        <v>0.95459999999999923</v>
      </c>
      <c r="BE479" s="23">
        <v>1.24</v>
      </c>
      <c r="BF479" s="23">
        <v>-44.86</v>
      </c>
      <c r="BG479" s="23">
        <v>4.4146000000000001</v>
      </c>
      <c r="BH479" s="23">
        <v>2.71</v>
      </c>
      <c r="BI479" s="23">
        <v>4.0516699999999997</v>
      </c>
      <c r="BJ479" s="23">
        <v>4.1749999999999998</v>
      </c>
      <c r="BO479" s="23">
        <v>1</v>
      </c>
      <c r="CI479" s="13"/>
      <c r="CJ479" s="13">
        <v>104</v>
      </c>
      <c r="CK479" s="98"/>
      <c r="CL479" s="98"/>
      <c r="CM479" s="98"/>
      <c r="CN479" s="98"/>
      <c r="CO479" s="29"/>
      <c r="DA479" s="6">
        <v>0</v>
      </c>
      <c r="DB479" s="26">
        <v>0</v>
      </c>
      <c r="DC479" s="26">
        <v>0</v>
      </c>
      <c r="DD479" s="26">
        <v>0</v>
      </c>
      <c r="DE479" s="26">
        <v>0</v>
      </c>
      <c r="DF479" s="26">
        <v>0</v>
      </c>
      <c r="DG479" s="26">
        <v>0</v>
      </c>
      <c r="DI479" s="6">
        <v>0</v>
      </c>
      <c r="DJ479" s="6">
        <v>0</v>
      </c>
      <c r="DK479" s="6">
        <v>0</v>
      </c>
      <c r="DL479" s="6">
        <v>0</v>
      </c>
      <c r="DM479" s="26">
        <v>0</v>
      </c>
    </row>
    <row r="480" spans="1:255" ht="23" customHeight="1" x14ac:dyDescent="0.25">
      <c r="A480" s="200" t="s">
        <v>885</v>
      </c>
      <c r="B480" s="6">
        <v>384</v>
      </c>
      <c r="C480" s="22" t="s">
        <v>775</v>
      </c>
      <c r="D480" s="13">
        <v>19</v>
      </c>
      <c r="E480" s="13">
        <v>16.600000000000001</v>
      </c>
      <c r="F480" s="6" t="s">
        <v>535</v>
      </c>
      <c r="H480" s="6">
        <v>2</v>
      </c>
      <c r="J480" s="23">
        <v>0.53846153846153844</v>
      </c>
      <c r="K480" s="53"/>
      <c r="L480" s="53"/>
      <c r="M480" s="23">
        <v>2.891566265060241E-2</v>
      </c>
      <c r="N480" s="25">
        <v>3</v>
      </c>
      <c r="O480" s="25">
        <v>3</v>
      </c>
      <c r="P480" s="6">
        <v>40.950000000000003</v>
      </c>
      <c r="Q480" s="6">
        <v>17.77</v>
      </c>
      <c r="R480" s="6">
        <v>23.23</v>
      </c>
      <c r="S480" s="6">
        <v>1.1240000000000001</v>
      </c>
      <c r="T480" s="6">
        <v>1.137</v>
      </c>
      <c r="Y480" s="6">
        <v>0.39627400000000002</v>
      </c>
      <c r="Z480" s="6">
        <v>0.411491</v>
      </c>
      <c r="AA480" s="6">
        <v>0.42673699999999998</v>
      </c>
      <c r="AB480" s="6">
        <v>0.47022900000000001</v>
      </c>
      <c r="AC480" s="6">
        <v>0.52903699999999998</v>
      </c>
      <c r="AM480" s="6">
        <v>51.575000000000003</v>
      </c>
      <c r="AP480" s="6">
        <v>74.778099999999995</v>
      </c>
      <c r="AQ480" s="6">
        <v>-26.019600000000001</v>
      </c>
      <c r="AR480" s="6">
        <v>34</v>
      </c>
      <c r="AS480" s="6">
        <v>-48.476599999999998</v>
      </c>
      <c r="AT480" s="26">
        <v>380</v>
      </c>
      <c r="AU480" s="6">
        <v>-26.019600000000001</v>
      </c>
      <c r="AV480" s="6">
        <v>22.457000000000001</v>
      </c>
      <c r="AW480" s="6">
        <v>52.321100000000001</v>
      </c>
      <c r="AX480" s="6">
        <v>74.778099999999995</v>
      </c>
      <c r="AY480" s="6">
        <v>0.17682800000000001</v>
      </c>
      <c r="AZ480" s="6">
        <v>0.102368</v>
      </c>
      <c r="BA480" s="6">
        <v>523.80499999999995</v>
      </c>
      <c r="BB480" s="6"/>
      <c r="BC480" s="6">
        <v>-50.4283</v>
      </c>
      <c r="BD480" s="6">
        <v>-1.9516899999999999</v>
      </c>
      <c r="BE480" s="6">
        <v>0.59086399999999994</v>
      </c>
      <c r="BF480" s="43"/>
      <c r="BG480" s="43"/>
      <c r="BH480" s="43"/>
      <c r="BI480" s="6">
        <v>2.4326699999999999</v>
      </c>
      <c r="BJ480" s="6">
        <v>2.6261800000000002</v>
      </c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V480" s="6"/>
      <c r="BW480" s="6"/>
      <c r="BX480" s="6"/>
      <c r="CI480" s="13"/>
      <c r="CJ480" s="13">
        <v>105</v>
      </c>
      <c r="CK480" s="98"/>
      <c r="CL480" s="98"/>
      <c r="CM480" s="98"/>
      <c r="CN480" s="98"/>
      <c r="CO480" s="29"/>
      <c r="CR480" s="26"/>
      <c r="DA480" s="6">
        <v>0</v>
      </c>
      <c r="DB480" s="26">
        <v>0</v>
      </c>
      <c r="DC480" s="26">
        <v>0</v>
      </c>
      <c r="DD480" s="26">
        <v>0</v>
      </c>
      <c r="DE480" s="26">
        <v>0</v>
      </c>
      <c r="DF480" s="26">
        <v>0</v>
      </c>
      <c r="DG480" s="26">
        <v>0</v>
      </c>
      <c r="DH480" s="26"/>
      <c r="DI480" s="26">
        <v>0</v>
      </c>
      <c r="DJ480" s="26">
        <v>0</v>
      </c>
      <c r="DK480" s="6">
        <v>0</v>
      </c>
      <c r="DL480" s="6">
        <v>0</v>
      </c>
      <c r="DM480" s="26">
        <v>0</v>
      </c>
    </row>
    <row r="481" spans="1:117" x14ac:dyDescent="0.25">
      <c r="A481" s="13" t="s">
        <v>1036</v>
      </c>
      <c r="B481" s="6">
        <v>623</v>
      </c>
      <c r="C481" s="22" t="s">
        <v>823</v>
      </c>
      <c r="D481" s="6">
        <v>19</v>
      </c>
      <c r="E481" s="6">
        <v>18.100000000000001</v>
      </c>
      <c r="F481" s="6" t="s">
        <v>548</v>
      </c>
      <c r="G481" s="6" t="s">
        <v>1037</v>
      </c>
      <c r="K481" s="53"/>
      <c r="L481" s="53"/>
      <c r="M481" s="23">
        <v>0.99494630448515475</v>
      </c>
      <c r="N481" s="25">
        <v>3</v>
      </c>
      <c r="O481" s="25">
        <v>3.5</v>
      </c>
      <c r="P481" s="6">
        <v>52.08</v>
      </c>
      <c r="Q481" s="6">
        <v>25.48</v>
      </c>
      <c r="R481" s="6">
        <v>23.89</v>
      </c>
      <c r="S481" s="6">
        <v>1.76</v>
      </c>
      <c r="T481" s="6">
        <v>1.22</v>
      </c>
      <c r="Y481" s="6">
        <v>0.435145</v>
      </c>
      <c r="Z481" s="6">
        <v>0.46792299999999998</v>
      </c>
      <c r="AA481" s="6">
        <v>0.52185000000000004</v>
      </c>
      <c r="AB481" s="6">
        <v>0.55440699999999998</v>
      </c>
      <c r="AC481" s="6">
        <v>0.61515799999999998</v>
      </c>
      <c r="AG481" s="6">
        <v>-5.125</v>
      </c>
      <c r="AH481" s="6">
        <v>5.71875</v>
      </c>
      <c r="AI481" s="6">
        <v>2.78125</v>
      </c>
      <c r="AJ481" s="6">
        <v>0.75625200000000004</v>
      </c>
      <c r="AP481" s="23">
        <v>75.094999999999999</v>
      </c>
      <c r="AQ481" s="23">
        <v>-41.369100000000003</v>
      </c>
      <c r="AR481" s="6">
        <v>25</v>
      </c>
      <c r="AS481" s="23">
        <v>-51.308799999999998</v>
      </c>
      <c r="AT481" s="188">
        <v>250</v>
      </c>
      <c r="AU481" s="23">
        <v>-41.369100000000003</v>
      </c>
      <c r="AV481" s="23">
        <v>9.9397300000000008</v>
      </c>
      <c r="AW481" s="23">
        <v>65.155299999999997</v>
      </c>
      <c r="AX481" s="23">
        <v>75.094999999999999</v>
      </c>
      <c r="AY481" s="23">
        <v>0.196377</v>
      </c>
      <c r="AZ481" s="23">
        <v>0.127362</v>
      </c>
      <c r="BA481" s="23">
        <v>560.875</v>
      </c>
      <c r="BB481" s="23">
        <v>-419.81200000000001</v>
      </c>
      <c r="BC481" s="23">
        <v>-54.258800000000001</v>
      </c>
      <c r="BD481" s="23">
        <v>-2.9499599999999999</v>
      </c>
      <c r="BE481" s="23">
        <v>0.65203900000000004</v>
      </c>
      <c r="BF481" s="23">
        <v>0</v>
      </c>
      <c r="BG481" s="23">
        <v>0</v>
      </c>
      <c r="BH481" s="23">
        <v>0</v>
      </c>
      <c r="BI481" s="23">
        <v>1.3231599999999999</v>
      </c>
      <c r="BJ481" s="23">
        <v>1.55</v>
      </c>
      <c r="BP481" s="23">
        <v>1</v>
      </c>
      <c r="BY481" s="105">
        <v>0.39583333333333331</v>
      </c>
      <c r="BZ481" s="105">
        <v>0.4055555555555555</v>
      </c>
      <c r="CA481" s="105">
        <v>0.41041666666666665</v>
      </c>
      <c r="CI481" s="13"/>
      <c r="CJ481" s="13">
        <v>245</v>
      </c>
      <c r="CK481" s="26"/>
      <c r="CL481" s="26"/>
      <c r="CN481" s="26"/>
      <c r="CO481" s="29"/>
      <c r="CR481" s="26"/>
      <c r="DB481" s="26"/>
      <c r="DC481" s="26"/>
      <c r="DD481" s="26"/>
      <c r="DE481" s="26"/>
      <c r="DF481" s="26"/>
      <c r="DG481" s="26"/>
      <c r="DJ481" s="26"/>
      <c r="DM481" s="26"/>
    </row>
    <row r="482" spans="1:117" x14ac:dyDescent="0.25">
      <c r="A482" s="200" t="s">
        <v>1039</v>
      </c>
      <c r="B482" s="6">
        <v>628</v>
      </c>
      <c r="C482" s="22" t="s">
        <v>780</v>
      </c>
      <c r="D482" s="6">
        <v>19</v>
      </c>
      <c r="E482" s="6">
        <v>18.100000000000001</v>
      </c>
      <c r="H482" s="6">
        <v>2</v>
      </c>
      <c r="K482" s="168">
        <v>323</v>
      </c>
      <c r="L482" s="168">
        <v>353</v>
      </c>
      <c r="M482" s="169">
        <v>0.91501416430594906</v>
      </c>
      <c r="N482" s="25">
        <v>3</v>
      </c>
      <c r="O482" s="25">
        <v>3</v>
      </c>
      <c r="P482" s="6">
        <v>46.4</v>
      </c>
      <c r="Q482" s="6">
        <v>20.149999999999999</v>
      </c>
      <c r="R482" s="6">
        <v>28.16</v>
      </c>
      <c r="S482" s="6">
        <v>2.25</v>
      </c>
      <c r="Y482" s="6">
        <v>0.39319399999999999</v>
      </c>
      <c r="Z482" s="6">
        <v>0.40773700000000002</v>
      </c>
      <c r="AA482" s="6">
        <v>0.41430800000000001</v>
      </c>
      <c r="AB482" s="6">
        <v>0.44832100000000003</v>
      </c>
      <c r="AC482" s="6">
        <v>0.42012100000000002</v>
      </c>
      <c r="AJ482" s="6">
        <v>0</v>
      </c>
      <c r="AK482" s="6">
        <v>0</v>
      </c>
      <c r="AM482" s="6">
        <v>16.27</v>
      </c>
      <c r="AP482" s="23">
        <v>79.368799999999993</v>
      </c>
      <c r="AQ482" s="23">
        <v>-28.154499999999999</v>
      </c>
      <c r="AR482" s="6">
        <v>31</v>
      </c>
      <c r="AS482" s="23">
        <v>-51.001899999999999</v>
      </c>
      <c r="AT482" s="194">
        <v>400</v>
      </c>
      <c r="AU482" s="23">
        <v>-28.154499999999999</v>
      </c>
      <c r="AV482" s="23">
        <v>22.847300000000001</v>
      </c>
      <c r="AW482" s="23">
        <v>56.521500000000003</v>
      </c>
      <c r="AX482" s="23">
        <v>79.368799999999993</v>
      </c>
      <c r="AY482" s="23">
        <v>0.18523500000000001</v>
      </c>
      <c r="AZ482" s="23">
        <v>0.108158</v>
      </c>
      <c r="BA482" s="23">
        <v>532.25800000000004</v>
      </c>
      <c r="BB482" s="23">
        <v>-410.33300000000003</v>
      </c>
      <c r="BC482" s="23">
        <v>-52.496000000000002</v>
      </c>
      <c r="BD482" s="23">
        <v>-1.49411</v>
      </c>
      <c r="BE482" s="23">
        <v>0.63156900000000005</v>
      </c>
      <c r="BF482" s="23">
        <v>0</v>
      </c>
      <c r="BG482" s="23">
        <v>0</v>
      </c>
      <c r="BH482" s="23">
        <v>0</v>
      </c>
      <c r="BI482" s="23">
        <v>3.5126200000000001</v>
      </c>
      <c r="BJ482" s="23">
        <v>3.7193499999999999</v>
      </c>
      <c r="BP482" s="23">
        <v>1</v>
      </c>
      <c r="BY482" s="105">
        <v>0.39583333333333331</v>
      </c>
      <c r="BZ482" s="105">
        <v>0.4055555555555555</v>
      </c>
      <c r="CA482" s="105">
        <v>0.41180555555555554</v>
      </c>
      <c r="CI482" s="13"/>
      <c r="CJ482" s="13">
        <v>247</v>
      </c>
      <c r="CK482" s="26"/>
      <c r="CN482" s="33"/>
      <c r="CO482" s="29"/>
      <c r="CR482" s="184"/>
      <c r="DB482" s="26"/>
      <c r="DC482" s="26"/>
      <c r="DD482" s="26"/>
      <c r="DE482" s="38"/>
      <c r="DF482" s="38"/>
      <c r="DG482" s="38"/>
      <c r="DH482" s="38"/>
      <c r="DI482" s="38"/>
      <c r="DJ482" s="38"/>
      <c r="DM482" s="26"/>
    </row>
    <row r="483" spans="1:117" x14ac:dyDescent="0.25">
      <c r="A483" s="200" t="s">
        <v>1067</v>
      </c>
      <c r="B483" s="6">
        <v>665</v>
      </c>
      <c r="C483" s="22" t="s">
        <v>783</v>
      </c>
      <c r="D483" s="6">
        <v>19</v>
      </c>
      <c r="E483" s="6">
        <v>18.7</v>
      </c>
      <c r="F483" s="6" t="s">
        <v>536</v>
      </c>
      <c r="K483" s="23"/>
      <c r="M483" s="23">
        <v>0.02</v>
      </c>
      <c r="N483" s="23">
        <v>3</v>
      </c>
      <c r="O483" s="23">
        <v>3</v>
      </c>
      <c r="P483" s="6">
        <v>56.12</v>
      </c>
      <c r="Q483" s="23">
        <v>16.38</v>
      </c>
      <c r="R483" s="23">
        <v>19.3</v>
      </c>
      <c r="S483" s="6">
        <v>1.71</v>
      </c>
      <c r="Y483" s="6">
        <v>0.30820399999999998</v>
      </c>
      <c r="Z483" s="6">
        <v>0.304093</v>
      </c>
      <c r="AA483" s="6">
        <v>0.31725700000000001</v>
      </c>
      <c r="AB483" s="6">
        <v>0.34001900000000002</v>
      </c>
      <c r="AC483" s="6">
        <v>0.41693999999999998</v>
      </c>
      <c r="AJ483" s="6">
        <v>0</v>
      </c>
      <c r="AK483" s="6">
        <v>0</v>
      </c>
      <c r="AL483" s="6">
        <v>500</v>
      </c>
      <c r="AM483" s="6">
        <v>42</v>
      </c>
      <c r="AP483" s="23">
        <v>84.152600000000007</v>
      </c>
      <c r="AQ483" s="23">
        <v>-25.7651</v>
      </c>
      <c r="AR483" s="6">
        <v>43</v>
      </c>
      <c r="AS483" s="23">
        <v>-49.741999999999997</v>
      </c>
      <c r="AT483" s="23">
        <v>460</v>
      </c>
      <c r="AU483" s="23">
        <v>-25.7651</v>
      </c>
      <c r="AV483" s="23">
        <v>23.976900000000001</v>
      </c>
      <c r="AW483" s="23">
        <v>60.175699999999999</v>
      </c>
      <c r="AX483" s="23">
        <v>84.152600000000007</v>
      </c>
      <c r="AY483" s="23">
        <v>0.17991499999999999</v>
      </c>
      <c r="AZ483" s="23">
        <v>0.110878</v>
      </c>
      <c r="BA483" s="23">
        <v>585.28300000000002</v>
      </c>
      <c r="BB483" s="23">
        <v>-432.81200000000001</v>
      </c>
      <c r="BC483" s="23">
        <v>-48.242699999999999</v>
      </c>
      <c r="BD483" s="23">
        <v>1.4992399999999999</v>
      </c>
      <c r="BE483" s="23">
        <v>0.62185999999999997</v>
      </c>
      <c r="BI483" s="23">
        <v>2.14628</v>
      </c>
      <c r="BJ483" s="23">
        <v>2.3697699999999999</v>
      </c>
      <c r="BL483" s="23">
        <v>1</v>
      </c>
      <c r="BN483" s="23">
        <v>1</v>
      </c>
      <c r="BQ483" s="23">
        <v>2.3287718461538462</v>
      </c>
      <c r="BR483" s="23">
        <v>0.75611531746031735</v>
      </c>
      <c r="BS483" s="23" t="s">
        <v>1062</v>
      </c>
      <c r="BT483" s="23" t="s">
        <v>1063</v>
      </c>
      <c r="BU483" t="s">
        <v>1064</v>
      </c>
      <c r="BV483" s="23" t="s">
        <v>85</v>
      </c>
      <c r="BW483" s="23" t="s">
        <v>1065</v>
      </c>
      <c r="BX483" s="23" t="s">
        <v>1068</v>
      </c>
      <c r="BY483" s="105">
        <v>9.0972222222222218E-2</v>
      </c>
      <c r="BZ483" s="105">
        <v>9.8611111111111108E-2</v>
      </c>
      <c r="CK483" s="33"/>
      <c r="CO483" s="37"/>
      <c r="DB483" s="38"/>
      <c r="DC483" s="38"/>
      <c r="DD483" s="38"/>
      <c r="DE483" s="38"/>
      <c r="DF483" s="38"/>
      <c r="DG483" s="38"/>
      <c r="DM483" s="38"/>
    </row>
    <row r="484" spans="1:117" x14ac:dyDescent="0.25">
      <c r="A484" s="200" t="s">
        <v>1069</v>
      </c>
      <c r="B484" s="6">
        <v>666</v>
      </c>
      <c r="C484" s="22" t="s">
        <v>778</v>
      </c>
      <c r="D484" s="6">
        <v>19</v>
      </c>
      <c r="E484" s="6">
        <v>18.7</v>
      </c>
      <c r="K484" s="169">
        <v>12.7</v>
      </c>
      <c r="L484" s="170">
        <v>480.8</v>
      </c>
      <c r="M484" s="169">
        <v>2.6414309484193009E-2</v>
      </c>
      <c r="N484" s="23">
        <v>3</v>
      </c>
      <c r="O484" s="23">
        <v>3</v>
      </c>
      <c r="P484" s="6">
        <v>95.13</v>
      </c>
      <c r="Q484" s="6">
        <v>52.11</v>
      </c>
      <c r="R484" s="6">
        <v>39.799999999999997</v>
      </c>
      <c r="Y484" s="6">
        <v>0.49809999999999999</v>
      </c>
      <c r="Z484" s="6">
        <v>0.50517999999999996</v>
      </c>
      <c r="AA484" s="6">
        <v>0.53612300000000002</v>
      </c>
      <c r="AB484" s="6">
        <v>0.56120499999999995</v>
      </c>
      <c r="AC484" s="6">
        <v>9.3756500000000007E-2</v>
      </c>
      <c r="AJ484" s="6">
        <v>0</v>
      </c>
      <c r="AK484" s="6">
        <v>0</v>
      </c>
      <c r="AL484" s="6">
        <v>500</v>
      </c>
      <c r="AM484" s="6">
        <v>63.7</v>
      </c>
      <c r="AP484" s="23">
        <v>78.549000000000007</v>
      </c>
      <c r="AQ484" s="23">
        <v>-33.820900000000002</v>
      </c>
      <c r="AR484" s="6">
        <v>20</v>
      </c>
      <c r="AS484" s="23">
        <v>-59.431800000000003</v>
      </c>
      <c r="AT484" s="23">
        <v>235</v>
      </c>
      <c r="AU484" s="23">
        <v>-33.820900000000002</v>
      </c>
      <c r="AV484" s="23">
        <v>25.610900000000001</v>
      </c>
      <c r="AW484" s="23">
        <v>52.938099999999999</v>
      </c>
      <c r="AX484" s="23">
        <v>78.549000000000007</v>
      </c>
      <c r="AY484" s="23">
        <v>0.18572</v>
      </c>
      <c r="AZ484" s="23">
        <v>0.105007</v>
      </c>
      <c r="BA484" s="23">
        <v>507.81200000000001</v>
      </c>
      <c r="BB484" s="23">
        <v>-386.79700000000003</v>
      </c>
      <c r="BC484" s="23">
        <v>-57.867199999999997</v>
      </c>
      <c r="BD484" s="23">
        <v>1.56464</v>
      </c>
      <c r="BE484" s="23">
        <v>0.62077199999999999</v>
      </c>
      <c r="BF484" s="23">
        <v>-50.27</v>
      </c>
      <c r="BG484" s="23">
        <v>9.16</v>
      </c>
      <c r="BH484" s="23">
        <v>0.38400000000000001</v>
      </c>
      <c r="BI484" s="23">
        <v>3.2502300000000002</v>
      </c>
      <c r="BJ484" s="23">
        <v>3.452</v>
      </c>
      <c r="BL484" s="23">
        <v>1</v>
      </c>
      <c r="BQ484" s="23">
        <v>2.0382924999999998</v>
      </c>
      <c r="BR484" s="23">
        <v>0.59643550000000001</v>
      </c>
      <c r="BS484" s="23" t="s">
        <v>1062</v>
      </c>
      <c r="BT484" s="23" t="s">
        <v>1063</v>
      </c>
      <c r="BU484" t="s">
        <v>1064</v>
      </c>
      <c r="BV484" s="23" t="s">
        <v>85</v>
      </c>
      <c r="BW484" s="23" t="s">
        <v>1065</v>
      </c>
      <c r="BX484" s="23" t="s">
        <v>1068</v>
      </c>
      <c r="CJ484" s="33"/>
      <c r="CK484" s="26"/>
      <c r="CL484" s="26"/>
      <c r="CN484" s="184"/>
      <c r="CO484" s="29"/>
      <c r="DB484" s="26"/>
      <c r="DC484" s="26"/>
      <c r="DD484" s="26"/>
      <c r="DE484" s="26"/>
      <c r="DF484" s="38"/>
      <c r="DG484" s="26"/>
      <c r="DL484" s="38"/>
      <c r="DM484" s="26"/>
    </row>
    <row r="485" spans="1:117" x14ac:dyDescent="0.25">
      <c r="A485" s="200" t="s">
        <v>1077</v>
      </c>
      <c r="B485" s="6">
        <v>674</v>
      </c>
      <c r="C485" s="22"/>
      <c r="D485" s="6">
        <v>19</v>
      </c>
      <c r="E485" s="6">
        <v>18.7</v>
      </c>
      <c r="N485" s="23">
        <v>3</v>
      </c>
      <c r="O485" s="23">
        <v>3</v>
      </c>
      <c r="P485" s="6">
        <v>154.6</v>
      </c>
      <c r="Q485" s="23">
        <v>80.34</v>
      </c>
      <c r="R485" s="23">
        <v>101.58</v>
      </c>
      <c r="Y485" s="6">
        <v>0.55871000000000004</v>
      </c>
      <c r="Z485" s="6">
        <v>0.57364899999999996</v>
      </c>
      <c r="AA485" s="6">
        <v>0.60310600000000003</v>
      </c>
      <c r="AB485" s="6">
        <v>0.63583400000000001</v>
      </c>
      <c r="AC485" s="6">
        <v>0.66050200000000003</v>
      </c>
      <c r="AJ485" s="6">
        <v>-71</v>
      </c>
      <c r="AK485" s="6">
        <v>-190</v>
      </c>
      <c r="AL485" s="6">
        <v>500</v>
      </c>
      <c r="AP485" s="23">
        <v>86.248599999999996</v>
      </c>
      <c r="AQ485" s="23">
        <v>-34.712899999999998</v>
      </c>
      <c r="AR485" s="6">
        <v>17</v>
      </c>
      <c r="AS485" s="23">
        <v>-58.070300000000003</v>
      </c>
      <c r="AT485" s="188">
        <v>85</v>
      </c>
      <c r="AU485" s="23">
        <v>-34.712899999999998</v>
      </c>
      <c r="AV485" s="23">
        <v>23.357399999999998</v>
      </c>
      <c r="AW485" s="23">
        <v>62.891199999999998</v>
      </c>
      <c r="AX485" s="23">
        <v>86.248599999999996</v>
      </c>
      <c r="AY485" s="23">
        <v>0.272312</v>
      </c>
      <c r="AZ485" s="23">
        <v>0.16353300000000001</v>
      </c>
      <c r="BA485" s="23">
        <v>392.279</v>
      </c>
      <c r="BB485" s="23">
        <v>-292.279</v>
      </c>
      <c r="BC485" s="23">
        <v>-55.6691</v>
      </c>
      <c r="BD485" s="23">
        <v>2.4012199999999999</v>
      </c>
      <c r="BE485" s="23">
        <v>0.90955699999999995</v>
      </c>
      <c r="BF485" s="23">
        <v>-47.95</v>
      </c>
      <c r="BG485" s="23">
        <v>10.119999999999999</v>
      </c>
      <c r="BH485" s="23">
        <v>11.87</v>
      </c>
      <c r="BI485" s="23">
        <v>11.796900000000001</v>
      </c>
      <c r="BJ485" s="23">
        <v>12.0724</v>
      </c>
      <c r="BN485" s="23">
        <v>1</v>
      </c>
      <c r="BQ485" s="23">
        <v>11.700463333333333</v>
      </c>
      <c r="BR485" s="23">
        <v>1.6204511304347828</v>
      </c>
      <c r="CJ485" s="33"/>
      <c r="CK485" s="26"/>
      <c r="CN485" s="184"/>
      <c r="CO485" s="29"/>
      <c r="CR485" s="26"/>
      <c r="DE485" s="26"/>
      <c r="DF485" s="38"/>
      <c r="DG485" s="26"/>
      <c r="DH485" s="26"/>
      <c r="DI485" s="26"/>
      <c r="DJ485" s="26"/>
      <c r="DL485" s="38"/>
      <c r="DM485" s="26"/>
    </row>
    <row r="486" spans="1:117" x14ac:dyDescent="0.25">
      <c r="A486" s="13" t="s">
        <v>1083</v>
      </c>
      <c r="B486" s="6">
        <v>688</v>
      </c>
      <c r="C486" s="176">
        <v>4</v>
      </c>
      <c r="D486" s="6">
        <v>19</v>
      </c>
      <c r="E486" s="6">
        <v>20.8</v>
      </c>
      <c r="F486" s="6" t="s">
        <v>548</v>
      </c>
      <c r="N486" s="23">
        <v>3</v>
      </c>
      <c r="O486" s="23">
        <v>3.5</v>
      </c>
      <c r="P486" s="6">
        <v>92.59</v>
      </c>
      <c r="Q486" s="23">
        <v>52.68</v>
      </c>
      <c r="R486" s="23">
        <v>59.46</v>
      </c>
      <c r="Y486" s="6">
        <v>0.49842900000000001</v>
      </c>
      <c r="Z486" s="6">
        <v>0.53218600000000005</v>
      </c>
      <c r="AA486" s="6">
        <v>0.56274299999999999</v>
      </c>
      <c r="AB486" s="6">
        <v>0.61285500000000004</v>
      </c>
      <c r="AC486" s="6">
        <v>0.66759999999999997</v>
      </c>
      <c r="AJ486" s="6">
        <v>-79.839200000000005</v>
      </c>
      <c r="AK486" s="6">
        <v>-500</v>
      </c>
      <c r="AL486" s="6">
        <v>500</v>
      </c>
      <c r="AT486" s="188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H486" s="6"/>
      <c r="CJ486" s="33"/>
      <c r="CK486" s="26"/>
      <c r="CN486" s="184"/>
      <c r="CO486" s="26"/>
      <c r="CR486" s="26"/>
      <c r="DE486" s="26"/>
      <c r="DF486" s="26"/>
      <c r="DG486" s="26"/>
      <c r="DH486" s="26"/>
      <c r="DI486" s="26"/>
      <c r="DJ486" s="26"/>
      <c r="DL486" s="38"/>
      <c r="DM486" s="26"/>
    </row>
    <row r="487" spans="1:117" x14ac:dyDescent="0.25">
      <c r="A487" s="13" t="s">
        <v>1085</v>
      </c>
      <c r="B487" s="6">
        <v>696</v>
      </c>
      <c r="C487" s="176">
        <v>5</v>
      </c>
      <c r="D487" s="6">
        <v>19</v>
      </c>
      <c r="E487" s="6">
        <v>19.899999999999999</v>
      </c>
      <c r="F487" s="6" t="s">
        <v>536</v>
      </c>
      <c r="N487" s="23">
        <v>3</v>
      </c>
      <c r="O487" s="23">
        <v>3.5</v>
      </c>
      <c r="P487" s="6">
        <v>59.78</v>
      </c>
      <c r="Q487" s="6">
        <v>21.87</v>
      </c>
      <c r="R487" s="6">
        <v>39.909999999999997</v>
      </c>
      <c r="Y487" s="6">
        <v>0.35497499999999998</v>
      </c>
      <c r="Z487" s="6">
        <v>0.37624999999999997</v>
      </c>
      <c r="AA487" s="6">
        <v>0.399816</v>
      </c>
      <c r="AB487" s="6">
        <v>0.43546099999999999</v>
      </c>
      <c r="AC487" s="6">
        <v>0.49807400000000002</v>
      </c>
      <c r="AL487" s="6">
        <v>250</v>
      </c>
      <c r="AP487" s="23">
        <v>75.808700000000002</v>
      </c>
      <c r="AQ487" s="23">
        <v>-32.465000000000003</v>
      </c>
      <c r="AR487" s="6">
        <v>1</v>
      </c>
      <c r="AS487" s="23">
        <v>-51.1524</v>
      </c>
      <c r="AT487" s="194">
        <v>320</v>
      </c>
      <c r="AU487" s="23">
        <v>-32.465000000000003</v>
      </c>
      <c r="AV487" s="23">
        <v>18.6874</v>
      </c>
      <c r="AW487" s="23">
        <v>57.121299999999998</v>
      </c>
      <c r="AX487" s="23">
        <v>75.808700000000002</v>
      </c>
      <c r="AY487" s="23">
        <v>0.18237</v>
      </c>
      <c r="AZ487" s="23">
        <v>0.105791</v>
      </c>
      <c r="BA487" s="23">
        <v>546.09400000000005</v>
      </c>
      <c r="BB487" s="23">
        <v>-392.96899999999999</v>
      </c>
      <c r="BC487" s="23">
        <v>-48.093800000000002</v>
      </c>
      <c r="BD487" s="23">
        <v>3.0586600000000002</v>
      </c>
      <c r="BE487" s="23">
        <v>0.62080000000000002</v>
      </c>
      <c r="BF487" s="23">
        <v>0</v>
      </c>
      <c r="BG487" s="23">
        <v>0</v>
      </c>
      <c r="BH487" s="23">
        <v>0</v>
      </c>
      <c r="BI487" s="23">
        <v>1.8391999999999999</v>
      </c>
      <c r="BJ487" s="23">
        <v>2.04</v>
      </c>
      <c r="CJ487" s="26"/>
      <c r="CK487" s="26"/>
      <c r="CL487" s="26"/>
      <c r="CN487" s="33"/>
      <c r="CO487" s="29"/>
      <c r="CR487" s="184"/>
      <c r="DB487" s="26"/>
      <c r="DC487" s="26"/>
      <c r="DD487" s="26"/>
      <c r="DE487" s="26"/>
      <c r="DF487" s="26"/>
      <c r="DG487" s="26"/>
      <c r="DH487" s="26"/>
      <c r="DI487" s="26"/>
      <c r="DJ487" s="38"/>
      <c r="DL487" s="26"/>
      <c r="DM487" s="26"/>
    </row>
    <row r="488" spans="1:117" x14ac:dyDescent="0.25">
      <c r="A488" s="200" t="s">
        <v>1008</v>
      </c>
      <c r="B488" s="6">
        <v>560</v>
      </c>
      <c r="C488" s="22">
        <v>3</v>
      </c>
      <c r="D488" s="6">
        <v>20</v>
      </c>
      <c r="E488" s="6">
        <v>19.8</v>
      </c>
      <c r="F488" s="6" t="s">
        <v>548</v>
      </c>
      <c r="K488" s="53"/>
      <c r="L488" s="53"/>
      <c r="M488" s="23">
        <v>1</v>
      </c>
      <c r="N488" s="25">
        <v>3</v>
      </c>
      <c r="O488" s="25">
        <v>3</v>
      </c>
      <c r="P488" s="6">
        <v>45.49</v>
      </c>
      <c r="Q488" s="6">
        <v>27.53</v>
      </c>
      <c r="R488" s="6">
        <v>27</v>
      </c>
      <c r="S488" s="6">
        <v>1.0865</v>
      </c>
      <c r="Y488" s="6">
        <v>0.55634099999999997</v>
      </c>
      <c r="Z488" s="6">
        <v>0.561307</v>
      </c>
      <c r="AA488" s="6">
        <v>0.58103400000000005</v>
      </c>
      <c r="AB488" s="6">
        <v>0.58557700000000001</v>
      </c>
      <c r="AC488" s="6">
        <v>0.54528299999999996</v>
      </c>
      <c r="AG488" s="6">
        <v>-1.3125</v>
      </c>
      <c r="AH488" s="6">
        <v>6.1875</v>
      </c>
      <c r="AI488" s="6">
        <v>2.3125</v>
      </c>
      <c r="AP488" s="23">
        <v>67.934200000000004</v>
      </c>
      <c r="AQ488" s="23">
        <v>-35.887999999999998</v>
      </c>
      <c r="AR488" s="6">
        <v>22</v>
      </c>
      <c r="AS488" s="23">
        <v>-53.522199999999998</v>
      </c>
      <c r="AT488" s="23">
        <v>235</v>
      </c>
      <c r="AU488" s="23">
        <v>-35.887999999999998</v>
      </c>
      <c r="AV488" s="23">
        <v>17.6342</v>
      </c>
      <c r="AW488" s="23">
        <v>50.12</v>
      </c>
      <c r="AX488" s="23">
        <v>67.934200000000004</v>
      </c>
      <c r="AY488" s="23">
        <v>0.17377600000000001</v>
      </c>
      <c r="AZ488" s="23">
        <v>8.2044400000000003E-2</v>
      </c>
      <c r="BA488" s="23">
        <v>421.52</v>
      </c>
      <c r="BC488" s="23">
        <v>-51.551000000000002</v>
      </c>
      <c r="BD488" s="23">
        <v>1.9711999999999961</v>
      </c>
      <c r="BE488" s="23">
        <v>0.99</v>
      </c>
      <c r="BF488" s="23">
        <v>-48.3</v>
      </c>
      <c r="BG488" s="23">
        <v>5.2222000000000008</v>
      </c>
      <c r="BH488" s="23">
        <v>12.412000000000001</v>
      </c>
      <c r="BI488" s="23">
        <v>3.2781799999999999</v>
      </c>
      <c r="BJ488" s="23">
        <v>3.4054500000000001</v>
      </c>
      <c r="BL488" s="23">
        <v>1</v>
      </c>
      <c r="BY488" s="105">
        <v>0.3833333333333333</v>
      </c>
      <c r="BZ488" s="105"/>
      <c r="CA488" s="105"/>
      <c r="CI488" s="13"/>
      <c r="CJ488" s="15">
        <v>214</v>
      </c>
      <c r="CK488" s="26"/>
      <c r="CL488" s="26"/>
      <c r="CM488" s="26"/>
      <c r="CN488" s="26"/>
      <c r="CO488" s="29"/>
      <c r="DB488" s="26"/>
      <c r="DC488" s="26"/>
      <c r="DD488" s="26"/>
      <c r="DE488" s="26"/>
      <c r="DF488" s="26"/>
      <c r="DG488" s="26"/>
      <c r="DH488" s="26"/>
      <c r="DL488" s="26"/>
      <c r="DM488" s="26"/>
    </row>
    <row r="489" spans="1:117" x14ac:dyDescent="0.25">
      <c r="A489" s="200" t="s">
        <v>1088</v>
      </c>
      <c r="B489" s="6">
        <v>702</v>
      </c>
      <c r="C489" s="176">
        <v>3</v>
      </c>
      <c r="D489" s="6">
        <v>20</v>
      </c>
      <c r="E489" s="6">
        <v>17.100000000000001</v>
      </c>
      <c r="F489" s="6" t="s">
        <v>536</v>
      </c>
      <c r="N489" s="23">
        <v>3</v>
      </c>
      <c r="O489" s="23">
        <v>3</v>
      </c>
      <c r="P489" s="6">
        <v>53.14</v>
      </c>
      <c r="Q489" s="6">
        <v>20.98</v>
      </c>
      <c r="R489" s="6">
        <v>26.11</v>
      </c>
      <c r="Y489" s="6">
        <v>0.38372600000000001</v>
      </c>
      <c r="Z489" s="6">
        <v>0.40393200000000001</v>
      </c>
      <c r="AA489" s="6">
        <v>0.41824</v>
      </c>
      <c r="AB489" s="6">
        <v>0.480126</v>
      </c>
      <c r="AC489" s="6">
        <v>0.473858</v>
      </c>
      <c r="AJ489" s="6">
        <v>-71</v>
      </c>
      <c r="AK489" s="6">
        <v>-730</v>
      </c>
      <c r="AL489" s="6">
        <v>250</v>
      </c>
      <c r="AP489" s="23">
        <v>80.389099999999999</v>
      </c>
      <c r="AQ489" s="23">
        <v>-37.4375</v>
      </c>
      <c r="AR489" s="6">
        <v>1</v>
      </c>
      <c r="AS489" s="23">
        <v>-56.576599999999999</v>
      </c>
      <c r="AT489" s="23">
        <v>300</v>
      </c>
      <c r="AU489" s="23">
        <v>-37.4375</v>
      </c>
      <c r="AV489" s="23">
        <v>19.139099999999999</v>
      </c>
      <c r="AW489" s="23">
        <v>61.25</v>
      </c>
      <c r="AX489" s="23">
        <v>80.389099999999999</v>
      </c>
      <c r="AY489" s="23">
        <v>0.16730100000000001</v>
      </c>
      <c r="AZ489" s="23">
        <v>0.10494000000000001</v>
      </c>
      <c r="BA489" s="23">
        <v>617.96900000000005</v>
      </c>
      <c r="BB489" s="23">
        <v>-460.15600000000001</v>
      </c>
      <c r="BC489" s="23">
        <v>-58.4375</v>
      </c>
      <c r="BD489" s="23">
        <v>-1.8608899999999999</v>
      </c>
      <c r="BE489" s="23">
        <v>0.57349899999999998</v>
      </c>
      <c r="BI489" s="23">
        <v>1.9464999999999999</v>
      </c>
      <c r="BJ489" s="23">
        <v>2.16</v>
      </c>
      <c r="BY489" s="105">
        <v>0.44027777777777777</v>
      </c>
      <c r="BZ489" s="105">
        <v>0.44930555555555557</v>
      </c>
      <c r="CA489" s="105">
        <v>0.45416666666666666</v>
      </c>
      <c r="CB489" s="105">
        <v>0.62638888888888888</v>
      </c>
      <c r="CC489" s="105">
        <v>0.17222222222222222</v>
      </c>
      <c r="CD489" s="23">
        <v>4.3</v>
      </c>
      <c r="CE489" s="23">
        <v>0.8</v>
      </c>
      <c r="CF489" s="23">
        <v>-53</v>
      </c>
      <c r="CG489" s="23">
        <v>11.2</v>
      </c>
      <c r="CK489" s="26"/>
      <c r="CO489" s="29"/>
      <c r="DG489" s="26"/>
      <c r="DM489" s="26"/>
    </row>
    <row r="490" spans="1:117" x14ac:dyDescent="0.25">
      <c r="A490" s="6" t="s">
        <v>1118</v>
      </c>
      <c r="B490" s="6">
        <v>748</v>
      </c>
      <c r="D490" s="6">
        <v>20</v>
      </c>
      <c r="F490" s="6" t="s">
        <v>548</v>
      </c>
      <c r="N490" s="23">
        <v>3</v>
      </c>
      <c r="O490" s="23">
        <v>3.5</v>
      </c>
      <c r="P490" s="6">
        <v>129.65</v>
      </c>
      <c r="Q490" s="6">
        <v>50.81</v>
      </c>
      <c r="R490" s="23">
        <v>36.99</v>
      </c>
      <c r="S490" s="23">
        <v>6.28</v>
      </c>
      <c r="Y490" s="6">
        <v>0.45156400000000002</v>
      </c>
      <c r="Z490" s="6">
        <v>0.46636899999999998</v>
      </c>
      <c r="AA490" s="6">
        <v>0.48742200000000002</v>
      </c>
      <c r="AB490" s="6">
        <v>0.541933</v>
      </c>
      <c r="AE490" s="26"/>
      <c r="AJ490" s="6">
        <v>-71.597999999999999</v>
      </c>
      <c r="AK490" s="6">
        <v>-175</v>
      </c>
      <c r="AL490" s="6">
        <v>400</v>
      </c>
      <c r="AP490" s="23">
        <v>86.142399999999995</v>
      </c>
      <c r="AQ490" s="23">
        <v>-40.828200000000002</v>
      </c>
      <c r="AR490" s="6">
        <v>43</v>
      </c>
      <c r="AS490" s="23">
        <v>-61.258000000000003</v>
      </c>
      <c r="AT490" s="23">
        <v>70</v>
      </c>
      <c r="AU490" s="23">
        <v>-40.828200000000002</v>
      </c>
      <c r="AV490" s="23">
        <v>20.4297</v>
      </c>
      <c r="AW490" s="23">
        <v>65.712699999999998</v>
      </c>
      <c r="AX490" s="23">
        <v>86.142399999999995</v>
      </c>
      <c r="AY490" s="23">
        <v>0.23361999999999999</v>
      </c>
      <c r="AZ490" s="23">
        <v>0.124932</v>
      </c>
      <c r="BA490" s="23">
        <v>535.39200000000005</v>
      </c>
      <c r="BB490" s="23">
        <v>-336.26499999999999</v>
      </c>
      <c r="BC490" s="23">
        <v>-57.524000000000001</v>
      </c>
      <c r="BD490" s="23">
        <v>3.7339799999999999</v>
      </c>
      <c r="BE490" s="23">
        <v>0.80834600000000001</v>
      </c>
      <c r="BF490" s="23">
        <v>0</v>
      </c>
      <c r="BG490" s="23">
        <v>0</v>
      </c>
      <c r="BH490" s="23">
        <v>0</v>
      </c>
      <c r="BI490" s="23">
        <v>13.5244</v>
      </c>
      <c r="BJ490" s="23">
        <v>13.749499999999999</v>
      </c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D490" s="6"/>
      <c r="CE490" s="6"/>
      <c r="CF490" s="6"/>
      <c r="CG490" s="6"/>
      <c r="CH490" s="6"/>
      <c r="CJ490" s="26"/>
      <c r="CK490" s="26"/>
      <c r="CN490" s="26"/>
      <c r="CO490" s="26"/>
      <c r="DB490" s="26"/>
      <c r="DC490" s="26"/>
      <c r="DD490" s="26"/>
      <c r="DE490" s="26"/>
      <c r="DF490" s="26"/>
      <c r="DG490" s="26"/>
      <c r="DL490" s="26"/>
      <c r="DM490" s="26"/>
    </row>
    <row r="491" spans="1:117" x14ac:dyDescent="0.25">
      <c r="A491" s="200" t="s">
        <v>1046</v>
      </c>
      <c r="B491" s="6">
        <v>648</v>
      </c>
      <c r="C491" s="22">
        <v>5</v>
      </c>
      <c r="D491" s="6">
        <v>21</v>
      </c>
      <c r="E491" s="6">
        <v>24.2</v>
      </c>
      <c r="K491" s="170">
        <v>33.700000000000003</v>
      </c>
      <c r="L491" s="170">
        <v>529</v>
      </c>
      <c r="M491" s="169">
        <f>K491/L491</f>
        <v>6.3705103969754262E-2</v>
      </c>
      <c r="N491" s="23">
        <v>3</v>
      </c>
      <c r="O491" s="23">
        <v>3</v>
      </c>
      <c r="P491" s="6">
        <v>227.03</v>
      </c>
      <c r="Q491" s="6">
        <v>78.61</v>
      </c>
      <c r="R491" s="6">
        <v>18.46</v>
      </c>
      <c r="Y491" s="6">
        <v>0.36170000000000002</v>
      </c>
      <c r="Z491" s="6">
        <v>0.37727899999999998</v>
      </c>
      <c r="AA491" s="6">
        <v>0.41436000000000001</v>
      </c>
      <c r="AB491" s="6">
        <v>0.458507</v>
      </c>
      <c r="AC491" s="6">
        <v>0.467474</v>
      </c>
      <c r="AP491" s="23">
        <v>73.381799999999998</v>
      </c>
      <c r="AQ491" s="23">
        <v>-34.233699999999999</v>
      </c>
      <c r="AR491" s="6">
        <v>1</v>
      </c>
      <c r="AS491" s="23">
        <v>-57.0381</v>
      </c>
      <c r="AT491" s="23">
        <v>400</v>
      </c>
      <c r="AU491" s="23">
        <v>-34.233699999999999</v>
      </c>
      <c r="AV491" s="23">
        <v>22.804300000000001</v>
      </c>
      <c r="AW491" s="23">
        <v>50.577500000000001</v>
      </c>
      <c r="AX491" s="23">
        <v>73.381799999999998</v>
      </c>
      <c r="AY491" s="23">
        <v>0.16941300000000001</v>
      </c>
      <c r="AZ491" s="23">
        <v>0.104763</v>
      </c>
      <c r="BA491" s="23">
        <v>4.6875</v>
      </c>
      <c r="BB491" s="23">
        <v>-419.53100000000001</v>
      </c>
      <c r="BC491" s="23">
        <v>-57.218800000000002</v>
      </c>
      <c r="BD491" s="23">
        <v>-0.18069499999999999</v>
      </c>
      <c r="BE491" s="23">
        <v>-22.2804</v>
      </c>
      <c r="BI491" s="23">
        <v>2.2804000000000002</v>
      </c>
      <c r="BY491" s="105">
        <v>0.49791666666666662</v>
      </c>
      <c r="BZ491" s="105">
        <v>0.50277777777777777</v>
      </c>
      <c r="CA491" s="105">
        <v>0.5131944444444444</v>
      </c>
      <c r="CK491" s="26"/>
      <c r="CO491" s="29"/>
      <c r="DB491" s="26"/>
      <c r="DC491" s="26"/>
      <c r="DD491" s="26"/>
      <c r="DE491" s="26"/>
      <c r="DF491" s="26"/>
      <c r="DG491" s="26"/>
      <c r="DM491" s="26"/>
    </row>
    <row r="492" spans="1:117" x14ac:dyDescent="0.25">
      <c r="A492" s="199" t="s">
        <v>1120</v>
      </c>
      <c r="B492" s="6">
        <v>754</v>
      </c>
      <c r="D492" s="6">
        <v>21</v>
      </c>
      <c r="E492" s="6">
        <v>19.2</v>
      </c>
      <c r="F492" s="6" t="s">
        <v>548</v>
      </c>
      <c r="N492" s="23">
        <v>3</v>
      </c>
      <c r="O492" s="23">
        <v>3</v>
      </c>
      <c r="P492" s="6">
        <v>48.51</v>
      </c>
      <c r="Q492" s="6">
        <v>14.6</v>
      </c>
      <c r="R492" s="6">
        <v>18.649999999999999</v>
      </c>
      <c r="S492" s="6">
        <v>1.69</v>
      </c>
      <c r="Y492" s="6">
        <v>0.31613599999999997</v>
      </c>
      <c r="Z492" s="6">
        <v>0.32057600000000003</v>
      </c>
      <c r="AA492" s="6">
        <v>0.32802599999999998</v>
      </c>
      <c r="AB492" s="6">
        <v>0.35565000000000002</v>
      </c>
      <c r="AC492" s="6">
        <v>0.36974800000000002</v>
      </c>
      <c r="AJ492" s="6">
        <v>0</v>
      </c>
      <c r="AK492" s="6">
        <v>0</v>
      </c>
      <c r="AL492" s="6">
        <v>400</v>
      </c>
      <c r="AM492" s="6">
        <v>48.64</v>
      </c>
      <c r="AP492" s="23">
        <v>75.884799999999998</v>
      </c>
      <c r="AQ492" s="23">
        <v>-22.4651</v>
      </c>
      <c r="AR492" s="6">
        <v>4</v>
      </c>
      <c r="AS492" s="23">
        <v>-50.650500000000001</v>
      </c>
      <c r="AT492" s="188">
        <v>560</v>
      </c>
      <c r="AU492" s="23">
        <v>-22.4651</v>
      </c>
      <c r="AV492" s="23">
        <v>28.185400000000001</v>
      </c>
      <c r="AW492" s="23">
        <v>47.6995</v>
      </c>
      <c r="AX492" s="23">
        <v>75.884799999999998</v>
      </c>
      <c r="AY492" s="23">
        <v>0.18116699999999999</v>
      </c>
      <c r="AZ492" s="23">
        <v>0.11007</v>
      </c>
      <c r="BA492" s="23">
        <v>451.17200000000003</v>
      </c>
      <c r="BB492" s="23">
        <v>-359.76600000000002</v>
      </c>
      <c r="BC492" s="23">
        <v>-45.781199999999998</v>
      </c>
      <c r="BD492" s="23">
        <v>4.8692099999999998</v>
      </c>
      <c r="BE492" s="23">
        <v>0.61732500000000001</v>
      </c>
      <c r="BF492" s="23">
        <v>0</v>
      </c>
      <c r="BG492" s="23">
        <v>0</v>
      </c>
      <c r="BH492" s="23">
        <v>0</v>
      </c>
      <c r="BI492" s="23">
        <v>3.4126699999999999</v>
      </c>
      <c r="BJ492" s="23">
        <v>3.6225000000000001</v>
      </c>
      <c r="CJ492" s="26"/>
      <c r="CK492" s="26"/>
      <c r="CN492" s="26"/>
      <c r="CO492" s="29"/>
      <c r="CR492" s="26"/>
      <c r="DE492" s="26"/>
      <c r="DF492" s="26"/>
      <c r="DG492" s="26"/>
      <c r="DH492" s="26"/>
      <c r="DI492" s="26"/>
      <c r="DJ492" s="26"/>
      <c r="DL492" s="26"/>
      <c r="DM492" s="26"/>
    </row>
    <row r="493" spans="1:117" x14ac:dyDescent="0.25">
      <c r="A493" s="13" t="s">
        <v>995</v>
      </c>
      <c r="B493" s="6">
        <v>543</v>
      </c>
      <c r="C493" s="22" t="s">
        <v>842</v>
      </c>
      <c r="D493" s="6">
        <v>22</v>
      </c>
      <c r="F493" s="6" t="s">
        <v>548</v>
      </c>
      <c r="K493" s="53"/>
      <c r="L493" s="53"/>
      <c r="N493" s="25">
        <v>3</v>
      </c>
      <c r="O493" s="25">
        <v>3.5</v>
      </c>
      <c r="P493" s="6">
        <v>273.88</v>
      </c>
      <c r="Q493" s="6">
        <v>159</v>
      </c>
      <c r="R493" s="6">
        <v>229</v>
      </c>
      <c r="S493" s="6">
        <v>21.36</v>
      </c>
      <c r="T493" s="42"/>
      <c r="Y493" s="6">
        <v>0.64475199999999999</v>
      </c>
      <c r="Z493" s="6">
        <v>0.63421499999999997</v>
      </c>
      <c r="AA493" s="6">
        <v>0.66418600000000005</v>
      </c>
      <c r="AB493" s="42"/>
      <c r="AC493" s="42"/>
      <c r="AD493" s="42"/>
      <c r="AE493" s="42"/>
      <c r="AF493" s="42"/>
      <c r="AG493" s="42"/>
      <c r="AH493" s="42"/>
      <c r="AI493" s="42"/>
      <c r="AJ493" s="6">
        <v>0</v>
      </c>
      <c r="AK493" s="6">
        <v>0</v>
      </c>
      <c r="AL493" s="6">
        <v>500</v>
      </c>
      <c r="AM493" s="6">
        <v>0</v>
      </c>
      <c r="AP493" s="6">
        <v>111.009</v>
      </c>
      <c r="AQ493" s="6">
        <v>-35.148000000000003</v>
      </c>
      <c r="AR493" s="6">
        <v>24</v>
      </c>
      <c r="AS493" s="6">
        <v>-70.753500000000003</v>
      </c>
      <c r="AT493" s="6">
        <v>65.458299999999994</v>
      </c>
      <c r="AU493" s="6">
        <v>-35.148000000000003</v>
      </c>
      <c r="AV493" s="23">
        <v>35.605499999999999</v>
      </c>
      <c r="AW493" s="6">
        <v>73.694999999999993</v>
      </c>
      <c r="AX493" s="6">
        <v>111.009</v>
      </c>
      <c r="AY493" s="6">
        <v>0.29942200000000002</v>
      </c>
      <c r="AZ493" s="6">
        <v>0.11752700000000001</v>
      </c>
      <c r="BA493" s="6">
        <v>448.76299999999998</v>
      </c>
      <c r="BB493" s="6"/>
      <c r="BC493" s="6">
        <v>-53.398000000000003</v>
      </c>
      <c r="BD493" s="23">
        <v>17.355499999999999</v>
      </c>
      <c r="BE493" s="6">
        <v>1.39</v>
      </c>
      <c r="BF493" s="43"/>
      <c r="BH493" s="43"/>
      <c r="BI493" s="6">
        <v>54.21</v>
      </c>
      <c r="BJ493" s="6">
        <v>54.401699999999998</v>
      </c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V493" s="6"/>
      <c r="BW493" s="6"/>
      <c r="BX493" s="6"/>
      <c r="BY493" s="105"/>
      <c r="BZ493" s="105"/>
      <c r="CA493" s="105"/>
      <c r="CI493" s="13"/>
      <c r="CJ493" s="130">
        <v>206</v>
      </c>
      <c r="CK493" s="26"/>
      <c r="CL493" s="26"/>
      <c r="CN493" s="26"/>
      <c r="CO493" s="29"/>
      <c r="DB493" s="26"/>
      <c r="DC493" s="26"/>
      <c r="DD493" s="26"/>
      <c r="DE493" s="26"/>
      <c r="DF493" s="26"/>
      <c r="DG493" s="26"/>
      <c r="DH493" s="26"/>
      <c r="DL493" s="26"/>
      <c r="DM493" s="26"/>
    </row>
    <row r="494" spans="1:117" x14ac:dyDescent="0.25">
      <c r="A494" s="200" t="s">
        <v>998</v>
      </c>
      <c r="B494" s="6">
        <v>549</v>
      </c>
      <c r="C494" s="22" t="s">
        <v>999</v>
      </c>
      <c r="D494" s="6">
        <v>22</v>
      </c>
      <c r="E494" s="6">
        <v>17.2</v>
      </c>
      <c r="F494" s="6" t="s">
        <v>536</v>
      </c>
      <c r="H494" s="6">
        <v>0</v>
      </c>
      <c r="K494" s="53"/>
      <c r="L494" s="53"/>
      <c r="M494" s="23">
        <v>0.8571428571428571</v>
      </c>
      <c r="N494" s="25">
        <v>3</v>
      </c>
      <c r="O494" s="25">
        <v>3</v>
      </c>
      <c r="P494" s="6">
        <v>53.36</v>
      </c>
      <c r="Q494" s="6">
        <v>24.96</v>
      </c>
      <c r="R494" s="6">
        <v>27.5</v>
      </c>
      <c r="S494" s="6">
        <v>2.2599999999999998</v>
      </c>
      <c r="Y494" s="6">
        <v>0.48540100000000003</v>
      </c>
      <c r="Z494" s="6">
        <v>0.503973</v>
      </c>
      <c r="AA494" s="6">
        <v>0.50391900000000001</v>
      </c>
      <c r="AB494" s="6">
        <v>0.52592099999999997</v>
      </c>
      <c r="AC494" s="6">
        <v>0.46819499999999997</v>
      </c>
      <c r="AD494" s="6">
        <v>-6.21875</v>
      </c>
      <c r="AE494" s="6">
        <v>7.375</v>
      </c>
      <c r="AF494" s="6">
        <v>5.1875</v>
      </c>
      <c r="AG494" s="6">
        <v>-4.65625</v>
      </c>
      <c r="AH494" s="6">
        <v>4.625</v>
      </c>
      <c r="AI494" s="6">
        <v>3.625</v>
      </c>
      <c r="AM494" s="6">
        <v>21.4</v>
      </c>
      <c r="AP494" s="23">
        <v>70.177899999999994</v>
      </c>
      <c r="AQ494" s="23">
        <v>-32.695599999999999</v>
      </c>
      <c r="AR494" s="6">
        <v>40</v>
      </c>
      <c r="AS494" s="23">
        <v>-54.644300000000001</v>
      </c>
      <c r="AT494" s="188">
        <v>360</v>
      </c>
      <c r="AU494" s="23">
        <v>-32.695599999999999</v>
      </c>
      <c r="AV494" s="23">
        <v>21.948699999999999</v>
      </c>
      <c r="AW494" s="23">
        <v>48.229199999999999</v>
      </c>
      <c r="AX494" s="23">
        <v>70.177899999999994</v>
      </c>
      <c r="AY494" s="23">
        <v>0.19469600000000001</v>
      </c>
      <c r="AZ494" s="23">
        <v>0.123805</v>
      </c>
      <c r="BA494" s="23">
        <v>412.14800000000002</v>
      </c>
      <c r="BC494" s="23">
        <v>-55.381999999999998</v>
      </c>
      <c r="BD494" s="23">
        <v>-0.73770800000000003</v>
      </c>
      <c r="BE494" s="23">
        <v>0.67080600000000001</v>
      </c>
      <c r="BI494" s="23">
        <v>2.59294</v>
      </c>
      <c r="BJ494" s="23">
        <v>2.8250000000000002</v>
      </c>
      <c r="BP494" s="23">
        <v>1</v>
      </c>
      <c r="BW494" s="23" t="s">
        <v>1000</v>
      </c>
      <c r="BY494" s="105">
        <v>0.39930555555555558</v>
      </c>
      <c r="BZ494" s="105">
        <v>0.40625</v>
      </c>
      <c r="CA494" s="105">
        <v>0.4201388888888889</v>
      </c>
      <c r="CB494" s="105">
        <v>0.61388888888888882</v>
      </c>
      <c r="CD494" s="23">
        <v>7.6</v>
      </c>
      <c r="CF494" s="23">
        <v>-57</v>
      </c>
      <c r="CG494" s="23">
        <v>16.2</v>
      </c>
      <c r="CI494" s="13"/>
      <c r="CJ494" s="13">
        <v>209</v>
      </c>
      <c r="CK494" s="26"/>
      <c r="CL494" s="26"/>
      <c r="CM494" s="26"/>
      <c r="CN494" s="26"/>
      <c r="CO494" s="29"/>
      <c r="CR494" s="26"/>
      <c r="DB494" s="26"/>
      <c r="DC494" s="26"/>
      <c r="DD494" s="26"/>
      <c r="DE494" s="26"/>
      <c r="DF494" s="26"/>
      <c r="DG494" s="26"/>
      <c r="DH494" s="26"/>
      <c r="DI494" s="26"/>
      <c r="DJ494" s="26"/>
      <c r="DM494" s="26"/>
    </row>
    <row r="495" spans="1:117" x14ac:dyDescent="0.25">
      <c r="A495" s="13" t="s">
        <v>1001</v>
      </c>
      <c r="B495" s="6">
        <v>551</v>
      </c>
      <c r="C495" s="22" t="s">
        <v>799</v>
      </c>
      <c r="D495" s="6">
        <v>22</v>
      </c>
      <c r="E495" s="6">
        <v>17.2</v>
      </c>
      <c r="F495" s="6" t="s">
        <v>548</v>
      </c>
      <c r="H495" s="6">
        <v>0</v>
      </c>
      <c r="K495" s="53"/>
      <c r="L495" s="53"/>
      <c r="M495" s="23">
        <v>0.88064046579330424</v>
      </c>
      <c r="N495" s="25">
        <v>3</v>
      </c>
      <c r="O495" s="25">
        <v>3.5</v>
      </c>
      <c r="P495" s="6">
        <v>418</v>
      </c>
      <c r="Q495" s="6">
        <v>254.1</v>
      </c>
      <c r="R495" s="6">
        <v>147.81299999999999</v>
      </c>
      <c r="Y495" s="6">
        <v>0.65038399999999996</v>
      </c>
      <c r="Z495" s="6">
        <v>0.60816800000000004</v>
      </c>
      <c r="AA495" s="6">
        <v>0.70831299999999997</v>
      </c>
      <c r="AB495" s="42"/>
      <c r="AC495" s="42"/>
      <c r="AD495" s="42"/>
      <c r="AE495" s="42"/>
      <c r="AF495" s="42"/>
      <c r="AG495" s="42"/>
      <c r="AH495" s="42"/>
      <c r="AI495" s="42"/>
      <c r="AP495" s="23">
        <v>87.657399999999996</v>
      </c>
      <c r="AQ495" s="23">
        <v>-33.06</v>
      </c>
      <c r="AR495" s="6">
        <v>10</v>
      </c>
      <c r="AS495" s="23">
        <v>-67.791700000000006</v>
      </c>
      <c r="AT495" s="23">
        <v>88.7</v>
      </c>
      <c r="AU495" s="23">
        <v>-33.06</v>
      </c>
      <c r="AV495" s="23">
        <v>34.731700000000004</v>
      </c>
      <c r="AW495" s="23">
        <v>53.09</v>
      </c>
      <c r="AX495" s="23">
        <v>87.657399999999996</v>
      </c>
      <c r="AY495" s="23">
        <v>0.286607</v>
      </c>
      <c r="AZ495" s="23">
        <v>0.138986</v>
      </c>
      <c r="BA495" s="23">
        <v>291.71899999999999</v>
      </c>
      <c r="BC495" s="23">
        <v>-53.27</v>
      </c>
      <c r="BD495" s="23">
        <v>14.521700000000003</v>
      </c>
      <c r="BE495" s="23">
        <v>1.46</v>
      </c>
      <c r="BF495" s="23">
        <v>-47.6</v>
      </c>
      <c r="BG495" s="23">
        <v>20.191700000000004</v>
      </c>
      <c r="BH495" s="23">
        <v>14.53</v>
      </c>
      <c r="BI495" s="23">
        <v>20.411999999999999</v>
      </c>
      <c r="BJ495" s="23">
        <v>20.632000000000001</v>
      </c>
      <c r="BP495" s="23">
        <v>1</v>
      </c>
      <c r="BY495" s="105">
        <v>0.39930555555555558</v>
      </c>
      <c r="BZ495" s="105">
        <v>0.40625</v>
      </c>
      <c r="CA495" s="105">
        <v>0.4201388888888889</v>
      </c>
      <c r="CB495" s="105">
        <v>0.64027777777777783</v>
      </c>
      <c r="CD495" s="23">
        <v>6.8</v>
      </c>
      <c r="CF495" s="23">
        <v>-53</v>
      </c>
      <c r="CG495" s="23">
        <v>12.7</v>
      </c>
      <c r="CI495" s="13"/>
      <c r="CJ495" s="15">
        <v>210</v>
      </c>
      <c r="CK495" s="26">
        <v>-12.195668295999997</v>
      </c>
      <c r="CL495" s="26"/>
      <c r="CM495" s="15"/>
      <c r="CN495" s="26"/>
      <c r="CO495" s="29">
        <v>1</v>
      </c>
      <c r="DB495" s="26"/>
      <c r="DC495" s="26"/>
      <c r="DD495" s="26"/>
      <c r="DE495" s="26"/>
      <c r="DF495" s="26"/>
      <c r="DG495" s="26"/>
      <c r="DH495" s="26"/>
      <c r="DL495" s="26"/>
      <c r="DM495" s="26"/>
    </row>
    <row r="496" spans="1:117" x14ac:dyDescent="0.25">
      <c r="A496" s="13" t="s">
        <v>1017</v>
      </c>
      <c r="B496" s="6">
        <v>571</v>
      </c>
      <c r="C496" s="22" t="s">
        <v>783</v>
      </c>
      <c r="D496" s="165">
        <v>22</v>
      </c>
      <c r="E496" s="165">
        <v>15.8</v>
      </c>
      <c r="F496" s="165" t="s">
        <v>548</v>
      </c>
      <c r="G496" s="165" t="s">
        <v>1018</v>
      </c>
      <c r="I496" s="6">
        <v>0</v>
      </c>
      <c r="K496" s="53"/>
      <c r="L496" s="53"/>
      <c r="M496" s="106">
        <v>0.72833723653395788</v>
      </c>
      <c r="N496" s="25">
        <v>3</v>
      </c>
      <c r="O496" s="25">
        <v>3.5</v>
      </c>
      <c r="P496" s="6">
        <v>182.01</v>
      </c>
      <c r="Q496" s="6">
        <v>102</v>
      </c>
      <c r="R496" s="6">
        <v>123.562</v>
      </c>
      <c r="Y496" s="6">
        <v>0.50795800000000002</v>
      </c>
      <c r="Z496" s="6">
        <v>0.49766300000000002</v>
      </c>
      <c r="AA496" s="6">
        <v>0.53894699999999995</v>
      </c>
      <c r="AB496" s="6">
        <v>0.55856499999999998</v>
      </c>
      <c r="AC496" s="6">
        <v>0.50795800000000002</v>
      </c>
      <c r="AD496" s="6">
        <v>-5.28125</v>
      </c>
      <c r="AE496" s="6">
        <v>3.09375</v>
      </c>
      <c r="AF496" s="6">
        <v>2.28125</v>
      </c>
      <c r="AP496" s="23">
        <v>85.501499999999993</v>
      </c>
      <c r="AQ496" s="23">
        <v>-38.86</v>
      </c>
      <c r="AR496" s="6">
        <v>16</v>
      </c>
      <c r="AS496" s="23">
        <v>-65.841300000000004</v>
      </c>
      <c r="AT496" s="23">
        <v>120</v>
      </c>
      <c r="AU496" s="23">
        <v>-38.86</v>
      </c>
      <c r="AV496" s="23">
        <v>26.981300000000005</v>
      </c>
      <c r="AW496" s="23">
        <v>58.259</v>
      </c>
      <c r="AX496" s="23">
        <v>85.501499999999993</v>
      </c>
      <c r="AY496" s="23">
        <v>0.25083699999999998</v>
      </c>
      <c r="AZ496" s="23">
        <v>0.112399</v>
      </c>
      <c r="BA496" s="23">
        <v>368.84800000000001</v>
      </c>
      <c r="BC496" s="23">
        <v>-52.537999999999997</v>
      </c>
      <c r="BD496" s="23">
        <v>13.303300000000007</v>
      </c>
      <c r="BE496" s="23">
        <v>1.25</v>
      </c>
      <c r="BF496" s="43"/>
      <c r="BH496" s="43"/>
      <c r="BI496" s="23">
        <v>14.8469</v>
      </c>
      <c r="BJ496" s="23">
        <v>15.0238</v>
      </c>
      <c r="BK496" s="23">
        <v>1</v>
      </c>
      <c r="BL496" s="23">
        <v>1</v>
      </c>
      <c r="BP496" s="23">
        <v>1</v>
      </c>
      <c r="BY496" s="105"/>
      <c r="BZ496" s="105"/>
      <c r="CI496" s="13"/>
      <c r="CJ496" s="15">
        <v>223</v>
      </c>
      <c r="CK496" s="26" t="s">
        <v>1019</v>
      </c>
      <c r="CN496" s="26"/>
      <c r="CO496" s="29"/>
      <c r="DB496" s="26"/>
      <c r="DC496" s="26"/>
      <c r="DD496" s="26"/>
      <c r="DE496" s="26"/>
      <c r="DF496" s="26"/>
      <c r="DG496" s="26"/>
      <c r="DH496" s="26"/>
      <c r="DL496" s="26"/>
      <c r="DM496" s="26"/>
    </row>
    <row r="497" spans="1:117" x14ac:dyDescent="0.25">
      <c r="A497" s="200" t="s">
        <v>1051</v>
      </c>
      <c r="B497" s="6">
        <v>654</v>
      </c>
      <c r="C497" s="22" t="s">
        <v>823</v>
      </c>
      <c r="D497" s="6">
        <v>22</v>
      </c>
      <c r="F497" s="6" t="s">
        <v>548</v>
      </c>
      <c r="M497" s="23">
        <f>240/300</f>
        <v>0.8</v>
      </c>
      <c r="N497" s="23">
        <v>3</v>
      </c>
      <c r="O497" s="23">
        <v>3</v>
      </c>
      <c r="P497" s="6">
        <v>85.42</v>
      </c>
      <c r="Q497" s="6">
        <v>47.29</v>
      </c>
      <c r="R497" s="23">
        <v>37.1</v>
      </c>
      <c r="Y497" s="6">
        <v>0.51176999999999995</v>
      </c>
      <c r="Z497" s="6">
        <v>0.54173800000000005</v>
      </c>
      <c r="AA497" s="6">
        <v>0.56215599999999999</v>
      </c>
      <c r="AB497" s="6">
        <v>0.58766399999999996</v>
      </c>
      <c r="AC497" s="6">
        <v>0.65827599999999997</v>
      </c>
      <c r="AJ497" s="6">
        <v>-72.8</v>
      </c>
      <c r="AK497" s="6">
        <v>-400</v>
      </c>
      <c r="AL497" s="6">
        <v>500</v>
      </c>
      <c r="AP497" s="23">
        <v>79.239999999999995</v>
      </c>
      <c r="AQ497" s="23">
        <v>-30.2485</v>
      </c>
      <c r="AR497" s="6">
        <v>41</v>
      </c>
      <c r="AS497" s="23">
        <v>-56.290999999999997</v>
      </c>
      <c r="AT497" s="23">
        <v>274.63400000000001</v>
      </c>
      <c r="AU497" s="23">
        <v>-30.2485</v>
      </c>
      <c r="AV497" s="23">
        <v>26.0425</v>
      </c>
      <c r="AW497" s="23">
        <v>53.197499999999998</v>
      </c>
      <c r="AX497" s="23">
        <v>79.239999999999995</v>
      </c>
      <c r="AY497" s="23">
        <v>0.281941</v>
      </c>
      <c r="AZ497" s="23">
        <v>0.14471200000000001</v>
      </c>
      <c r="BA497" s="23">
        <v>375.99099999999999</v>
      </c>
      <c r="BB497" s="23">
        <v>-223.666</v>
      </c>
      <c r="BC497" s="23">
        <v>-48.038899999999998</v>
      </c>
      <c r="BD497" s="23">
        <v>8.2521799999999992</v>
      </c>
      <c r="BE497" s="23">
        <v>0.94226399999999999</v>
      </c>
      <c r="BF497" s="23">
        <v>-45.883000000000003</v>
      </c>
      <c r="BG497" s="23">
        <v>10.41</v>
      </c>
      <c r="BH497" s="23">
        <v>5.64</v>
      </c>
      <c r="BI497" s="23">
        <v>5.9577400000000003</v>
      </c>
      <c r="BJ497" s="23">
        <v>6.2153700000000001</v>
      </c>
      <c r="BN497" s="172">
        <v>1</v>
      </c>
      <c r="BQ497" s="23">
        <v>6.5549096666666653</v>
      </c>
      <c r="BR497" s="23">
        <v>1.5173929333333331</v>
      </c>
      <c r="BY497" s="105">
        <v>0.46180555555555558</v>
      </c>
      <c r="BZ497" s="105">
        <v>0.4694444444444445</v>
      </c>
      <c r="CA497" s="105">
        <v>0.47569444444444442</v>
      </c>
      <c r="CJ497" s="26"/>
      <c r="CK497" s="26"/>
      <c r="CN497" s="26"/>
      <c r="CO497" s="29"/>
      <c r="DF497" s="26"/>
      <c r="DG497" s="26"/>
      <c r="DL497" s="26"/>
      <c r="DM497" s="26"/>
    </row>
    <row r="498" spans="1:117" x14ac:dyDescent="0.25">
      <c r="A498" s="200" t="s">
        <v>1053</v>
      </c>
      <c r="B498" s="6">
        <v>657</v>
      </c>
      <c r="C498" s="22" t="s">
        <v>845</v>
      </c>
      <c r="D498" s="6">
        <v>23</v>
      </c>
      <c r="E498" s="93">
        <v>16.2</v>
      </c>
      <c r="F498" s="6" t="s">
        <v>618</v>
      </c>
      <c r="M498" s="23">
        <v>0.12</v>
      </c>
      <c r="N498" s="23">
        <v>3</v>
      </c>
      <c r="O498" s="23">
        <v>3</v>
      </c>
      <c r="P498" s="6">
        <v>35.869999999999997</v>
      </c>
      <c r="Q498" s="6">
        <v>17.079999999999998</v>
      </c>
      <c r="R498" s="23">
        <v>17.55</v>
      </c>
      <c r="S498" s="23">
        <v>0.91700000000000004</v>
      </c>
      <c r="Y498" s="6">
        <v>0.43879299999999999</v>
      </c>
      <c r="Z498" s="6">
        <v>0.43017499999999997</v>
      </c>
      <c r="AA498" s="6">
        <v>0.43322500000000003</v>
      </c>
      <c r="AB498" s="6">
        <v>0.45614900000000003</v>
      </c>
      <c r="AC498" s="6">
        <v>0.48026799999999997</v>
      </c>
      <c r="AJ498" s="6">
        <v>-69.2</v>
      </c>
      <c r="AK498" s="6">
        <v>-1200</v>
      </c>
      <c r="AL498" s="6">
        <v>250</v>
      </c>
      <c r="AM498" s="6">
        <v>70</v>
      </c>
      <c r="AP498" s="23">
        <v>73.963899999999995</v>
      </c>
      <c r="AQ498" s="23">
        <v>-28.659199999999998</v>
      </c>
      <c r="AR498" s="6">
        <v>22</v>
      </c>
      <c r="AS498" s="23">
        <v>-51.247999999999998</v>
      </c>
      <c r="AT498" s="23">
        <v>370</v>
      </c>
      <c r="AU498" s="23">
        <v>-28.659199999999998</v>
      </c>
      <c r="AV498" s="23">
        <v>22.588799999999999</v>
      </c>
      <c r="AW498" s="23">
        <v>51.375100000000003</v>
      </c>
      <c r="AX498" s="23">
        <v>73.963899999999995</v>
      </c>
      <c r="AY498" s="23">
        <v>0.18656600000000001</v>
      </c>
      <c r="AZ498" s="23">
        <v>0.108491</v>
      </c>
      <c r="BA498" s="23">
        <v>491.40600000000001</v>
      </c>
      <c r="BB498" s="23">
        <v>-363.06799999999998</v>
      </c>
      <c r="BC498" s="23">
        <v>-48.940300000000001</v>
      </c>
      <c r="BD498" s="23">
        <v>2.3076699999999999</v>
      </c>
      <c r="BE498" s="23">
        <v>0.63948300000000002</v>
      </c>
      <c r="BI498" s="23">
        <v>2.7736999999999998</v>
      </c>
      <c r="BJ498" s="23">
        <v>2.9849999999999999</v>
      </c>
      <c r="BN498" s="23">
        <v>1</v>
      </c>
      <c r="BY498" s="105">
        <v>0.17916666666666667</v>
      </c>
      <c r="BZ498" s="105">
        <v>0.1875</v>
      </c>
      <c r="CA498" s="105">
        <v>0.19236111111111112</v>
      </c>
      <c r="CG498" s="23">
        <v>8.5</v>
      </c>
      <c r="CK498" s="26"/>
      <c r="CO498" s="29"/>
      <c r="DB498" s="26"/>
      <c r="DC498" s="26"/>
      <c r="DD498" s="26"/>
      <c r="DE498" s="26"/>
      <c r="DF498" s="26"/>
      <c r="DG498" s="26"/>
      <c r="DM498" s="26"/>
    </row>
    <row r="499" spans="1:117" x14ac:dyDescent="0.25">
      <c r="A499" s="13" t="s">
        <v>1079</v>
      </c>
      <c r="B499" s="6">
        <v>681</v>
      </c>
      <c r="C499" s="176">
        <v>4</v>
      </c>
      <c r="D499" s="6">
        <v>24</v>
      </c>
      <c r="E499" s="6">
        <v>28.1</v>
      </c>
      <c r="F499" s="6" t="s">
        <v>536</v>
      </c>
      <c r="N499" s="6">
        <v>3</v>
      </c>
      <c r="O499" s="6">
        <v>3.5</v>
      </c>
      <c r="P499" s="6">
        <v>41.39</v>
      </c>
      <c r="Q499" s="6">
        <v>13.38</v>
      </c>
      <c r="R499" s="6">
        <v>19.6554</v>
      </c>
      <c r="S499" s="6">
        <v>1.69</v>
      </c>
      <c r="Y499" s="6">
        <v>0.35141</v>
      </c>
      <c r="Z499" s="6">
        <v>0.36431999999999998</v>
      </c>
      <c r="AA499" s="6">
        <v>0.377832</v>
      </c>
      <c r="AB499" s="6">
        <v>0.41229900000000003</v>
      </c>
      <c r="AC499" s="6">
        <v>0.45951799999999998</v>
      </c>
      <c r="AL499" s="6">
        <v>270</v>
      </c>
      <c r="AM499" s="6">
        <v>31</v>
      </c>
      <c r="AP499" s="23">
        <v>74.086100000000002</v>
      </c>
      <c r="AQ499" s="23">
        <v>-26.638100000000001</v>
      </c>
      <c r="AR499" s="6">
        <v>18</v>
      </c>
      <c r="AS499" s="23">
        <v>-49.282200000000003</v>
      </c>
      <c r="AT499" s="23">
        <v>360</v>
      </c>
      <c r="AU499" s="23">
        <v>-26.638100000000001</v>
      </c>
      <c r="AV499" s="23">
        <v>22.644100000000002</v>
      </c>
      <c r="AW499" s="23">
        <v>51.441899999999997</v>
      </c>
      <c r="AX499" s="23">
        <v>74.086100000000002</v>
      </c>
      <c r="AY499" s="23">
        <v>0.165357</v>
      </c>
      <c r="AZ499" s="23">
        <v>0.108164</v>
      </c>
      <c r="BA499" s="23">
        <v>515.10400000000004</v>
      </c>
      <c r="BB499" s="23">
        <v>-431.59699999999998</v>
      </c>
      <c r="BC499" s="23">
        <v>-51.828099999999999</v>
      </c>
      <c r="BD499" s="23">
        <v>-2.5459000000000001</v>
      </c>
      <c r="BE499" s="23">
        <v>0.58253600000000005</v>
      </c>
      <c r="BF499" s="23">
        <v>0</v>
      </c>
      <c r="BG499" s="23">
        <v>0</v>
      </c>
      <c r="BH499" s="23">
        <v>0</v>
      </c>
      <c r="BI499" s="23">
        <v>3.6513499999999999</v>
      </c>
      <c r="BJ499" s="23">
        <v>3.8633299999999999</v>
      </c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H499" s="6"/>
      <c r="CJ499" s="26"/>
      <c r="CK499" s="26"/>
      <c r="CL499" s="26"/>
      <c r="CN499" s="26"/>
      <c r="CO499" s="26"/>
      <c r="DB499" s="26"/>
      <c r="DC499" s="26"/>
      <c r="DD499" s="26"/>
      <c r="DE499" s="26"/>
      <c r="DF499" s="26"/>
      <c r="DG499" s="26"/>
      <c r="DL499" s="26"/>
      <c r="DM499" s="26"/>
    </row>
    <row r="500" spans="1:117" x14ac:dyDescent="0.25">
      <c r="A500" s="13" t="s">
        <v>1042</v>
      </c>
      <c r="B500" s="6">
        <v>638</v>
      </c>
      <c r="C500" s="22">
        <v>4</v>
      </c>
      <c r="D500" s="6">
        <v>25</v>
      </c>
      <c r="E500" s="6">
        <v>23.6</v>
      </c>
      <c r="F500" s="6" t="s">
        <v>548</v>
      </c>
      <c r="I500" s="171"/>
      <c r="K500" s="168">
        <v>300</v>
      </c>
      <c r="L500" s="168">
        <v>316</v>
      </c>
      <c r="M500" s="169">
        <v>0.95</v>
      </c>
      <c r="N500" s="25">
        <v>3</v>
      </c>
      <c r="O500" s="25">
        <v>3.5</v>
      </c>
      <c r="P500" s="6">
        <v>102.67</v>
      </c>
      <c r="Q500" s="6">
        <v>41.05</v>
      </c>
      <c r="R500" s="23">
        <v>47.27</v>
      </c>
      <c r="Y500" s="6">
        <v>0.42474099999999998</v>
      </c>
      <c r="Z500" s="6">
        <v>0.43028699999999998</v>
      </c>
      <c r="AA500" s="6">
        <v>0.44647900000000001</v>
      </c>
      <c r="AB500" s="6">
        <v>0.48785699999999999</v>
      </c>
      <c r="AC500" s="6">
        <v>0.50036000000000003</v>
      </c>
      <c r="AD500" s="6">
        <v>-10.2812</v>
      </c>
      <c r="AE500" s="6">
        <v>6.1875</v>
      </c>
      <c r="AF500" s="6">
        <v>6.875</v>
      </c>
      <c r="AG500" s="6">
        <v>-6.28125</v>
      </c>
      <c r="AH500" s="6">
        <v>4.90625</v>
      </c>
      <c r="AI500" s="6">
        <v>3.78125</v>
      </c>
      <c r="AJ500" s="6">
        <v>-67.7</v>
      </c>
      <c r="AK500" s="6">
        <v>-250</v>
      </c>
      <c r="AP500" s="23">
        <v>82.202799999999996</v>
      </c>
      <c r="AQ500" s="23">
        <v>-29.623200000000001</v>
      </c>
      <c r="AR500" s="6">
        <v>48</v>
      </c>
      <c r="AS500" s="23">
        <v>-57.228200000000001</v>
      </c>
      <c r="AT500" s="188">
        <v>180</v>
      </c>
      <c r="AU500" s="23">
        <v>-29.623200000000001</v>
      </c>
      <c r="AV500" s="23">
        <v>27.605</v>
      </c>
      <c r="AW500" s="23">
        <v>54.597799999999999</v>
      </c>
      <c r="AX500" s="23">
        <v>82.202799999999996</v>
      </c>
      <c r="AY500" s="23">
        <v>0.217558</v>
      </c>
      <c r="AZ500" s="23">
        <v>0.12422800000000001</v>
      </c>
      <c r="BA500" s="23">
        <v>452.24599999999998</v>
      </c>
      <c r="BB500" s="23">
        <v>-320.37799999999999</v>
      </c>
      <c r="BC500" s="23">
        <v>-49.423200000000001</v>
      </c>
      <c r="BD500" s="23">
        <v>7.80504</v>
      </c>
      <c r="BE500" s="23">
        <v>0.73361100000000001</v>
      </c>
      <c r="BF500" s="23">
        <v>-46.348999999999997</v>
      </c>
      <c r="BG500" s="23">
        <v>10.879200000000004</v>
      </c>
      <c r="BH500" s="23">
        <v>13.4</v>
      </c>
      <c r="BI500" s="23">
        <v>9.2636800000000008</v>
      </c>
      <c r="BJ500" s="23">
        <v>9.5012500000000006</v>
      </c>
      <c r="BK500" s="23">
        <v>1</v>
      </c>
      <c r="BL500" s="23">
        <v>1</v>
      </c>
      <c r="BP500" s="23">
        <v>1</v>
      </c>
      <c r="BQ500" s="23">
        <v>8.4847275</v>
      </c>
      <c r="BR500" s="23">
        <v>1.5060825000000002</v>
      </c>
      <c r="BY500" s="105">
        <v>0.4069444444444445</v>
      </c>
      <c r="BZ500" s="105">
        <v>0.41805555555555557</v>
      </c>
      <c r="CA500" s="105">
        <v>0.42430555555555555</v>
      </c>
      <c r="CB500" s="105">
        <v>0.53888888888888886</v>
      </c>
      <c r="CG500" s="23">
        <v>14.7</v>
      </c>
      <c r="CI500" s="13"/>
      <c r="CJ500" s="13">
        <v>251</v>
      </c>
      <c r="CK500" s="26">
        <v>0</v>
      </c>
      <c r="CL500" s="26">
        <v>0</v>
      </c>
      <c r="CM500" s="26"/>
      <c r="CN500" s="26"/>
      <c r="CO500" s="29"/>
      <c r="CR500" s="26"/>
      <c r="DB500" s="26"/>
      <c r="DC500" s="26"/>
      <c r="DD500" s="26"/>
      <c r="DE500" s="26"/>
      <c r="DF500" s="26"/>
      <c r="DG500" s="26"/>
      <c r="DJ500" s="26"/>
      <c r="DM500" s="26"/>
    </row>
    <row r="501" spans="1:117" x14ac:dyDescent="0.25">
      <c r="A501" s="200" t="s">
        <v>931</v>
      </c>
      <c r="B501" s="6">
        <v>438</v>
      </c>
      <c r="C501" s="22">
        <v>5</v>
      </c>
      <c r="D501" s="13">
        <v>32</v>
      </c>
      <c r="E501" s="13">
        <v>44.8</v>
      </c>
      <c r="F501" s="6" t="s">
        <v>618</v>
      </c>
      <c r="H501" s="13">
        <v>2</v>
      </c>
      <c r="K501" s="53"/>
      <c r="L501" s="53"/>
      <c r="N501" s="25">
        <v>3</v>
      </c>
      <c r="O501" s="25">
        <v>3</v>
      </c>
      <c r="P501" s="6">
        <v>40.54</v>
      </c>
      <c r="Q501" s="6">
        <v>24.86</v>
      </c>
      <c r="R501" s="6">
        <v>34.57</v>
      </c>
      <c r="S501" s="6">
        <v>1.25</v>
      </c>
      <c r="T501" s="42"/>
      <c r="Y501" s="6">
        <v>0.48702699999999999</v>
      </c>
      <c r="Z501" s="6">
        <v>0.52099600000000001</v>
      </c>
      <c r="AA501" s="6">
        <v>0.54453399999999996</v>
      </c>
      <c r="AB501" s="6">
        <v>0.57608300000000001</v>
      </c>
      <c r="AC501" s="6">
        <v>0.65816399999999997</v>
      </c>
      <c r="AD501" s="6">
        <v>-1.6875</v>
      </c>
      <c r="AE501" s="6">
        <v>9.84375</v>
      </c>
      <c r="AF501" s="6">
        <v>3.0625</v>
      </c>
      <c r="AG501" s="6">
        <v>-1.5</v>
      </c>
      <c r="AH501" s="6">
        <v>9.625</v>
      </c>
      <c r="AI501" s="6">
        <v>2.75</v>
      </c>
      <c r="AP501" s="6">
        <v>58.7699</v>
      </c>
      <c r="AQ501" s="6">
        <v>-29.8797</v>
      </c>
      <c r="AR501" s="6">
        <v>32</v>
      </c>
      <c r="AS501" s="6">
        <v>-54.523800000000001</v>
      </c>
      <c r="AT501" s="6">
        <v>450</v>
      </c>
      <c r="AU501" s="6">
        <v>-29.8797</v>
      </c>
      <c r="AV501" s="23">
        <v>24.643999999999998</v>
      </c>
      <c r="AW501" s="6">
        <v>34.125799999999998</v>
      </c>
      <c r="AX501" s="6">
        <v>58.7699</v>
      </c>
      <c r="AY501" s="6">
        <v>0.18865899999999999</v>
      </c>
      <c r="AZ501" s="6">
        <v>0.114217</v>
      </c>
      <c r="BA501" s="6">
        <v>307.76400000000001</v>
      </c>
      <c r="BB501" s="6">
        <v>-250.87899999999999</v>
      </c>
      <c r="BC501" s="6">
        <v>-48.314500000000002</v>
      </c>
      <c r="BD501" s="23">
        <v>6.2093400000000001</v>
      </c>
      <c r="BE501" s="6">
        <v>0.75842600000000004</v>
      </c>
      <c r="BI501" s="6">
        <v>2.32376</v>
      </c>
      <c r="BJ501" s="6">
        <v>2.5306299999999999</v>
      </c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V501" s="6"/>
      <c r="BW501" s="6"/>
      <c r="BX501" s="6"/>
      <c r="CI501" s="13"/>
      <c r="CJ501" s="13">
        <v>145</v>
      </c>
      <c r="CK501" s="26"/>
      <c r="CO501" s="29"/>
      <c r="DG501" s="26"/>
      <c r="DH501" s="26"/>
      <c r="DM501" s="26"/>
    </row>
    <row r="502" spans="1:117" x14ac:dyDescent="0.25">
      <c r="A502" s="13" t="s">
        <v>932</v>
      </c>
      <c r="B502" s="6">
        <v>441</v>
      </c>
      <c r="C502" s="22"/>
      <c r="D502" s="13">
        <v>32</v>
      </c>
      <c r="E502" s="13">
        <v>32.4</v>
      </c>
      <c r="F502" s="13" t="s">
        <v>548</v>
      </c>
      <c r="K502" s="53"/>
      <c r="L502" s="53"/>
      <c r="N502" s="25">
        <v>3</v>
      </c>
      <c r="O502" s="25">
        <v>3.5</v>
      </c>
      <c r="P502" s="6">
        <v>94.29</v>
      </c>
      <c r="Q502" s="6">
        <v>59.46</v>
      </c>
      <c r="R502" s="6">
        <v>37.578000000000003</v>
      </c>
      <c r="Y502" s="6">
        <v>0.47481400000000001</v>
      </c>
      <c r="Z502" s="6">
        <v>0.47949599999999998</v>
      </c>
      <c r="AA502" s="6">
        <v>0.50631599999999999</v>
      </c>
      <c r="AB502" s="6">
        <v>0.52689799999999998</v>
      </c>
      <c r="AP502" s="6">
        <v>70.448999999999998</v>
      </c>
      <c r="AQ502" s="6">
        <v>-33.842300000000002</v>
      </c>
      <c r="AR502" s="6">
        <v>15</v>
      </c>
      <c r="AS502" s="6">
        <v>-58.198999999999998</v>
      </c>
      <c r="AT502" s="26">
        <v>235</v>
      </c>
      <c r="AU502" s="6">
        <v>-33.842300000000002</v>
      </c>
      <c r="AV502" s="6">
        <v>24.3567</v>
      </c>
      <c r="AW502" s="6">
        <v>46.092300000000002</v>
      </c>
      <c r="AX502" s="6">
        <v>70.448999999999998</v>
      </c>
      <c r="AY502" s="6">
        <v>0.25777</v>
      </c>
      <c r="AZ502" s="6">
        <v>0.15501400000000001</v>
      </c>
      <c r="BA502" s="6">
        <v>318.125</v>
      </c>
      <c r="BB502" s="6">
        <v>-243.125</v>
      </c>
      <c r="BC502" s="6">
        <v>-53.9833</v>
      </c>
      <c r="BD502" s="6">
        <v>4.2156599999999997</v>
      </c>
      <c r="BE502" s="6">
        <v>0.88359399999999999</v>
      </c>
      <c r="BF502" s="23">
        <v>0</v>
      </c>
      <c r="BG502" s="23">
        <v>0</v>
      </c>
      <c r="BH502" s="23">
        <v>0</v>
      </c>
      <c r="BI502" s="6">
        <v>4.4257400000000002</v>
      </c>
      <c r="BJ502" s="6">
        <v>4.7039999999999997</v>
      </c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V502" s="42"/>
      <c r="BW502" s="42"/>
      <c r="BX502" s="42"/>
      <c r="CI502" s="13"/>
      <c r="CJ502" s="13">
        <v>145</v>
      </c>
      <c r="CK502" s="26"/>
      <c r="CL502" s="15"/>
      <c r="CM502" s="15"/>
      <c r="CN502" s="15"/>
      <c r="CO502" s="29"/>
      <c r="CR502" s="26"/>
      <c r="DB502" s="26"/>
      <c r="DC502" s="26"/>
      <c r="DD502" s="26"/>
      <c r="DE502" s="26"/>
      <c r="DF502" s="26"/>
      <c r="DG502" s="26"/>
      <c r="DH502" s="26"/>
      <c r="DI502" s="26"/>
      <c r="DJ502" s="26"/>
      <c r="DM502" s="26"/>
    </row>
    <row r="503" spans="1:117" x14ac:dyDescent="0.25">
      <c r="A503" s="13" t="s">
        <v>934</v>
      </c>
      <c r="B503" s="6">
        <v>444</v>
      </c>
      <c r="C503" s="22" t="s">
        <v>778</v>
      </c>
      <c r="D503" s="77">
        <v>37</v>
      </c>
      <c r="E503" s="77">
        <v>42.6</v>
      </c>
      <c r="F503" s="21" t="s">
        <v>548</v>
      </c>
      <c r="G503" s="21"/>
      <c r="H503" s="21"/>
      <c r="J503" s="97"/>
      <c r="K503" s="53"/>
      <c r="L503" s="53"/>
      <c r="M503" s="97">
        <v>0.8</v>
      </c>
      <c r="N503" s="25">
        <v>3</v>
      </c>
      <c r="O503" s="25">
        <v>3.5</v>
      </c>
      <c r="P503" s="6">
        <v>328</v>
      </c>
      <c r="Q503" s="6">
        <v>122</v>
      </c>
      <c r="R503" s="6">
        <v>139</v>
      </c>
      <c r="Y503" s="6">
        <v>0.46385300000000002</v>
      </c>
      <c r="Z503" s="6">
        <v>0.50192000000000003</v>
      </c>
      <c r="AA503" s="6">
        <v>0.52419099999999996</v>
      </c>
      <c r="AD503" s="6">
        <v>-5.5</v>
      </c>
      <c r="AE503" s="6">
        <v>4.28125</v>
      </c>
      <c r="AF503" s="6">
        <v>3.875</v>
      </c>
      <c r="AG503" s="6">
        <v>-2.1875</v>
      </c>
      <c r="AH503" s="6">
        <v>3.46875</v>
      </c>
      <c r="AI503" s="6">
        <v>1.53125</v>
      </c>
      <c r="AP503" s="23">
        <v>73.614099999999993</v>
      </c>
      <c r="AQ503" s="23">
        <v>-33.310699999999997</v>
      </c>
      <c r="AR503" s="6">
        <v>32</v>
      </c>
      <c r="AS503" s="23">
        <v>-65.913899999999998</v>
      </c>
      <c r="AT503" s="23">
        <v>50</v>
      </c>
      <c r="AU503" s="23">
        <v>-33.310699999999997</v>
      </c>
      <c r="AV503" s="23">
        <v>32.603200000000001</v>
      </c>
      <c r="AW503" s="23">
        <v>41.010899999999999</v>
      </c>
      <c r="AX503" s="23">
        <v>73.614099999999993</v>
      </c>
      <c r="AY503" s="23">
        <v>0.34451500000000002</v>
      </c>
      <c r="AZ503" s="23">
        <v>0.184028</v>
      </c>
      <c r="BA503" s="23">
        <v>216.69900000000001</v>
      </c>
      <c r="BB503" s="23">
        <v>-162.45099999999999</v>
      </c>
      <c r="BC503" s="23">
        <v>-52.631799999999998</v>
      </c>
      <c r="BD503" s="23">
        <v>13.282</v>
      </c>
      <c r="BE503" s="23">
        <v>1.2955300000000001</v>
      </c>
      <c r="BF503" s="23">
        <v>-30.56</v>
      </c>
      <c r="BG503" s="23">
        <v>35.353899999999996</v>
      </c>
      <c r="BH503" s="23">
        <v>17.04</v>
      </c>
      <c r="BI503" s="23">
        <v>28.122900000000001</v>
      </c>
      <c r="BJ503" s="23">
        <v>28.424700000000001</v>
      </c>
      <c r="CI503" s="13"/>
      <c r="CJ503" s="15">
        <v>147</v>
      </c>
      <c r="CK503" s="26"/>
      <c r="CL503" s="26"/>
      <c r="CM503" s="26"/>
      <c r="CN503" s="26"/>
      <c r="CO503" s="29"/>
      <c r="DB503" s="26"/>
      <c r="DC503" s="26"/>
      <c r="DD503" s="26"/>
      <c r="DE503" s="26"/>
      <c r="DF503" s="26"/>
      <c r="DG503" s="26"/>
      <c r="DH503" s="26"/>
      <c r="DL503" s="26"/>
      <c r="DM503" s="26"/>
    </row>
    <row r="504" spans="1:117" x14ac:dyDescent="0.25">
      <c r="A504" s="196">
        <v>2</v>
      </c>
      <c r="B504" s="67" t="s">
        <v>724</v>
      </c>
      <c r="C504" s="6">
        <v>235</v>
      </c>
      <c r="D504" s="13"/>
      <c r="E504" s="13"/>
      <c r="F504" s="22">
        <v>3</v>
      </c>
      <c r="G504" s="68">
        <v>18</v>
      </c>
      <c r="H504" s="68">
        <v>15.5</v>
      </c>
      <c r="I504" s="68" t="s">
        <v>548</v>
      </c>
      <c r="J504" s="81">
        <v>0.42</v>
      </c>
      <c r="K504" s="50">
        <v>224</v>
      </c>
      <c r="L504" s="50">
        <v>364</v>
      </c>
      <c r="M504" s="25">
        <v>0.61538461538461542</v>
      </c>
      <c r="N504" s="25">
        <v>3</v>
      </c>
      <c r="O504" s="25">
        <v>2</v>
      </c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59"/>
      <c r="AQ504" s="60"/>
      <c r="AR504" s="26"/>
      <c r="AS504" s="26"/>
      <c r="AT504" s="35"/>
      <c r="AU504" s="60"/>
      <c r="AV504" s="59"/>
      <c r="AW504" s="59"/>
      <c r="AX504" s="59"/>
      <c r="AY504" s="59"/>
      <c r="AZ504" s="59"/>
      <c r="BA504" s="59"/>
      <c r="BB504" s="59"/>
      <c r="BC504" s="59"/>
      <c r="BD504" s="59"/>
      <c r="BE504" s="59"/>
      <c r="BF504" s="59"/>
      <c r="BG504" s="59"/>
      <c r="BH504" s="59"/>
      <c r="BI504" s="59"/>
      <c r="BJ504" s="59"/>
      <c r="BK504" s="59"/>
      <c r="BL504" s="59"/>
      <c r="BM504" s="59"/>
      <c r="BN504" s="59"/>
      <c r="BO504" s="59"/>
      <c r="BP504" s="59"/>
      <c r="BQ504" s="59"/>
      <c r="BR504" s="59"/>
      <c r="BS504" s="59"/>
      <c r="BT504" s="59"/>
      <c r="BU504" s="59"/>
      <c r="BV504" s="59"/>
      <c r="BW504" s="59"/>
      <c r="BX504"/>
      <c r="BY504" s="59"/>
      <c r="BZ504" s="59"/>
      <c r="CA504" s="59"/>
      <c r="CB504" s="61"/>
      <c r="CC504" s="61"/>
      <c r="CD504" s="61"/>
      <c r="CE504" s="61"/>
      <c r="CF504" s="61"/>
      <c r="CG504" s="25"/>
      <c r="CH504" s="25"/>
      <c r="CI504" s="25"/>
      <c r="CJ504" s="71"/>
      <c r="CK504" s="195"/>
      <c r="CL504" s="15"/>
      <c r="CM504" s="13"/>
      <c r="CN504" s="73"/>
      <c r="CO504" s="73"/>
      <c r="CP504" s="73"/>
      <c r="CQ504" s="73"/>
      <c r="CR504" s="186"/>
      <c r="CS504" s="75"/>
      <c r="CT504" s="75"/>
      <c r="CU504" s="75"/>
      <c r="CV504" s="75"/>
      <c r="CW504" s="75"/>
      <c r="CX504" s="75"/>
      <c r="CY504" s="75"/>
      <c r="CZ504" s="75"/>
      <c r="DA504" s="75"/>
      <c r="DB504" s="73"/>
      <c r="DC504" s="73"/>
      <c r="DD504" s="73"/>
      <c r="DE504" s="15"/>
      <c r="DF504" s="15"/>
      <c r="DG504" s="15"/>
      <c r="DH504" s="15"/>
      <c r="DI504" s="15"/>
      <c r="DJ504" s="15"/>
      <c r="DK504" s="15"/>
      <c r="DL504" s="13"/>
      <c r="DM504" s="15"/>
    </row>
    <row r="505" spans="1:117" x14ac:dyDescent="0.25">
      <c r="A505" s="13" t="s">
        <v>1090</v>
      </c>
      <c r="B505" s="6">
        <v>705</v>
      </c>
      <c r="C505" s="176" t="s">
        <v>802</v>
      </c>
      <c r="F505" s="6" t="s">
        <v>548</v>
      </c>
      <c r="N505" s="23">
        <v>3</v>
      </c>
      <c r="O505" s="23">
        <v>3.5</v>
      </c>
      <c r="P505" s="6">
        <v>84</v>
      </c>
      <c r="Q505" s="6">
        <v>29.4</v>
      </c>
      <c r="R505" s="6">
        <v>49.42</v>
      </c>
      <c r="Z505" s="6">
        <v>0.36414600000000003</v>
      </c>
      <c r="AA505" s="6">
        <v>0.401615</v>
      </c>
      <c r="AB505" s="6">
        <v>0.437222</v>
      </c>
      <c r="AC505" s="6">
        <v>0.45540799999999998</v>
      </c>
      <c r="AJ505" s="6">
        <v>-63</v>
      </c>
      <c r="AK505" s="6">
        <v>-250</v>
      </c>
      <c r="AL505" s="6">
        <v>500</v>
      </c>
      <c r="AP505" s="23">
        <v>82.467399999999998</v>
      </c>
      <c r="AQ505" s="23">
        <v>-36.875</v>
      </c>
      <c r="AR505" s="6">
        <v>1</v>
      </c>
      <c r="AS505" s="23">
        <v>-54.404899999999998</v>
      </c>
      <c r="AT505" s="188">
        <v>100</v>
      </c>
      <c r="AU505" s="23">
        <v>-36.875</v>
      </c>
      <c r="AV505" s="23">
        <v>17.529900000000001</v>
      </c>
      <c r="AW505" s="23">
        <v>64.9375</v>
      </c>
      <c r="AX505" s="23">
        <v>82.467399999999998</v>
      </c>
      <c r="AY505" s="23">
        <v>0.197769</v>
      </c>
      <c r="AZ505" s="23">
        <v>0.121572</v>
      </c>
      <c r="BA505" s="23">
        <v>548.43799999999999</v>
      </c>
      <c r="BB505" s="23">
        <v>-396.875</v>
      </c>
      <c r="BC505" s="23">
        <v>-52.906199999999998</v>
      </c>
      <c r="BD505" s="23">
        <v>1.4986900000000001</v>
      </c>
      <c r="BE505" s="23">
        <v>0.63551199999999997</v>
      </c>
      <c r="BI505" s="23">
        <v>5.6644899999999998</v>
      </c>
      <c r="BJ505" s="23">
        <v>5.88</v>
      </c>
      <c r="BY505" s="105">
        <v>0.36458333333333331</v>
      </c>
      <c r="BZ505" s="105">
        <v>0.375</v>
      </c>
      <c r="CA505" s="105">
        <v>0.3840277777777778</v>
      </c>
      <c r="CD505" s="23">
        <v>4.2</v>
      </c>
      <c r="CG505" s="23">
        <v>14.3</v>
      </c>
      <c r="CJ505" s="26"/>
      <c r="CK505" s="26"/>
      <c r="CL505" s="26"/>
      <c r="CN505" s="26"/>
      <c r="CO505" s="29"/>
      <c r="CR505" s="26"/>
      <c r="DB505" s="26"/>
      <c r="DC505" s="26"/>
      <c r="DD505" s="26"/>
      <c r="DE505" s="26"/>
      <c r="DF505" s="26"/>
      <c r="DG505" s="26"/>
      <c r="DJ505" s="26"/>
      <c r="DL505" s="26"/>
      <c r="DM505" s="26"/>
    </row>
    <row r="506" spans="1:117" x14ac:dyDescent="0.25">
      <c r="A506" s="199" t="s">
        <v>1093</v>
      </c>
      <c r="B506" s="6">
        <v>711</v>
      </c>
      <c r="C506" s="176">
        <v>4</v>
      </c>
      <c r="F506" s="6" t="s">
        <v>536</v>
      </c>
      <c r="K506" s="177">
        <v>36</v>
      </c>
      <c r="L506" s="177">
        <v>622</v>
      </c>
      <c r="M506" s="23">
        <v>5.7877813504823149E-2</v>
      </c>
      <c r="N506" s="23">
        <v>3</v>
      </c>
      <c r="O506" s="23">
        <v>3</v>
      </c>
      <c r="P506" s="6">
        <v>110</v>
      </c>
      <c r="Q506" s="6">
        <v>38</v>
      </c>
      <c r="R506" s="23">
        <v>52.9</v>
      </c>
      <c r="Y506" s="6">
        <v>0.34960400000000003</v>
      </c>
      <c r="Z506" s="6">
        <v>0.372865</v>
      </c>
      <c r="AA506" s="6">
        <v>0.39456999999999998</v>
      </c>
      <c r="AB506" s="6">
        <v>0.45369599999999999</v>
      </c>
      <c r="AC506" s="6">
        <v>8.0010399999999995E-2</v>
      </c>
      <c r="AJ506" s="6">
        <v>0</v>
      </c>
      <c r="AK506" s="6">
        <v>0</v>
      </c>
      <c r="AL506" s="6">
        <v>500</v>
      </c>
      <c r="AP506" s="23">
        <v>85.269400000000005</v>
      </c>
      <c r="AQ506" s="23">
        <v>-37</v>
      </c>
      <c r="AR506" s="6">
        <v>1</v>
      </c>
      <c r="AS506" s="23">
        <v>-60.019399999999997</v>
      </c>
      <c r="AT506" s="188">
        <v>250</v>
      </c>
      <c r="AU506" s="23">
        <v>-37</v>
      </c>
      <c r="AV506" s="23">
        <v>23.019400000000001</v>
      </c>
      <c r="AW506" s="23">
        <v>62.25</v>
      </c>
      <c r="AX506" s="23">
        <v>85.269400000000005</v>
      </c>
      <c r="AY506" s="23">
        <v>0.168682</v>
      </c>
      <c r="AZ506" s="23">
        <v>0.103975</v>
      </c>
      <c r="BA506" s="23">
        <v>605.46900000000005</v>
      </c>
      <c r="BB506" s="23">
        <v>-457.03100000000001</v>
      </c>
      <c r="BC506" s="23">
        <v>-57.781199999999998</v>
      </c>
      <c r="BD506" s="23">
        <v>2.23814</v>
      </c>
      <c r="BE506" s="23">
        <v>0.58360000000000001</v>
      </c>
      <c r="BI506" s="23">
        <v>2.4563999999999999</v>
      </c>
      <c r="BJ506" s="23">
        <v>2.66</v>
      </c>
      <c r="BY506" s="105">
        <v>0.44791666666666669</v>
      </c>
      <c r="BZ506" s="105">
        <v>0.45902777777777781</v>
      </c>
      <c r="CA506" s="105">
        <v>0.46458333333333335</v>
      </c>
      <c r="CK506" s="26"/>
      <c r="CN506" s="26"/>
      <c r="CO506" s="29"/>
      <c r="CR506" s="26"/>
      <c r="DG506" s="26"/>
      <c r="DJ506" s="26"/>
      <c r="DM506" s="26"/>
    </row>
    <row r="507" spans="1:117" x14ac:dyDescent="0.25">
      <c r="A507" s="199" t="s">
        <v>1095</v>
      </c>
      <c r="B507" s="6">
        <v>713</v>
      </c>
      <c r="C507" s="176">
        <v>5</v>
      </c>
      <c r="F507" s="6" t="s">
        <v>536</v>
      </c>
      <c r="M507" s="23">
        <v>0</v>
      </c>
      <c r="N507" s="23">
        <v>3</v>
      </c>
      <c r="O507" s="23">
        <v>3</v>
      </c>
      <c r="P507" s="6">
        <v>73.64</v>
      </c>
      <c r="Q507" s="6">
        <v>22.04</v>
      </c>
      <c r="R507" s="6">
        <v>30.91</v>
      </c>
      <c r="Y507" s="6">
        <v>0.335366</v>
      </c>
      <c r="Z507" s="6">
        <v>0.35189900000000002</v>
      </c>
      <c r="AA507" s="6">
        <v>0.383544</v>
      </c>
      <c r="AB507" s="6">
        <v>0.445602</v>
      </c>
      <c r="AC507" s="6">
        <v>0.54211799999999999</v>
      </c>
      <c r="AJ507" s="6">
        <v>0</v>
      </c>
      <c r="AK507" s="6">
        <v>0</v>
      </c>
      <c r="AL507" s="6">
        <v>500</v>
      </c>
      <c r="AP507" s="23">
        <v>74.529200000000003</v>
      </c>
      <c r="AQ507" s="23">
        <v>-37.6875</v>
      </c>
      <c r="AR507" s="6">
        <v>1</v>
      </c>
      <c r="AS507" s="23">
        <v>-56.154200000000003</v>
      </c>
      <c r="AT507" s="23">
        <v>250</v>
      </c>
      <c r="AU507" s="23">
        <v>-37.6875</v>
      </c>
      <c r="AV507" s="23">
        <v>18.466699999999999</v>
      </c>
      <c r="AW507" s="23">
        <v>56.0625</v>
      </c>
      <c r="AX507" s="23">
        <v>74.529200000000003</v>
      </c>
      <c r="AY507" s="23">
        <v>0.18606</v>
      </c>
      <c r="AZ507" s="23">
        <v>0.107929</v>
      </c>
      <c r="BA507" s="23">
        <v>528.125</v>
      </c>
      <c r="BB507" s="23">
        <v>-378.125</v>
      </c>
      <c r="BC507" s="23">
        <v>-54.1875</v>
      </c>
      <c r="BD507" s="23">
        <v>1.9666600000000001</v>
      </c>
      <c r="BE507" s="23">
        <v>0.62849999999999995</v>
      </c>
      <c r="BI507" s="23">
        <v>1.7715000000000001</v>
      </c>
      <c r="BJ507" s="23">
        <v>2</v>
      </c>
      <c r="BY507" s="105">
        <v>0.44791666666666669</v>
      </c>
      <c r="BZ507" s="105">
        <v>0.45902777777777781</v>
      </c>
      <c r="CA507" s="105">
        <v>0.46597222222222223</v>
      </c>
      <c r="CK507" s="26"/>
      <c r="CL507" s="26"/>
      <c r="CN507" s="26"/>
      <c r="CO507" s="29"/>
      <c r="DG507" s="26"/>
      <c r="DM507" s="26"/>
    </row>
    <row r="508" spans="1:117" x14ac:dyDescent="0.25">
      <c r="A508" s="199" t="s">
        <v>1096</v>
      </c>
      <c r="B508" s="6">
        <v>714</v>
      </c>
      <c r="C508" s="176" t="s">
        <v>802</v>
      </c>
      <c r="F508" s="6" t="s">
        <v>618</v>
      </c>
      <c r="M508" s="23">
        <v>0</v>
      </c>
      <c r="N508" s="23">
        <v>3</v>
      </c>
      <c r="O508" s="23">
        <v>3</v>
      </c>
      <c r="P508" s="6">
        <v>83.5</v>
      </c>
      <c r="Q508" s="6">
        <v>32.445999999999998</v>
      </c>
      <c r="R508" s="6">
        <v>39.04</v>
      </c>
      <c r="Y508" s="6">
        <v>0.31861299999999998</v>
      </c>
      <c r="Z508" s="6">
        <v>0.35094199999999998</v>
      </c>
      <c r="AA508" s="6">
        <v>0.39643899999999999</v>
      </c>
      <c r="AB508" s="6">
        <v>0.43620399999999998</v>
      </c>
      <c r="AC508" s="6">
        <v>0.31861299999999998</v>
      </c>
      <c r="AJ508" s="6">
        <v>0</v>
      </c>
      <c r="AK508" s="6">
        <v>0</v>
      </c>
      <c r="AL508" s="6">
        <v>500</v>
      </c>
      <c r="AP508" s="23">
        <v>78.822800000000001</v>
      </c>
      <c r="AQ508" s="23">
        <v>-37.6875</v>
      </c>
      <c r="AR508" s="6">
        <v>1</v>
      </c>
      <c r="AS508" s="23">
        <v>-64.666600000000003</v>
      </c>
      <c r="AT508" s="23">
        <v>240</v>
      </c>
      <c r="AU508" s="23">
        <v>-37.6875</v>
      </c>
      <c r="AV508" s="23">
        <v>26.979099999999999</v>
      </c>
      <c r="AW508" s="23">
        <v>51.843800000000002</v>
      </c>
      <c r="AX508" s="23">
        <v>78.822800000000001</v>
      </c>
      <c r="AY508" s="23">
        <v>0.21762500000000001</v>
      </c>
      <c r="AZ508" s="23">
        <v>0.128611</v>
      </c>
      <c r="BA508" s="23">
        <v>414.06200000000001</v>
      </c>
      <c r="BB508" s="23">
        <v>-311.71899999999999</v>
      </c>
      <c r="BC508" s="23">
        <v>-59.156199999999998</v>
      </c>
      <c r="BD508" s="23">
        <v>5.5103299999999997</v>
      </c>
      <c r="BE508" s="23">
        <v>0.79790399999999995</v>
      </c>
      <c r="BI508" s="23">
        <v>4.5621</v>
      </c>
      <c r="BJ508" s="23">
        <v>4.8</v>
      </c>
      <c r="BY508" s="105">
        <v>0.39930555555555558</v>
      </c>
      <c r="BZ508" s="105">
        <v>0.40902777777777777</v>
      </c>
      <c r="CA508" s="105">
        <v>0.41736111111111113</v>
      </c>
      <c r="CK508" s="26"/>
      <c r="CO508" s="29"/>
      <c r="DG508" s="26"/>
      <c r="DM508" s="26"/>
    </row>
    <row r="509" spans="1:117" x14ac:dyDescent="0.25">
      <c r="A509" s="6" t="s">
        <v>1097</v>
      </c>
      <c r="B509" s="6">
        <v>715</v>
      </c>
      <c r="C509" s="176" t="s">
        <v>799</v>
      </c>
      <c r="F509" s="6" t="s">
        <v>548</v>
      </c>
      <c r="M509" s="23">
        <v>0</v>
      </c>
      <c r="N509" s="23">
        <v>3</v>
      </c>
      <c r="O509" s="23">
        <v>3.5</v>
      </c>
      <c r="P509" s="6">
        <v>168.54</v>
      </c>
      <c r="Q509" s="23">
        <v>74.87</v>
      </c>
      <c r="R509" s="23">
        <v>95.93</v>
      </c>
      <c r="Y509" s="6">
        <v>0.47248699999999999</v>
      </c>
      <c r="Z509" s="6">
        <v>0.485184</v>
      </c>
      <c r="AA509" s="6">
        <v>0.50944599999999995</v>
      </c>
      <c r="AB509" s="6">
        <v>0.56348200000000004</v>
      </c>
      <c r="AC509" s="6">
        <v>0.519652</v>
      </c>
      <c r="AJ509" s="6">
        <v>0</v>
      </c>
      <c r="AK509" s="6">
        <v>0</v>
      </c>
      <c r="AL509" s="6">
        <v>500</v>
      </c>
      <c r="AP509" s="23">
        <v>88.503699999999995</v>
      </c>
      <c r="AQ509" s="23">
        <v>-37.3125</v>
      </c>
      <c r="AR509" s="6">
        <v>1</v>
      </c>
      <c r="AS509" s="23">
        <v>-64.003699999999995</v>
      </c>
      <c r="AT509" s="23">
        <v>150</v>
      </c>
      <c r="AU509" s="23">
        <v>-37.3125</v>
      </c>
      <c r="AV509" s="23">
        <v>26.691199999999998</v>
      </c>
      <c r="AW509" s="23">
        <v>61.8125</v>
      </c>
      <c r="AX509" s="23">
        <v>88.503699999999995</v>
      </c>
      <c r="AY509" s="23">
        <v>0.20222300000000001</v>
      </c>
      <c r="AZ509" s="23">
        <v>0.111956</v>
      </c>
      <c r="BA509" s="23">
        <v>550.78099999999995</v>
      </c>
      <c r="BB509" s="23">
        <v>-373.43799999999999</v>
      </c>
      <c r="BC509" s="23">
        <v>-57.3125</v>
      </c>
      <c r="BD509" s="23">
        <v>6.6912500000000001</v>
      </c>
      <c r="BE509" s="23">
        <v>0.71630899999999997</v>
      </c>
      <c r="BI509" s="23">
        <v>4.78369</v>
      </c>
      <c r="BJ509" s="23">
        <v>5</v>
      </c>
      <c r="BY509" s="105">
        <v>0.39930555555555558</v>
      </c>
      <c r="BZ509" s="105">
        <v>0.40902777777777777</v>
      </c>
      <c r="CA509" s="105">
        <v>0.41736111111111113</v>
      </c>
      <c r="CJ509" s="26"/>
      <c r="CK509" s="26"/>
      <c r="CL509" s="26"/>
      <c r="CN509" s="26"/>
      <c r="CO509" s="29"/>
      <c r="DB509" s="26"/>
      <c r="DC509" s="26"/>
      <c r="DD509" s="26"/>
      <c r="DE509" s="26"/>
      <c r="DF509" s="26"/>
      <c r="DG509" s="26"/>
      <c r="DL509" s="26"/>
      <c r="DM509" s="26"/>
    </row>
    <row r="510" spans="1:117" x14ac:dyDescent="0.25">
      <c r="A510" s="199" t="s">
        <v>1105</v>
      </c>
      <c r="B510" s="6">
        <v>729</v>
      </c>
      <c r="C510" s="176" t="s">
        <v>776</v>
      </c>
      <c r="F510" s="6" t="s">
        <v>536</v>
      </c>
      <c r="K510" s="24">
        <v>9</v>
      </c>
      <c r="L510" s="24">
        <v>345</v>
      </c>
      <c r="M510" s="23">
        <f>K510/L510</f>
        <v>2.6086956521739129E-2</v>
      </c>
      <c r="N510" s="23">
        <v>3</v>
      </c>
      <c r="O510" s="23">
        <v>3</v>
      </c>
      <c r="P510" s="6">
        <v>47.93</v>
      </c>
      <c r="Q510" s="6">
        <v>17.649999999999999</v>
      </c>
      <c r="R510" s="6">
        <v>25.25</v>
      </c>
      <c r="Y510" s="6">
        <v>0.36831999999999998</v>
      </c>
      <c r="Z510" s="6">
        <v>0.378081</v>
      </c>
      <c r="AA510" s="6">
        <v>0.39535599999999999</v>
      </c>
      <c r="AB510" s="6">
        <v>0.44523400000000002</v>
      </c>
      <c r="AC510" s="6">
        <v>0.49180400000000002</v>
      </c>
      <c r="AJ510" s="6">
        <v>0</v>
      </c>
      <c r="AK510" s="6">
        <v>0</v>
      </c>
      <c r="AL510" s="6">
        <v>400</v>
      </c>
      <c r="AP510" s="23">
        <v>74.935299999999998</v>
      </c>
      <c r="AQ510" s="23">
        <v>-32.8125</v>
      </c>
      <c r="AR510" s="6">
        <v>1</v>
      </c>
      <c r="AS510" s="23">
        <v>-52.4041</v>
      </c>
      <c r="AT510" s="188">
        <v>300</v>
      </c>
      <c r="AU510" s="23">
        <v>-32.8125</v>
      </c>
      <c r="AV510" s="23">
        <v>19.5916</v>
      </c>
      <c r="AW510" s="23">
        <v>55.343800000000002</v>
      </c>
      <c r="AX510" s="23">
        <v>74.935299999999998</v>
      </c>
      <c r="AY510" s="23">
        <v>0.179419</v>
      </c>
      <c r="AZ510" s="23">
        <v>0.109888</v>
      </c>
      <c r="BA510" s="23">
        <v>526.56200000000001</v>
      </c>
      <c r="BB510" s="23">
        <v>-394.53100000000001</v>
      </c>
      <c r="BC510" s="23">
        <v>-50.156199999999998</v>
      </c>
      <c r="BD510" s="23">
        <v>2.2478099999999999</v>
      </c>
      <c r="BE510" s="23">
        <v>0.63849900000000004</v>
      </c>
      <c r="BI510" s="23">
        <v>2.1615000000000002</v>
      </c>
      <c r="BJ510" s="23">
        <v>2.38</v>
      </c>
      <c r="BY510" s="105">
        <v>0.37916666666666665</v>
      </c>
      <c r="BZ510" s="105">
        <v>0.3888888888888889</v>
      </c>
      <c r="CA510" s="105">
        <v>0.3972222222222222</v>
      </c>
      <c r="CK510" s="26"/>
      <c r="CN510" s="26"/>
      <c r="CO510" s="29"/>
      <c r="CR510" s="26"/>
      <c r="DG510" s="26"/>
      <c r="DJ510" s="26"/>
      <c r="DM510" s="26"/>
    </row>
    <row r="511" spans="1:117" x14ac:dyDescent="0.25">
      <c r="A511" s="199" t="s">
        <v>1106</v>
      </c>
      <c r="B511" s="6">
        <v>730</v>
      </c>
      <c r="C511" s="176" t="s">
        <v>776</v>
      </c>
      <c r="F511" s="6" t="s">
        <v>536</v>
      </c>
      <c r="K511" s="24">
        <v>9</v>
      </c>
      <c r="L511" s="24">
        <v>345</v>
      </c>
      <c r="M511" s="23">
        <f>K511/L511</f>
        <v>2.6086956521739129E-2</v>
      </c>
      <c r="N511" s="23">
        <v>3</v>
      </c>
      <c r="O511" s="23">
        <v>3</v>
      </c>
      <c r="P511" s="6">
        <v>62.06</v>
      </c>
      <c r="Q511" s="23">
        <v>25.73</v>
      </c>
      <c r="R511" s="6">
        <v>25.86</v>
      </c>
      <c r="Y511" s="6">
        <v>0.40521600000000002</v>
      </c>
      <c r="Z511" s="6">
        <v>0.39983099999999999</v>
      </c>
      <c r="AA511" s="6">
        <v>0.408497</v>
      </c>
      <c r="AB511" s="6">
        <v>0.45600499999999999</v>
      </c>
      <c r="AC511" s="6">
        <v>0.54258300000000004</v>
      </c>
      <c r="AJ511" s="6">
        <v>0</v>
      </c>
      <c r="AK511" s="6">
        <v>0</v>
      </c>
      <c r="AL511" s="6">
        <v>400</v>
      </c>
      <c r="AP511" s="23">
        <v>74.207800000000006</v>
      </c>
      <c r="AQ511" s="23">
        <v>-32.156199999999998</v>
      </c>
      <c r="AR511" s="6">
        <v>1</v>
      </c>
      <c r="AS511" s="23">
        <v>-58.676499999999997</v>
      </c>
      <c r="AT511" s="23">
        <v>350</v>
      </c>
      <c r="AU511" s="23">
        <v>-32.156199999999998</v>
      </c>
      <c r="AV511" s="23">
        <v>26.520299999999999</v>
      </c>
      <c r="AW511" s="23">
        <v>47.6875</v>
      </c>
      <c r="AX511" s="23">
        <v>74.207800000000006</v>
      </c>
      <c r="AY511" s="23">
        <v>0.179892</v>
      </c>
      <c r="AZ511" s="23">
        <v>0.122587</v>
      </c>
      <c r="BA511" s="23">
        <v>415.625</v>
      </c>
      <c r="BB511" s="23">
        <v>-367.18799999999999</v>
      </c>
      <c r="BC511" s="23">
        <v>-54.843800000000002</v>
      </c>
      <c r="BD511" s="23">
        <v>3.8327900000000001</v>
      </c>
      <c r="BE511" s="23">
        <v>0.67768499999999998</v>
      </c>
      <c r="BI511" s="23">
        <v>2.90232</v>
      </c>
      <c r="BJ511" s="23">
        <v>3.12</v>
      </c>
      <c r="BY511" s="105">
        <v>0.37916666666666665</v>
      </c>
      <c r="BZ511" s="105">
        <v>0.3888888888888889</v>
      </c>
      <c r="CA511" s="105">
        <v>0.3972222222222222</v>
      </c>
      <c r="CK511" s="26"/>
      <c r="CL511" s="26"/>
      <c r="CN511" s="26"/>
      <c r="CO511" s="29"/>
      <c r="DB511" s="26"/>
      <c r="DC511" s="26"/>
      <c r="DD511" s="26"/>
      <c r="DE511" s="26"/>
      <c r="DF511" s="26"/>
      <c r="DG511" s="26"/>
      <c r="DM511" s="26"/>
    </row>
    <row r="512" spans="1:117" x14ac:dyDescent="0.25">
      <c r="A512" s="199" t="s">
        <v>1109</v>
      </c>
      <c r="B512" s="6">
        <v>732</v>
      </c>
      <c r="C512" s="176" t="s">
        <v>979</v>
      </c>
      <c r="F512" s="6" t="s">
        <v>536</v>
      </c>
      <c r="M512" s="23">
        <v>0</v>
      </c>
      <c r="N512" s="23">
        <v>3</v>
      </c>
      <c r="O512" s="23">
        <v>3</v>
      </c>
      <c r="P512" s="6">
        <v>52.06</v>
      </c>
      <c r="Q512" s="23">
        <v>19.13</v>
      </c>
      <c r="R512" s="6">
        <v>28.9</v>
      </c>
      <c r="Y512" s="6">
        <v>0.39107999999999998</v>
      </c>
      <c r="Z512" s="6">
        <v>0.39785999999999999</v>
      </c>
      <c r="AA512" s="6">
        <v>0.41159299999999999</v>
      </c>
      <c r="AB512" s="6">
        <v>0.45136900000000002</v>
      </c>
      <c r="AC512" s="6">
        <v>0.51160300000000003</v>
      </c>
      <c r="AJ512" s="6">
        <v>0</v>
      </c>
      <c r="AK512" s="6">
        <v>0</v>
      </c>
      <c r="AL512" s="6">
        <v>400</v>
      </c>
      <c r="AP512" s="23">
        <v>73.37</v>
      </c>
      <c r="AQ512" s="23">
        <v>-34.947299999999998</v>
      </c>
      <c r="AR512" s="6">
        <v>2</v>
      </c>
      <c r="AS512" s="23">
        <v>-56.338700000000003</v>
      </c>
      <c r="AT512" s="23">
        <v>300</v>
      </c>
      <c r="AU512" s="23">
        <v>-34.947299999999998</v>
      </c>
      <c r="AV512" s="23">
        <v>21.391400000000001</v>
      </c>
      <c r="AW512" s="23">
        <v>51.978499999999997</v>
      </c>
      <c r="AX512" s="23">
        <v>73.37</v>
      </c>
      <c r="AY512" s="23">
        <v>0.21445900000000001</v>
      </c>
      <c r="AZ512" s="23">
        <v>0.118698</v>
      </c>
      <c r="BA512" s="23">
        <v>441.79700000000003</v>
      </c>
      <c r="BB512" s="23">
        <v>-299.21899999999999</v>
      </c>
      <c r="BC512" s="23">
        <v>-49.531199999999998</v>
      </c>
      <c r="BD512" s="23">
        <v>6.8074599999999998</v>
      </c>
      <c r="BE512" s="23">
        <v>0.70078700000000005</v>
      </c>
      <c r="BF512" s="23">
        <v>0</v>
      </c>
      <c r="BG512" s="23">
        <v>0</v>
      </c>
      <c r="BH512" s="23">
        <v>0</v>
      </c>
      <c r="BI512" s="23">
        <v>2.8992100000000001</v>
      </c>
      <c r="BJ512" s="23">
        <v>3.12</v>
      </c>
      <c r="BY512" s="105">
        <v>0.43055555555555558</v>
      </c>
      <c r="BZ512" s="105">
        <v>0.4375</v>
      </c>
      <c r="CA512" s="105">
        <v>0.44236111111111115</v>
      </c>
      <c r="CK512" s="26"/>
      <c r="CO512" s="29"/>
      <c r="DG512" s="26"/>
      <c r="DM512" s="26"/>
    </row>
    <row r="513" spans="1:117" x14ac:dyDescent="0.25">
      <c r="A513" s="6" t="s">
        <v>1111</v>
      </c>
      <c r="B513" s="6">
        <v>735</v>
      </c>
      <c r="C513" s="176" t="s">
        <v>975</v>
      </c>
      <c r="F513" s="6" t="s">
        <v>548</v>
      </c>
      <c r="N513" s="23">
        <v>3</v>
      </c>
      <c r="O513" s="23">
        <v>3.5</v>
      </c>
      <c r="P513" s="6">
        <v>71.989999999999995</v>
      </c>
      <c r="Q513" s="23">
        <v>35.97</v>
      </c>
      <c r="R513" s="6">
        <v>27.15</v>
      </c>
      <c r="Y513" s="6">
        <v>0.48176099999999999</v>
      </c>
      <c r="Z513" s="6">
        <v>0.48778899999999997</v>
      </c>
      <c r="AA513" s="6">
        <v>0.50976600000000005</v>
      </c>
      <c r="AB513" s="6">
        <v>0.54816200000000004</v>
      </c>
      <c r="AC513" s="6">
        <v>0.45890700000000001</v>
      </c>
      <c r="AJ513" s="6">
        <v>0</v>
      </c>
      <c r="AK513" s="6">
        <v>0</v>
      </c>
      <c r="AL513" s="6">
        <v>400</v>
      </c>
      <c r="AP513" s="23">
        <v>85.252700000000004</v>
      </c>
      <c r="AQ513" s="23">
        <v>-42.593800000000002</v>
      </c>
      <c r="AR513" s="6">
        <v>1</v>
      </c>
      <c r="AS513" s="23">
        <v>-64.471500000000006</v>
      </c>
      <c r="AT513" s="188">
        <v>220</v>
      </c>
      <c r="AU513" s="23">
        <v>-42.593800000000002</v>
      </c>
      <c r="AV513" s="23">
        <v>21.877700000000001</v>
      </c>
      <c r="AW513" s="23">
        <v>63.375</v>
      </c>
      <c r="AX513" s="23">
        <v>85.252700000000004</v>
      </c>
      <c r="AY513" s="23">
        <v>0.22673399999999999</v>
      </c>
      <c r="AZ513" s="23">
        <v>0.114958</v>
      </c>
      <c r="BA513" s="23">
        <v>547.65599999999995</v>
      </c>
      <c r="BB513" s="23">
        <v>-313.28100000000001</v>
      </c>
      <c r="BC513" s="23">
        <v>-52.593800000000002</v>
      </c>
      <c r="BD513" s="23">
        <v>11.877700000000001</v>
      </c>
      <c r="BE513" s="23">
        <v>2.1957900000000001</v>
      </c>
      <c r="BI513" s="23">
        <v>5.7442000000000002</v>
      </c>
      <c r="BJ513" s="23">
        <v>5.96</v>
      </c>
      <c r="BY513" s="105">
        <v>0.43055555555555558</v>
      </c>
      <c r="BZ513" s="105">
        <v>0.4375</v>
      </c>
      <c r="CA513" s="105">
        <v>0.44236111111111115</v>
      </c>
      <c r="CK513" s="26"/>
      <c r="CN513" s="26"/>
      <c r="CO513" s="29"/>
      <c r="CR513" s="26"/>
      <c r="DB513" s="26"/>
      <c r="DC513" s="26"/>
      <c r="DD513" s="26"/>
      <c r="DE513" s="26"/>
      <c r="DF513" s="26"/>
      <c r="DG513" s="26"/>
      <c r="DH513" s="26"/>
      <c r="DI513" s="26"/>
      <c r="DJ513" s="26"/>
      <c r="DM513" s="26"/>
    </row>
    <row r="514" spans="1:117" x14ac:dyDescent="0.25">
      <c r="A514" s="199" t="s">
        <v>1130</v>
      </c>
      <c r="B514" s="6">
        <v>781</v>
      </c>
      <c r="L514" s="24">
        <f>COUNTIF(N:N,"=3")</f>
        <v>82</v>
      </c>
      <c r="N514" s="23">
        <v>3</v>
      </c>
      <c r="O514" s="23">
        <v>3</v>
      </c>
      <c r="P514" s="6">
        <v>159.97999999999999</v>
      </c>
      <c r="Q514" s="6">
        <v>68.44</v>
      </c>
      <c r="R514" s="23">
        <v>79.67</v>
      </c>
      <c r="Y514" s="6">
        <v>0.40138299999999999</v>
      </c>
      <c r="Z514" s="6">
        <v>0.43415399999999998</v>
      </c>
      <c r="AA514" s="6">
        <v>0.50411499999999998</v>
      </c>
      <c r="AB514" s="6">
        <v>0.50360700000000003</v>
      </c>
      <c r="AJ514" s="6">
        <v>-70.688400000000001</v>
      </c>
      <c r="AK514" s="6">
        <v>-150</v>
      </c>
      <c r="AL514" s="6">
        <v>750</v>
      </c>
      <c r="AP514" s="23">
        <v>83.637500000000003</v>
      </c>
      <c r="AQ514" s="23">
        <v>-31.002400000000002</v>
      </c>
      <c r="AR514" s="6">
        <v>22</v>
      </c>
      <c r="AS514" s="23">
        <v>-60.912999999999997</v>
      </c>
      <c r="AT514" s="188">
        <v>76</v>
      </c>
      <c r="AU514" s="23">
        <v>-31.002400000000002</v>
      </c>
      <c r="AV514" s="23">
        <v>29.910699999999999</v>
      </c>
      <c r="AW514" s="23">
        <v>53.726799999999997</v>
      </c>
      <c r="AX514" s="23">
        <v>83.637500000000003</v>
      </c>
      <c r="AY514" s="23">
        <v>0.239952</v>
      </c>
      <c r="AZ514" s="23">
        <v>0.142793</v>
      </c>
      <c r="BA514" s="23">
        <v>386.29300000000001</v>
      </c>
      <c r="BB514" s="23">
        <v>-295.52600000000001</v>
      </c>
      <c r="BC514" s="23">
        <v>-55.967300000000002</v>
      </c>
      <c r="BD514" s="23">
        <v>4.9457199999999997</v>
      </c>
      <c r="BE514" s="23">
        <v>0.85563400000000001</v>
      </c>
      <c r="BF514" s="23">
        <v>0</v>
      </c>
      <c r="BG514" s="23">
        <v>0</v>
      </c>
      <c r="BH514" s="23">
        <v>0</v>
      </c>
      <c r="BI514" s="23">
        <v>13.821199999999999</v>
      </c>
      <c r="BJ514" s="23">
        <v>14.0814</v>
      </c>
      <c r="CJ514" s="26"/>
      <c r="CK514" s="26"/>
      <c r="CN514" s="26"/>
      <c r="CO514" s="29"/>
      <c r="CR514" s="26"/>
      <c r="DB514" s="26"/>
      <c r="DC514" s="26"/>
      <c r="DD514" s="26"/>
      <c r="DE514" s="26"/>
      <c r="DF514" s="26"/>
      <c r="DG514" s="26"/>
      <c r="DJ514" s="26"/>
      <c r="DL514" s="26"/>
      <c r="DM514" s="26"/>
    </row>
    <row r="515" spans="1:117" x14ac:dyDescent="0.25">
      <c r="A515" s="199" t="s">
        <v>1132</v>
      </c>
      <c r="B515" s="6">
        <v>784</v>
      </c>
      <c r="N515" s="23">
        <v>3</v>
      </c>
      <c r="O515" s="23">
        <v>3</v>
      </c>
      <c r="P515" s="6">
        <v>36.33</v>
      </c>
      <c r="Q515" s="6">
        <v>13.5</v>
      </c>
      <c r="R515" s="23">
        <v>12.56</v>
      </c>
      <c r="Y515" s="6">
        <v>0.369309</v>
      </c>
      <c r="Z515" s="6">
        <v>0.38010100000000002</v>
      </c>
      <c r="AA515" s="6">
        <v>0.38616099999999998</v>
      </c>
      <c r="AB515" s="6">
        <v>0.4325</v>
      </c>
      <c r="AC515" s="6">
        <v>0.44428899999999999</v>
      </c>
      <c r="AJ515" s="6">
        <v>-35.677799999999998</v>
      </c>
      <c r="AK515" s="6">
        <v>1500</v>
      </c>
      <c r="AL515" s="6">
        <v>400</v>
      </c>
      <c r="AM515" s="6">
        <v>31.46</v>
      </c>
      <c r="AP515" s="23">
        <v>78.247100000000003</v>
      </c>
      <c r="AQ515" s="23">
        <v>-32.243600000000001</v>
      </c>
      <c r="AR515" s="6">
        <v>28</v>
      </c>
      <c r="AS515" s="23">
        <v>-57.783900000000003</v>
      </c>
      <c r="AT515" s="188">
        <v>400</v>
      </c>
      <c r="AU515" s="23">
        <v>-32.243600000000001</v>
      </c>
      <c r="AV515" s="23">
        <v>25.540299999999998</v>
      </c>
      <c r="AW515" s="23">
        <v>52.706800000000001</v>
      </c>
      <c r="AX515" s="23">
        <v>78.247100000000003</v>
      </c>
      <c r="AY515" s="23">
        <v>0.17776600000000001</v>
      </c>
      <c r="AZ515" s="23">
        <v>0.10657700000000001</v>
      </c>
      <c r="BA515" s="23">
        <v>505.971</v>
      </c>
      <c r="BB515" s="23">
        <v>-408.25900000000001</v>
      </c>
      <c r="BC515" s="23">
        <v>-57.683</v>
      </c>
      <c r="BD515" s="23">
        <v>0.100885</v>
      </c>
      <c r="BE515" s="23">
        <v>0.61504000000000003</v>
      </c>
      <c r="BF515" s="23">
        <v>0</v>
      </c>
      <c r="BG515" s="23">
        <v>0</v>
      </c>
      <c r="BH515" s="23">
        <v>0</v>
      </c>
      <c r="BI515" s="23">
        <v>4.2578199999999997</v>
      </c>
      <c r="BJ515" s="23">
        <v>4.46286</v>
      </c>
      <c r="CJ515" s="26"/>
      <c r="CK515" s="26"/>
      <c r="CL515" s="26"/>
      <c r="CN515" s="26"/>
      <c r="CO515" s="29"/>
      <c r="CR515" s="26"/>
      <c r="DB515" s="26"/>
      <c r="DC515" s="26"/>
      <c r="DD515" s="26"/>
      <c r="DE515" s="26"/>
      <c r="DF515" s="26"/>
      <c r="DG515" s="26"/>
      <c r="DH515" s="26"/>
      <c r="DI515" s="26"/>
      <c r="DJ515" s="26"/>
      <c r="DL515" s="26"/>
      <c r="DM515" s="26"/>
    </row>
    <row r="520" spans="1:117" x14ac:dyDescent="0.25">
      <c r="S520" s="67"/>
      <c r="T520" s="13"/>
    </row>
    <row r="521" spans="1:117" x14ac:dyDescent="0.25">
      <c r="S521" s="67"/>
      <c r="AP521" s="23">
        <v>3</v>
      </c>
      <c r="AQ521" s="23">
        <v>1.5</v>
      </c>
      <c r="AT521" s="23">
        <v>1</v>
      </c>
      <c r="AU521" s="23">
        <v>1.5</v>
      </c>
      <c r="AV521" s="23">
        <v>2</v>
      </c>
      <c r="AW521" s="23">
        <v>2.5</v>
      </c>
      <c r="AX521" s="23">
        <v>3</v>
      </c>
      <c r="AY521" s="23">
        <v>3.5</v>
      </c>
    </row>
    <row r="522" spans="1:117" x14ac:dyDescent="0.25">
      <c r="S522" s="67"/>
      <c r="T522" s="13"/>
      <c r="AS522" s="23">
        <v>1</v>
      </c>
    </row>
    <row r="523" spans="1:117" x14ac:dyDescent="0.25">
      <c r="S523" s="67"/>
      <c r="T523" s="13"/>
      <c r="AS523" s="23">
        <v>2</v>
      </c>
    </row>
    <row r="524" spans="1:117" x14ac:dyDescent="0.25">
      <c r="S524" s="13"/>
      <c r="AS524" s="23">
        <v>3</v>
      </c>
    </row>
    <row r="525" spans="1:117" x14ac:dyDescent="0.25">
      <c r="P525" s="23"/>
      <c r="Q525" s="23"/>
      <c r="R525" s="23"/>
      <c r="S525" s="13"/>
    </row>
    <row r="526" spans="1:117" x14ac:dyDescent="0.25">
      <c r="S526" s="67"/>
      <c r="T526" s="13"/>
    </row>
    <row r="527" spans="1:117" x14ac:dyDescent="0.25">
      <c r="S527" s="67"/>
      <c r="T527" s="13"/>
    </row>
    <row r="528" spans="1:117" x14ac:dyDescent="0.25">
      <c r="S528" s="67"/>
      <c r="T528" s="13"/>
    </row>
    <row r="529" spans="19:20" x14ac:dyDescent="0.25">
      <c r="S529" s="67"/>
      <c r="T529" s="13"/>
    </row>
    <row r="531" spans="19:20" x14ac:dyDescent="0.25">
      <c r="S531" s="67"/>
      <c r="T531" s="13"/>
    </row>
    <row r="532" spans="19:20" x14ac:dyDescent="0.25">
      <c r="S532" s="67"/>
      <c r="T532" s="13"/>
    </row>
    <row r="533" spans="19:20" x14ac:dyDescent="0.25">
      <c r="S533" s="167"/>
    </row>
    <row r="534" spans="19:20" x14ac:dyDescent="0.25">
      <c r="S534" s="67"/>
    </row>
    <row r="537" spans="19:20" x14ac:dyDescent="0.25">
      <c r="S537" s="67"/>
    </row>
    <row r="538" spans="19:20" x14ac:dyDescent="0.25">
      <c r="S538" s="13"/>
    </row>
    <row r="540" spans="19:20" x14ac:dyDescent="0.25">
      <c r="S540" s="67"/>
    </row>
    <row r="541" spans="19:20" x14ac:dyDescent="0.25">
      <c r="S541" s="67"/>
    </row>
    <row r="542" spans="19:20" x14ac:dyDescent="0.25">
      <c r="S542" s="67"/>
    </row>
    <row r="546" spans="19:20" x14ac:dyDescent="0.25">
      <c r="S546" s="67"/>
    </row>
    <row r="547" spans="19:20" x14ac:dyDescent="0.25">
      <c r="S547" s="67"/>
      <c r="T547" s="13"/>
    </row>
    <row r="548" spans="19:20" x14ac:dyDescent="0.25">
      <c r="S548" s="67"/>
      <c r="T548" s="13"/>
    </row>
    <row r="549" spans="19:20" x14ac:dyDescent="0.25">
      <c r="S549" s="67"/>
      <c r="T549" s="13"/>
    </row>
    <row r="550" spans="19:20" x14ac:dyDescent="0.25">
      <c r="S550" s="13"/>
    </row>
    <row r="552" spans="19:20" x14ac:dyDescent="0.25">
      <c r="S552" s="67"/>
    </row>
    <row r="553" spans="19:20" x14ac:dyDescent="0.25">
      <c r="S553" s="67"/>
      <c r="T553" s="13"/>
    </row>
    <row r="554" spans="19:20" x14ac:dyDescent="0.25">
      <c r="S554" s="67"/>
      <c r="T554" s="13"/>
    </row>
    <row r="555" spans="19:20" x14ac:dyDescent="0.25">
      <c r="S555" s="67"/>
    </row>
    <row r="556" spans="19:20" x14ac:dyDescent="0.25">
      <c r="S556" s="67"/>
    </row>
    <row r="557" spans="19:20" x14ac:dyDescent="0.25">
      <c r="S557" s="67"/>
      <c r="T557" s="13"/>
    </row>
    <row r="558" spans="19:20" x14ac:dyDescent="0.25">
      <c r="S558" s="67"/>
      <c r="T558" s="13"/>
    </row>
    <row r="559" spans="19:20" x14ac:dyDescent="0.25">
      <c r="S559" s="67"/>
      <c r="T559" s="60"/>
    </row>
    <row r="560" spans="19:20" x14ac:dyDescent="0.25">
      <c r="S560" s="67"/>
      <c r="T560" s="13"/>
    </row>
    <row r="561" spans="19:19" x14ac:dyDescent="0.25">
      <c r="S561" s="13"/>
    </row>
  </sheetData>
  <autoFilter ref="A1:ZU486" xr:uid="{D85B6E31-C93F-AA4F-8E28-6A77FB757452}">
    <sortState xmlns:xlrd2="http://schemas.microsoft.com/office/spreadsheetml/2017/richdata2" ref="A2:ZU515">
      <sortCondition ref="N1:N515"/>
    </sortState>
  </autoFilter>
  <sortState xmlns:xlrd2="http://schemas.microsoft.com/office/spreadsheetml/2017/richdata2" ref="S520:T563">
    <sortCondition ref="T520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9A37-D788-8B4C-850C-B341447419F4}">
  <dimension ref="A1"/>
  <sheetViews>
    <sheetView zoomScale="134" zoomScaleNormal="134" workbookViewId="0">
      <selection activeCell="D32" sqref="D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5617-02B2-AF42-8AF2-9A9C56E168D5}">
  <dimension ref="B2:C100"/>
  <sheetViews>
    <sheetView workbookViewId="0">
      <selection activeCell="C56" sqref="C3:C56"/>
    </sheetView>
  </sheetViews>
  <sheetFormatPr baseColWidth="10" defaultRowHeight="16" x14ac:dyDescent="0.2"/>
  <sheetData>
    <row r="2" spans="2:3" x14ac:dyDescent="0.2">
      <c r="B2">
        <v>54.3</v>
      </c>
      <c r="C2">
        <v>33.959299999999999</v>
      </c>
    </row>
    <row r="3" spans="2:3" x14ac:dyDescent="0.2">
      <c r="B3">
        <v>54.75</v>
      </c>
      <c r="C3">
        <v>47.917700000000004</v>
      </c>
    </row>
    <row r="4" spans="2:3" x14ac:dyDescent="0.2">
      <c r="B4">
        <v>47.8</v>
      </c>
      <c r="C4">
        <v>54.492600000000003</v>
      </c>
    </row>
    <row r="5" spans="2:3" x14ac:dyDescent="0.2">
      <c r="B5">
        <v>41.05</v>
      </c>
      <c r="C5">
        <v>56.87</v>
      </c>
    </row>
    <row r="6" spans="2:3" x14ac:dyDescent="0.2">
      <c r="B6">
        <v>38.99</v>
      </c>
      <c r="C6">
        <v>58.22</v>
      </c>
    </row>
    <row r="7" spans="2:3" x14ac:dyDescent="0.2">
      <c r="B7">
        <v>51.46</v>
      </c>
      <c r="C7">
        <v>58.74</v>
      </c>
    </row>
    <row r="8" spans="2:3" x14ac:dyDescent="0.2">
      <c r="C8">
        <v>59.22</v>
      </c>
    </row>
    <row r="9" spans="2:3" x14ac:dyDescent="0.2">
      <c r="B9">
        <v>44.6</v>
      </c>
      <c r="C9">
        <v>59.31</v>
      </c>
    </row>
    <row r="10" spans="2:3" x14ac:dyDescent="0.2">
      <c r="C10">
        <v>59.45</v>
      </c>
    </row>
    <row r="11" spans="2:3" x14ac:dyDescent="0.2">
      <c r="C11">
        <v>60.005899999999997</v>
      </c>
    </row>
    <row r="12" spans="2:3" x14ac:dyDescent="0.2">
      <c r="B12">
        <v>52.97</v>
      </c>
      <c r="C12">
        <v>60.71</v>
      </c>
    </row>
    <row r="13" spans="2:3" x14ac:dyDescent="0.2">
      <c r="C13">
        <v>61.91</v>
      </c>
    </row>
    <row r="14" spans="2:3" x14ac:dyDescent="0.2">
      <c r="B14">
        <v>49.26</v>
      </c>
      <c r="C14">
        <v>62.49</v>
      </c>
    </row>
    <row r="15" spans="2:3" x14ac:dyDescent="0.2">
      <c r="B15">
        <v>40.450000000000003</v>
      </c>
      <c r="C15">
        <v>63.25</v>
      </c>
    </row>
    <row r="16" spans="2:3" x14ac:dyDescent="0.2">
      <c r="C16">
        <v>63.41</v>
      </c>
    </row>
    <row r="17" spans="2:3" x14ac:dyDescent="0.2">
      <c r="B17">
        <v>53.97</v>
      </c>
      <c r="C17">
        <v>63.51</v>
      </c>
    </row>
    <row r="18" spans="2:3" x14ac:dyDescent="0.2">
      <c r="B18">
        <v>50.44</v>
      </c>
      <c r="C18">
        <v>63.56</v>
      </c>
    </row>
    <row r="19" spans="2:3" x14ac:dyDescent="0.2">
      <c r="B19">
        <v>50.88</v>
      </c>
      <c r="C19">
        <v>63.868899999999996</v>
      </c>
    </row>
    <row r="20" spans="2:3" x14ac:dyDescent="0.2">
      <c r="B20">
        <v>43.04</v>
      </c>
      <c r="C20">
        <v>64.25</v>
      </c>
    </row>
    <row r="21" spans="2:3" x14ac:dyDescent="0.2">
      <c r="B21">
        <v>57.08</v>
      </c>
      <c r="C21">
        <v>64.892899999999997</v>
      </c>
    </row>
    <row r="22" spans="2:3" x14ac:dyDescent="0.2">
      <c r="B22">
        <v>39.869999999999997</v>
      </c>
      <c r="C22">
        <v>65.52</v>
      </c>
    </row>
    <row r="23" spans="2:3" x14ac:dyDescent="0.2">
      <c r="B23">
        <v>63.97</v>
      </c>
      <c r="C23">
        <v>65.73</v>
      </c>
    </row>
    <row r="24" spans="2:3" x14ac:dyDescent="0.2">
      <c r="C24">
        <v>65.739999999999995</v>
      </c>
    </row>
    <row r="25" spans="2:3" x14ac:dyDescent="0.2">
      <c r="B25">
        <v>47.08</v>
      </c>
      <c r="C25">
        <v>65.98</v>
      </c>
    </row>
    <row r="26" spans="2:3" x14ac:dyDescent="0.2">
      <c r="B26">
        <v>42.53</v>
      </c>
      <c r="C26">
        <v>66.14</v>
      </c>
    </row>
    <row r="27" spans="2:3" x14ac:dyDescent="0.2">
      <c r="B27">
        <v>54.66</v>
      </c>
      <c r="C27">
        <v>66.19</v>
      </c>
    </row>
    <row r="28" spans="2:3" x14ac:dyDescent="0.2">
      <c r="C28">
        <v>66.356800000000007</v>
      </c>
    </row>
    <row r="29" spans="2:3" x14ac:dyDescent="0.2">
      <c r="B29">
        <v>56.81</v>
      </c>
      <c r="C29">
        <v>66.8</v>
      </c>
    </row>
    <row r="30" spans="2:3" x14ac:dyDescent="0.2">
      <c r="B30">
        <v>42.56</v>
      </c>
      <c r="C30">
        <v>67.86</v>
      </c>
    </row>
    <row r="31" spans="2:3" x14ac:dyDescent="0.2">
      <c r="B31">
        <v>50.1</v>
      </c>
      <c r="C31">
        <v>67.87</v>
      </c>
    </row>
    <row r="32" spans="2:3" x14ac:dyDescent="0.2">
      <c r="B32">
        <v>61.94</v>
      </c>
      <c r="C32">
        <v>68.010000000000005</v>
      </c>
    </row>
    <row r="33" spans="2:3" x14ac:dyDescent="0.2">
      <c r="B33">
        <v>54.23</v>
      </c>
      <c r="C33">
        <v>69.010000000000005</v>
      </c>
    </row>
    <row r="34" spans="2:3" x14ac:dyDescent="0.2">
      <c r="B34">
        <v>44.05</v>
      </c>
      <c r="C34">
        <v>69.021799999999999</v>
      </c>
    </row>
    <row r="35" spans="2:3" x14ac:dyDescent="0.2">
      <c r="B35">
        <v>47.33</v>
      </c>
      <c r="C35">
        <v>69.1374</v>
      </c>
    </row>
    <row r="36" spans="2:3" x14ac:dyDescent="0.2">
      <c r="B36">
        <v>39.54</v>
      </c>
      <c r="C36">
        <v>69.52</v>
      </c>
    </row>
    <row r="37" spans="2:3" x14ac:dyDescent="0.2">
      <c r="C37">
        <v>69.52</v>
      </c>
    </row>
    <row r="38" spans="2:3" x14ac:dyDescent="0.2">
      <c r="B38">
        <v>60.14</v>
      </c>
      <c r="C38">
        <v>70.36</v>
      </c>
    </row>
    <row r="39" spans="2:3" x14ac:dyDescent="0.2">
      <c r="B39">
        <v>62.29</v>
      </c>
      <c r="C39">
        <v>70.712699999999998</v>
      </c>
    </row>
    <row r="40" spans="2:3" x14ac:dyDescent="0.2">
      <c r="B40">
        <v>58.08</v>
      </c>
      <c r="C40">
        <v>71</v>
      </c>
    </row>
    <row r="41" spans="2:3" x14ac:dyDescent="0.2">
      <c r="B41">
        <v>63.58</v>
      </c>
      <c r="C41">
        <v>71.17</v>
      </c>
    </row>
    <row r="42" spans="2:3" x14ac:dyDescent="0.2">
      <c r="B42">
        <v>53.37</v>
      </c>
      <c r="C42">
        <v>71.37</v>
      </c>
    </row>
    <row r="43" spans="2:3" x14ac:dyDescent="0.2">
      <c r="B43">
        <v>50.61</v>
      </c>
      <c r="C43">
        <v>71.650000000000006</v>
      </c>
    </row>
    <row r="44" spans="2:3" x14ac:dyDescent="0.2">
      <c r="C44">
        <v>71.8</v>
      </c>
    </row>
    <row r="45" spans="2:3" x14ac:dyDescent="0.2">
      <c r="B45">
        <v>58.96</v>
      </c>
      <c r="C45">
        <v>72.03</v>
      </c>
    </row>
    <row r="46" spans="2:3" x14ac:dyDescent="0.2">
      <c r="B46">
        <v>67.8</v>
      </c>
      <c r="C46">
        <v>72.768799999999999</v>
      </c>
    </row>
    <row r="47" spans="2:3" x14ac:dyDescent="0.2">
      <c r="C47">
        <v>73.08</v>
      </c>
    </row>
    <row r="48" spans="2:3" x14ac:dyDescent="0.2">
      <c r="B48">
        <v>50.28</v>
      </c>
      <c r="C48">
        <v>73.650000000000006</v>
      </c>
    </row>
    <row r="49" spans="2:3" x14ac:dyDescent="0.2">
      <c r="B49">
        <v>63</v>
      </c>
      <c r="C49">
        <v>74.08</v>
      </c>
    </row>
    <row r="50" spans="2:3" x14ac:dyDescent="0.2">
      <c r="B50">
        <v>36.979999999999997</v>
      </c>
      <c r="C50">
        <v>74.260000000000005</v>
      </c>
    </row>
    <row r="51" spans="2:3" x14ac:dyDescent="0.2">
      <c r="B51">
        <v>51.56</v>
      </c>
      <c r="C51">
        <v>75.3</v>
      </c>
    </row>
    <row r="52" spans="2:3" x14ac:dyDescent="0.2">
      <c r="B52">
        <v>43.4</v>
      </c>
      <c r="C52">
        <v>75.337999999999994</v>
      </c>
    </row>
    <row r="53" spans="2:3" x14ac:dyDescent="0.2">
      <c r="B53">
        <v>37.81</v>
      </c>
      <c r="C53">
        <v>75.988900000000001</v>
      </c>
    </row>
    <row r="54" spans="2:3" x14ac:dyDescent="0.2">
      <c r="B54">
        <v>45.01</v>
      </c>
      <c r="C54">
        <v>77.349999999999994</v>
      </c>
    </row>
    <row r="55" spans="2:3" x14ac:dyDescent="0.2">
      <c r="C55">
        <v>79.12</v>
      </c>
    </row>
    <row r="56" spans="2:3" x14ac:dyDescent="0.2">
      <c r="B56">
        <v>54.46</v>
      </c>
      <c r="C56">
        <v>79.64</v>
      </c>
    </row>
    <row r="57" spans="2:3" x14ac:dyDescent="0.2">
      <c r="B57">
        <v>35.481299999999997</v>
      </c>
    </row>
    <row r="58" spans="2:3" x14ac:dyDescent="0.2">
      <c r="B58">
        <v>40.594299999999997</v>
      </c>
    </row>
    <row r="59" spans="2:3" x14ac:dyDescent="0.2">
      <c r="B59">
        <v>41.66</v>
      </c>
    </row>
    <row r="60" spans="2:3" x14ac:dyDescent="0.2">
      <c r="B60">
        <v>42.21</v>
      </c>
    </row>
    <row r="61" spans="2:3" x14ac:dyDescent="0.2">
      <c r="B61">
        <v>42.962499999999999</v>
      </c>
    </row>
    <row r="62" spans="2:3" x14ac:dyDescent="0.2">
      <c r="B62">
        <v>43.05</v>
      </c>
    </row>
    <row r="63" spans="2:3" x14ac:dyDescent="0.2">
      <c r="B63">
        <v>43.28</v>
      </c>
    </row>
    <row r="64" spans="2:3" x14ac:dyDescent="0.2">
      <c r="B64">
        <v>43.9998</v>
      </c>
    </row>
    <row r="65" spans="2:2" x14ac:dyDescent="0.2">
      <c r="B65">
        <v>44.06</v>
      </c>
    </row>
    <row r="66" spans="2:2" x14ac:dyDescent="0.2">
      <c r="B66">
        <v>45.13</v>
      </c>
    </row>
    <row r="67" spans="2:2" x14ac:dyDescent="0.2">
      <c r="B67">
        <v>45.7</v>
      </c>
    </row>
    <row r="68" spans="2:2" x14ac:dyDescent="0.2">
      <c r="B68">
        <v>46.36</v>
      </c>
    </row>
    <row r="69" spans="2:2" x14ac:dyDescent="0.2">
      <c r="B69">
        <v>46.81</v>
      </c>
    </row>
    <row r="70" spans="2:2" x14ac:dyDescent="0.2">
      <c r="B70">
        <v>46.99</v>
      </c>
    </row>
    <row r="71" spans="2:2" x14ac:dyDescent="0.2">
      <c r="B71">
        <v>47.366100000000003</v>
      </c>
    </row>
    <row r="72" spans="2:2" x14ac:dyDescent="0.2">
      <c r="B72">
        <v>47.6</v>
      </c>
    </row>
    <row r="73" spans="2:2" x14ac:dyDescent="0.2">
      <c r="B73">
        <v>47.68</v>
      </c>
    </row>
    <row r="74" spans="2:2" x14ac:dyDescent="0.2">
      <c r="B74">
        <v>48.96</v>
      </c>
    </row>
    <row r="75" spans="2:2" x14ac:dyDescent="0.2">
      <c r="B75">
        <v>50.112200000000001</v>
      </c>
    </row>
    <row r="76" spans="2:2" x14ac:dyDescent="0.2">
      <c r="B76">
        <v>51.29</v>
      </c>
    </row>
    <row r="77" spans="2:2" x14ac:dyDescent="0.2">
      <c r="B77">
        <v>51.74</v>
      </c>
    </row>
    <row r="78" spans="2:2" x14ac:dyDescent="0.2">
      <c r="B78">
        <v>51.84</v>
      </c>
    </row>
    <row r="79" spans="2:2" x14ac:dyDescent="0.2">
      <c r="B79">
        <v>52.47</v>
      </c>
    </row>
    <row r="80" spans="2:2" x14ac:dyDescent="0.2">
      <c r="B80">
        <v>53.98</v>
      </c>
    </row>
    <row r="81" spans="2:2" x14ac:dyDescent="0.2">
      <c r="B81">
        <v>54.02</v>
      </c>
    </row>
    <row r="82" spans="2:2" x14ac:dyDescent="0.2">
      <c r="B82">
        <v>54.89</v>
      </c>
    </row>
    <row r="83" spans="2:2" x14ac:dyDescent="0.2">
      <c r="B83">
        <v>55.38</v>
      </c>
    </row>
    <row r="84" spans="2:2" x14ac:dyDescent="0.2">
      <c r="B84">
        <v>55.4</v>
      </c>
    </row>
    <row r="85" spans="2:2" x14ac:dyDescent="0.2">
      <c r="B85">
        <v>55.86</v>
      </c>
    </row>
    <row r="86" spans="2:2" x14ac:dyDescent="0.2">
      <c r="B86">
        <v>55.873800000000003</v>
      </c>
    </row>
    <row r="87" spans="2:2" x14ac:dyDescent="0.2">
      <c r="B87">
        <v>56.05</v>
      </c>
    </row>
    <row r="88" spans="2:2" x14ac:dyDescent="0.2">
      <c r="B88">
        <v>56.3232</v>
      </c>
    </row>
    <row r="89" spans="2:2" x14ac:dyDescent="0.2">
      <c r="B89">
        <v>57.16</v>
      </c>
    </row>
    <row r="90" spans="2:2" x14ac:dyDescent="0.2">
      <c r="B90">
        <v>57.42</v>
      </c>
    </row>
    <row r="91" spans="2:2" x14ac:dyDescent="0.2">
      <c r="B91">
        <v>57.66</v>
      </c>
    </row>
    <row r="92" spans="2:2" x14ac:dyDescent="0.2">
      <c r="B92">
        <v>59.68</v>
      </c>
    </row>
    <row r="93" spans="2:2" x14ac:dyDescent="0.2">
      <c r="B93">
        <v>61.505899999999997</v>
      </c>
    </row>
    <row r="94" spans="2:2" x14ac:dyDescent="0.2">
      <c r="B94">
        <v>61.66</v>
      </c>
    </row>
    <row r="95" spans="2:2" x14ac:dyDescent="0.2">
      <c r="B95">
        <v>62.07</v>
      </c>
    </row>
    <row r="96" spans="2:2" x14ac:dyDescent="0.2">
      <c r="B96">
        <v>62.44</v>
      </c>
    </row>
    <row r="97" spans="2:2" x14ac:dyDescent="0.2">
      <c r="B97">
        <v>63.16</v>
      </c>
    </row>
    <row r="98" spans="2:2" x14ac:dyDescent="0.2">
      <c r="B98">
        <v>65.88</v>
      </c>
    </row>
    <row r="99" spans="2:2" x14ac:dyDescent="0.2">
      <c r="B99">
        <v>67.260000000000005</v>
      </c>
    </row>
    <row r="100" spans="2:2" x14ac:dyDescent="0.2">
      <c r="B100">
        <v>69.709999999999994</v>
      </c>
    </row>
  </sheetData>
  <sortState xmlns:xlrd2="http://schemas.microsoft.com/office/spreadsheetml/2017/richdata2" ref="B2:C100">
    <sortCondition ref="C185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DC7A-7FFE-B442-8DDF-73C4DD40A191}">
  <dimension ref="A1:ATJ401"/>
  <sheetViews>
    <sheetView topLeftCell="AM5" workbookViewId="0">
      <selection activeCell="BE38" sqref="BE38"/>
    </sheetView>
  </sheetViews>
  <sheetFormatPr baseColWidth="10" defaultColWidth="7.33203125" defaultRowHeight="19" x14ac:dyDescent="0.25"/>
  <cols>
    <col min="1" max="1" width="7.6640625" style="6" bestFit="1" customWidth="1"/>
    <col min="2" max="2" width="17.1640625" style="6" customWidth="1"/>
    <col min="3" max="3" width="5.83203125" style="6" customWidth="1"/>
    <col min="4" max="4" width="5.1640625" style="6" customWidth="1"/>
    <col min="5" max="5" width="4.1640625" style="6" customWidth="1"/>
    <col min="6" max="6" width="5.1640625" style="176" customWidth="1"/>
    <col min="7" max="7" width="4.6640625" style="6" customWidth="1"/>
    <col min="8" max="8" width="7.6640625" style="6" bestFit="1" customWidth="1"/>
    <col min="9" max="9" width="10.33203125" style="6" customWidth="1"/>
    <col min="10" max="10" width="19.33203125" style="6" customWidth="1"/>
    <col min="11" max="11" width="19.5" style="6" customWidth="1"/>
    <col min="12" max="12" width="7.5" style="6" bestFit="1" customWidth="1"/>
    <col min="13" max="22" width="7.33203125" style="6"/>
    <col min="23" max="23" width="7.33203125" style="23"/>
    <col min="24" max="24" width="11.1640625" style="23" customWidth="1"/>
    <col min="25" max="26" width="11.1640625" style="24" customWidth="1"/>
    <col min="27" max="28" width="11.1640625" style="23" customWidth="1"/>
    <col min="29" max="29" width="7.6640625" style="23" bestFit="1" customWidth="1"/>
    <col min="30" max="30" width="7.5" style="23" customWidth="1"/>
    <col min="31" max="35" width="8.1640625" style="6" bestFit="1" customWidth="1"/>
    <col min="36" max="39" width="7.33203125" style="6"/>
    <col min="40" max="44" width="11.1640625" style="6" bestFit="1" customWidth="1"/>
    <col min="45" max="50" width="7.5" style="6" bestFit="1" customWidth="1"/>
    <col min="51" max="51" width="5.5" style="6" customWidth="1"/>
    <col min="52" max="52" width="7.83203125" style="6" bestFit="1" customWidth="1"/>
    <col min="53" max="53" width="7.33203125" style="6"/>
    <col min="54" max="54" width="7.6640625" style="6" bestFit="1" customWidth="1"/>
    <col min="55" max="57" width="10.5" style="26" customWidth="1"/>
    <col min="58" max="58" width="10.5" style="38" customWidth="1"/>
    <col min="59" max="59" width="6.33203125" style="6" customWidth="1"/>
    <col min="60" max="60" width="10.83203125" style="23" bestFit="1" customWidth="1"/>
    <col min="61" max="61" width="8" style="23" bestFit="1" customWidth="1"/>
    <col min="62" max="62" width="10.83203125" style="23" bestFit="1" customWidth="1"/>
    <col min="63" max="65" width="10.1640625" style="23" bestFit="1" customWidth="1"/>
    <col min="66" max="67" width="11.1640625" style="23" bestFit="1" customWidth="1"/>
    <col min="68" max="68" width="10.1640625" style="23" bestFit="1" customWidth="1"/>
    <col min="69" max="69" width="7.6640625" style="23" bestFit="1" customWidth="1"/>
    <col min="70" max="70" width="10.83203125" style="23" bestFit="1" customWidth="1"/>
    <col min="71" max="71" width="11.83203125" style="23" bestFit="1" customWidth="1"/>
    <col min="72" max="72" width="11.1640625" style="23" bestFit="1" customWidth="1"/>
    <col min="73" max="75" width="7.6640625" style="23" bestFit="1" customWidth="1"/>
    <col min="76" max="77" width="11.1640625" style="23" bestFit="1" customWidth="1"/>
    <col min="78" max="80" width="7.33203125" style="23"/>
    <col min="81" max="81" width="7.5" style="23" bestFit="1" customWidth="1"/>
    <col min="82" max="82" width="7.33203125" style="23"/>
    <col min="83" max="83" width="7.5" style="23" bestFit="1" customWidth="1"/>
    <col min="84" max="87" width="7.33203125" style="23"/>
    <col min="89" max="91" width="7.33203125" style="23"/>
    <col min="92" max="92" width="7.5" style="28" bestFit="1" customWidth="1"/>
    <col min="93" max="93" width="7.5" style="28" customWidth="1"/>
    <col min="94" max="94" width="7.5" style="6" bestFit="1" customWidth="1"/>
    <col min="95" max="96" width="7.33203125" style="6"/>
    <col min="97" max="99" width="7.33203125" style="23"/>
    <col min="100" max="101" width="7.5" style="23" bestFit="1" customWidth="1"/>
    <col min="102" max="102" width="7.83203125" style="6" bestFit="1" customWidth="1"/>
    <col min="103" max="103" width="7.6640625" style="6" bestFit="1" customWidth="1"/>
    <col min="104" max="105" width="7.5" style="6" bestFit="1" customWidth="1"/>
    <col min="106" max="107" width="7.5" style="6" customWidth="1"/>
    <col min="108" max="108" width="7.33203125" style="175"/>
    <col min="109" max="119" width="7.33203125" style="6"/>
    <col min="120" max="132" width="7.5" style="6" bestFit="1" customWidth="1"/>
    <col min="133" max="204" width="3.83203125" style="6" customWidth="1"/>
    <col min="205" max="205" width="7.6640625" style="6" customWidth="1"/>
    <col min="206" max="222" width="2.33203125" style="6" customWidth="1"/>
    <col min="223" max="223" width="12.83203125" style="6" customWidth="1"/>
    <col min="224" max="311" width="2.33203125" style="6" customWidth="1"/>
    <col min="312" max="312" width="7.6640625" style="6" bestFit="1" customWidth="1"/>
    <col min="313" max="313" width="10.1640625" style="6" bestFit="1" customWidth="1"/>
    <col min="314" max="315" width="7.6640625" style="6" bestFit="1" customWidth="1"/>
    <col min="316" max="320" width="9.1640625" style="6" bestFit="1" customWidth="1"/>
    <col min="321" max="323" width="7.6640625" style="6" bestFit="1" customWidth="1"/>
    <col min="324" max="325" width="8.1640625" style="6" bestFit="1" customWidth="1"/>
    <col min="326" max="330" width="10.1640625" style="6" bestFit="1" customWidth="1"/>
    <col min="331" max="332" width="7.6640625" style="6" bestFit="1" customWidth="1"/>
    <col min="333" max="333" width="8.1640625" style="6" bestFit="1" customWidth="1"/>
    <col min="334" max="334" width="7.6640625" style="6" bestFit="1" customWidth="1"/>
    <col min="335" max="335" width="8.1640625" style="6" bestFit="1" customWidth="1"/>
    <col min="336" max="341" width="10.1640625" style="6" bestFit="1" customWidth="1"/>
    <col min="342" max="344" width="7.6640625" style="6" bestFit="1" customWidth="1"/>
    <col min="345" max="345" width="8.1640625" style="6" bestFit="1" customWidth="1"/>
    <col min="346" max="346" width="7.6640625" style="6" bestFit="1" customWidth="1"/>
    <col min="347" max="347" width="9.1640625" style="6" bestFit="1" customWidth="1"/>
    <col min="348" max="353" width="10.1640625" style="6" bestFit="1" customWidth="1"/>
    <col min="354" max="356" width="7.6640625" style="6" bestFit="1" customWidth="1"/>
    <col min="357" max="357" width="8.1640625" style="6" bestFit="1" customWidth="1"/>
    <col min="358" max="358" width="7.6640625" style="6" bestFit="1" customWidth="1"/>
    <col min="359" max="359" width="8.1640625" style="6" bestFit="1" customWidth="1"/>
    <col min="360" max="363" width="10.1640625" style="6" bestFit="1" customWidth="1"/>
    <col min="364" max="364" width="7.6640625" style="6" bestFit="1" customWidth="1"/>
    <col min="365" max="365" width="10.1640625" style="6" bestFit="1" customWidth="1"/>
    <col min="366" max="368" width="7.6640625" style="6" bestFit="1" customWidth="1"/>
    <col min="369" max="369" width="8.1640625" style="6" bestFit="1" customWidth="1"/>
    <col min="370" max="370" width="7.6640625" style="6" bestFit="1" customWidth="1"/>
    <col min="371" max="371" width="8.1640625" style="6" bestFit="1" customWidth="1"/>
    <col min="372" max="377" width="10.1640625" style="6" bestFit="1" customWidth="1"/>
    <col min="378" max="382" width="7.6640625" style="6" bestFit="1" customWidth="1"/>
    <col min="383" max="383" width="8.1640625" style="6" bestFit="1" customWidth="1"/>
    <col min="384" max="389" width="10.1640625" style="6" bestFit="1" customWidth="1"/>
    <col min="390" max="390" width="7.6640625" style="6" bestFit="1" customWidth="1"/>
    <col min="391" max="391" width="10.1640625" style="6" bestFit="1" customWidth="1"/>
    <col min="392" max="392" width="8.1640625" style="6" bestFit="1" customWidth="1"/>
    <col min="393" max="396" width="7.6640625" style="6" bestFit="1" customWidth="1"/>
    <col min="397" max="397" width="8.1640625" style="6" bestFit="1" customWidth="1"/>
    <col min="398" max="402" width="10.1640625" style="6" bestFit="1" customWidth="1"/>
    <col min="403" max="407" width="7.6640625" style="6" bestFit="1" customWidth="1"/>
    <col min="408" max="410" width="10.1640625" style="6" bestFit="1" customWidth="1"/>
    <col min="411" max="412" width="9.1640625" style="6" bestFit="1" customWidth="1"/>
    <col min="413" max="413" width="10.1640625" style="6" bestFit="1" customWidth="1"/>
    <col min="414" max="418" width="7.6640625" style="6" bestFit="1" customWidth="1"/>
    <col min="419" max="419" width="9.1640625" style="6" bestFit="1" customWidth="1"/>
    <col min="420" max="425" width="10.1640625" style="6" bestFit="1" customWidth="1"/>
    <col min="426" max="428" width="7.6640625" style="6" bestFit="1" customWidth="1"/>
    <col min="429" max="429" width="8.1640625" style="6" bestFit="1" customWidth="1"/>
    <col min="430" max="430" width="7.6640625" style="6" bestFit="1" customWidth="1"/>
    <col min="431" max="431" width="9.1640625" style="6" bestFit="1" customWidth="1"/>
    <col min="432" max="435" width="10.1640625" style="6" bestFit="1" customWidth="1"/>
    <col min="436" max="436" width="7.6640625" style="6" bestFit="1" customWidth="1"/>
    <col min="437" max="437" width="10.1640625" style="6" bestFit="1" customWidth="1"/>
    <col min="438" max="440" width="7.6640625" style="6" bestFit="1" customWidth="1"/>
    <col min="441" max="441" width="8.1640625" style="6" bestFit="1" customWidth="1"/>
    <col min="442" max="442" width="7.6640625" style="6" bestFit="1" customWidth="1"/>
    <col min="443" max="443" width="8.1640625" style="6" bestFit="1" customWidth="1"/>
    <col min="444" max="449" width="10.1640625" style="6" bestFit="1" customWidth="1"/>
    <col min="450" max="454" width="7.6640625" style="6" bestFit="1" customWidth="1"/>
    <col min="455" max="455" width="8.1640625" style="6" bestFit="1" customWidth="1"/>
    <col min="456" max="461" width="10.1640625" style="6" bestFit="1" customWidth="1"/>
    <col min="462" max="462" width="7.6640625" style="6" bestFit="1" customWidth="1"/>
    <col min="463" max="463" width="10.1640625" style="6" bestFit="1" customWidth="1"/>
    <col min="464" max="464" width="8.1640625" style="6" bestFit="1" customWidth="1"/>
    <col min="465" max="467" width="7.6640625" style="6" bestFit="1" customWidth="1"/>
    <col min="468" max="469" width="8.1640625" style="6" bestFit="1" customWidth="1"/>
    <col min="470" max="474" width="10.1640625" style="6" bestFit="1" customWidth="1"/>
    <col min="475" max="476" width="7.6640625" style="6" bestFit="1" customWidth="1"/>
    <col min="477" max="477" width="8.1640625" style="6" bestFit="1" customWidth="1"/>
    <col min="478" max="478" width="7.6640625" style="6" bestFit="1" customWidth="1"/>
    <col min="479" max="479" width="8.1640625" style="6" bestFit="1" customWidth="1"/>
    <col min="480" max="485" width="10.1640625" style="6" bestFit="1" customWidth="1"/>
    <col min="486" max="491" width="7.6640625" style="6" bestFit="1" customWidth="1"/>
    <col min="492" max="492" width="9.1640625" style="6" bestFit="1" customWidth="1"/>
    <col min="493" max="497" width="10.1640625" style="6" bestFit="1" customWidth="1"/>
    <col min="498" max="503" width="7.6640625" style="6" bestFit="1" customWidth="1"/>
    <col min="504" max="507" width="10.1640625" style="6" bestFit="1" customWidth="1"/>
    <col min="508" max="508" width="7.6640625" style="6" bestFit="1" customWidth="1"/>
    <col min="509" max="509" width="10.1640625" style="6" bestFit="1" customWidth="1"/>
    <col min="510" max="514" width="7.6640625" style="6" bestFit="1" customWidth="1"/>
    <col min="515" max="515" width="8.1640625" style="6" bestFit="1" customWidth="1"/>
    <col min="516" max="521" width="10.1640625" style="6" bestFit="1" customWidth="1"/>
    <col min="522" max="523" width="7.6640625" style="6" bestFit="1" customWidth="1"/>
    <col min="524" max="533" width="7.5" style="6" bestFit="1" customWidth="1"/>
    <col min="534" max="535" width="7.6640625" style="6" bestFit="1" customWidth="1"/>
    <col min="536" max="536" width="8.1640625" style="6" bestFit="1" customWidth="1"/>
    <col min="537" max="16384" width="7.33203125" style="6"/>
  </cols>
  <sheetData>
    <row r="1" spans="1:1206" s="1" customFormat="1" ht="59" customHeight="1" x14ac:dyDescent="0.25">
      <c r="B1" s="2" t="s">
        <v>0</v>
      </c>
      <c r="C1" s="2" t="s">
        <v>1</v>
      </c>
      <c r="D1" s="2"/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4" t="s">
        <v>20</v>
      </c>
      <c r="X1" s="4" t="s">
        <v>21</v>
      </c>
      <c r="Y1" s="5" t="s">
        <v>22</v>
      </c>
      <c r="Z1" s="5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7" t="s">
        <v>51</v>
      </c>
      <c r="BD1" s="8" t="s">
        <v>52</v>
      </c>
      <c r="BE1" s="7" t="s">
        <v>53</v>
      </c>
      <c r="BF1" s="9" t="s">
        <v>54</v>
      </c>
      <c r="BG1" s="2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4" t="s">
        <v>83</v>
      </c>
      <c r="CJ1" s="1" t="s">
        <v>84</v>
      </c>
      <c r="CK1" s="4" t="s">
        <v>85</v>
      </c>
      <c r="CL1" s="4" t="s">
        <v>86</v>
      </c>
      <c r="CM1" s="4" t="s">
        <v>87</v>
      </c>
      <c r="CN1" s="10" t="s">
        <v>88</v>
      </c>
      <c r="CO1" s="10" t="s">
        <v>89</v>
      </c>
      <c r="CP1" s="10" t="s">
        <v>90</v>
      </c>
      <c r="CQ1" s="10" t="s">
        <v>91</v>
      </c>
      <c r="CR1" s="10" t="s">
        <v>92</v>
      </c>
      <c r="CS1" s="4" t="s">
        <v>93</v>
      </c>
      <c r="CT1" s="4" t="s">
        <v>94</v>
      </c>
      <c r="CU1" s="4" t="s">
        <v>95</v>
      </c>
      <c r="CV1" s="4" t="s">
        <v>96</v>
      </c>
      <c r="CW1" s="4" t="s">
        <v>97</v>
      </c>
      <c r="CX1" s="2" t="s">
        <v>98</v>
      </c>
      <c r="CY1" s="2" t="s">
        <v>99</v>
      </c>
      <c r="CZ1" s="11" t="s">
        <v>100</v>
      </c>
      <c r="DA1" s="2" t="s">
        <v>101</v>
      </c>
      <c r="DB1" s="2"/>
      <c r="DC1" s="2"/>
      <c r="DD1" s="12" t="s">
        <v>102</v>
      </c>
      <c r="DE1" s="13" t="s">
        <v>103</v>
      </c>
      <c r="DF1" s="2" t="s">
        <v>104</v>
      </c>
      <c r="DG1" s="2" t="s">
        <v>105</v>
      </c>
      <c r="DH1" s="13" t="s">
        <v>106</v>
      </c>
      <c r="DI1" s="13" t="s">
        <v>107</v>
      </c>
      <c r="DJ1" s="13" t="s">
        <v>108</v>
      </c>
      <c r="DK1" s="13" t="s">
        <v>109</v>
      </c>
      <c r="DL1" s="13" t="s">
        <v>110</v>
      </c>
      <c r="DM1" s="13" t="s">
        <v>111</v>
      </c>
      <c r="DN1" s="13" t="s">
        <v>112</v>
      </c>
      <c r="DO1" s="13" t="s">
        <v>113</v>
      </c>
      <c r="DP1" s="13" t="s">
        <v>114</v>
      </c>
      <c r="DQ1" s="13" t="s">
        <v>115</v>
      </c>
      <c r="DR1" s="13" t="s">
        <v>116</v>
      </c>
      <c r="DS1" s="13" t="s">
        <v>117</v>
      </c>
      <c r="DT1" s="13" t="s">
        <v>118</v>
      </c>
      <c r="DU1" s="13" t="s">
        <v>119</v>
      </c>
      <c r="DV1" s="14" t="s">
        <v>120</v>
      </c>
      <c r="DW1" s="15" t="s">
        <v>121</v>
      </c>
      <c r="DX1" s="13" t="s">
        <v>122</v>
      </c>
      <c r="DY1" s="13" t="s">
        <v>123</v>
      </c>
      <c r="DZ1" s="13" t="s">
        <v>124</v>
      </c>
      <c r="EA1" s="13" t="s">
        <v>125</v>
      </c>
      <c r="EB1" s="14" t="s">
        <v>126</v>
      </c>
      <c r="EC1" s="16" t="s">
        <v>127</v>
      </c>
      <c r="ED1" s="17" t="s">
        <v>128</v>
      </c>
      <c r="EE1" s="17" t="s">
        <v>129</v>
      </c>
      <c r="EF1" s="7" t="s">
        <v>130</v>
      </c>
      <c r="EG1" s="7" t="s">
        <v>131</v>
      </c>
      <c r="EH1" s="7" t="s">
        <v>132</v>
      </c>
      <c r="EI1" s="7" t="s">
        <v>133</v>
      </c>
      <c r="EJ1" s="7" t="s">
        <v>134</v>
      </c>
      <c r="EK1" s="7" t="s">
        <v>135</v>
      </c>
      <c r="EL1" s="7" t="s">
        <v>136</v>
      </c>
      <c r="EM1" s="7" t="s">
        <v>137</v>
      </c>
      <c r="EN1" s="7" t="s">
        <v>138</v>
      </c>
      <c r="EO1" s="7" t="s">
        <v>139</v>
      </c>
      <c r="EP1" s="7" t="s">
        <v>139</v>
      </c>
      <c r="EQ1" s="7" t="s">
        <v>140</v>
      </c>
      <c r="ER1" s="7" t="s">
        <v>141</v>
      </c>
      <c r="ES1" s="7" t="s">
        <v>142</v>
      </c>
      <c r="ET1" s="18" t="s">
        <v>143</v>
      </c>
      <c r="EU1" s="19" t="s">
        <v>144</v>
      </c>
      <c r="EV1" s="17" t="s">
        <v>145</v>
      </c>
      <c r="EW1" s="17" t="s">
        <v>146</v>
      </c>
      <c r="EX1" s="7" t="s">
        <v>147</v>
      </c>
      <c r="EY1" s="7" t="s">
        <v>148</v>
      </c>
      <c r="EZ1" s="7" t="s">
        <v>149</v>
      </c>
      <c r="FA1" s="7" t="s">
        <v>150</v>
      </c>
      <c r="FB1" s="7" t="s">
        <v>151</v>
      </c>
      <c r="FC1" s="7" t="s">
        <v>152</v>
      </c>
      <c r="FD1" s="7" t="s">
        <v>153</v>
      </c>
      <c r="FE1" s="7" t="s">
        <v>154</v>
      </c>
      <c r="FF1" s="7" t="s">
        <v>155</v>
      </c>
      <c r="FG1" s="7" t="s">
        <v>156</v>
      </c>
      <c r="FH1" s="7" t="s">
        <v>156</v>
      </c>
      <c r="FI1" s="7" t="s">
        <v>157</v>
      </c>
      <c r="FJ1" s="7" t="s">
        <v>158</v>
      </c>
      <c r="FK1" s="7" t="s">
        <v>142</v>
      </c>
      <c r="FL1" s="7" t="s">
        <v>159</v>
      </c>
      <c r="FM1" s="16" t="s">
        <v>160</v>
      </c>
      <c r="FN1" s="17" t="s">
        <v>161</v>
      </c>
      <c r="FO1" s="17" t="s">
        <v>162</v>
      </c>
      <c r="FP1" s="7" t="s">
        <v>163</v>
      </c>
      <c r="FQ1" s="7" t="s">
        <v>164</v>
      </c>
      <c r="FR1" s="7" t="s">
        <v>165</v>
      </c>
      <c r="FS1" s="7" t="s">
        <v>166</v>
      </c>
      <c r="FT1" s="7" t="s">
        <v>167</v>
      </c>
      <c r="FU1" s="7" t="s">
        <v>168</v>
      </c>
      <c r="FV1" s="7" t="s">
        <v>169</v>
      </c>
      <c r="FW1" s="7" t="s">
        <v>170</v>
      </c>
      <c r="FX1" s="7" t="s">
        <v>171</v>
      </c>
      <c r="FY1" s="7" t="s">
        <v>172</v>
      </c>
      <c r="FZ1" s="7" t="s">
        <v>172</v>
      </c>
      <c r="GA1" s="7" t="s">
        <v>173</v>
      </c>
      <c r="GB1" s="7" t="s">
        <v>174</v>
      </c>
      <c r="GC1" s="7" t="s">
        <v>175</v>
      </c>
      <c r="GD1" s="18" t="s">
        <v>176</v>
      </c>
      <c r="GE1" s="20" t="s">
        <v>177</v>
      </c>
      <c r="GF1" s="17" t="s">
        <v>178</v>
      </c>
      <c r="GG1" s="17" t="s">
        <v>179</v>
      </c>
      <c r="GH1" s="7" t="s">
        <v>180</v>
      </c>
      <c r="GI1" s="7" t="s">
        <v>181</v>
      </c>
      <c r="GJ1" s="7" t="s">
        <v>182</v>
      </c>
      <c r="GK1" s="7" t="s">
        <v>183</v>
      </c>
      <c r="GL1" s="7" t="s">
        <v>184</v>
      </c>
      <c r="GM1" s="7" t="s">
        <v>185</v>
      </c>
      <c r="GN1" s="7" t="s">
        <v>186</v>
      </c>
      <c r="GO1" s="7" t="s">
        <v>187</v>
      </c>
      <c r="GP1" s="7" t="s">
        <v>188</v>
      </c>
      <c r="GQ1" s="7" t="s">
        <v>189</v>
      </c>
      <c r="GR1" s="7" t="s">
        <v>189</v>
      </c>
      <c r="GS1" s="7" t="s">
        <v>190</v>
      </c>
      <c r="GT1" s="7" t="s">
        <v>191</v>
      </c>
      <c r="GU1" s="7" t="s">
        <v>175</v>
      </c>
      <c r="GV1" s="18" t="s">
        <v>192</v>
      </c>
      <c r="GW1" s="16" t="s">
        <v>193</v>
      </c>
      <c r="GX1" s="17" t="s">
        <v>194</v>
      </c>
      <c r="GY1" s="17" t="s">
        <v>195</v>
      </c>
      <c r="GZ1" s="7" t="s">
        <v>196</v>
      </c>
      <c r="HA1" s="7" t="s">
        <v>197</v>
      </c>
      <c r="HB1" s="7" t="s">
        <v>198</v>
      </c>
      <c r="HC1" s="7" t="s">
        <v>199</v>
      </c>
      <c r="HD1" s="7" t="s">
        <v>200</v>
      </c>
      <c r="HE1" s="7" t="s">
        <v>201</v>
      </c>
      <c r="HF1" s="7" t="s">
        <v>202</v>
      </c>
      <c r="HG1" s="7" t="s">
        <v>203</v>
      </c>
      <c r="HH1" s="7" t="s">
        <v>204</v>
      </c>
      <c r="HI1" s="7" t="s">
        <v>205</v>
      </c>
      <c r="HJ1" s="7" t="s">
        <v>205</v>
      </c>
      <c r="HK1" s="7" t="s">
        <v>206</v>
      </c>
      <c r="HL1" s="7" t="s">
        <v>207</v>
      </c>
      <c r="HM1" s="7" t="s">
        <v>208</v>
      </c>
      <c r="HN1" s="18" t="s">
        <v>209</v>
      </c>
      <c r="HO1" s="20" t="s">
        <v>210</v>
      </c>
      <c r="HP1" s="17" t="s">
        <v>211</v>
      </c>
      <c r="HQ1" s="17" t="s">
        <v>212</v>
      </c>
      <c r="HR1" s="7" t="s">
        <v>213</v>
      </c>
      <c r="HS1" s="7" t="s">
        <v>214</v>
      </c>
      <c r="HT1" s="7" t="s">
        <v>215</v>
      </c>
      <c r="HU1" s="7" t="s">
        <v>216</v>
      </c>
      <c r="HV1" s="7" t="s">
        <v>217</v>
      </c>
      <c r="HW1" s="7" t="s">
        <v>218</v>
      </c>
      <c r="HX1" s="7" t="s">
        <v>219</v>
      </c>
      <c r="HY1" s="7" t="s">
        <v>220</v>
      </c>
      <c r="HZ1" s="7" t="s">
        <v>221</v>
      </c>
      <c r="IA1" s="7" t="s">
        <v>222</v>
      </c>
      <c r="IB1" s="7" t="s">
        <v>222</v>
      </c>
      <c r="IC1" s="7" t="s">
        <v>223</v>
      </c>
      <c r="ID1" s="7" t="s">
        <v>224</v>
      </c>
      <c r="IE1" s="7" t="s">
        <v>208</v>
      </c>
      <c r="IF1" s="18" t="s">
        <v>225</v>
      </c>
      <c r="IG1" s="16" t="s">
        <v>226</v>
      </c>
      <c r="IH1" s="17" t="s">
        <v>227</v>
      </c>
      <c r="II1" s="17" t="s">
        <v>228</v>
      </c>
      <c r="IJ1" s="7" t="s">
        <v>229</v>
      </c>
      <c r="IK1" s="7" t="s">
        <v>230</v>
      </c>
      <c r="IL1" s="7" t="s">
        <v>231</v>
      </c>
      <c r="IM1" s="7" t="s">
        <v>232</v>
      </c>
      <c r="IN1" s="7" t="s">
        <v>233</v>
      </c>
      <c r="IO1" s="7" t="s">
        <v>234</v>
      </c>
      <c r="IP1" s="7" t="s">
        <v>235</v>
      </c>
      <c r="IQ1" s="7" t="s">
        <v>236</v>
      </c>
      <c r="IR1" s="7" t="s">
        <v>237</v>
      </c>
      <c r="IS1" s="7" t="s">
        <v>238</v>
      </c>
      <c r="IT1" s="7" t="s">
        <v>238</v>
      </c>
      <c r="IU1" s="7" t="s">
        <v>239</v>
      </c>
      <c r="IV1" s="7" t="s">
        <v>240</v>
      </c>
      <c r="IW1" s="7" t="s">
        <v>241</v>
      </c>
      <c r="IX1" s="18" t="s">
        <v>242</v>
      </c>
      <c r="IY1" s="19" t="s">
        <v>243</v>
      </c>
      <c r="IZ1" s="17" t="s">
        <v>244</v>
      </c>
      <c r="JA1" s="17" t="s">
        <v>245</v>
      </c>
      <c r="JB1" s="7" t="s">
        <v>246</v>
      </c>
      <c r="JC1" s="7" t="s">
        <v>247</v>
      </c>
      <c r="JD1" s="7" t="s">
        <v>248</v>
      </c>
      <c r="JE1" s="7" t="s">
        <v>249</v>
      </c>
      <c r="JF1" s="7" t="s">
        <v>250</v>
      </c>
      <c r="JG1" s="7" t="s">
        <v>251</v>
      </c>
      <c r="JH1" s="7" t="s">
        <v>252</v>
      </c>
      <c r="JI1" s="7" t="s">
        <v>253</v>
      </c>
      <c r="JJ1" s="7" t="s">
        <v>254</v>
      </c>
      <c r="JK1" s="7" t="s">
        <v>255</v>
      </c>
      <c r="JL1" s="7" t="s">
        <v>255</v>
      </c>
      <c r="JM1" s="7" t="s">
        <v>256</v>
      </c>
      <c r="JN1" s="7" t="s">
        <v>257</v>
      </c>
      <c r="JO1" s="7" t="s">
        <v>241</v>
      </c>
      <c r="JP1" s="18" t="s">
        <v>258</v>
      </c>
      <c r="JQ1" s="17" t="s">
        <v>259</v>
      </c>
      <c r="JR1" s="17" t="s">
        <v>260</v>
      </c>
      <c r="JS1" s="17" t="s">
        <v>261</v>
      </c>
      <c r="JT1" s="7" t="s">
        <v>262</v>
      </c>
      <c r="JU1" s="7" t="s">
        <v>263</v>
      </c>
      <c r="JV1" s="7" t="s">
        <v>264</v>
      </c>
      <c r="JW1" s="7" t="s">
        <v>265</v>
      </c>
      <c r="JX1" s="7" t="s">
        <v>266</v>
      </c>
      <c r="JY1" s="7" t="s">
        <v>267</v>
      </c>
      <c r="JZ1" s="7" t="s">
        <v>268</v>
      </c>
      <c r="KA1" s="7" t="s">
        <v>269</v>
      </c>
      <c r="KB1" s="7" t="s">
        <v>270</v>
      </c>
      <c r="KC1" s="7" t="s">
        <v>271</v>
      </c>
      <c r="KD1" s="7" t="s">
        <v>271</v>
      </c>
      <c r="KE1" s="7" t="s">
        <v>272</v>
      </c>
      <c r="KF1" s="7" t="s">
        <v>273</v>
      </c>
      <c r="KG1" s="7" t="s">
        <v>274</v>
      </c>
      <c r="KH1" s="18" t="s">
        <v>275</v>
      </c>
      <c r="KI1" s="19" t="s">
        <v>276</v>
      </c>
      <c r="KJ1" s="17" t="s">
        <v>277</v>
      </c>
      <c r="KK1" s="17" t="s">
        <v>278</v>
      </c>
      <c r="KL1" s="7" t="s">
        <v>279</v>
      </c>
      <c r="KM1" s="7" t="s">
        <v>280</v>
      </c>
      <c r="KN1" s="7" t="s">
        <v>281</v>
      </c>
      <c r="KO1" s="7" t="s">
        <v>282</v>
      </c>
      <c r="KP1" s="7" t="s">
        <v>283</v>
      </c>
      <c r="KQ1" s="7" t="s">
        <v>284</v>
      </c>
      <c r="KR1" s="7" t="s">
        <v>285</v>
      </c>
      <c r="KS1" s="7" t="s">
        <v>286</v>
      </c>
      <c r="KT1" s="7" t="s">
        <v>287</v>
      </c>
      <c r="KU1" s="7" t="s">
        <v>288</v>
      </c>
      <c r="KV1" s="7" t="s">
        <v>288</v>
      </c>
      <c r="KW1" s="7" t="s">
        <v>289</v>
      </c>
      <c r="KX1" s="7" t="s">
        <v>290</v>
      </c>
      <c r="KY1" s="7" t="s">
        <v>274</v>
      </c>
      <c r="KZ1" s="1" t="s">
        <v>291</v>
      </c>
      <c r="LA1" s="1" t="s">
        <v>292</v>
      </c>
      <c r="LB1" s="1" t="s">
        <v>293</v>
      </c>
      <c r="LC1" s="1" t="s">
        <v>294</v>
      </c>
      <c r="LD1" s="1" t="s">
        <v>295</v>
      </c>
      <c r="LE1" s="1" t="s">
        <v>296</v>
      </c>
      <c r="LF1" s="1" t="s">
        <v>297</v>
      </c>
      <c r="LG1" s="1" t="s">
        <v>298</v>
      </c>
      <c r="LH1" s="1" t="s">
        <v>299</v>
      </c>
      <c r="LI1" s="1" t="s">
        <v>300</v>
      </c>
      <c r="LJ1" s="1" t="s">
        <v>301</v>
      </c>
      <c r="LK1" s="1" t="s">
        <v>302</v>
      </c>
      <c r="LL1" s="1" t="s">
        <v>303</v>
      </c>
      <c r="LM1" s="1" t="s">
        <v>304</v>
      </c>
      <c r="LN1" s="1" t="s">
        <v>305</v>
      </c>
      <c r="LO1" s="1" t="s">
        <v>306</v>
      </c>
      <c r="LP1" s="1" t="s">
        <v>307</v>
      </c>
      <c r="LQ1" s="1" t="s">
        <v>308</v>
      </c>
      <c r="LR1" s="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382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440</v>
      </c>
      <c r="QU1" t="s">
        <v>441</v>
      </c>
      <c r="QV1" t="s">
        <v>442</v>
      </c>
      <c r="QW1" t="s">
        <v>443</v>
      </c>
      <c r="QX1" t="s">
        <v>444</v>
      </c>
      <c r="QY1" t="s">
        <v>445</v>
      </c>
      <c r="QZ1" t="s">
        <v>446</v>
      </c>
      <c r="RA1" t="s">
        <v>447</v>
      </c>
      <c r="RB1" t="s">
        <v>448</v>
      </c>
      <c r="RC1" t="s">
        <v>449</v>
      </c>
      <c r="RD1" t="s">
        <v>450</v>
      </c>
      <c r="RE1" t="s">
        <v>451</v>
      </c>
      <c r="RF1" t="s">
        <v>452</v>
      </c>
      <c r="RG1" t="s">
        <v>453</v>
      </c>
      <c r="RH1" t="s">
        <v>454</v>
      </c>
      <c r="RI1" t="s">
        <v>455</v>
      </c>
      <c r="RJ1" t="s">
        <v>456</v>
      </c>
      <c r="RK1" t="s">
        <v>457</v>
      </c>
      <c r="RL1" t="s">
        <v>458</v>
      </c>
      <c r="RM1" t="s">
        <v>459</v>
      </c>
      <c r="RN1" t="s">
        <v>460</v>
      </c>
      <c r="RO1" t="s">
        <v>461</v>
      </c>
      <c r="RP1" t="s">
        <v>462</v>
      </c>
      <c r="RQ1" t="s">
        <v>463</v>
      </c>
      <c r="RR1" t="s">
        <v>464</v>
      </c>
      <c r="RS1" t="s">
        <v>453</v>
      </c>
      <c r="RT1" t="s">
        <v>465</v>
      </c>
      <c r="RU1" t="s">
        <v>466</v>
      </c>
      <c r="RV1" t="s">
        <v>467</v>
      </c>
      <c r="RW1" t="s">
        <v>468</v>
      </c>
      <c r="RX1" t="s">
        <v>469</v>
      </c>
      <c r="RY1" t="s">
        <v>470</v>
      </c>
      <c r="RZ1" t="s">
        <v>471</v>
      </c>
      <c r="SA1" t="s">
        <v>472</v>
      </c>
      <c r="SB1" t="s">
        <v>473</v>
      </c>
      <c r="SC1" t="s">
        <v>474</v>
      </c>
      <c r="SD1" t="s">
        <v>475</v>
      </c>
      <c r="SE1" t="s">
        <v>476</v>
      </c>
      <c r="SF1" t="s">
        <v>477</v>
      </c>
      <c r="SG1" t="s">
        <v>478</v>
      </c>
      <c r="SH1" t="s">
        <v>479</v>
      </c>
      <c r="SI1" t="s">
        <v>480</v>
      </c>
      <c r="SJ1" t="s">
        <v>481</v>
      </c>
      <c r="SK1" t="s">
        <v>482</v>
      </c>
      <c r="SL1" t="s">
        <v>483</v>
      </c>
      <c r="SM1" t="s">
        <v>484</v>
      </c>
      <c r="SN1" t="s">
        <v>485</v>
      </c>
      <c r="SO1" t="s">
        <v>486</v>
      </c>
      <c r="SP1" t="s">
        <v>487</v>
      </c>
      <c r="SQ1" t="s">
        <v>488</v>
      </c>
      <c r="SR1" t="s">
        <v>489</v>
      </c>
      <c r="SS1" t="s">
        <v>490</v>
      </c>
      <c r="ST1" t="s">
        <v>491</v>
      </c>
      <c r="SU1" t="s">
        <v>492</v>
      </c>
      <c r="SV1" t="s">
        <v>493</v>
      </c>
      <c r="SW1" t="s">
        <v>494</v>
      </c>
      <c r="SX1" t="s">
        <v>495</v>
      </c>
      <c r="SY1" t="s">
        <v>496</v>
      </c>
      <c r="SZ1" t="s">
        <v>497</v>
      </c>
      <c r="TA1" t="s">
        <v>498</v>
      </c>
      <c r="TB1" t="s">
        <v>499</v>
      </c>
      <c r="TC1" t="s">
        <v>500</v>
      </c>
      <c r="TD1" t="s">
        <v>501</v>
      </c>
      <c r="TE1" t="s">
        <v>502</v>
      </c>
      <c r="TF1" t="s">
        <v>503</v>
      </c>
      <c r="TG1" t="s">
        <v>504</v>
      </c>
      <c r="TH1" t="s">
        <v>505</v>
      </c>
      <c r="TI1" t="s">
        <v>506</v>
      </c>
      <c r="TJ1" t="s">
        <v>507</v>
      </c>
      <c r="TK1" t="s">
        <v>508</v>
      </c>
      <c r="TL1" t="s">
        <v>509</v>
      </c>
      <c r="TM1" t="s">
        <v>510</v>
      </c>
      <c r="TN1" t="s">
        <v>511</v>
      </c>
      <c r="TO1" t="s">
        <v>512</v>
      </c>
      <c r="TP1" t="s">
        <v>513</v>
      </c>
    </row>
    <row r="2" spans="1:1206" s="36" customFormat="1" x14ac:dyDescent="0.25">
      <c r="A2" s="21">
        <v>2</v>
      </c>
      <c r="B2" s="13" t="s">
        <v>786</v>
      </c>
      <c r="C2" s="6">
        <v>296</v>
      </c>
      <c r="D2" s="13"/>
      <c r="E2" s="13"/>
      <c r="F2" s="22" t="s">
        <v>783</v>
      </c>
      <c r="G2" s="68">
        <v>17</v>
      </c>
      <c r="H2" s="68">
        <v>14.3</v>
      </c>
      <c r="I2" s="68" t="s">
        <v>531</v>
      </c>
      <c r="J2" s="68"/>
      <c r="K2" s="68">
        <v>1</v>
      </c>
      <c r="L2" s="68">
        <v>1</v>
      </c>
      <c r="M2" s="68"/>
      <c r="N2" s="68"/>
      <c r="O2" s="68" t="s">
        <v>787</v>
      </c>
      <c r="P2" s="68"/>
      <c r="Q2" s="68"/>
      <c r="R2" s="68"/>
      <c r="S2" s="68"/>
      <c r="T2" s="68"/>
      <c r="U2" s="68"/>
      <c r="V2" s="68"/>
      <c r="W2" s="81"/>
      <c r="X2" s="81"/>
      <c r="Y2" s="50">
        <v>34</v>
      </c>
      <c r="Z2" s="50">
        <v>340</v>
      </c>
      <c r="AA2" s="25">
        <v>0.1</v>
      </c>
      <c r="AB2" s="25">
        <v>0.1</v>
      </c>
      <c r="AC2" s="23">
        <v>1</v>
      </c>
      <c r="AD2" s="23">
        <v>0</v>
      </c>
      <c r="AE2" s="60">
        <v>12.37</v>
      </c>
      <c r="AF2" s="60">
        <v>6.8</v>
      </c>
      <c r="AG2" s="60">
        <v>1.84</v>
      </c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15"/>
      <c r="BD2" s="15"/>
      <c r="BE2" s="15"/>
      <c r="BF2" s="27"/>
      <c r="BG2" s="60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71"/>
      <c r="BZ2" s="25">
        <v>1</v>
      </c>
      <c r="CA2" s="71"/>
      <c r="CB2" s="71"/>
      <c r="CC2" s="71"/>
      <c r="CD2" s="71"/>
      <c r="CE2" s="71"/>
      <c r="CF2" s="71"/>
      <c r="CG2" s="71"/>
      <c r="CH2" s="71"/>
      <c r="CI2" s="71"/>
      <c r="CJ2"/>
      <c r="CK2" s="71"/>
      <c r="CL2" s="71"/>
      <c r="CM2" s="71"/>
      <c r="CN2" s="61">
        <v>0.5625</v>
      </c>
      <c r="CO2" s="61"/>
      <c r="CP2" s="61">
        <v>0.58263888888888882</v>
      </c>
      <c r="CQ2" s="61"/>
      <c r="CR2" s="95"/>
      <c r="CS2" s="71"/>
      <c r="CT2" s="71"/>
      <c r="CU2" s="71"/>
      <c r="CV2" s="71"/>
      <c r="CW2" s="71"/>
      <c r="CX2" s="13"/>
      <c r="CY2" s="13">
        <v>62</v>
      </c>
      <c r="CZ2" s="178">
        <v>-32.648564723999996</v>
      </c>
      <c r="DA2" s="178">
        <v>-13.014683999999999</v>
      </c>
      <c r="DB2" s="15"/>
      <c r="DC2" s="178"/>
      <c r="DD2" s="181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>
        <v>0</v>
      </c>
      <c r="DQ2" s="26">
        <v>0</v>
      </c>
      <c r="DR2" s="26">
        <v>0</v>
      </c>
      <c r="DS2" s="26">
        <v>0</v>
      </c>
      <c r="DT2" s="26">
        <v>0</v>
      </c>
      <c r="DU2" s="26">
        <v>0</v>
      </c>
      <c r="DV2" s="38">
        <v>0</v>
      </c>
      <c r="DW2" s="26"/>
      <c r="DX2" s="26">
        <v>1</v>
      </c>
      <c r="DY2" s="26">
        <v>1</v>
      </c>
      <c r="DZ2" s="26">
        <v>0</v>
      </c>
      <c r="EA2" s="26">
        <v>0</v>
      </c>
      <c r="EB2" s="38">
        <v>0</v>
      </c>
      <c r="EC2" s="63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4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13"/>
      <c r="FM2" s="63"/>
      <c r="FN2" s="60"/>
      <c r="FO2" s="60"/>
      <c r="FP2" s="60"/>
      <c r="FQ2" s="60"/>
      <c r="FR2" s="60"/>
      <c r="FS2" s="60"/>
      <c r="FT2" s="60"/>
      <c r="FU2" s="60"/>
      <c r="FV2" s="60"/>
      <c r="FW2" s="60"/>
      <c r="FX2" s="60"/>
      <c r="FY2" s="60"/>
      <c r="FZ2" s="60"/>
      <c r="GA2" s="60"/>
      <c r="GB2" s="60"/>
      <c r="GC2" s="60"/>
      <c r="GD2" s="60"/>
      <c r="GE2" s="65"/>
      <c r="GF2" s="60"/>
      <c r="GG2" s="60"/>
      <c r="GH2" s="60"/>
      <c r="GI2" s="60"/>
      <c r="GJ2" s="60"/>
      <c r="GK2" s="60"/>
      <c r="GL2" s="60"/>
      <c r="GM2" s="60"/>
      <c r="GN2" s="60"/>
      <c r="GO2" s="60"/>
      <c r="GP2" s="60"/>
      <c r="GQ2" s="60"/>
      <c r="GR2" s="60"/>
      <c r="GS2" s="60"/>
      <c r="GT2" s="60"/>
      <c r="GU2" s="60"/>
      <c r="GV2" s="60"/>
      <c r="GW2" s="63"/>
      <c r="GX2" s="60"/>
      <c r="GY2" s="60"/>
      <c r="GZ2" s="60"/>
      <c r="HA2" s="60"/>
      <c r="HB2" s="60"/>
      <c r="HC2" s="60"/>
      <c r="HD2" s="60"/>
      <c r="HE2" s="60"/>
      <c r="HF2" s="60"/>
      <c r="HG2" s="60"/>
      <c r="HH2" s="60"/>
      <c r="HI2" s="60"/>
      <c r="HJ2" s="60"/>
      <c r="HK2" s="60"/>
      <c r="HL2" s="60"/>
      <c r="HM2" s="60"/>
      <c r="HN2" s="60"/>
      <c r="HO2" s="65"/>
      <c r="HP2" s="60"/>
      <c r="HQ2" s="60"/>
      <c r="HR2" s="60"/>
      <c r="HS2" s="60"/>
      <c r="HT2" s="60"/>
      <c r="HU2" s="60"/>
      <c r="HV2" s="60"/>
      <c r="HW2" s="60"/>
      <c r="HX2" s="60"/>
      <c r="HY2" s="60"/>
      <c r="HZ2" s="60"/>
      <c r="IA2" s="60"/>
      <c r="IB2" s="60"/>
      <c r="IC2" s="60"/>
      <c r="ID2" s="60"/>
      <c r="IE2" s="60"/>
      <c r="IF2" s="60"/>
      <c r="IG2" s="63"/>
      <c r="IH2" s="60"/>
      <c r="II2" s="60"/>
      <c r="IJ2" s="60"/>
      <c r="IK2" s="60"/>
      <c r="IL2" s="60"/>
      <c r="IM2" s="60"/>
      <c r="IN2" s="60"/>
      <c r="IO2" s="60"/>
      <c r="IP2" s="60"/>
      <c r="IQ2" s="60"/>
      <c r="IR2" s="60"/>
      <c r="IS2" s="60"/>
      <c r="IT2" s="60"/>
      <c r="IU2" s="60"/>
      <c r="IV2" s="60"/>
      <c r="IW2" s="60"/>
      <c r="IX2" s="60"/>
      <c r="IY2" s="64"/>
      <c r="IZ2" s="60"/>
      <c r="JA2" s="60"/>
      <c r="JB2" s="60"/>
      <c r="JC2" s="60"/>
      <c r="JD2" s="60"/>
      <c r="JE2" s="60"/>
      <c r="JF2" s="60"/>
      <c r="JG2" s="60"/>
      <c r="JH2" s="60"/>
      <c r="JI2" s="60"/>
      <c r="JJ2" s="60"/>
      <c r="JK2" s="60"/>
      <c r="JL2" s="60"/>
      <c r="JM2" s="60"/>
      <c r="JN2" s="60"/>
      <c r="JO2" s="60"/>
      <c r="JP2" s="60"/>
      <c r="JQ2" s="60"/>
      <c r="JR2" s="60"/>
      <c r="JS2" s="60"/>
      <c r="JT2" s="60"/>
      <c r="JU2" s="60"/>
      <c r="JV2" s="60"/>
      <c r="JW2" s="60"/>
      <c r="JX2" s="60"/>
      <c r="JY2" s="60"/>
      <c r="JZ2" s="60"/>
      <c r="KA2" s="60"/>
      <c r="KB2" s="60"/>
      <c r="KC2" s="60"/>
      <c r="KD2" s="60"/>
      <c r="KE2" s="60"/>
      <c r="KF2" s="60"/>
      <c r="KG2" s="60"/>
      <c r="KH2" s="60"/>
      <c r="KI2" s="64"/>
      <c r="KJ2" s="60"/>
      <c r="KK2" s="60"/>
      <c r="KL2" s="60"/>
      <c r="KM2" s="60"/>
      <c r="KN2" s="60"/>
      <c r="KO2" s="60"/>
      <c r="KP2" s="60"/>
      <c r="KQ2" s="60"/>
      <c r="KR2" s="60"/>
      <c r="KS2" s="60"/>
      <c r="KT2" s="60"/>
      <c r="KU2" s="60"/>
      <c r="KV2" s="60"/>
      <c r="KW2" s="60"/>
      <c r="KX2" s="60"/>
      <c r="KY2" s="60"/>
      <c r="KZ2" s="25">
        <v>66.7</v>
      </c>
      <c r="LA2" s="83">
        <v>265.04500000000002</v>
      </c>
      <c r="LB2" s="83">
        <v>24.6</v>
      </c>
      <c r="LC2">
        <v>15.1</v>
      </c>
      <c r="LD2" s="83">
        <v>1.6286</v>
      </c>
      <c r="LE2">
        <v>0.74660000000000004</v>
      </c>
      <c r="LF2">
        <v>0.9395</v>
      </c>
      <c r="LG2">
        <v>0.74760000000000004</v>
      </c>
      <c r="LH2">
        <v>0.55740000000000001</v>
      </c>
      <c r="LI2" s="13">
        <v>3</v>
      </c>
      <c r="LJ2" s="13">
        <v>3</v>
      </c>
      <c r="LK2" s="13">
        <v>6</v>
      </c>
      <c r="LL2" s="23">
        <v>457.6</v>
      </c>
      <c r="LM2" s="25">
        <v>152.5</v>
      </c>
      <c r="LN2">
        <v>3526.78</v>
      </c>
      <c r="LO2" s="83">
        <v>1175.5899999999999</v>
      </c>
      <c r="LP2">
        <v>2601.56</v>
      </c>
      <c r="LQ2">
        <v>867.18600000000004</v>
      </c>
      <c r="LR2">
        <v>1982.89</v>
      </c>
      <c r="LS2">
        <v>1</v>
      </c>
      <c r="LT2">
        <v>3</v>
      </c>
      <c r="LU2">
        <v>131.1</v>
      </c>
      <c r="LV2">
        <v>43.7</v>
      </c>
      <c r="LW2">
        <v>573.20000000000005</v>
      </c>
      <c r="LX2">
        <v>1391.39</v>
      </c>
      <c r="LY2">
        <v>463.79700000000003</v>
      </c>
      <c r="LZ2">
        <v>87857.8</v>
      </c>
      <c r="MA2">
        <v>1233.97</v>
      </c>
      <c r="MB2">
        <v>411.322</v>
      </c>
      <c r="MC2">
        <v>86825.1</v>
      </c>
      <c r="MD2">
        <v>2</v>
      </c>
      <c r="ME2">
        <v>2</v>
      </c>
      <c r="MF2">
        <v>4</v>
      </c>
      <c r="MG2">
        <v>274.8</v>
      </c>
      <c r="MH2">
        <v>68.7</v>
      </c>
      <c r="MI2">
        <v>3032.6</v>
      </c>
      <c r="MJ2">
        <v>1890.94</v>
      </c>
      <c r="MK2">
        <v>472.73599999999999</v>
      </c>
      <c r="ML2">
        <v>115467</v>
      </c>
      <c r="MM2">
        <v>1252.5999999999999</v>
      </c>
      <c r="MN2">
        <v>313.14999999999998</v>
      </c>
      <c r="MO2">
        <v>52457.9</v>
      </c>
      <c r="MP2">
        <v>1</v>
      </c>
      <c r="MQ2">
        <v>3</v>
      </c>
      <c r="MR2">
        <v>2</v>
      </c>
      <c r="MS2">
        <v>51.7</v>
      </c>
      <c r="MT2">
        <v>25.8</v>
      </c>
      <c r="MU2">
        <v>4.3</v>
      </c>
      <c r="MV2">
        <v>244.44300000000001</v>
      </c>
      <c r="MW2">
        <v>122.221</v>
      </c>
      <c r="MX2">
        <v>884.23099999999999</v>
      </c>
      <c r="MY2">
        <v>57.494500000000002</v>
      </c>
      <c r="MZ2">
        <v>0</v>
      </c>
      <c r="NA2">
        <v>464.702</v>
      </c>
      <c r="NB2"/>
      <c r="NC2"/>
      <c r="ND2"/>
      <c r="NE2"/>
      <c r="NF2"/>
      <c r="NG2"/>
      <c r="NH2"/>
      <c r="NI2"/>
      <c r="NJ2"/>
      <c r="NK2"/>
      <c r="NL2"/>
      <c r="NM2"/>
      <c r="NN2">
        <v>0</v>
      </c>
      <c r="NO2"/>
      <c r="NP2"/>
      <c r="NQ2"/>
      <c r="NR2"/>
      <c r="NS2"/>
      <c r="NT2"/>
      <c r="NU2"/>
      <c r="NV2"/>
      <c r="NW2"/>
      <c r="NX2"/>
      <c r="NY2"/>
      <c r="NZ2">
        <v>0</v>
      </c>
      <c r="OA2">
        <v>111.917</v>
      </c>
      <c r="OB2">
        <v>286</v>
      </c>
      <c r="OC2">
        <v>1</v>
      </c>
      <c r="OD2">
        <v>3</v>
      </c>
      <c r="OE2">
        <v>4</v>
      </c>
      <c r="OF2">
        <v>283.89999999999998</v>
      </c>
      <c r="OG2">
        <v>283.89999999999998</v>
      </c>
      <c r="OH2">
        <v>1065.3699999999999</v>
      </c>
      <c r="OI2">
        <v>1065.3699999999999</v>
      </c>
      <c r="OJ2">
        <v>416.68200000000002</v>
      </c>
      <c r="OK2">
        <v>416.68200000000002</v>
      </c>
      <c r="OL2">
        <v>3691.31</v>
      </c>
      <c r="OM2">
        <v>1</v>
      </c>
      <c r="ON2">
        <v>1</v>
      </c>
      <c r="OO2">
        <v>6.4</v>
      </c>
      <c r="OP2">
        <v>6.4</v>
      </c>
      <c r="OQ2">
        <v>0</v>
      </c>
      <c r="OR2">
        <v>87.667400000000001</v>
      </c>
      <c r="OS2">
        <v>87.667400000000001</v>
      </c>
      <c r="OT2">
        <v>0</v>
      </c>
      <c r="OU2">
        <v>92.961699999999993</v>
      </c>
      <c r="OV2">
        <v>92.961699999999993</v>
      </c>
      <c r="OW2">
        <v>0</v>
      </c>
      <c r="OX2">
        <v>1</v>
      </c>
      <c r="OY2">
        <v>2</v>
      </c>
      <c r="OZ2">
        <v>2</v>
      </c>
      <c r="PA2">
        <v>73.900000000000006</v>
      </c>
      <c r="PB2">
        <v>36.9</v>
      </c>
      <c r="PC2">
        <v>680</v>
      </c>
      <c r="PD2">
        <v>367.13799999999998</v>
      </c>
      <c r="PE2">
        <v>183.56899999999999</v>
      </c>
      <c r="PF2">
        <v>12833.7</v>
      </c>
      <c r="PG2">
        <v>158.208</v>
      </c>
      <c r="PH2">
        <v>79.103999999999999</v>
      </c>
      <c r="PI2">
        <v>1561.09</v>
      </c>
      <c r="PJ2">
        <v>1</v>
      </c>
      <c r="PK2">
        <v>3</v>
      </c>
      <c r="PL2">
        <v>2</v>
      </c>
      <c r="PM2">
        <v>139.4</v>
      </c>
      <c r="PN2">
        <v>69.7</v>
      </c>
      <c r="PO2">
        <v>8897.9</v>
      </c>
      <c r="PP2">
        <v>460.78300000000002</v>
      </c>
      <c r="PQ2">
        <v>230.39099999999999</v>
      </c>
      <c r="PR2">
        <v>90254.399999999994</v>
      </c>
      <c r="PS2">
        <v>66.710800000000006</v>
      </c>
      <c r="PT2">
        <v>0</v>
      </c>
      <c r="PU2">
        <v>6878.23</v>
      </c>
      <c r="PV2">
        <v>1</v>
      </c>
      <c r="PW2">
        <v>4</v>
      </c>
      <c r="PX2">
        <v>2</v>
      </c>
      <c r="PY2">
        <v>64.3</v>
      </c>
      <c r="PZ2">
        <v>32.1</v>
      </c>
      <c r="QA2">
        <v>533.4</v>
      </c>
      <c r="QB2">
        <v>149.78200000000001</v>
      </c>
      <c r="QC2">
        <v>74.890900000000002</v>
      </c>
      <c r="QD2">
        <v>4784.6499999999996</v>
      </c>
      <c r="QE2">
        <v>32.091000000000001</v>
      </c>
      <c r="QF2">
        <v>16.045500000000001</v>
      </c>
      <c r="QG2">
        <v>290.21499999999997</v>
      </c>
      <c r="QH2">
        <v>0</v>
      </c>
      <c r="QI2"/>
      <c r="QJ2"/>
      <c r="QK2"/>
      <c r="QL2"/>
      <c r="QM2"/>
      <c r="QN2"/>
      <c r="QO2"/>
      <c r="QP2"/>
      <c r="QQ2"/>
      <c r="QR2"/>
      <c r="QS2"/>
      <c r="QT2">
        <v>0</v>
      </c>
      <c r="QU2">
        <v>104.22499999999999</v>
      </c>
      <c r="QV2">
        <v>283.89999999999998</v>
      </c>
      <c r="QW2">
        <v>1</v>
      </c>
      <c r="QX2">
        <v>4</v>
      </c>
      <c r="QY2">
        <v>5</v>
      </c>
      <c r="QZ2">
        <v>514.29999999999995</v>
      </c>
      <c r="RA2">
        <v>514.29999999999995</v>
      </c>
      <c r="RB2">
        <v>2097.9</v>
      </c>
      <c r="RC2">
        <v>2097.9</v>
      </c>
      <c r="RD2">
        <v>837.31700000000001</v>
      </c>
      <c r="RE2">
        <v>837.31700000000001</v>
      </c>
      <c r="RF2">
        <v>9257.7800000000007</v>
      </c>
      <c r="RG2">
        <v>1</v>
      </c>
      <c r="RH2">
        <v>1</v>
      </c>
      <c r="RI2">
        <v>8.8000000000000007</v>
      </c>
      <c r="RJ2">
        <v>8.8000000000000007</v>
      </c>
      <c r="RK2">
        <v>0</v>
      </c>
      <c r="RL2">
        <v>108.261</v>
      </c>
      <c r="RM2">
        <v>108.261</v>
      </c>
      <c r="RN2">
        <v>0</v>
      </c>
      <c r="RO2">
        <v>104.86799999999999</v>
      </c>
      <c r="RP2">
        <v>104.86799999999999</v>
      </c>
      <c r="RQ2">
        <v>0</v>
      </c>
      <c r="RR2">
        <v>1</v>
      </c>
      <c r="RS2">
        <v>2</v>
      </c>
      <c r="RT2">
        <v>2</v>
      </c>
      <c r="RU2">
        <v>153.19999999999999</v>
      </c>
      <c r="RV2">
        <v>76.599999999999994</v>
      </c>
      <c r="RW2">
        <v>4113.7</v>
      </c>
      <c r="RX2">
        <v>632.50300000000004</v>
      </c>
      <c r="RY2">
        <v>316.25099999999998</v>
      </c>
      <c r="RZ2">
        <v>9998.93</v>
      </c>
      <c r="SA2">
        <v>277.923</v>
      </c>
      <c r="SB2">
        <v>138.96199999999999</v>
      </c>
      <c r="SC2">
        <v>626.63</v>
      </c>
      <c r="SD2">
        <v>1</v>
      </c>
      <c r="SE2">
        <v>3</v>
      </c>
      <c r="SF2">
        <v>2</v>
      </c>
      <c r="SG2">
        <v>106.6</v>
      </c>
      <c r="SH2">
        <v>53.3</v>
      </c>
      <c r="SI2">
        <v>917.1</v>
      </c>
      <c r="SJ2">
        <v>494.15600000000001</v>
      </c>
      <c r="SK2">
        <v>247.078</v>
      </c>
      <c r="SL2">
        <v>23284.5</v>
      </c>
      <c r="SM2">
        <v>95.000600000000006</v>
      </c>
      <c r="SN2">
        <v>0</v>
      </c>
      <c r="SO2">
        <v>4057.43</v>
      </c>
      <c r="SP2">
        <v>2</v>
      </c>
      <c r="SQ2">
        <v>4</v>
      </c>
      <c r="SR2">
        <v>4</v>
      </c>
      <c r="SS2">
        <v>245.8</v>
      </c>
      <c r="ST2">
        <v>61.4</v>
      </c>
      <c r="SU2">
        <v>370.6</v>
      </c>
      <c r="SV2">
        <v>862.97799999999995</v>
      </c>
      <c r="SW2">
        <v>215.745</v>
      </c>
      <c r="SX2">
        <v>3064.99</v>
      </c>
      <c r="SY2">
        <v>264.524</v>
      </c>
      <c r="SZ2">
        <v>66.131100000000004</v>
      </c>
      <c r="TA2">
        <v>225.53399999999999</v>
      </c>
      <c r="TB2">
        <v>0</v>
      </c>
      <c r="TC2"/>
      <c r="TD2"/>
      <c r="TE2"/>
      <c r="TF2"/>
      <c r="TG2"/>
      <c r="TH2"/>
      <c r="TI2"/>
      <c r="TJ2"/>
      <c r="TK2"/>
      <c r="TL2"/>
      <c r="TM2"/>
      <c r="TN2">
        <v>0</v>
      </c>
      <c r="TO2">
        <v>3.6</v>
      </c>
      <c r="TP2">
        <v>514.29999999999995</v>
      </c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</row>
    <row r="3" spans="1:1206" s="36" customFormat="1" x14ac:dyDescent="0.25">
      <c r="A3" s="21">
        <v>2</v>
      </c>
      <c r="B3" s="13" t="s">
        <v>788</v>
      </c>
      <c r="C3" s="6">
        <v>297</v>
      </c>
      <c r="D3" s="13"/>
      <c r="E3" s="13"/>
      <c r="F3" s="22">
        <v>4</v>
      </c>
      <c r="G3" s="13">
        <v>18</v>
      </c>
      <c r="H3" s="13">
        <v>15</v>
      </c>
      <c r="I3" s="13" t="s">
        <v>531</v>
      </c>
      <c r="J3" s="13" t="s">
        <v>789</v>
      </c>
      <c r="K3" s="13">
        <v>0</v>
      </c>
      <c r="L3" s="13">
        <v>1</v>
      </c>
      <c r="M3" s="13"/>
      <c r="N3" s="13"/>
      <c r="O3" s="68" t="s">
        <v>566</v>
      </c>
      <c r="P3" s="13"/>
      <c r="Q3" s="13"/>
      <c r="R3" s="13"/>
      <c r="S3" s="13"/>
      <c r="T3" s="13"/>
      <c r="U3" s="13"/>
      <c r="V3" s="13"/>
      <c r="W3" s="25">
        <v>9.0909090909090912E-2</v>
      </c>
      <c r="X3" s="25">
        <v>9.0909090909090912E-2</v>
      </c>
      <c r="Y3" s="50">
        <v>36</v>
      </c>
      <c r="Z3" s="50">
        <v>289</v>
      </c>
      <c r="AA3" s="25">
        <v>0.1245674740484429</v>
      </c>
      <c r="AB3" s="25">
        <v>0.1245674740484429</v>
      </c>
      <c r="AC3" s="25">
        <v>1</v>
      </c>
      <c r="AD3" s="25">
        <v>1</v>
      </c>
      <c r="AE3" s="13">
        <v>7.97</v>
      </c>
      <c r="AF3" s="13">
        <v>7.13</v>
      </c>
      <c r="AG3" s="13">
        <v>4.78</v>
      </c>
      <c r="AH3" s="13">
        <v>0.218</v>
      </c>
      <c r="AI3" s="13">
        <v>0.24</v>
      </c>
      <c r="AJ3" s="13">
        <v>-0.88906300000000005</v>
      </c>
      <c r="AK3" s="13">
        <v>-45.6248</v>
      </c>
      <c r="AL3" s="13">
        <v>0.85843700000000001</v>
      </c>
      <c r="AM3" s="13">
        <v>-45.612299999999998</v>
      </c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">
        <v>0</v>
      </c>
      <c r="AZ3" s="6">
        <v>0</v>
      </c>
      <c r="BA3" s="6"/>
      <c r="BB3" s="60"/>
      <c r="BC3" s="15"/>
      <c r="BD3" s="15"/>
      <c r="BE3" s="15"/>
      <c r="BF3" s="27"/>
      <c r="BG3" s="13">
        <v>32</v>
      </c>
      <c r="BH3" s="25">
        <v>-45.275300000000001</v>
      </c>
      <c r="BI3" s="25">
        <v>2600</v>
      </c>
      <c r="BJ3" s="25">
        <v>-24.924900000000001</v>
      </c>
      <c r="BK3" s="25">
        <v>20.3504</v>
      </c>
      <c r="BL3" s="25">
        <v>11.4102</v>
      </c>
      <c r="BM3" s="25">
        <v>31.7606</v>
      </c>
      <c r="BN3" s="25">
        <v>0.17807100000000001</v>
      </c>
      <c r="BO3" s="25">
        <v>0.115494</v>
      </c>
      <c r="BP3" s="25">
        <v>91.064499999999995</v>
      </c>
      <c r="BQ3" s="25"/>
      <c r="BR3" s="25">
        <v>-40.467799999999997</v>
      </c>
      <c r="BS3" s="25">
        <v>4.8075099999999997</v>
      </c>
      <c r="BT3" s="25">
        <v>0.58909199999999995</v>
      </c>
      <c r="BU3" s="59"/>
      <c r="BV3" s="59"/>
      <c r="BW3" s="59"/>
      <c r="BX3" s="25">
        <v>0.51153300000000002</v>
      </c>
      <c r="BY3" s="25">
        <v>0.69</v>
      </c>
      <c r="BZ3" s="25">
        <v>1</v>
      </c>
      <c r="CA3" s="25"/>
      <c r="CB3" s="25"/>
      <c r="CC3" s="25"/>
      <c r="CD3" s="25"/>
      <c r="CE3" s="25"/>
      <c r="CF3" s="25"/>
      <c r="CG3" s="25"/>
      <c r="CH3" s="25"/>
      <c r="CI3" s="25"/>
      <c r="CJ3"/>
      <c r="CK3" s="25"/>
      <c r="CL3" s="25"/>
      <c r="CM3" s="25"/>
      <c r="CN3" s="61">
        <v>0.5625</v>
      </c>
      <c r="CO3" s="61"/>
      <c r="CP3" s="61">
        <v>0.58263888888888882</v>
      </c>
      <c r="CQ3" s="61"/>
      <c r="CR3" s="61"/>
      <c r="CS3" s="25"/>
      <c r="CT3" s="25"/>
      <c r="CU3" s="25"/>
      <c r="CV3" s="25"/>
      <c r="CW3" s="25"/>
      <c r="CX3" s="13"/>
      <c r="CY3" s="13">
        <v>63</v>
      </c>
      <c r="CZ3" s="33">
        <v>0</v>
      </c>
      <c r="DA3" s="26">
        <v>0</v>
      </c>
      <c r="DB3" s="15"/>
      <c r="DC3" s="26"/>
      <c r="DD3" s="12">
        <v>1</v>
      </c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>
        <v>0</v>
      </c>
      <c r="DQ3" s="26">
        <v>0</v>
      </c>
      <c r="DR3" s="26">
        <v>0</v>
      </c>
      <c r="DS3" s="26">
        <v>0</v>
      </c>
      <c r="DT3" s="26">
        <v>0</v>
      </c>
      <c r="DU3" s="26">
        <v>0</v>
      </c>
      <c r="DV3" s="38">
        <v>0</v>
      </c>
      <c r="DW3" s="26"/>
      <c r="DX3" s="6">
        <v>0</v>
      </c>
      <c r="DY3" s="6">
        <v>0</v>
      </c>
      <c r="DZ3" s="6">
        <v>0</v>
      </c>
      <c r="EA3" s="6">
        <v>0</v>
      </c>
      <c r="EB3" s="38">
        <v>0</v>
      </c>
      <c r="EC3" s="63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4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13"/>
      <c r="FM3" s="63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5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  <c r="GS3" s="60"/>
      <c r="GT3" s="60"/>
      <c r="GU3" s="60"/>
      <c r="GV3" s="60"/>
      <c r="GW3" s="63"/>
      <c r="GX3" s="60"/>
      <c r="GY3" s="60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/>
      <c r="HM3" s="60"/>
      <c r="HN3" s="60"/>
      <c r="HO3" s="65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3"/>
      <c r="IH3" s="60"/>
      <c r="II3" s="60"/>
      <c r="IJ3" s="60"/>
      <c r="IK3" s="60"/>
      <c r="IL3" s="60"/>
      <c r="IM3" s="60"/>
      <c r="IN3" s="60"/>
      <c r="IO3" s="60"/>
      <c r="IP3" s="60"/>
      <c r="IQ3" s="60"/>
      <c r="IR3" s="60"/>
      <c r="IS3" s="60"/>
      <c r="IT3" s="60"/>
      <c r="IU3" s="60"/>
      <c r="IV3" s="60"/>
      <c r="IW3" s="60"/>
      <c r="IX3" s="60"/>
      <c r="IY3" s="64"/>
      <c r="IZ3" s="60"/>
      <c r="JA3" s="60"/>
      <c r="JB3" s="60"/>
      <c r="JC3" s="60"/>
      <c r="JD3" s="60"/>
      <c r="JE3" s="60"/>
      <c r="JF3" s="60"/>
      <c r="JG3" s="60"/>
      <c r="JH3" s="60"/>
      <c r="JI3" s="60"/>
      <c r="JJ3" s="60"/>
      <c r="JK3" s="60"/>
      <c r="JL3" s="60"/>
      <c r="JM3" s="60"/>
      <c r="JN3" s="60"/>
      <c r="JO3" s="60"/>
      <c r="JP3" s="60"/>
      <c r="JQ3" s="60"/>
      <c r="JR3" s="60"/>
      <c r="JS3" s="60"/>
      <c r="JT3" s="60"/>
      <c r="JU3" s="60"/>
      <c r="JV3" s="60"/>
      <c r="JW3" s="60"/>
      <c r="JX3" s="60"/>
      <c r="JY3" s="60"/>
      <c r="JZ3" s="60"/>
      <c r="KA3" s="60"/>
      <c r="KB3" s="60"/>
      <c r="KC3" s="60"/>
      <c r="KD3" s="60"/>
      <c r="KE3" s="60"/>
      <c r="KF3" s="60"/>
      <c r="KG3" s="60"/>
      <c r="KH3" s="60"/>
      <c r="KI3" s="64"/>
      <c r="KJ3" s="60"/>
      <c r="KK3" s="60"/>
      <c r="KL3" s="60"/>
      <c r="KM3" s="60"/>
      <c r="KN3" s="60"/>
      <c r="KO3" s="60"/>
      <c r="KP3" s="60"/>
      <c r="KQ3" s="60"/>
      <c r="KR3" s="60"/>
      <c r="KS3" s="60"/>
      <c r="KT3" s="60"/>
      <c r="KU3" s="60"/>
      <c r="KV3" s="60"/>
      <c r="KW3" s="60"/>
      <c r="KX3" s="60"/>
      <c r="KY3" s="60"/>
      <c r="KZ3" s="6">
        <v>76</v>
      </c>
      <c r="LA3" s="6">
        <v>287.48200000000003</v>
      </c>
      <c r="LB3" s="6">
        <v>31.6</v>
      </c>
      <c r="LC3" s="6">
        <v>12.5</v>
      </c>
      <c r="LD3" s="6">
        <v>2.5354000000000001</v>
      </c>
      <c r="LE3" s="6">
        <v>0.60489999999999999</v>
      </c>
      <c r="LF3" s="6">
        <v>0.97289999999999999</v>
      </c>
      <c r="LG3" s="6">
        <v>0.62590000000000001</v>
      </c>
      <c r="LH3" s="6">
        <v>0.3659</v>
      </c>
      <c r="LI3" s="6">
        <v>2</v>
      </c>
      <c r="LJ3" s="6">
        <v>9</v>
      </c>
      <c r="LK3" s="6">
        <v>11</v>
      </c>
      <c r="LL3" s="6">
        <v>444.4</v>
      </c>
      <c r="LM3" s="6">
        <v>222.2</v>
      </c>
      <c r="LN3" s="6">
        <v>3271.68</v>
      </c>
      <c r="LO3" s="6">
        <v>1635.84</v>
      </c>
      <c r="LP3" s="6">
        <v>2395.66</v>
      </c>
      <c r="LQ3" s="6">
        <v>1197.83</v>
      </c>
      <c r="LR3" s="6">
        <v>9776.7000000000007</v>
      </c>
      <c r="LS3" s="6">
        <v>1</v>
      </c>
      <c r="LT3" s="6">
        <v>2</v>
      </c>
      <c r="LU3" s="6">
        <v>150.9</v>
      </c>
      <c r="LV3" s="6">
        <v>75.5</v>
      </c>
      <c r="LW3" s="6">
        <v>597.20000000000005</v>
      </c>
      <c r="LX3" s="6">
        <v>1627.79</v>
      </c>
      <c r="LY3" s="6">
        <v>813.89599999999996</v>
      </c>
      <c r="LZ3" s="6">
        <v>34154.5</v>
      </c>
      <c r="MA3" s="6">
        <v>1418.96</v>
      </c>
      <c r="MB3" s="6">
        <v>709.48099999999999</v>
      </c>
      <c r="MC3" s="6">
        <v>7648.07</v>
      </c>
      <c r="MD3" s="6">
        <v>2</v>
      </c>
      <c r="ME3" s="6">
        <v>2</v>
      </c>
      <c r="MF3" s="6">
        <v>4</v>
      </c>
      <c r="MG3" s="6">
        <v>66.8</v>
      </c>
      <c r="MH3" s="6">
        <v>16.7</v>
      </c>
      <c r="MI3" s="6">
        <v>176.4</v>
      </c>
      <c r="MJ3" s="6">
        <v>333.44099999999997</v>
      </c>
      <c r="MK3" s="6">
        <v>83.360200000000006</v>
      </c>
      <c r="ML3" s="6">
        <v>3716.06</v>
      </c>
      <c r="MM3" s="6">
        <v>204.184</v>
      </c>
      <c r="MN3" s="6">
        <v>51.045900000000003</v>
      </c>
      <c r="MO3" s="6">
        <v>2340.54</v>
      </c>
      <c r="MP3" s="6">
        <v>2</v>
      </c>
      <c r="MQ3" s="6">
        <v>3</v>
      </c>
      <c r="MR3" s="6">
        <v>4</v>
      </c>
      <c r="MS3" s="6">
        <v>64.900000000000006</v>
      </c>
      <c r="MT3" s="6">
        <v>16.2</v>
      </c>
      <c r="MU3" s="6">
        <v>292.10000000000002</v>
      </c>
      <c r="MV3" s="6">
        <v>353.101</v>
      </c>
      <c r="MW3" s="6">
        <v>88.275199999999998</v>
      </c>
      <c r="MX3" s="6">
        <v>5186.6000000000004</v>
      </c>
      <c r="MY3" s="6">
        <v>56.700600000000001</v>
      </c>
      <c r="MZ3" s="6">
        <v>0</v>
      </c>
      <c r="NA3" s="6">
        <v>4258.24</v>
      </c>
      <c r="NB3" s="6">
        <v>3</v>
      </c>
      <c r="NC3" s="6">
        <v>4</v>
      </c>
      <c r="ND3" s="6">
        <v>6</v>
      </c>
      <c r="NE3" s="6">
        <v>137.9</v>
      </c>
      <c r="NF3" s="6">
        <v>23</v>
      </c>
      <c r="NG3" s="6">
        <v>653.6</v>
      </c>
      <c r="NH3" s="6">
        <v>848.63699999999994</v>
      </c>
      <c r="NI3" s="6">
        <v>141.43899999999999</v>
      </c>
      <c r="NJ3" s="6">
        <v>30121</v>
      </c>
      <c r="NK3" s="6">
        <v>492.42500000000001</v>
      </c>
      <c r="NL3" s="6">
        <v>82.070899999999995</v>
      </c>
      <c r="NM3" s="6">
        <v>10798.1</v>
      </c>
      <c r="NN3" s="6">
        <v>1</v>
      </c>
      <c r="NO3" s="6">
        <v>5</v>
      </c>
      <c r="NP3" s="6">
        <v>2</v>
      </c>
      <c r="NQ3" s="6">
        <v>16.399999999999999</v>
      </c>
      <c r="NR3" s="6">
        <v>8.1999999999999993</v>
      </c>
      <c r="NS3" s="6">
        <v>26.5</v>
      </c>
      <c r="NT3" s="6">
        <v>83.941000000000003</v>
      </c>
      <c r="NU3" s="6">
        <v>41.970500000000001</v>
      </c>
      <c r="NV3" s="6">
        <v>68.888000000000005</v>
      </c>
      <c r="NW3" s="6">
        <v>46.619799999999998</v>
      </c>
      <c r="NX3" s="6">
        <v>23.309899999999999</v>
      </c>
      <c r="NY3" s="6">
        <v>0.91358200000000001</v>
      </c>
      <c r="NZ3" s="6">
        <v>1</v>
      </c>
      <c r="OA3" s="6">
        <v>113.791</v>
      </c>
      <c r="OB3" s="6">
        <v>269.8</v>
      </c>
      <c r="OC3" s="6">
        <v>1</v>
      </c>
      <c r="OD3" s="6">
        <v>6</v>
      </c>
      <c r="OE3" s="6">
        <v>7</v>
      </c>
      <c r="OF3" s="6">
        <v>174.6</v>
      </c>
      <c r="OG3" s="6">
        <v>174.6</v>
      </c>
      <c r="OH3" s="6">
        <v>1301.23</v>
      </c>
      <c r="OI3" s="6">
        <v>1301.23</v>
      </c>
      <c r="OJ3" s="6">
        <v>953.88599999999997</v>
      </c>
      <c r="OK3" s="6">
        <v>953.88599999999997</v>
      </c>
      <c r="OL3" s="6">
        <v>5413.41</v>
      </c>
      <c r="OM3" s="6">
        <v>1</v>
      </c>
      <c r="ON3" s="6">
        <v>1</v>
      </c>
      <c r="OO3" s="6">
        <v>92.7</v>
      </c>
      <c r="OP3" s="6">
        <v>92.7</v>
      </c>
      <c r="OQ3" s="6">
        <v>0</v>
      </c>
      <c r="OR3" s="6">
        <v>944.57600000000002</v>
      </c>
      <c r="OS3" s="6">
        <v>944.57600000000002</v>
      </c>
      <c r="OT3" s="6">
        <v>0</v>
      </c>
      <c r="OU3" s="6">
        <v>771.32</v>
      </c>
      <c r="OV3" s="6">
        <v>771.32</v>
      </c>
      <c r="OW3" s="6">
        <v>0</v>
      </c>
      <c r="OX3" s="6">
        <v>1</v>
      </c>
      <c r="OY3" s="6">
        <v>2</v>
      </c>
      <c r="OZ3" s="6">
        <v>2</v>
      </c>
      <c r="PA3" s="6">
        <v>20.9</v>
      </c>
      <c r="PB3" s="6">
        <v>10.4</v>
      </c>
      <c r="PC3" s="6">
        <v>116.4</v>
      </c>
      <c r="PD3" s="6">
        <v>61.506900000000002</v>
      </c>
      <c r="PE3" s="6">
        <v>30.753499999999999</v>
      </c>
      <c r="PF3" s="6">
        <v>16.8538</v>
      </c>
      <c r="PG3" s="6">
        <v>29.334700000000002</v>
      </c>
      <c r="PH3" s="6">
        <v>14.667400000000001</v>
      </c>
      <c r="PI3" s="6">
        <v>83.451099999999997</v>
      </c>
      <c r="PJ3" s="6">
        <v>1</v>
      </c>
      <c r="PK3" s="6">
        <v>3</v>
      </c>
      <c r="PL3" s="6">
        <v>2</v>
      </c>
      <c r="PM3" s="6">
        <v>9.1</v>
      </c>
      <c r="PN3" s="6">
        <v>4.5</v>
      </c>
      <c r="PO3" s="6">
        <v>23.4</v>
      </c>
      <c r="PP3" s="6">
        <v>60.066600000000001</v>
      </c>
      <c r="PQ3" s="6">
        <v>30.033300000000001</v>
      </c>
      <c r="PR3" s="6">
        <v>594.88099999999997</v>
      </c>
      <c r="PS3" s="6">
        <v>17.733000000000001</v>
      </c>
      <c r="PT3" s="6">
        <v>0</v>
      </c>
      <c r="PU3" s="6">
        <v>72.643100000000004</v>
      </c>
      <c r="PV3" s="6">
        <v>2</v>
      </c>
      <c r="PW3" s="6">
        <v>4</v>
      </c>
      <c r="PX3" s="6">
        <v>4</v>
      </c>
      <c r="PY3" s="6">
        <v>28</v>
      </c>
      <c r="PZ3" s="6">
        <v>7</v>
      </c>
      <c r="QA3" s="6">
        <v>6.4</v>
      </c>
      <c r="QB3" s="6">
        <v>126.366</v>
      </c>
      <c r="QC3" s="6">
        <v>31.5915</v>
      </c>
      <c r="QD3" s="6">
        <v>129.27500000000001</v>
      </c>
      <c r="QE3" s="6">
        <v>64.480500000000006</v>
      </c>
      <c r="QF3" s="6">
        <v>16.120100000000001</v>
      </c>
      <c r="QG3" s="6">
        <v>141.274</v>
      </c>
      <c r="QH3" s="6">
        <v>1</v>
      </c>
      <c r="QI3" s="6">
        <v>5</v>
      </c>
      <c r="QJ3" s="6">
        <v>2</v>
      </c>
      <c r="QK3" s="6">
        <v>16.399999999999999</v>
      </c>
      <c r="QL3" s="6">
        <v>8.1999999999999993</v>
      </c>
      <c r="QM3" s="6">
        <v>26.5</v>
      </c>
      <c r="QN3" s="6">
        <v>83.941000000000003</v>
      </c>
      <c r="QO3" s="6">
        <v>41.970500000000001</v>
      </c>
      <c r="QP3" s="6">
        <v>68.888000000000005</v>
      </c>
      <c r="QQ3" s="6">
        <v>46.619799999999998</v>
      </c>
      <c r="QR3" s="6">
        <v>23.309899999999999</v>
      </c>
      <c r="QS3" s="6">
        <v>0.91358200000000001</v>
      </c>
      <c r="QT3" s="6">
        <v>1</v>
      </c>
      <c r="QU3" s="6">
        <v>109.8</v>
      </c>
      <c r="QV3" s="6">
        <v>174.6</v>
      </c>
      <c r="QW3" s="6">
        <v>1</v>
      </c>
      <c r="QX3" s="6">
        <v>3</v>
      </c>
      <c r="QY3" s="6">
        <v>4</v>
      </c>
      <c r="QZ3" s="6">
        <v>269.8</v>
      </c>
      <c r="RA3" s="6">
        <v>269.8</v>
      </c>
      <c r="RB3" s="6">
        <v>1970.45</v>
      </c>
      <c r="RC3" s="6">
        <v>1970.45</v>
      </c>
      <c r="RD3" s="6">
        <v>1441.77</v>
      </c>
      <c r="RE3" s="6">
        <v>1441.77</v>
      </c>
      <c r="RF3" s="6">
        <v>3507</v>
      </c>
      <c r="RG3" s="6">
        <v>1</v>
      </c>
      <c r="RH3" s="6">
        <v>1</v>
      </c>
      <c r="RI3" s="6">
        <v>58.2</v>
      </c>
      <c r="RJ3" s="6">
        <v>58.2</v>
      </c>
      <c r="RK3" s="6">
        <v>0</v>
      </c>
      <c r="RL3" s="6">
        <v>683.21600000000001</v>
      </c>
      <c r="RM3" s="6">
        <v>683.21600000000001</v>
      </c>
      <c r="RN3" s="6">
        <v>0</v>
      </c>
      <c r="RO3" s="6">
        <v>647.64200000000005</v>
      </c>
      <c r="RP3" s="6">
        <v>647.64200000000005</v>
      </c>
      <c r="RQ3" s="6">
        <v>0</v>
      </c>
      <c r="RR3" s="6">
        <v>1</v>
      </c>
      <c r="RS3" s="6">
        <v>2</v>
      </c>
      <c r="RT3" s="6">
        <v>2</v>
      </c>
      <c r="RU3" s="6">
        <v>45.9</v>
      </c>
      <c r="RV3" s="6">
        <v>23</v>
      </c>
      <c r="RW3" s="6">
        <v>256.10000000000002</v>
      </c>
      <c r="RX3" s="6">
        <v>271.93400000000003</v>
      </c>
      <c r="RY3" s="6">
        <v>135.96700000000001</v>
      </c>
      <c r="RZ3" s="6">
        <v>61.457099999999997</v>
      </c>
      <c r="SA3" s="6">
        <v>174.84899999999999</v>
      </c>
      <c r="SB3" s="6">
        <v>87.424499999999995</v>
      </c>
      <c r="SC3" s="6">
        <v>1644.58</v>
      </c>
      <c r="SD3" s="6">
        <v>1</v>
      </c>
      <c r="SE3" s="6">
        <v>3</v>
      </c>
      <c r="SF3" s="6">
        <v>2</v>
      </c>
      <c r="SG3" s="6">
        <v>55.8</v>
      </c>
      <c r="SH3" s="6">
        <v>27.9</v>
      </c>
      <c r="SI3" s="6">
        <v>305.60000000000002</v>
      </c>
      <c r="SJ3" s="6">
        <v>293.03399999999999</v>
      </c>
      <c r="SK3" s="6">
        <v>146.517</v>
      </c>
      <c r="SL3" s="6">
        <v>1396.45</v>
      </c>
      <c r="SM3" s="6">
        <v>95.668199999999999</v>
      </c>
      <c r="SN3" s="6">
        <v>0</v>
      </c>
      <c r="SO3" s="6">
        <v>6628.19</v>
      </c>
      <c r="SP3" s="6">
        <v>1</v>
      </c>
      <c r="SQ3" s="6">
        <v>4</v>
      </c>
      <c r="SR3" s="6">
        <v>2</v>
      </c>
      <c r="SS3" s="6">
        <v>109.8</v>
      </c>
      <c r="ST3" s="6">
        <v>54.9</v>
      </c>
      <c r="SU3" s="6">
        <v>190.3</v>
      </c>
      <c r="SV3" s="6">
        <v>722.27099999999996</v>
      </c>
      <c r="SW3" s="6">
        <v>361.13600000000002</v>
      </c>
      <c r="SX3" s="6">
        <v>5418.26</v>
      </c>
      <c r="SY3" s="6">
        <v>427.94499999999999</v>
      </c>
      <c r="SZ3" s="6">
        <v>213.97200000000001</v>
      </c>
      <c r="TA3" s="6">
        <v>1372.54</v>
      </c>
      <c r="TB3" s="6">
        <v>0</v>
      </c>
      <c r="TC3" s="6">
        <v>0</v>
      </c>
      <c r="TD3" s="6"/>
      <c r="TE3" s="6"/>
      <c r="TF3" s="6"/>
      <c r="TG3" s="6"/>
      <c r="TH3" s="6"/>
      <c r="TI3" s="6"/>
      <c r="TJ3" s="6"/>
      <c r="TK3" s="6"/>
      <c r="TL3" s="6"/>
      <c r="TM3" s="6"/>
      <c r="TN3" s="6">
        <v>0</v>
      </c>
      <c r="TO3" s="6">
        <v>3</v>
      </c>
      <c r="TP3" s="6">
        <v>269.8</v>
      </c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</row>
    <row r="4" spans="1:1206" s="36" customFormat="1" x14ac:dyDescent="0.25">
      <c r="A4" s="21">
        <v>2</v>
      </c>
      <c r="B4" s="13" t="s">
        <v>672</v>
      </c>
      <c r="C4" s="6">
        <v>188</v>
      </c>
      <c r="D4" s="13"/>
      <c r="E4" s="13"/>
      <c r="F4" s="22">
        <v>4</v>
      </c>
      <c r="G4" s="68">
        <v>18</v>
      </c>
      <c r="H4" s="68">
        <v>16.2</v>
      </c>
      <c r="I4" s="68" t="s">
        <v>531</v>
      </c>
      <c r="J4" s="68" t="s">
        <v>566</v>
      </c>
      <c r="K4" s="68">
        <v>0</v>
      </c>
      <c r="L4" s="68">
        <v>1</v>
      </c>
      <c r="M4" s="68"/>
      <c r="N4" s="68"/>
      <c r="O4" s="68" t="s">
        <v>673</v>
      </c>
      <c r="P4" s="68"/>
      <c r="Q4" s="68"/>
      <c r="R4" s="68"/>
      <c r="S4" s="68"/>
      <c r="T4" s="68"/>
      <c r="U4" s="68"/>
      <c r="V4" s="68"/>
      <c r="W4" s="81">
        <v>0.4</v>
      </c>
      <c r="X4" s="81">
        <v>0.4</v>
      </c>
      <c r="Y4" s="50">
        <v>71</v>
      </c>
      <c r="Z4" s="50">
        <v>531</v>
      </c>
      <c r="AA4" s="25">
        <v>0.13370998116760829</v>
      </c>
      <c r="AB4" s="25">
        <v>0.13370998116760829</v>
      </c>
      <c r="AC4" s="25">
        <v>1</v>
      </c>
      <c r="AD4" s="25">
        <v>1</v>
      </c>
      <c r="AE4" s="60">
        <v>8.1999999999999993</v>
      </c>
      <c r="AF4" s="60">
        <v>6.28</v>
      </c>
      <c r="AG4" s="60">
        <v>3</v>
      </c>
      <c r="AH4" s="60">
        <v>0.22900000000000001</v>
      </c>
      <c r="AI4" s="60">
        <v>0.19400000000000001</v>
      </c>
      <c r="AJ4" s="60">
        <v>-1.73119</v>
      </c>
      <c r="AK4" s="60">
        <v>-47.566600000000001</v>
      </c>
      <c r="AL4" s="60">
        <v>1.51312</v>
      </c>
      <c r="AM4" s="60">
        <v>-46.462499999999999</v>
      </c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42"/>
      <c r="AZ4" s="42"/>
      <c r="BA4" s="42"/>
      <c r="BB4" s="60"/>
      <c r="BC4" s="78"/>
      <c r="BD4" s="78"/>
      <c r="BE4" s="78"/>
      <c r="BF4" s="89"/>
      <c r="BG4" s="60">
        <v>1</v>
      </c>
      <c r="BH4" s="59">
        <v>-47.52</v>
      </c>
      <c r="BI4" s="59">
        <v>1600</v>
      </c>
      <c r="BJ4" s="59">
        <v>-34.31</v>
      </c>
      <c r="BK4" s="59">
        <v>13.21</v>
      </c>
      <c r="BL4" s="59">
        <v>21.75</v>
      </c>
      <c r="BM4" s="59">
        <v>34.96</v>
      </c>
      <c r="BN4" s="59">
        <v>0.21</v>
      </c>
      <c r="BO4" s="59">
        <v>0.14000000000000001</v>
      </c>
      <c r="BP4" s="59">
        <v>135.94</v>
      </c>
      <c r="BQ4" s="59"/>
      <c r="BR4" s="59">
        <v>-49.28</v>
      </c>
      <c r="BS4" s="59">
        <v>-1.76</v>
      </c>
      <c r="BT4" s="59">
        <v>0.64</v>
      </c>
      <c r="BU4" s="59"/>
      <c r="BV4" s="59"/>
      <c r="BW4" s="59"/>
      <c r="BX4" s="59">
        <v>0.56000000000000005</v>
      </c>
      <c r="BY4" s="71">
        <v>0.76</v>
      </c>
      <c r="BZ4" s="25">
        <v>1</v>
      </c>
      <c r="CA4" s="71"/>
      <c r="CB4" s="71"/>
      <c r="CC4" s="71"/>
      <c r="CD4" s="71"/>
      <c r="CE4" s="71"/>
      <c r="CF4" s="71"/>
      <c r="CG4" s="71"/>
      <c r="CH4" s="71"/>
      <c r="CI4" s="71"/>
      <c r="CJ4"/>
      <c r="CK4" s="71"/>
      <c r="CL4" s="71"/>
      <c r="CM4" s="71"/>
      <c r="CN4" s="61">
        <v>0.27986111111111112</v>
      </c>
      <c r="CO4" s="61"/>
      <c r="CP4" s="61">
        <v>0.2951388888888889</v>
      </c>
      <c r="CQ4" s="61">
        <v>0.38194444444444442</v>
      </c>
      <c r="CR4" s="61">
        <v>8.6805555555555525E-2</v>
      </c>
      <c r="CS4" s="25"/>
      <c r="CT4" s="25"/>
      <c r="CU4" s="25"/>
      <c r="CV4" s="71">
        <v>14.5</v>
      </c>
      <c r="CW4" s="71"/>
      <c r="CX4" s="13"/>
      <c r="CY4" s="13">
        <v>22</v>
      </c>
      <c r="CZ4" s="72">
        <v>-16.244532015999997</v>
      </c>
      <c r="DA4" s="73">
        <v>-2.6387160000000001</v>
      </c>
      <c r="DB4" s="15"/>
      <c r="DC4" s="73"/>
      <c r="DD4" s="74"/>
      <c r="DE4" s="75"/>
      <c r="DF4" s="75">
        <v>9.07</v>
      </c>
      <c r="DG4" s="75">
        <v>1.24</v>
      </c>
      <c r="DH4" s="75">
        <v>0.15</v>
      </c>
      <c r="DI4" s="75"/>
      <c r="DJ4" s="75"/>
      <c r="DK4" s="75"/>
      <c r="DL4" s="75"/>
      <c r="DM4" s="75"/>
      <c r="DN4" s="75"/>
      <c r="DO4" s="75"/>
      <c r="DP4" s="75">
        <v>1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4">
        <v>0</v>
      </c>
      <c r="DW4" s="15"/>
      <c r="DX4" s="13">
        <v>1</v>
      </c>
      <c r="DY4" s="13">
        <v>1</v>
      </c>
      <c r="DZ4" s="13">
        <v>0</v>
      </c>
      <c r="EA4" s="13">
        <v>1</v>
      </c>
      <c r="EB4" s="14">
        <v>0</v>
      </c>
      <c r="EC4" s="63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4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13"/>
      <c r="FM4" s="63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5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3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5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3"/>
      <c r="IH4" s="60"/>
      <c r="II4" s="60"/>
      <c r="IJ4" s="60"/>
      <c r="IK4" s="60"/>
      <c r="IL4" s="60"/>
      <c r="IM4" s="60"/>
      <c r="IN4" s="60"/>
      <c r="IO4" s="60"/>
      <c r="IP4" s="60"/>
      <c r="IQ4" s="60"/>
      <c r="IR4" s="60"/>
      <c r="IS4" s="60"/>
      <c r="IT4" s="60"/>
      <c r="IU4" s="60"/>
      <c r="IV4" s="60"/>
      <c r="IW4" s="60"/>
      <c r="IX4" s="60"/>
      <c r="IY4" s="64"/>
      <c r="IZ4" s="60"/>
      <c r="JA4" s="60"/>
      <c r="JB4" s="60"/>
      <c r="JC4" s="60"/>
      <c r="JD4" s="60"/>
      <c r="JE4" s="60"/>
      <c r="JF4" s="60"/>
      <c r="JG4" s="60"/>
      <c r="JH4" s="60"/>
      <c r="JI4" s="60"/>
      <c r="JJ4" s="60"/>
      <c r="JK4" s="60"/>
      <c r="JL4" s="60"/>
      <c r="JM4" s="60"/>
      <c r="JN4" s="60"/>
      <c r="JO4" s="60"/>
      <c r="JP4" s="60"/>
      <c r="JQ4" s="60"/>
      <c r="JR4" s="60"/>
      <c r="JS4" s="60"/>
      <c r="JT4" s="60"/>
      <c r="JU4" s="60"/>
      <c r="JV4" s="60"/>
      <c r="JW4" s="60"/>
      <c r="JX4" s="60"/>
      <c r="JY4" s="60"/>
      <c r="JZ4" s="60"/>
      <c r="KA4" s="60"/>
      <c r="KB4" s="60"/>
      <c r="KC4" s="60"/>
      <c r="KD4" s="60"/>
      <c r="KE4" s="60"/>
      <c r="KF4" s="60"/>
      <c r="KG4" s="60"/>
      <c r="KH4" s="60"/>
      <c r="KI4" s="64"/>
      <c r="KJ4" s="60"/>
      <c r="KK4" s="60"/>
      <c r="KL4" s="60"/>
      <c r="KM4" s="60"/>
      <c r="KN4" s="60"/>
      <c r="KO4" s="60"/>
      <c r="KP4" s="60"/>
      <c r="KQ4" s="60"/>
      <c r="KR4" s="60"/>
      <c r="KS4" s="60"/>
      <c r="KT4" s="60"/>
      <c r="KU4" s="60"/>
      <c r="KV4" s="60"/>
      <c r="KW4" s="60"/>
      <c r="KX4" s="60"/>
      <c r="KY4" s="60"/>
      <c r="KZ4" s="76">
        <v>71.3</v>
      </c>
      <c r="LA4" s="76">
        <v>267.92200000000003</v>
      </c>
      <c r="LB4" s="76">
        <v>28.3</v>
      </c>
      <c r="LC4" s="76">
        <v>13.4</v>
      </c>
      <c r="LD4" s="76">
        <v>2.1177999999999999</v>
      </c>
      <c r="LE4" s="76">
        <v>0.65210000000000001</v>
      </c>
      <c r="LF4" s="76">
        <v>0.93779999999999997</v>
      </c>
      <c r="LG4" s="76">
        <v>0.66279999999999994</v>
      </c>
      <c r="LH4" s="76">
        <v>0.42520000000000002</v>
      </c>
      <c r="LI4" s="76">
        <v>2</v>
      </c>
      <c r="LJ4" s="76">
        <v>6</v>
      </c>
      <c r="LK4" s="76">
        <v>9</v>
      </c>
      <c r="LL4" s="76">
        <v>438.3</v>
      </c>
      <c r="LM4" s="76">
        <v>219.2</v>
      </c>
      <c r="LN4" s="76">
        <v>2922.11</v>
      </c>
      <c r="LO4" s="76">
        <v>1461.05</v>
      </c>
      <c r="LP4" s="76">
        <v>1860.52</v>
      </c>
      <c r="LQ4" s="76">
        <v>930.25800000000004</v>
      </c>
      <c r="LR4" s="76">
        <v>5698.02</v>
      </c>
      <c r="LS4" s="76">
        <v>1</v>
      </c>
      <c r="LT4" s="76">
        <v>2</v>
      </c>
      <c r="LU4" s="76">
        <v>44.6</v>
      </c>
      <c r="LV4" s="76">
        <v>22.3</v>
      </c>
      <c r="LW4" s="76">
        <v>33.700000000000003</v>
      </c>
      <c r="LX4" s="76">
        <v>550.71799999999996</v>
      </c>
      <c r="LY4" s="76">
        <v>275.35899999999998</v>
      </c>
      <c r="LZ4" s="76">
        <v>5963.42</v>
      </c>
      <c r="MA4" s="76">
        <v>544.88099999999997</v>
      </c>
      <c r="MB4" s="76">
        <v>272.44099999999997</v>
      </c>
      <c r="MC4" s="76">
        <v>6227.95</v>
      </c>
      <c r="MD4" s="76">
        <v>2</v>
      </c>
      <c r="ME4" s="76">
        <v>2</v>
      </c>
      <c r="MF4" s="76">
        <v>5</v>
      </c>
      <c r="MG4" s="76">
        <v>139.19999999999999</v>
      </c>
      <c r="MH4" s="76">
        <v>27.8</v>
      </c>
      <c r="MI4" s="76">
        <v>53.4</v>
      </c>
      <c r="MJ4" s="76">
        <v>915.90700000000004</v>
      </c>
      <c r="MK4" s="76">
        <v>183.18100000000001</v>
      </c>
      <c r="ML4" s="76">
        <v>2712.77</v>
      </c>
      <c r="MM4" s="76">
        <v>539.94799999999998</v>
      </c>
      <c r="MN4" s="76">
        <v>107.99</v>
      </c>
      <c r="MO4" s="76">
        <v>1435.36</v>
      </c>
      <c r="MP4" s="76">
        <v>4</v>
      </c>
      <c r="MQ4" s="76">
        <v>3</v>
      </c>
      <c r="MR4" s="76">
        <v>8</v>
      </c>
      <c r="MS4" s="76">
        <v>254.5</v>
      </c>
      <c r="MT4" s="76">
        <v>31.8</v>
      </c>
      <c r="MU4" s="76">
        <v>441.6</v>
      </c>
      <c r="MV4" s="76">
        <v>1455.48</v>
      </c>
      <c r="MW4" s="76">
        <v>181.935</v>
      </c>
      <c r="MX4" s="76">
        <v>36637.699999999997</v>
      </c>
      <c r="MY4" s="76">
        <v>96.960800000000006</v>
      </c>
      <c r="MZ4" s="76">
        <v>0</v>
      </c>
      <c r="NA4" s="76">
        <v>19560.5</v>
      </c>
      <c r="NB4" s="76">
        <v>0</v>
      </c>
      <c r="NC4" s="76">
        <v>0</v>
      </c>
      <c r="ND4" s="76"/>
      <c r="NE4" s="76"/>
      <c r="NF4" s="76"/>
      <c r="NG4" s="76"/>
      <c r="NH4" s="76"/>
      <c r="NI4" s="76"/>
      <c r="NJ4" s="76"/>
      <c r="NK4" s="76"/>
      <c r="NL4" s="76"/>
      <c r="NM4" s="76"/>
      <c r="NN4" s="76">
        <v>0</v>
      </c>
      <c r="NO4" s="76"/>
      <c r="NP4" s="76"/>
      <c r="NQ4" s="76"/>
      <c r="NR4" s="76"/>
      <c r="NS4" s="76"/>
      <c r="NT4" s="76"/>
      <c r="NU4" s="76"/>
      <c r="NV4" s="76"/>
      <c r="NW4" s="76"/>
      <c r="NX4" s="76"/>
      <c r="NY4" s="76"/>
      <c r="NZ4" s="76">
        <v>0</v>
      </c>
      <c r="OA4" s="76">
        <v>77.211100000000002</v>
      </c>
      <c r="OB4" s="76">
        <v>230.2</v>
      </c>
      <c r="OC4" s="76">
        <v>1</v>
      </c>
      <c r="OD4" s="76">
        <v>3</v>
      </c>
      <c r="OE4" s="76">
        <v>4</v>
      </c>
      <c r="OF4" s="76">
        <v>230.2</v>
      </c>
      <c r="OG4" s="76">
        <v>230.2</v>
      </c>
      <c r="OH4" s="76">
        <v>1719.03</v>
      </c>
      <c r="OI4" s="76">
        <v>1719.03</v>
      </c>
      <c r="OJ4" s="76">
        <v>1167.83</v>
      </c>
      <c r="OK4" s="76">
        <v>1167.83</v>
      </c>
      <c r="OL4" s="76">
        <v>2762.58</v>
      </c>
      <c r="OM4" s="76">
        <v>1</v>
      </c>
      <c r="ON4" s="76">
        <v>1</v>
      </c>
      <c r="OO4" s="76">
        <v>26.4</v>
      </c>
      <c r="OP4" s="76">
        <v>26.4</v>
      </c>
      <c r="OQ4" s="76">
        <v>0</v>
      </c>
      <c r="OR4" s="76">
        <v>329.964</v>
      </c>
      <c r="OS4" s="76">
        <v>329.964</v>
      </c>
      <c r="OT4" s="76">
        <v>0</v>
      </c>
      <c r="OU4" s="76">
        <v>328.24400000000003</v>
      </c>
      <c r="OV4" s="76">
        <v>328.24400000000003</v>
      </c>
      <c r="OW4" s="76">
        <v>0</v>
      </c>
      <c r="OX4" s="76">
        <v>1</v>
      </c>
      <c r="OY4" s="76">
        <v>2</v>
      </c>
      <c r="OZ4" s="76">
        <v>2</v>
      </c>
      <c r="PA4" s="76">
        <v>52.8</v>
      </c>
      <c r="PB4" s="76">
        <v>26.4</v>
      </c>
      <c r="PC4" s="76">
        <v>91.5</v>
      </c>
      <c r="PD4" s="76">
        <v>408.83600000000001</v>
      </c>
      <c r="PE4" s="76">
        <v>204.41800000000001</v>
      </c>
      <c r="PF4" s="76">
        <v>4584.6499999999996</v>
      </c>
      <c r="PG4" s="76">
        <v>262.21499999999997</v>
      </c>
      <c r="PH4" s="76">
        <v>131.107</v>
      </c>
      <c r="PI4" s="76">
        <v>1254.6300000000001</v>
      </c>
      <c r="PJ4" s="76">
        <v>2</v>
      </c>
      <c r="PK4" s="76">
        <v>3</v>
      </c>
      <c r="PL4" s="76">
        <v>4</v>
      </c>
      <c r="PM4" s="76">
        <v>151</v>
      </c>
      <c r="PN4" s="76">
        <v>37.799999999999997</v>
      </c>
      <c r="PO4" s="76">
        <v>707.1</v>
      </c>
      <c r="PP4" s="76">
        <v>980.22699999999998</v>
      </c>
      <c r="PQ4" s="76">
        <v>245.05699999999999</v>
      </c>
      <c r="PR4" s="76">
        <v>67749.399999999994</v>
      </c>
      <c r="PS4" s="76">
        <v>144.34200000000001</v>
      </c>
      <c r="PT4" s="76">
        <v>0</v>
      </c>
      <c r="PU4" s="76">
        <v>37760.300000000003</v>
      </c>
      <c r="PV4" s="76">
        <v>0</v>
      </c>
      <c r="PW4" s="76">
        <v>0</v>
      </c>
      <c r="PX4" s="76"/>
      <c r="PY4" s="76"/>
      <c r="PZ4" s="76"/>
      <c r="QA4" s="76"/>
      <c r="QB4" s="76"/>
      <c r="QC4" s="76"/>
      <c r="QD4" s="76"/>
      <c r="QE4" s="76"/>
      <c r="QF4" s="76"/>
      <c r="QG4" s="76"/>
      <c r="QH4" s="76">
        <v>0</v>
      </c>
      <c r="QI4" s="76">
        <v>0</v>
      </c>
      <c r="QJ4" s="76"/>
      <c r="QK4" s="76"/>
      <c r="QL4" s="76"/>
      <c r="QM4" s="76"/>
      <c r="QN4" s="76"/>
      <c r="QO4" s="76"/>
      <c r="QP4" s="76"/>
      <c r="QQ4" s="76"/>
      <c r="QR4" s="76"/>
      <c r="QS4" s="76"/>
      <c r="QT4" s="76">
        <v>0</v>
      </c>
      <c r="QU4" s="76">
        <v>90.55</v>
      </c>
      <c r="QV4" s="76">
        <v>230.2</v>
      </c>
      <c r="QW4" s="76">
        <v>1</v>
      </c>
      <c r="QX4" s="76">
        <v>3</v>
      </c>
      <c r="QY4" s="76">
        <v>5</v>
      </c>
      <c r="QZ4" s="76">
        <v>208.1</v>
      </c>
      <c r="RA4" s="76">
        <v>208.1</v>
      </c>
      <c r="RB4" s="76">
        <v>1203.08</v>
      </c>
      <c r="RC4" s="76">
        <v>1203.08</v>
      </c>
      <c r="RD4" s="76">
        <v>692.68799999999999</v>
      </c>
      <c r="RE4" s="76">
        <v>692.68799999999999</v>
      </c>
      <c r="RF4" s="76">
        <v>2913.32</v>
      </c>
      <c r="RG4" s="76">
        <v>1</v>
      </c>
      <c r="RH4" s="76">
        <v>1</v>
      </c>
      <c r="RI4" s="76">
        <v>18.2</v>
      </c>
      <c r="RJ4" s="76">
        <v>18.2</v>
      </c>
      <c r="RK4" s="76">
        <v>0</v>
      </c>
      <c r="RL4" s="76">
        <v>220.75399999999999</v>
      </c>
      <c r="RM4" s="76">
        <v>220.75399999999999</v>
      </c>
      <c r="RN4" s="76">
        <v>0</v>
      </c>
      <c r="RO4" s="76">
        <v>216.63800000000001</v>
      </c>
      <c r="RP4" s="76">
        <v>216.63800000000001</v>
      </c>
      <c r="RQ4" s="76">
        <v>0</v>
      </c>
      <c r="RR4" s="76">
        <v>1</v>
      </c>
      <c r="RS4" s="76">
        <v>2</v>
      </c>
      <c r="RT4" s="76">
        <v>3</v>
      </c>
      <c r="RU4" s="76">
        <v>86.5</v>
      </c>
      <c r="RV4" s="76">
        <v>28.8</v>
      </c>
      <c r="RW4" s="76">
        <v>57.4</v>
      </c>
      <c r="RX4" s="76">
        <v>507.07100000000003</v>
      </c>
      <c r="RY4" s="76">
        <v>169.024</v>
      </c>
      <c r="RZ4" s="76">
        <v>2381.56</v>
      </c>
      <c r="SA4" s="76">
        <v>277.733</v>
      </c>
      <c r="SB4" s="76">
        <v>92.577600000000004</v>
      </c>
      <c r="SC4" s="76">
        <v>1352.69</v>
      </c>
      <c r="SD4" s="76">
        <v>2</v>
      </c>
      <c r="SE4" s="76">
        <v>3</v>
      </c>
      <c r="SF4" s="76">
        <v>4</v>
      </c>
      <c r="SG4" s="76">
        <v>103.4</v>
      </c>
      <c r="SH4" s="76">
        <v>25.9</v>
      </c>
      <c r="SI4" s="76">
        <v>228.9</v>
      </c>
      <c r="SJ4" s="76">
        <v>475.25599999999997</v>
      </c>
      <c r="SK4" s="76">
        <v>118.81399999999999</v>
      </c>
      <c r="SL4" s="76">
        <v>7113.67</v>
      </c>
      <c r="SM4" s="76">
        <v>49.579500000000003</v>
      </c>
      <c r="SN4" s="76">
        <v>0</v>
      </c>
      <c r="SO4" s="76">
        <v>1894.06</v>
      </c>
      <c r="SP4" s="76">
        <v>0</v>
      </c>
      <c r="SQ4" s="76">
        <v>0</v>
      </c>
      <c r="SR4" s="76"/>
      <c r="SS4" s="76"/>
      <c r="ST4" s="76"/>
      <c r="SU4" s="76"/>
      <c r="SV4" s="76"/>
      <c r="SW4" s="76"/>
      <c r="SX4" s="76"/>
      <c r="SY4" s="76"/>
      <c r="SZ4" s="76"/>
      <c r="TA4" s="76"/>
      <c r="TB4" s="76">
        <v>0</v>
      </c>
      <c r="TC4" s="76">
        <v>0</v>
      </c>
      <c r="TD4" s="76"/>
      <c r="TE4" s="76"/>
      <c r="TF4" s="76"/>
      <c r="TG4" s="76"/>
      <c r="TH4" s="76"/>
      <c r="TI4" s="76"/>
      <c r="TJ4" s="76"/>
      <c r="TK4" s="76"/>
      <c r="TL4" s="76"/>
      <c r="TM4" s="76"/>
      <c r="TN4" s="76">
        <v>0</v>
      </c>
      <c r="TO4" s="76">
        <v>2.4</v>
      </c>
      <c r="TP4" s="76">
        <v>208.1</v>
      </c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</row>
    <row r="5" spans="1:1206" s="36" customFormat="1" x14ac:dyDescent="0.25">
      <c r="A5" s="21">
        <v>2</v>
      </c>
      <c r="B5" s="13" t="s">
        <v>981</v>
      </c>
      <c r="C5" s="6">
        <v>513</v>
      </c>
      <c r="D5" s="13"/>
      <c r="E5" s="13"/>
      <c r="F5" s="22" t="s">
        <v>828</v>
      </c>
      <c r="G5" s="107">
        <v>32</v>
      </c>
      <c r="H5" s="6">
        <v>36.1</v>
      </c>
      <c r="I5" s="68" t="s">
        <v>531</v>
      </c>
      <c r="J5" s="107" t="s">
        <v>542</v>
      </c>
      <c r="K5" s="107"/>
      <c r="L5" s="107">
        <v>1</v>
      </c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9"/>
      <c r="X5" s="109"/>
      <c r="Y5" s="53"/>
      <c r="Z5" s="53"/>
      <c r="AA5" s="109">
        <v>0.13878080415045396</v>
      </c>
      <c r="AB5" s="109">
        <v>0.14000000000000001</v>
      </c>
      <c r="AC5" s="23">
        <v>1.5</v>
      </c>
      <c r="AD5" s="25">
        <v>1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26"/>
      <c r="BD5" s="26"/>
      <c r="BE5" s="26"/>
      <c r="BF5" s="27"/>
      <c r="BG5" s="42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/>
      <c r="CK5" s="43"/>
      <c r="CL5" s="43"/>
      <c r="CM5" s="43"/>
      <c r="CN5" s="105">
        <v>0</v>
      </c>
      <c r="CO5" s="105"/>
      <c r="CP5" s="105">
        <v>0.37708333333333338</v>
      </c>
      <c r="CQ5" s="105"/>
      <c r="CR5" s="158"/>
      <c r="CS5" s="97"/>
      <c r="CT5" s="97"/>
      <c r="CU5" s="97"/>
      <c r="CV5" s="97"/>
      <c r="CW5" s="97"/>
      <c r="CX5" s="13"/>
      <c r="CY5" s="13">
        <v>194</v>
      </c>
      <c r="CZ5" s="33"/>
      <c r="DA5" s="26"/>
      <c r="DB5" s="26"/>
      <c r="DC5" s="26"/>
      <c r="DD5" s="183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6"/>
      <c r="DR5" s="26"/>
      <c r="DS5" s="26"/>
      <c r="DT5" s="26"/>
      <c r="DU5" s="26"/>
      <c r="DV5" s="38"/>
      <c r="DW5" s="26"/>
      <c r="DX5" s="6"/>
      <c r="DY5" s="6"/>
      <c r="DZ5" s="6"/>
      <c r="EA5" s="6"/>
      <c r="EB5" s="38"/>
      <c r="EC5" s="30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31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6"/>
      <c r="FM5" s="30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3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30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3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30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31"/>
      <c r="IZ5" s="42"/>
      <c r="JA5" s="42"/>
      <c r="JB5" s="42"/>
      <c r="JC5" s="42"/>
      <c r="JD5" s="42"/>
      <c r="JE5" s="42"/>
      <c r="JF5" s="42"/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2"/>
      <c r="JR5" s="42"/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42"/>
      <c r="KE5" s="42"/>
      <c r="KF5" s="42"/>
      <c r="KG5" s="42"/>
      <c r="KH5" s="42"/>
      <c r="KI5" s="31"/>
      <c r="KJ5" s="42"/>
      <c r="KK5" s="42"/>
      <c r="KL5" s="42"/>
      <c r="KM5" s="42"/>
      <c r="KN5" s="42"/>
      <c r="KO5" s="42"/>
      <c r="KP5" s="42"/>
      <c r="KQ5" s="42"/>
      <c r="KR5" s="42"/>
      <c r="KS5" s="42"/>
      <c r="KT5" s="42"/>
      <c r="KU5" s="42"/>
      <c r="KV5" s="42"/>
      <c r="KW5" s="42"/>
      <c r="KX5" s="42"/>
      <c r="KY5" s="42"/>
      <c r="KZ5" s="21" t="s">
        <v>515</v>
      </c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</row>
    <row r="6" spans="1:1206" s="36" customFormat="1" x14ac:dyDescent="0.25">
      <c r="A6" s="21">
        <v>2</v>
      </c>
      <c r="B6" s="13" t="s">
        <v>917</v>
      </c>
      <c r="C6" s="6">
        <v>418</v>
      </c>
      <c r="D6" s="13"/>
      <c r="E6" s="13"/>
      <c r="F6" s="22" t="s">
        <v>783</v>
      </c>
      <c r="G6" s="13">
        <v>20</v>
      </c>
      <c r="H6" s="13">
        <v>20.2</v>
      </c>
      <c r="I6" s="13" t="s">
        <v>531</v>
      </c>
      <c r="J6" s="6" t="s">
        <v>916</v>
      </c>
      <c r="K6" s="6"/>
      <c r="L6" s="21">
        <v>1</v>
      </c>
      <c r="M6" s="6"/>
      <c r="N6" s="6"/>
      <c r="O6" s="6"/>
      <c r="P6" s="6"/>
      <c r="Q6" s="6"/>
      <c r="R6" s="6"/>
      <c r="S6" s="6"/>
      <c r="T6" s="6"/>
      <c r="U6" s="6"/>
      <c r="V6" s="6"/>
      <c r="W6" s="23"/>
      <c r="X6" s="23"/>
      <c r="Y6" s="53"/>
      <c r="Z6" s="53"/>
      <c r="AA6" s="23">
        <v>0.14067278287461774</v>
      </c>
      <c r="AB6" s="23">
        <v>0.14000000000000001</v>
      </c>
      <c r="AC6" s="23">
        <v>1</v>
      </c>
      <c r="AD6" s="23">
        <v>0</v>
      </c>
      <c r="AE6" s="6"/>
      <c r="AF6" s="6"/>
      <c r="AG6" s="6"/>
      <c r="AH6" s="6"/>
      <c r="AI6" s="6"/>
      <c r="AJ6" s="6"/>
      <c r="AK6" s="6"/>
      <c r="AL6" s="6"/>
      <c r="AM6" s="6"/>
      <c r="AN6" s="6">
        <v>0.68975299999999995</v>
      </c>
      <c r="AO6" s="6">
        <v>0.70128599999999996</v>
      </c>
      <c r="AP6" s="6">
        <v>0.69153100000000001</v>
      </c>
      <c r="AQ6" s="6">
        <v>0.71816999999999998</v>
      </c>
      <c r="AR6" s="6">
        <v>0.791049</v>
      </c>
      <c r="AS6" s="6"/>
      <c r="AT6" s="6"/>
      <c r="AU6" s="6"/>
      <c r="AV6" s="6"/>
      <c r="AW6" s="6"/>
      <c r="AX6" s="6"/>
      <c r="AY6" s="6"/>
      <c r="AZ6" s="6"/>
      <c r="BA6" s="6"/>
      <c r="BB6" s="6"/>
      <c r="BC6" s="26"/>
      <c r="BD6" s="26"/>
      <c r="BE6" s="26"/>
      <c r="BF6" s="27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43"/>
      <c r="BV6" s="43"/>
      <c r="BW6" s="43"/>
      <c r="BX6" s="23"/>
      <c r="BY6" s="23"/>
      <c r="BZ6" s="23"/>
      <c r="CA6" s="23">
        <v>1</v>
      </c>
      <c r="CB6" s="23"/>
      <c r="CC6" s="23"/>
      <c r="CD6" s="23"/>
      <c r="CE6" s="23"/>
      <c r="CF6" s="23"/>
      <c r="CG6" s="23"/>
      <c r="CH6" s="23"/>
      <c r="CI6" s="23"/>
      <c r="CJ6"/>
      <c r="CK6" s="23"/>
      <c r="CL6" s="23"/>
      <c r="CM6" s="23"/>
      <c r="CN6" s="105">
        <v>0.31736111111111115</v>
      </c>
      <c r="CO6" s="105"/>
      <c r="CP6" s="105">
        <v>0.33055555555555555</v>
      </c>
      <c r="CQ6" s="6"/>
      <c r="CR6" s="6"/>
      <c r="CS6" s="23"/>
      <c r="CT6" s="23"/>
      <c r="CU6" s="23"/>
      <c r="CV6" s="23">
        <v>8.1999999999999993</v>
      </c>
      <c r="CW6" s="23"/>
      <c r="CX6" s="13"/>
      <c r="CY6" s="13">
        <v>130</v>
      </c>
      <c r="CZ6" s="62">
        <v>0</v>
      </c>
      <c r="DA6" s="15">
        <v>0</v>
      </c>
      <c r="DB6" s="15"/>
      <c r="DC6" s="15"/>
      <c r="DD6" s="37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>
        <v>0</v>
      </c>
      <c r="DQ6" s="26">
        <v>0</v>
      </c>
      <c r="DR6" s="26">
        <v>0</v>
      </c>
      <c r="DS6" s="26">
        <v>0</v>
      </c>
      <c r="DT6" s="26">
        <v>0</v>
      </c>
      <c r="DU6" s="26">
        <v>0</v>
      </c>
      <c r="DV6" s="38">
        <v>0</v>
      </c>
      <c r="DW6" s="6"/>
      <c r="DX6" s="6">
        <v>0</v>
      </c>
      <c r="DY6" s="6">
        <v>0</v>
      </c>
      <c r="DZ6" s="6">
        <v>0</v>
      </c>
      <c r="EA6" s="6">
        <v>0</v>
      </c>
      <c r="EB6" s="38">
        <v>0</v>
      </c>
      <c r="EC6" s="30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31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30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32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30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32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30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31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31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>
        <v>63.8</v>
      </c>
      <c r="LA6">
        <v>198.76</v>
      </c>
      <c r="LB6">
        <v>21</v>
      </c>
      <c r="LC6">
        <v>12.9</v>
      </c>
      <c r="LD6">
        <v>1.6292</v>
      </c>
      <c r="LE6">
        <v>0.75819999999999999</v>
      </c>
      <c r="LF6">
        <v>0.85829999999999995</v>
      </c>
      <c r="LG6">
        <v>0.6139</v>
      </c>
      <c r="LH6">
        <v>0.57489999999999997</v>
      </c>
      <c r="LI6">
        <v>3</v>
      </c>
      <c r="LJ6">
        <v>6</v>
      </c>
      <c r="LK6">
        <v>9</v>
      </c>
      <c r="LL6">
        <v>431.5</v>
      </c>
      <c r="LM6">
        <v>143.80000000000001</v>
      </c>
      <c r="LN6">
        <v>2597.15</v>
      </c>
      <c r="LO6">
        <v>865.71699999999998</v>
      </c>
      <c r="LP6">
        <v>1434.1</v>
      </c>
      <c r="LQ6">
        <v>478.03399999999999</v>
      </c>
      <c r="LR6">
        <v>4027.48</v>
      </c>
      <c r="LS6">
        <v>1</v>
      </c>
      <c r="LT6">
        <v>3</v>
      </c>
      <c r="LU6">
        <v>78.2</v>
      </c>
      <c r="LV6">
        <v>26.1</v>
      </c>
      <c r="LW6">
        <v>93.7</v>
      </c>
      <c r="LX6">
        <v>651.09900000000005</v>
      </c>
      <c r="LY6">
        <v>217.03299999999999</v>
      </c>
      <c r="LZ6">
        <v>10154.4</v>
      </c>
      <c r="MA6">
        <v>448.17899999999997</v>
      </c>
      <c r="MB6">
        <v>149.393</v>
      </c>
      <c r="MC6">
        <v>7108.92</v>
      </c>
      <c r="MD6">
        <v>2</v>
      </c>
      <c r="ME6">
        <v>2</v>
      </c>
      <c r="MF6">
        <v>4</v>
      </c>
      <c r="MG6">
        <v>123.8</v>
      </c>
      <c r="MH6">
        <v>31</v>
      </c>
      <c r="MI6">
        <v>388.2</v>
      </c>
      <c r="MJ6">
        <v>719.14300000000003</v>
      </c>
      <c r="MK6">
        <v>179.786</v>
      </c>
      <c r="ML6">
        <v>8583.15</v>
      </c>
      <c r="MM6">
        <v>368.149</v>
      </c>
      <c r="MN6">
        <v>92.037400000000005</v>
      </c>
      <c r="MO6">
        <v>2123.41</v>
      </c>
      <c r="MP6">
        <v>2</v>
      </c>
      <c r="MQ6">
        <v>3</v>
      </c>
      <c r="MR6">
        <v>4</v>
      </c>
      <c r="MS6">
        <v>132.5</v>
      </c>
      <c r="MT6">
        <v>33.1</v>
      </c>
      <c r="MU6">
        <v>238.7</v>
      </c>
      <c r="MV6">
        <v>733.98500000000001</v>
      </c>
      <c r="MW6">
        <v>183.49600000000001</v>
      </c>
      <c r="MX6">
        <v>15327.9</v>
      </c>
      <c r="MY6">
        <v>99.117900000000006</v>
      </c>
      <c r="MZ6">
        <v>0</v>
      </c>
      <c r="NA6">
        <v>7595.59</v>
      </c>
      <c r="NB6">
        <v>1</v>
      </c>
      <c r="NC6">
        <v>4</v>
      </c>
      <c r="ND6">
        <v>2</v>
      </c>
      <c r="NE6">
        <v>75.2</v>
      </c>
      <c r="NF6">
        <v>37.6</v>
      </c>
      <c r="NG6">
        <v>401.7</v>
      </c>
      <c r="NH6">
        <v>430.37599999999998</v>
      </c>
      <c r="NI6">
        <v>215.18799999999999</v>
      </c>
      <c r="NJ6">
        <v>16410.8</v>
      </c>
      <c r="NK6">
        <v>204.119</v>
      </c>
      <c r="NL6">
        <v>102.06</v>
      </c>
      <c r="NM6">
        <v>4244.6000000000004</v>
      </c>
      <c r="NN6">
        <v>1</v>
      </c>
      <c r="NO6">
        <v>5</v>
      </c>
      <c r="NP6">
        <v>2</v>
      </c>
      <c r="NQ6">
        <v>21.8</v>
      </c>
      <c r="NR6">
        <v>10.9</v>
      </c>
      <c r="NS6">
        <v>22.5</v>
      </c>
      <c r="NT6">
        <v>62.549100000000003</v>
      </c>
      <c r="NU6">
        <v>31.2745</v>
      </c>
      <c r="NV6">
        <v>291.00099999999998</v>
      </c>
      <c r="NW6">
        <v>17.182600000000001</v>
      </c>
      <c r="NX6">
        <v>8.5913199999999996</v>
      </c>
      <c r="NY6">
        <v>30.899100000000001</v>
      </c>
      <c r="NZ6">
        <v>0</v>
      </c>
      <c r="OA6">
        <v>82.2667</v>
      </c>
      <c r="OB6">
        <v>252.9</v>
      </c>
      <c r="OC6">
        <v>1</v>
      </c>
      <c r="OD6">
        <v>2</v>
      </c>
      <c r="OE6">
        <v>3</v>
      </c>
      <c r="OF6">
        <v>162.6</v>
      </c>
      <c r="OG6">
        <v>162.6</v>
      </c>
      <c r="OH6">
        <v>1153.94</v>
      </c>
      <c r="OI6">
        <v>1153.94</v>
      </c>
      <c r="OJ6">
        <v>705.07100000000003</v>
      </c>
      <c r="OK6">
        <v>705.07100000000003</v>
      </c>
      <c r="OL6">
        <v>1301</v>
      </c>
      <c r="OM6">
        <v>1</v>
      </c>
      <c r="ON6">
        <v>1</v>
      </c>
      <c r="OO6">
        <v>26.9</v>
      </c>
      <c r="OP6">
        <v>26.9</v>
      </c>
      <c r="OQ6">
        <v>0</v>
      </c>
      <c r="OR6">
        <v>262.22199999999998</v>
      </c>
      <c r="OS6">
        <v>262.22199999999998</v>
      </c>
      <c r="OT6">
        <v>0</v>
      </c>
      <c r="OU6">
        <v>208.96600000000001</v>
      </c>
      <c r="OV6">
        <v>208.96600000000001</v>
      </c>
      <c r="OW6">
        <v>0</v>
      </c>
      <c r="OX6">
        <v>1</v>
      </c>
      <c r="OY6">
        <v>2</v>
      </c>
      <c r="OZ6">
        <v>2</v>
      </c>
      <c r="PA6">
        <v>72.599999999999994</v>
      </c>
      <c r="PB6">
        <v>36.299999999999997</v>
      </c>
      <c r="PC6">
        <v>132.5</v>
      </c>
      <c r="PD6">
        <v>457.49299999999999</v>
      </c>
      <c r="PE6">
        <v>228.74600000000001</v>
      </c>
      <c r="PF6">
        <v>58.446300000000001</v>
      </c>
      <c r="PG6">
        <v>249.55500000000001</v>
      </c>
      <c r="PH6">
        <v>124.777</v>
      </c>
      <c r="PI6">
        <v>583.49199999999996</v>
      </c>
      <c r="PJ6">
        <v>1</v>
      </c>
      <c r="PK6">
        <v>3</v>
      </c>
      <c r="PL6">
        <v>2</v>
      </c>
      <c r="PM6">
        <v>63.1</v>
      </c>
      <c r="PN6">
        <v>31.6</v>
      </c>
      <c r="PO6">
        <v>517.4</v>
      </c>
      <c r="PP6">
        <v>434.22800000000001</v>
      </c>
      <c r="PQ6">
        <v>217.114</v>
      </c>
      <c r="PR6">
        <v>36811.1</v>
      </c>
      <c r="PS6">
        <v>123.27500000000001</v>
      </c>
      <c r="PT6">
        <v>0</v>
      </c>
      <c r="PU6">
        <v>14768.8</v>
      </c>
      <c r="PV6">
        <v>0</v>
      </c>
      <c r="PW6"/>
      <c r="PX6"/>
      <c r="PY6"/>
      <c r="PZ6"/>
      <c r="QA6"/>
      <c r="QB6"/>
      <c r="QC6"/>
      <c r="QD6"/>
      <c r="QE6"/>
      <c r="QF6"/>
      <c r="QG6"/>
      <c r="QH6">
        <v>0</v>
      </c>
      <c r="QI6"/>
      <c r="QJ6"/>
      <c r="QK6"/>
      <c r="QL6"/>
      <c r="QM6"/>
      <c r="QN6"/>
      <c r="QO6"/>
      <c r="QP6"/>
      <c r="QQ6"/>
      <c r="QR6"/>
      <c r="QS6"/>
      <c r="QT6">
        <v>0</v>
      </c>
      <c r="QU6">
        <v>81.5</v>
      </c>
      <c r="QV6">
        <v>162.6</v>
      </c>
      <c r="QW6">
        <v>1</v>
      </c>
      <c r="QX6">
        <v>4</v>
      </c>
      <c r="QY6">
        <v>5</v>
      </c>
      <c r="QZ6">
        <v>252.9</v>
      </c>
      <c r="RA6">
        <v>252.9</v>
      </c>
      <c r="RB6">
        <v>1341.63</v>
      </c>
      <c r="RC6">
        <v>1341.63</v>
      </c>
      <c r="RD6">
        <v>676.11099999999999</v>
      </c>
      <c r="RE6">
        <v>676.11099999999999</v>
      </c>
      <c r="RF6">
        <v>4805.4799999999996</v>
      </c>
      <c r="RG6">
        <v>1</v>
      </c>
      <c r="RH6">
        <v>1</v>
      </c>
      <c r="RI6">
        <v>35.299999999999997</v>
      </c>
      <c r="RJ6">
        <v>35.299999999999997</v>
      </c>
      <c r="RK6">
        <v>0</v>
      </c>
      <c r="RL6">
        <v>287.29700000000003</v>
      </c>
      <c r="RM6">
        <v>287.29700000000003</v>
      </c>
      <c r="RN6">
        <v>0</v>
      </c>
      <c r="RO6">
        <v>186.29400000000001</v>
      </c>
      <c r="RP6">
        <v>186.29400000000001</v>
      </c>
      <c r="RQ6">
        <v>0</v>
      </c>
      <c r="RR6">
        <v>1</v>
      </c>
      <c r="RS6">
        <v>2</v>
      </c>
      <c r="RT6">
        <v>2</v>
      </c>
      <c r="RU6">
        <v>51.2</v>
      </c>
      <c r="RV6">
        <v>25.6</v>
      </c>
      <c r="RW6">
        <v>918.1</v>
      </c>
      <c r="RX6">
        <v>261.64999999999998</v>
      </c>
      <c r="RY6">
        <v>130.82499999999999</v>
      </c>
      <c r="RZ6">
        <v>16102.4</v>
      </c>
      <c r="SA6">
        <v>118.595</v>
      </c>
      <c r="SB6">
        <v>59.2973</v>
      </c>
      <c r="SC6">
        <v>1499.09</v>
      </c>
      <c r="SD6">
        <v>1</v>
      </c>
      <c r="SE6">
        <v>3</v>
      </c>
      <c r="SF6">
        <v>2</v>
      </c>
      <c r="SG6">
        <v>69.3</v>
      </c>
      <c r="SH6">
        <v>34.700000000000003</v>
      </c>
      <c r="SI6">
        <v>189.1</v>
      </c>
      <c r="SJ6">
        <v>299.75700000000001</v>
      </c>
      <c r="SK6">
        <v>149.87899999999999</v>
      </c>
      <c r="SL6">
        <v>4652.03</v>
      </c>
      <c r="SM6">
        <v>74.960499999999996</v>
      </c>
      <c r="SN6">
        <v>0</v>
      </c>
      <c r="SO6">
        <v>5683.66</v>
      </c>
      <c r="SP6">
        <v>1</v>
      </c>
      <c r="SQ6">
        <v>4</v>
      </c>
      <c r="SR6">
        <v>2</v>
      </c>
      <c r="SS6">
        <v>75.2</v>
      </c>
      <c r="ST6">
        <v>37.6</v>
      </c>
      <c r="SU6">
        <v>401.7</v>
      </c>
      <c r="SV6">
        <v>430.37599999999998</v>
      </c>
      <c r="SW6">
        <v>215.18799999999999</v>
      </c>
      <c r="SX6">
        <v>16410.8</v>
      </c>
      <c r="SY6">
        <v>204.119</v>
      </c>
      <c r="SZ6">
        <v>102.06</v>
      </c>
      <c r="TA6">
        <v>4244.6000000000004</v>
      </c>
      <c r="TB6">
        <v>1</v>
      </c>
      <c r="TC6">
        <v>5</v>
      </c>
      <c r="TD6">
        <v>2</v>
      </c>
      <c r="TE6">
        <v>21.8</v>
      </c>
      <c r="TF6">
        <v>10.9</v>
      </c>
      <c r="TG6">
        <v>22.5</v>
      </c>
      <c r="TH6">
        <v>62.549100000000003</v>
      </c>
      <c r="TI6">
        <v>31.2745</v>
      </c>
      <c r="TJ6">
        <v>291.00099999999998</v>
      </c>
      <c r="TK6">
        <v>17.182600000000001</v>
      </c>
      <c r="TL6">
        <v>8.5913199999999996</v>
      </c>
      <c r="TM6">
        <v>30.899100000000001</v>
      </c>
      <c r="TN6">
        <v>0</v>
      </c>
      <c r="TO6">
        <v>1.4</v>
      </c>
      <c r="TP6">
        <v>252.9</v>
      </c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</row>
    <row r="7" spans="1:1206" s="36" customFormat="1" x14ac:dyDescent="0.25">
      <c r="A7" s="21">
        <v>2</v>
      </c>
      <c r="B7" s="13" t="s">
        <v>777</v>
      </c>
      <c r="C7" s="6">
        <v>288</v>
      </c>
      <c r="D7" s="13"/>
      <c r="E7" s="13"/>
      <c r="F7" s="22" t="s">
        <v>778</v>
      </c>
      <c r="G7" s="68">
        <v>18</v>
      </c>
      <c r="H7" s="68">
        <v>18</v>
      </c>
      <c r="I7" s="68" t="s">
        <v>531</v>
      </c>
      <c r="J7" s="68" t="s">
        <v>647</v>
      </c>
      <c r="K7" s="68">
        <v>0</v>
      </c>
      <c r="L7" s="68">
        <v>1</v>
      </c>
      <c r="M7" s="68"/>
      <c r="N7" s="68"/>
      <c r="O7" s="68" t="s">
        <v>566</v>
      </c>
      <c r="P7" s="68"/>
      <c r="Q7" s="68"/>
      <c r="R7" s="68"/>
      <c r="S7" s="68"/>
      <c r="T7" s="68"/>
      <c r="U7" s="68"/>
      <c r="V7" s="68"/>
      <c r="W7" s="68">
        <v>0.33333333333333331</v>
      </c>
      <c r="X7" s="68">
        <v>0.33333333333333331</v>
      </c>
      <c r="Y7" s="50">
        <v>69</v>
      </c>
      <c r="Z7" s="50">
        <v>362</v>
      </c>
      <c r="AA7" s="25">
        <v>0.19060773480662985</v>
      </c>
      <c r="AB7" s="25">
        <v>0.19060773480662985</v>
      </c>
      <c r="AC7" s="23">
        <v>1.5</v>
      </c>
      <c r="AD7" s="25">
        <v>1</v>
      </c>
      <c r="AE7" s="60">
        <v>17.48</v>
      </c>
      <c r="AF7" s="60">
        <v>5.03</v>
      </c>
      <c r="AG7" s="60"/>
      <c r="AH7" s="60">
        <v>0.20300000000000001</v>
      </c>
      <c r="AI7" s="60">
        <v>2.1800000000000002</v>
      </c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15"/>
      <c r="BD7" s="15"/>
      <c r="BE7" s="15"/>
      <c r="BF7" s="27"/>
      <c r="BG7" s="60">
        <v>27</v>
      </c>
      <c r="BH7" s="59">
        <v>-48.35</v>
      </c>
      <c r="BI7" s="59">
        <v>1230</v>
      </c>
      <c r="BJ7" s="59"/>
      <c r="BK7" s="59">
        <v>31.89</v>
      </c>
      <c r="BL7" s="59">
        <v>28.8</v>
      </c>
      <c r="BM7" s="59">
        <v>60.69</v>
      </c>
      <c r="BN7" s="59">
        <v>0.17</v>
      </c>
      <c r="BO7" s="59">
        <v>0.09</v>
      </c>
      <c r="BP7" s="59">
        <v>290.68</v>
      </c>
      <c r="BQ7" s="59"/>
      <c r="BR7" s="59">
        <v>-37.659999999999997</v>
      </c>
      <c r="BS7" s="59">
        <v>10.69</v>
      </c>
      <c r="BT7" s="59">
        <v>0.55000000000000004</v>
      </c>
      <c r="BU7" s="59"/>
      <c r="BV7" s="59"/>
      <c r="BW7" s="59"/>
      <c r="BX7" s="59">
        <v>0.66</v>
      </c>
      <c r="BY7" s="71">
        <v>0.8</v>
      </c>
      <c r="BZ7" s="25">
        <v>1</v>
      </c>
      <c r="CA7" s="71"/>
      <c r="CB7" s="71"/>
      <c r="CC7" s="71"/>
      <c r="CD7" s="71"/>
      <c r="CE7" s="71"/>
      <c r="CF7" s="71"/>
      <c r="CG7" s="71"/>
      <c r="CH7" s="71"/>
      <c r="CI7" s="71"/>
      <c r="CJ7"/>
      <c r="CK7" s="71"/>
      <c r="CL7" s="71"/>
      <c r="CM7" s="71"/>
      <c r="CN7" s="61"/>
      <c r="CO7" s="61"/>
      <c r="CP7" s="61"/>
      <c r="CQ7" s="61"/>
      <c r="CR7" s="95"/>
      <c r="CS7" s="71"/>
      <c r="CT7" s="71"/>
      <c r="CU7" s="71"/>
      <c r="CV7" s="71"/>
      <c r="CW7" s="71"/>
      <c r="CX7" s="13"/>
      <c r="CY7" s="13">
        <v>57</v>
      </c>
      <c r="CZ7" s="178">
        <v>0</v>
      </c>
      <c r="DA7" s="96">
        <v>0</v>
      </c>
      <c r="DB7" s="15"/>
      <c r="DC7" s="96"/>
      <c r="DD7" s="181"/>
      <c r="DE7" s="76">
        <v>1</v>
      </c>
      <c r="DF7" s="76">
        <v>6.21</v>
      </c>
      <c r="DG7" s="76">
        <v>1.2</v>
      </c>
      <c r="DH7" s="76">
        <v>1.1299999999999999</v>
      </c>
      <c r="DI7" s="76"/>
      <c r="DJ7" s="76"/>
      <c r="DK7" s="76"/>
      <c r="DL7" s="76"/>
      <c r="DM7" s="76"/>
      <c r="DN7" s="76"/>
      <c r="DO7" s="76"/>
      <c r="DP7" s="76">
        <v>1</v>
      </c>
      <c r="DQ7" s="26">
        <v>0</v>
      </c>
      <c r="DR7" s="26">
        <v>0</v>
      </c>
      <c r="DS7" s="26">
        <v>0</v>
      </c>
      <c r="DT7" s="26">
        <v>0</v>
      </c>
      <c r="DU7" s="26">
        <v>0</v>
      </c>
      <c r="DV7" s="38">
        <v>0</v>
      </c>
      <c r="DW7" s="26"/>
      <c r="DX7" s="6">
        <v>1</v>
      </c>
      <c r="DY7" s="6">
        <v>1</v>
      </c>
      <c r="DZ7" s="13">
        <v>0</v>
      </c>
      <c r="EA7" s="6">
        <v>1</v>
      </c>
      <c r="EB7" s="38">
        <v>0</v>
      </c>
      <c r="EC7" s="63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4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13"/>
      <c r="FM7" s="63"/>
      <c r="FN7" s="60"/>
      <c r="FO7" s="60"/>
      <c r="FP7" s="60"/>
      <c r="FQ7" s="60"/>
      <c r="FR7" s="60"/>
      <c r="FS7" s="60"/>
      <c r="FT7" s="60"/>
      <c r="FU7" s="60"/>
      <c r="FV7" s="60"/>
      <c r="FW7" s="60"/>
      <c r="FX7" s="60"/>
      <c r="FY7" s="60"/>
      <c r="FZ7" s="60"/>
      <c r="GA7" s="60"/>
      <c r="GB7" s="60"/>
      <c r="GC7" s="60"/>
      <c r="GD7" s="60"/>
      <c r="GE7" s="65"/>
      <c r="GF7" s="60"/>
      <c r="GG7" s="60"/>
      <c r="GH7" s="60"/>
      <c r="GI7" s="60"/>
      <c r="GJ7" s="60"/>
      <c r="GK7" s="60"/>
      <c r="GL7" s="60"/>
      <c r="GM7" s="60"/>
      <c r="GN7" s="60"/>
      <c r="GO7" s="60"/>
      <c r="GP7" s="60"/>
      <c r="GQ7" s="60"/>
      <c r="GR7" s="60"/>
      <c r="GS7" s="60"/>
      <c r="GT7" s="60"/>
      <c r="GU7" s="60"/>
      <c r="GV7" s="60"/>
      <c r="GW7" s="63"/>
      <c r="GX7" s="60"/>
      <c r="GY7" s="60"/>
      <c r="GZ7" s="60"/>
      <c r="HA7" s="60"/>
      <c r="HB7" s="60"/>
      <c r="HC7" s="60"/>
      <c r="HD7" s="60"/>
      <c r="HE7" s="60"/>
      <c r="HF7" s="60"/>
      <c r="HG7" s="60"/>
      <c r="HH7" s="60"/>
      <c r="HI7" s="60"/>
      <c r="HJ7" s="60"/>
      <c r="HK7" s="60"/>
      <c r="HL7" s="60"/>
      <c r="HM7" s="60"/>
      <c r="HN7" s="60"/>
      <c r="HO7" s="65"/>
      <c r="HP7" s="60"/>
      <c r="HQ7" s="60"/>
      <c r="HR7" s="60"/>
      <c r="HS7" s="60"/>
      <c r="HT7" s="60"/>
      <c r="HU7" s="60"/>
      <c r="HV7" s="60"/>
      <c r="HW7" s="60"/>
      <c r="HX7" s="60"/>
      <c r="HY7" s="60"/>
      <c r="HZ7" s="60"/>
      <c r="IA7" s="60"/>
      <c r="IB7" s="60"/>
      <c r="IC7" s="60"/>
      <c r="ID7" s="60"/>
      <c r="IE7" s="60"/>
      <c r="IF7" s="60"/>
      <c r="IG7" s="63"/>
      <c r="IH7" s="60"/>
      <c r="II7" s="60"/>
      <c r="IJ7" s="60"/>
      <c r="IK7" s="60"/>
      <c r="IL7" s="60"/>
      <c r="IM7" s="60"/>
      <c r="IN7" s="60"/>
      <c r="IO7" s="60"/>
      <c r="IP7" s="60"/>
      <c r="IQ7" s="60"/>
      <c r="IR7" s="60"/>
      <c r="IS7" s="60"/>
      <c r="IT7" s="60"/>
      <c r="IU7" s="60"/>
      <c r="IV7" s="60"/>
      <c r="IW7" s="60"/>
      <c r="IX7" s="60"/>
      <c r="IY7" s="64"/>
      <c r="IZ7" s="60"/>
      <c r="JA7" s="60"/>
      <c r="JB7" s="60"/>
      <c r="JC7" s="60"/>
      <c r="JD7" s="60"/>
      <c r="JE7" s="60"/>
      <c r="JF7" s="60"/>
      <c r="JG7" s="60"/>
      <c r="JH7" s="60"/>
      <c r="JI7" s="60"/>
      <c r="JJ7" s="60"/>
      <c r="JK7" s="60"/>
      <c r="JL7" s="60"/>
      <c r="JM7" s="60"/>
      <c r="JN7" s="60"/>
      <c r="JO7" s="60"/>
      <c r="JP7" s="60"/>
      <c r="JQ7" s="60"/>
      <c r="JR7" s="60"/>
      <c r="JS7" s="60"/>
      <c r="JT7" s="60"/>
      <c r="JU7" s="60"/>
      <c r="JV7" s="60"/>
      <c r="JW7" s="60"/>
      <c r="JX7" s="60"/>
      <c r="JY7" s="60"/>
      <c r="JZ7" s="60"/>
      <c r="KA7" s="60"/>
      <c r="KB7" s="60"/>
      <c r="KC7" s="60"/>
      <c r="KD7" s="60"/>
      <c r="KE7" s="60"/>
      <c r="KF7" s="60"/>
      <c r="KG7" s="60"/>
      <c r="KH7" s="60"/>
      <c r="KI7" s="64"/>
      <c r="KJ7" s="60"/>
      <c r="KK7" s="60"/>
      <c r="KL7" s="60"/>
      <c r="KM7" s="60"/>
      <c r="KN7" s="60"/>
      <c r="KO7" s="60"/>
      <c r="KP7" s="60"/>
      <c r="KQ7" s="60"/>
      <c r="KR7" s="60"/>
      <c r="KS7" s="60"/>
      <c r="KT7" s="60"/>
      <c r="KU7" s="60"/>
      <c r="KV7" s="60"/>
      <c r="KW7" s="60"/>
      <c r="KX7" s="60"/>
      <c r="KY7" s="60"/>
      <c r="KZ7" s="76">
        <v>54.5</v>
      </c>
      <c r="LA7" s="76">
        <v>143.09200000000001</v>
      </c>
      <c r="LB7" s="76">
        <v>19.7</v>
      </c>
      <c r="LC7" s="76">
        <v>9.8000000000000007</v>
      </c>
      <c r="LD7" s="76">
        <v>1.9963</v>
      </c>
      <c r="LE7" s="76">
        <v>0.68689999999999996</v>
      </c>
      <c r="LF7" s="76">
        <v>0.89629999999999999</v>
      </c>
      <c r="LG7" s="76">
        <v>0.60499999999999998</v>
      </c>
      <c r="LH7" s="76">
        <v>0.4718</v>
      </c>
      <c r="LI7" s="76">
        <v>6</v>
      </c>
      <c r="LJ7" s="76">
        <v>10</v>
      </c>
      <c r="LK7" s="76">
        <v>16</v>
      </c>
      <c r="LL7" s="76">
        <v>1398.6</v>
      </c>
      <c r="LM7" s="76">
        <v>233.1</v>
      </c>
      <c r="LN7" s="76">
        <v>4868.71</v>
      </c>
      <c r="LO7" s="76">
        <v>811.452</v>
      </c>
      <c r="LP7" s="76">
        <v>1795.26</v>
      </c>
      <c r="LQ7" s="76">
        <v>299.21100000000001</v>
      </c>
      <c r="LR7" s="76">
        <v>10256.299999999999</v>
      </c>
      <c r="LS7" s="76">
        <v>1</v>
      </c>
      <c r="LT7" s="76">
        <v>6</v>
      </c>
      <c r="LU7" s="76">
        <v>670.9</v>
      </c>
      <c r="LV7" s="76">
        <v>111.8</v>
      </c>
      <c r="LW7" s="76">
        <v>50705.7</v>
      </c>
      <c r="LX7" s="76">
        <v>1901.98</v>
      </c>
      <c r="LY7" s="76">
        <v>316.99700000000001</v>
      </c>
      <c r="LZ7" s="76">
        <v>198992</v>
      </c>
      <c r="MA7" s="76">
        <v>693.10400000000004</v>
      </c>
      <c r="MB7" s="76">
        <v>115.517</v>
      </c>
      <c r="MC7" s="76">
        <v>7746.33</v>
      </c>
      <c r="MD7" s="76">
        <v>4</v>
      </c>
      <c r="ME7" s="76">
        <v>2</v>
      </c>
      <c r="MF7" s="76">
        <v>8</v>
      </c>
      <c r="MG7" s="76">
        <v>320.8</v>
      </c>
      <c r="MH7" s="76">
        <v>40.1</v>
      </c>
      <c r="MI7" s="76">
        <v>758.2</v>
      </c>
      <c r="MJ7" s="76">
        <v>1234.57</v>
      </c>
      <c r="MK7" s="76">
        <v>154.321</v>
      </c>
      <c r="ML7" s="76">
        <v>9001.8799999999992</v>
      </c>
      <c r="MM7" s="76">
        <v>447.36500000000001</v>
      </c>
      <c r="MN7" s="76">
        <v>55.9206</v>
      </c>
      <c r="MO7" s="76">
        <v>1863.37</v>
      </c>
      <c r="MP7" s="76">
        <v>4</v>
      </c>
      <c r="MQ7" s="76">
        <v>3</v>
      </c>
      <c r="MR7" s="76">
        <v>8</v>
      </c>
      <c r="MS7" s="76">
        <v>317.3</v>
      </c>
      <c r="MT7" s="76">
        <v>39.700000000000003</v>
      </c>
      <c r="MU7" s="76">
        <v>791.1</v>
      </c>
      <c r="MV7" s="76">
        <v>1275.48</v>
      </c>
      <c r="MW7" s="76">
        <v>159.43600000000001</v>
      </c>
      <c r="MX7" s="76">
        <v>9259.1</v>
      </c>
      <c r="MY7" s="76">
        <v>57.450600000000001</v>
      </c>
      <c r="MZ7" s="76">
        <v>0</v>
      </c>
      <c r="NA7" s="76">
        <v>1572.19</v>
      </c>
      <c r="NB7" s="76">
        <v>2</v>
      </c>
      <c r="NC7" s="76">
        <v>4</v>
      </c>
      <c r="ND7" s="76">
        <v>4</v>
      </c>
      <c r="NE7" s="76">
        <v>89.5</v>
      </c>
      <c r="NF7" s="76">
        <v>22.4</v>
      </c>
      <c r="NG7" s="76">
        <v>325.5</v>
      </c>
      <c r="NH7" s="76">
        <v>456.68</v>
      </c>
      <c r="NI7" s="76">
        <v>114.17</v>
      </c>
      <c r="NJ7" s="76">
        <v>10532.8</v>
      </c>
      <c r="NK7" s="76">
        <v>195.18899999999999</v>
      </c>
      <c r="NL7" s="76">
        <v>48.7973</v>
      </c>
      <c r="NM7" s="76">
        <v>2345.5100000000002</v>
      </c>
      <c r="NN7" s="76">
        <v>0</v>
      </c>
      <c r="NO7" s="76"/>
      <c r="NP7" s="76"/>
      <c r="NQ7" s="76"/>
      <c r="NR7" s="76"/>
      <c r="NS7" s="76"/>
      <c r="NT7" s="76"/>
      <c r="NU7" s="76"/>
      <c r="NV7" s="76"/>
      <c r="NW7" s="76"/>
      <c r="NX7" s="76"/>
      <c r="NY7" s="76"/>
      <c r="NZ7" s="76">
        <v>0</v>
      </c>
      <c r="OA7" s="76">
        <v>114.53100000000001</v>
      </c>
      <c r="OB7" s="76">
        <v>571.29999999999995</v>
      </c>
      <c r="OC7" s="76">
        <v>5</v>
      </c>
      <c r="OD7" s="76">
        <v>9</v>
      </c>
      <c r="OE7" s="76">
        <v>14</v>
      </c>
      <c r="OF7" s="76">
        <v>1235</v>
      </c>
      <c r="OG7" s="76">
        <v>247</v>
      </c>
      <c r="OH7" s="76">
        <v>4302.33</v>
      </c>
      <c r="OI7" s="76">
        <v>860.46600000000001</v>
      </c>
      <c r="OJ7" s="76">
        <v>1615.74</v>
      </c>
      <c r="OK7" s="76">
        <v>323.14800000000002</v>
      </c>
      <c r="OL7" s="76">
        <v>9879.92</v>
      </c>
      <c r="OM7" s="76">
        <v>1</v>
      </c>
      <c r="ON7" s="76">
        <v>5</v>
      </c>
      <c r="OO7" s="76">
        <v>647.20000000000005</v>
      </c>
      <c r="OP7" s="76">
        <v>129.4</v>
      </c>
      <c r="OQ7" s="76">
        <v>61055.9</v>
      </c>
      <c r="OR7" s="76">
        <v>1763.19</v>
      </c>
      <c r="OS7" s="76">
        <v>352.63799999999998</v>
      </c>
      <c r="OT7" s="76">
        <v>239213</v>
      </c>
      <c r="OU7" s="76">
        <v>627.154</v>
      </c>
      <c r="OV7" s="76">
        <v>125.431</v>
      </c>
      <c r="OW7" s="76">
        <v>8945.85</v>
      </c>
      <c r="OX7" s="76">
        <v>3</v>
      </c>
      <c r="OY7" s="76">
        <v>2</v>
      </c>
      <c r="OZ7" s="76">
        <v>6</v>
      </c>
      <c r="PA7" s="76">
        <v>181</v>
      </c>
      <c r="PB7" s="76">
        <v>30.2</v>
      </c>
      <c r="PC7" s="76">
        <v>583.79999999999995</v>
      </c>
      <c r="PD7" s="76">
        <v>806.976</v>
      </c>
      <c r="PE7" s="76">
        <v>134.49600000000001</v>
      </c>
      <c r="PF7" s="76">
        <v>10625.7</v>
      </c>
      <c r="PG7" s="76">
        <v>333.791</v>
      </c>
      <c r="PH7" s="76">
        <v>55.631799999999998</v>
      </c>
      <c r="PI7" s="76">
        <v>2602.87</v>
      </c>
      <c r="PJ7" s="76">
        <v>4</v>
      </c>
      <c r="PK7" s="76">
        <v>3</v>
      </c>
      <c r="PL7" s="76">
        <v>8</v>
      </c>
      <c r="PM7" s="76">
        <v>317.3</v>
      </c>
      <c r="PN7" s="76">
        <v>39.700000000000003</v>
      </c>
      <c r="PO7" s="76">
        <v>791.1</v>
      </c>
      <c r="PP7" s="76">
        <v>1275.48</v>
      </c>
      <c r="PQ7" s="76">
        <v>159.43600000000001</v>
      </c>
      <c r="PR7" s="76">
        <v>9259.1</v>
      </c>
      <c r="PS7" s="76">
        <v>57.450600000000001</v>
      </c>
      <c r="PT7" s="76">
        <v>0</v>
      </c>
      <c r="PU7" s="76">
        <v>1572.19</v>
      </c>
      <c r="PV7" s="76">
        <v>2</v>
      </c>
      <c r="PW7" s="76">
        <v>4</v>
      </c>
      <c r="PX7" s="76">
        <v>4</v>
      </c>
      <c r="PY7" s="76">
        <v>89.5</v>
      </c>
      <c r="PZ7" s="76">
        <v>22.4</v>
      </c>
      <c r="QA7" s="76">
        <v>325.5</v>
      </c>
      <c r="QB7" s="76">
        <v>456.68</v>
      </c>
      <c r="QC7" s="76">
        <v>114.17</v>
      </c>
      <c r="QD7" s="76">
        <v>10532.8</v>
      </c>
      <c r="QE7" s="76">
        <v>195.18899999999999</v>
      </c>
      <c r="QF7" s="76">
        <v>48.7973</v>
      </c>
      <c r="QG7" s="76">
        <v>2345.5100000000002</v>
      </c>
      <c r="QH7" s="76">
        <v>0</v>
      </c>
      <c r="QI7" s="76">
        <v>0</v>
      </c>
      <c r="QJ7" s="76"/>
      <c r="QK7" s="76"/>
      <c r="QL7" s="76"/>
      <c r="QM7" s="76"/>
      <c r="QN7" s="76"/>
      <c r="QO7" s="76"/>
      <c r="QP7" s="76"/>
      <c r="QQ7" s="76"/>
      <c r="QR7" s="76"/>
      <c r="QS7" s="76"/>
      <c r="QT7" s="76">
        <v>0</v>
      </c>
      <c r="QU7" s="76">
        <v>117.50700000000001</v>
      </c>
      <c r="QV7" s="76">
        <v>571.29999999999995</v>
      </c>
      <c r="QW7" s="76">
        <v>1</v>
      </c>
      <c r="QX7" s="76">
        <v>1</v>
      </c>
      <c r="QY7" s="76">
        <v>2</v>
      </c>
      <c r="QZ7" s="76">
        <v>163.6</v>
      </c>
      <c r="RA7" s="76">
        <v>163.6</v>
      </c>
      <c r="RB7" s="76">
        <v>566.38699999999994</v>
      </c>
      <c r="RC7" s="76">
        <v>566.38699999999994</v>
      </c>
      <c r="RD7" s="76">
        <v>179.52500000000001</v>
      </c>
      <c r="RE7" s="76">
        <v>179.52500000000001</v>
      </c>
      <c r="RF7" s="76">
        <v>654.39200000000005</v>
      </c>
      <c r="RG7" s="76">
        <v>1</v>
      </c>
      <c r="RH7" s="76">
        <v>1</v>
      </c>
      <c r="RI7" s="76">
        <v>23.8</v>
      </c>
      <c r="RJ7" s="76">
        <v>23.8</v>
      </c>
      <c r="RK7" s="76">
        <v>0</v>
      </c>
      <c r="RL7" s="76">
        <v>138.79400000000001</v>
      </c>
      <c r="RM7" s="76">
        <v>138.79400000000001</v>
      </c>
      <c r="RN7" s="76">
        <v>0</v>
      </c>
      <c r="RO7" s="76">
        <v>65.950400000000002</v>
      </c>
      <c r="RP7" s="76">
        <v>65.950400000000002</v>
      </c>
      <c r="RQ7" s="76">
        <v>0</v>
      </c>
      <c r="RR7" s="76">
        <v>1</v>
      </c>
      <c r="RS7" s="76">
        <v>2</v>
      </c>
      <c r="RT7" s="76">
        <v>2</v>
      </c>
      <c r="RU7" s="76">
        <v>139.80000000000001</v>
      </c>
      <c r="RV7" s="76">
        <v>69.900000000000006</v>
      </c>
      <c r="RW7" s="76">
        <v>17.899999999999999</v>
      </c>
      <c r="RX7" s="76">
        <v>427.59300000000002</v>
      </c>
      <c r="RY7" s="76">
        <v>213.79599999999999</v>
      </c>
      <c r="RZ7" s="76">
        <v>451.69200000000001</v>
      </c>
      <c r="SA7" s="76">
        <v>113.574</v>
      </c>
      <c r="SB7" s="76">
        <v>56.787100000000002</v>
      </c>
      <c r="SC7" s="76">
        <v>27.2193</v>
      </c>
      <c r="SD7" s="76">
        <v>0</v>
      </c>
      <c r="SE7" s="76">
        <v>0</v>
      </c>
      <c r="SF7" s="76"/>
      <c r="SG7" s="76"/>
      <c r="SH7" s="76"/>
      <c r="SI7" s="76"/>
      <c r="SJ7" s="76"/>
      <c r="SK7" s="76"/>
      <c r="SL7" s="76"/>
      <c r="SM7" s="76"/>
      <c r="SN7" s="76"/>
      <c r="SO7" s="76"/>
      <c r="SP7" s="6">
        <v>0</v>
      </c>
      <c r="SQ7" s="76"/>
      <c r="SR7" s="76"/>
      <c r="SS7" s="76"/>
      <c r="ST7" s="76"/>
      <c r="SU7" s="76"/>
      <c r="SV7" s="76"/>
      <c r="SW7" s="76"/>
      <c r="SX7" s="76"/>
      <c r="SY7" s="76"/>
      <c r="SZ7" s="76"/>
      <c r="TA7" s="76"/>
      <c r="TB7" s="76">
        <v>0</v>
      </c>
      <c r="TC7" s="76">
        <v>0</v>
      </c>
      <c r="TD7" s="76"/>
      <c r="TE7" s="76"/>
      <c r="TF7" s="76"/>
      <c r="TG7" s="76"/>
      <c r="TH7" s="76"/>
      <c r="TI7" s="76"/>
      <c r="TJ7" s="76"/>
      <c r="TK7" s="76"/>
      <c r="TL7" s="76"/>
      <c r="TM7" s="76"/>
      <c r="TN7" s="76">
        <v>0</v>
      </c>
      <c r="TO7" s="76">
        <v>1.5</v>
      </c>
      <c r="TP7" s="76">
        <v>163.6</v>
      </c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</row>
    <row r="8" spans="1:1206" s="36" customFormat="1" x14ac:dyDescent="0.25">
      <c r="A8" s="21">
        <v>2</v>
      </c>
      <c r="B8" s="13" t="s">
        <v>774</v>
      </c>
      <c r="C8" s="6">
        <v>286</v>
      </c>
      <c r="D8" s="13"/>
      <c r="E8" s="13"/>
      <c r="F8" s="22" t="s">
        <v>775</v>
      </c>
      <c r="G8" s="13">
        <v>18</v>
      </c>
      <c r="H8" s="13">
        <v>18</v>
      </c>
      <c r="I8" s="13" t="s">
        <v>531</v>
      </c>
      <c r="J8" s="13" t="s">
        <v>647</v>
      </c>
      <c r="K8" s="75">
        <v>0</v>
      </c>
      <c r="L8" s="13">
        <v>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25">
        <v>0.2</v>
      </c>
      <c r="X8" s="25">
        <v>0.2</v>
      </c>
      <c r="Y8" s="50">
        <v>84</v>
      </c>
      <c r="Z8" s="50">
        <v>431</v>
      </c>
      <c r="AA8" s="25">
        <v>0.19489559164733178</v>
      </c>
      <c r="AB8" s="25">
        <v>0.19489559164733178</v>
      </c>
      <c r="AC8" s="23">
        <v>1.5</v>
      </c>
      <c r="AD8" s="25">
        <v>1</v>
      </c>
      <c r="AE8" s="13">
        <v>11.19</v>
      </c>
      <c r="AF8" s="13">
        <v>9.39</v>
      </c>
      <c r="AG8" s="66"/>
      <c r="AH8" s="13">
        <v>0.246</v>
      </c>
      <c r="AI8" s="13">
        <v>0.249</v>
      </c>
      <c r="AJ8" s="13">
        <v>-0.88264600000000004</v>
      </c>
      <c r="AK8" s="13">
        <v>-48.696800000000003</v>
      </c>
      <c r="AL8" s="13">
        <v>0.85709599999999997</v>
      </c>
      <c r="AM8" s="13">
        <v>-48.705500000000001</v>
      </c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60"/>
      <c r="BC8" s="62"/>
      <c r="BD8" s="15"/>
      <c r="BE8" s="15"/>
      <c r="BF8" s="27"/>
      <c r="BG8" s="13">
        <v>22</v>
      </c>
      <c r="BH8" s="25">
        <v>-44.89</v>
      </c>
      <c r="BI8" s="25">
        <v>990</v>
      </c>
      <c r="BJ8" s="25"/>
      <c r="BK8" s="25">
        <v>14.71</v>
      </c>
      <c r="BL8" s="25">
        <v>36.130000000000003</v>
      </c>
      <c r="BM8" s="25">
        <v>50.84</v>
      </c>
      <c r="BN8" s="25">
        <v>0.23</v>
      </c>
      <c r="BO8" s="25">
        <v>0.15</v>
      </c>
      <c r="BP8" s="25">
        <v>225.28</v>
      </c>
      <c r="BQ8" s="25"/>
      <c r="BR8" s="25">
        <v>-44.63</v>
      </c>
      <c r="BS8" s="25">
        <v>0.25</v>
      </c>
      <c r="BT8" s="25">
        <v>0.66</v>
      </c>
      <c r="BU8" s="59"/>
      <c r="BV8" s="59"/>
      <c r="BW8" s="59"/>
      <c r="BX8" s="25">
        <v>0.63</v>
      </c>
      <c r="BY8" s="25">
        <v>0.85</v>
      </c>
      <c r="BZ8" s="25">
        <v>1</v>
      </c>
      <c r="CA8" s="25"/>
      <c r="CB8" s="25"/>
      <c r="CC8" s="25"/>
      <c r="CD8" s="25"/>
      <c r="CE8" s="25"/>
      <c r="CF8" s="25"/>
      <c r="CG8" s="25"/>
      <c r="CH8" s="25"/>
      <c r="CI8" s="25"/>
      <c r="CJ8"/>
      <c r="CK8" s="25"/>
      <c r="CL8" s="25"/>
      <c r="CM8" s="25"/>
      <c r="CN8" s="61">
        <v>0.31041666666666667</v>
      </c>
      <c r="CO8" s="61"/>
      <c r="CP8" s="61">
        <v>0.32708333333333334</v>
      </c>
      <c r="CQ8" s="61"/>
      <c r="CR8" s="61"/>
      <c r="CS8" s="25"/>
      <c r="CT8" s="25"/>
      <c r="CU8" s="25"/>
      <c r="CV8" s="25"/>
      <c r="CW8" s="25"/>
      <c r="CX8" s="13"/>
      <c r="CY8" s="13">
        <v>56</v>
      </c>
      <c r="CZ8" s="33">
        <v>0</v>
      </c>
      <c r="DA8" s="26">
        <v>0</v>
      </c>
      <c r="DB8" s="15"/>
      <c r="DC8" s="26"/>
      <c r="DD8" s="37"/>
      <c r="DE8" s="6">
        <v>1</v>
      </c>
      <c r="DF8" s="6"/>
      <c r="DG8" s="6"/>
      <c r="DH8" s="6"/>
      <c r="DI8" s="6"/>
      <c r="DJ8" s="6"/>
      <c r="DK8" s="6"/>
      <c r="DL8" s="6"/>
      <c r="DM8" s="6"/>
      <c r="DN8" s="6"/>
      <c r="DO8" s="6"/>
      <c r="DP8" s="6">
        <v>0</v>
      </c>
      <c r="DQ8" s="26">
        <v>0</v>
      </c>
      <c r="DR8" s="15">
        <v>0</v>
      </c>
      <c r="DS8" s="15">
        <v>0</v>
      </c>
      <c r="DT8" s="15">
        <v>0</v>
      </c>
      <c r="DU8" s="15">
        <v>0</v>
      </c>
      <c r="DV8" s="14">
        <v>0</v>
      </c>
      <c r="DW8" s="13"/>
      <c r="DX8" s="6">
        <v>1</v>
      </c>
      <c r="DY8" s="6">
        <v>1</v>
      </c>
      <c r="DZ8" s="6">
        <v>0</v>
      </c>
      <c r="EA8" s="6">
        <v>1</v>
      </c>
      <c r="EB8" s="38">
        <v>0</v>
      </c>
      <c r="EC8" s="6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64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6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65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6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65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6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64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64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6">
        <v>71.599999999999994</v>
      </c>
      <c r="LA8" s="6">
        <v>234.608</v>
      </c>
      <c r="LB8" s="6">
        <v>30.9</v>
      </c>
      <c r="LC8" s="6">
        <v>11.6</v>
      </c>
      <c r="LD8" s="6">
        <v>2.6543999999999999</v>
      </c>
      <c r="LE8" s="6">
        <v>0.55979999999999996</v>
      </c>
      <c r="LF8" s="6">
        <v>0.98180000000000001</v>
      </c>
      <c r="LG8" s="6">
        <v>0.57499999999999996</v>
      </c>
      <c r="LH8" s="6">
        <v>0.31340000000000001</v>
      </c>
      <c r="LI8" s="6">
        <v>3</v>
      </c>
      <c r="LJ8" s="6">
        <v>7</v>
      </c>
      <c r="LK8" s="6">
        <v>10</v>
      </c>
      <c r="LL8" s="6">
        <v>970.9</v>
      </c>
      <c r="LM8" s="6">
        <v>323.60000000000002</v>
      </c>
      <c r="LN8" s="6">
        <v>3391</v>
      </c>
      <c r="LO8" s="6">
        <v>1130.33</v>
      </c>
      <c r="LP8" s="6">
        <v>1302.18</v>
      </c>
      <c r="LQ8" s="6">
        <v>434.06</v>
      </c>
      <c r="LR8" s="6">
        <v>10032.6</v>
      </c>
      <c r="LS8" s="6">
        <v>1</v>
      </c>
      <c r="LT8" s="6">
        <v>3</v>
      </c>
      <c r="LU8" s="6">
        <v>598.5</v>
      </c>
      <c r="LV8" s="6">
        <v>199.5</v>
      </c>
      <c r="LW8" s="6">
        <v>103676</v>
      </c>
      <c r="LX8" s="6">
        <v>1497.25</v>
      </c>
      <c r="LY8" s="6">
        <v>499.084</v>
      </c>
      <c r="LZ8" s="6">
        <v>390983</v>
      </c>
      <c r="MA8" s="6">
        <v>485.41699999999997</v>
      </c>
      <c r="MB8" s="6">
        <v>161.80600000000001</v>
      </c>
      <c r="MC8" s="6">
        <v>9436.18</v>
      </c>
      <c r="MD8" s="6">
        <v>2</v>
      </c>
      <c r="ME8" s="6">
        <v>2</v>
      </c>
      <c r="MF8" s="6">
        <v>4</v>
      </c>
      <c r="MG8" s="6">
        <v>103.9</v>
      </c>
      <c r="MH8" s="6">
        <v>26</v>
      </c>
      <c r="MI8" s="6">
        <v>398.7</v>
      </c>
      <c r="MJ8" s="6">
        <v>556.95500000000004</v>
      </c>
      <c r="MK8" s="6">
        <v>139.239</v>
      </c>
      <c r="ML8" s="6">
        <v>13946.8</v>
      </c>
      <c r="MM8" s="6">
        <v>262.64600000000002</v>
      </c>
      <c r="MN8" s="6">
        <v>65.661500000000004</v>
      </c>
      <c r="MO8" s="6">
        <v>3768.76</v>
      </c>
      <c r="MP8" s="6">
        <v>3</v>
      </c>
      <c r="MQ8" s="6">
        <v>3</v>
      </c>
      <c r="MR8" s="6">
        <v>6</v>
      </c>
      <c r="MS8" s="6">
        <v>179</v>
      </c>
      <c r="MT8" s="6">
        <v>29.8</v>
      </c>
      <c r="MU8" s="6">
        <v>455.9</v>
      </c>
      <c r="MV8" s="6">
        <v>880.11199999999997</v>
      </c>
      <c r="MW8" s="6">
        <v>146.685</v>
      </c>
      <c r="MX8" s="6">
        <v>11647.3</v>
      </c>
      <c r="MY8" s="6">
        <v>59.821399999999997</v>
      </c>
      <c r="MZ8" s="6">
        <v>0</v>
      </c>
      <c r="NA8" s="6">
        <v>2170.02</v>
      </c>
      <c r="NB8" s="6">
        <v>2</v>
      </c>
      <c r="NC8" s="6">
        <v>4</v>
      </c>
      <c r="ND8" s="6">
        <v>4</v>
      </c>
      <c r="NE8" s="6">
        <v>89.5</v>
      </c>
      <c r="NF8" s="6">
        <v>22.4</v>
      </c>
      <c r="NG8" s="6">
        <v>325.5</v>
      </c>
      <c r="NH8" s="6">
        <v>456.68</v>
      </c>
      <c r="NI8" s="6">
        <v>114.17</v>
      </c>
      <c r="NJ8" s="6">
        <v>10532.8</v>
      </c>
      <c r="NK8" s="6">
        <v>195.18899999999999</v>
      </c>
      <c r="NL8" s="6">
        <v>48.7973</v>
      </c>
      <c r="NM8" s="6">
        <v>2345.5100000000002</v>
      </c>
      <c r="NN8" s="6">
        <v>0</v>
      </c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>
        <v>0</v>
      </c>
      <c r="OA8" s="6">
        <v>130.94</v>
      </c>
      <c r="OB8" s="6">
        <v>571.29999999999995</v>
      </c>
      <c r="OC8" s="6">
        <v>1</v>
      </c>
      <c r="OD8" s="6">
        <v>3</v>
      </c>
      <c r="OE8" s="6">
        <v>4</v>
      </c>
      <c r="OF8" s="6">
        <v>110</v>
      </c>
      <c r="OG8" s="6">
        <v>110</v>
      </c>
      <c r="OH8" s="6">
        <v>541.85299999999995</v>
      </c>
      <c r="OI8" s="6">
        <v>541.85299999999995</v>
      </c>
      <c r="OJ8" s="6">
        <v>236.52099999999999</v>
      </c>
      <c r="OK8" s="6">
        <v>236.52099999999999</v>
      </c>
      <c r="OL8" s="6">
        <v>1429.61</v>
      </c>
      <c r="OM8" s="6">
        <v>1</v>
      </c>
      <c r="ON8" s="6">
        <v>1</v>
      </c>
      <c r="OO8" s="6">
        <v>9.9</v>
      </c>
      <c r="OP8" s="6">
        <v>9.9</v>
      </c>
      <c r="OQ8" s="6">
        <v>0</v>
      </c>
      <c r="OR8" s="6">
        <v>86.699299999999994</v>
      </c>
      <c r="OS8" s="6">
        <v>86.699299999999994</v>
      </c>
      <c r="OT8" s="6">
        <v>0</v>
      </c>
      <c r="OU8" s="6">
        <v>60.8339</v>
      </c>
      <c r="OV8" s="6">
        <v>60.8339</v>
      </c>
      <c r="OW8" s="6">
        <v>0</v>
      </c>
      <c r="OX8" s="6">
        <v>1</v>
      </c>
      <c r="OY8" s="6">
        <v>2</v>
      </c>
      <c r="OZ8" s="6">
        <v>2</v>
      </c>
      <c r="PA8" s="6">
        <v>18.399999999999999</v>
      </c>
      <c r="PB8" s="6">
        <v>9.1999999999999993</v>
      </c>
      <c r="PC8" s="6">
        <v>54.2</v>
      </c>
      <c r="PD8" s="6">
        <v>75.377300000000005</v>
      </c>
      <c r="PE8" s="6">
        <v>37.688699999999997</v>
      </c>
      <c r="PF8" s="6">
        <v>136.876</v>
      </c>
      <c r="PG8" s="6">
        <v>29.6327</v>
      </c>
      <c r="PH8" s="6">
        <v>14.8164</v>
      </c>
      <c r="PI8" s="6">
        <v>12.7333</v>
      </c>
      <c r="PJ8" s="6">
        <v>1</v>
      </c>
      <c r="PK8" s="6">
        <v>3</v>
      </c>
      <c r="PL8" s="6">
        <v>2</v>
      </c>
      <c r="PM8" s="6">
        <v>67.900000000000006</v>
      </c>
      <c r="PN8" s="6">
        <v>34</v>
      </c>
      <c r="PO8" s="6">
        <v>1434</v>
      </c>
      <c r="PP8" s="6">
        <v>325.197</v>
      </c>
      <c r="PQ8" s="6">
        <v>162.59899999999999</v>
      </c>
      <c r="PR8" s="6">
        <v>31207.5</v>
      </c>
      <c r="PS8" s="6">
        <v>64.288899999999998</v>
      </c>
      <c r="PT8" s="6">
        <v>0</v>
      </c>
      <c r="PU8" s="6">
        <v>4728.6099999999997</v>
      </c>
      <c r="PV8" s="6">
        <v>1</v>
      </c>
      <c r="PW8" s="6">
        <v>4</v>
      </c>
      <c r="PX8" s="6">
        <v>2</v>
      </c>
      <c r="PY8" s="6">
        <v>13.8</v>
      </c>
      <c r="PZ8" s="6">
        <v>6.9</v>
      </c>
      <c r="QA8" s="6">
        <v>0</v>
      </c>
      <c r="QB8" s="6">
        <v>54.579300000000003</v>
      </c>
      <c r="QC8" s="6">
        <v>27.2896</v>
      </c>
      <c r="QD8" s="6">
        <v>6.78125</v>
      </c>
      <c r="QE8" s="6">
        <v>17.476600000000001</v>
      </c>
      <c r="QF8" s="6">
        <v>8.7382899999999992</v>
      </c>
      <c r="QG8" s="6">
        <v>4.2531499999999998</v>
      </c>
      <c r="QH8" s="6">
        <v>0</v>
      </c>
      <c r="QI8" s="6">
        <v>0</v>
      </c>
      <c r="QJ8" s="6"/>
      <c r="QK8" s="6"/>
      <c r="QL8" s="6"/>
      <c r="QM8" s="6"/>
      <c r="QN8" s="6"/>
      <c r="QO8" s="6"/>
      <c r="QP8" s="6"/>
      <c r="QQ8" s="6"/>
      <c r="QR8" s="6"/>
      <c r="QS8" s="6"/>
      <c r="QT8" s="6">
        <v>0</v>
      </c>
      <c r="QU8" s="6">
        <v>52.1</v>
      </c>
      <c r="QV8" s="6">
        <v>110</v>
      </c>
      <c r="QW8" s="6">
        <v>1</v>
      </c>
      <c r="QX8" s="6">
        <v>4</v>
      </c>
      <c r="QY8" s="6">
        <v>5</v>
      </c>
      <c r="QZ8" s="6">
        <v>289.7</v>
      </c>
      <c r="RA8" s="6">
        <v>289.7</v>
      </c>
      <c r="RB8" s="6">
        <v>1630.61</v>
      </c>
      <c r="RC8" s="6">
        <v>1630.61</v>
      </c>
      <c r="RD8" s="6">
        <v>811.06299999999999</v>
      </c>
      <c r="RE8" s="6">
        <v>811.06299999999999</v>
      </c>
      <c r="RF8" s="6">
        <v>4924.34</v>
      </c>
      <c r="RG8" s="6">
        <v>1</v>
      </c>
      <c r="RH8" s="6">
        <v>1</v>
      </c>
      <c r="RI8" s="6">
        <v>17.3</v>
      </c>
      <c r="RJ8" s="6">
        <v>17.3</v>
      </c>
      <c r="RK8" s="6">
        <v>0</v>
      </c>
      <c r="RL8" s="6">
        <v>192.01400000000001</v>
      </c>
      <c r="RM8" s="6">
        <v>192.01400000000001</v>
      </c>
      <c r="RN8" s="6">
        <v>0</v>
      </c>
      <c r="RO8" s="6">
        <v>169.98599999999999</v>
      </c>
      <c r="RP8" s="6">
        <v>169.98599999999999</v>
      </c>
      <c r="RQ8" s="6">
        <v>0</v>
      </c>
      <c r="RR8" s="6">
        <v>1</v>
      </c>
      <c r="RS8" s="6">
        <v>2</v>
      </c>
      <c r="RT8" s="6">
        <v>2</v>
      </c>
      <c r="RU8" s="6">
        <v>85.6</v>
      </c>
      <c r="RV8" s="6">
        <v>42.8</v>
      </c>
      <c r="RW8" s="6">
        <v>12.8</v>
      </c>
      <c r="RX8" s="6">
        <v>481.57799999999997</v>
      </c>
      <c r="RY8" s="6">
        <v>240.78899999999999</v>
      </c>
      <c r="RZ8" s="6">
        <v>453.911</v>
      </c>
      <c r="SA8" s="6">
        <v>233.01300000000001</v>
      </c>
      <c r="SB8" s="6">
        <v>116.50700000000001</v>
      </c>
      <c r="SC8" s="6">
        <v>952.64599999999996</v>
      </c>
      <c r="SD8" s="6">
        <v>2</v>
      </c>
      <c r="SE8" s="6">
        <v>3</v>
      </c>
      <c r="SF8" s="6">
        <v>4</v>
      </c>
      <c r="SG8" s="6">
        <v>111.1</v>
      </c>
      <c r="SH8" s="6">
        <v>27.8</v>
      </c>
      <c r="SI8" s="6">
        <v>264.8</v>
      </c>
      <c r="SJ8" s="6">
        <v>554.91499999999996</v>
      </c>
      <c r="SK8" s="6">
        <v>138.72900000000001</v>
      </c>
      <c r="SL8" s="6">
        <v>8756.35</v>
      </c>
      <c r="SM8" s="6">
        <v>57.587699999999998</v>
      </c>
      <c r="SN8" s="6">
        <v>0</v>
      </c>
      <c r="SO8" s="6">
        <v>2020.53</v>
      </c>
      <c r="SP8" s="6">
        <v>1</v>
      </c>
      <c r="SQ8" s="6">
        <v>4</v>
      </c>
      <c r="SR8" s="6">
        <v>2</v>
      </c>
      <c r="SS8" s="6">
        <v>75.7</v>
      </c>
      <c r="ST8" s="6">
        <v>37.9</v>
      </c>
      <c r="SU8" s="6">
        <v>16.7</v>
      </c>
      <c r="SV8" s="6">
        <v>402.101</v>
      </c>
      <c r="SW8" s="6">
        <v>201.05</v>
      </c>
      <c r="SX8" s="6">
        <v>1398.86</v>
      </c>
      <c r="SY8" s="6">
        <v>177.71299999999999</v>
      </c>
      <c r="SZ8" s="6">
        <v>88.856300000000005</v>
      </c>
      <c r="TA8" s="6">
        <v>613.39099999999996</v>
      </c>
      <c r="TB8" s="6">
        <v>0</v>
      </c>
      <c r="TC8" s="6">
        <v>0</v>
      </c>
      <c r="TD8" s="6"/>
      <c r="TE8" s="6"/>
      <c r="TF8" s="6"/>
      <c r="TG8" s="6"/>
      <c r="TH8" s="6"/>
      <c r="TI8" s="6"/>
      <c r="TJ8" s="6"/>
      <c r="TK8" s="6"/>
      <c r="TL8" s="6"/>
      <c r="TM8" s="6"/>
      <c r="TN8" s="6">
        <v>0</v>
      </c>
      <c r="TO8" s="6">
        <v>3.8</v>
      </c>
      <c r="TP8" s="6">
        <v>289.7</v>
      </c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</row>
    <row r="9" spans="1:1206" s="36" customFormat="1" x14ac:dyDescent="0.25">
      <c r="A9" s="21">
        <v>2</v>
      </c>
      <c r="B9" s="13" t="s">
        <v>1005</v>
      </c>
      <c r="C9" s="6">
        <v>558</v>
      </c>
      <c r="D9" s="13"/>
      <c r="E9" s="13"/>
      <c r="F9" s="22" t="s">
        <v>780</v>
      </c>
      <c r="G9" s="6">
        <v>19</v>
      </c>
      <c r="H9" s="6">
        <v>18.3</v>
      </c>
      <c r="I9" s="6" t="s">
        <v>531</v>
      </c>
      <c r="J9" s="6"/>
      <c r="K9" s="6">
        <v>1</v>
      </c>
      <c r="L9" s="6">
        <v>1</v>
      </c>
      <c r="M9" s="6"/>
      <c r="N9" s="6"/>
      <c r="O9" s="6" t="s">
        <v>1006</v>
      </c>
      <c r="P9" s="6"/>
      <c r="Q9" s="6"/>
      <c r="R9" s="6"/>
      <c r="S9" s="6"/>
      <c r="T9" s="6"/>
      <c r="U9" s="6"/>
      <c r="V9" s="6"/>
      <c r="W9" s="23"/>
      <c r="X9" s="23"/>
      <c r="Y9" s="53"/>
      <c r="Z9" s="53"/>
      <c r="AA9" s="23">
        <v>0.21983914209115282</v>
      </c>
      <c r="AB9" s="23">
        <v>0.22</v>
      </c>
      <c r="AC9" s="25">
        <v>1</v>
      </c>
      <c r="AD9" s="25">
        <v>1</v>
      </c>
      <c r="AE9" s="6">
        <v>10.119999999999999</v>
      </c>
      <c r="AF9" s="6">
        <v>6.26</v>
      </c>
      <c r="AG9" s="6">
        <v>2.2599999999999998</v>
      </c>
      <c r="AH9" s="6">
        <v>0.33</v>
      </c>
      <c r="AI9" s="6">
        <v>0.315</v>
      </c>
      <c r="AJ9" s="6"/>
      <c r="AK9" s="6"/>
      <c r="AL9" s="6"/>
      <c r="AM9" s="6"/>
      <c r="AN9" s="6">
        <v>0.459175</v>
      </c>
      <c r="AO9" s="6">
        <v>0.47642400000000001</v>
      </c>
      <c r="AP9" s="6">
        <v>0.46235500000000002</v>
      </c>
      <c r="AQ9" s="6">
        <v>0.52980000000000005</v>
      </c>
      <c r="AR9" s="6">
        <v>0.631637</v>
      </c>
      <c r="AS9" s="6"/>
      <c r="AT9" s="6"/>
      <c r="AU9" s="6"/>
      <c r="AV9" s="6"/>
      <c r="AW9" s="6"/>
      <c r="AX9" s="6"/>
      <c r="AY9" s="6"/>
      <c r="AZ9" s="6"/>
      <c r="BA9" s="6"/>
      <c r="BB9" s="6">
        <v>339</v>
      </c>
      <c r="BC9" s="26"/>
      <c r="BD9" s="26"/>
      <c r="BE9" s="26"/>
      <c r="BF9" s="27"/>
      <c r="BG9" s="6">
        <v>33</v>
      </c>
      <c r="BH9" s="23">
        <v>-56.364899999999999</v>
      </c>
      <c r="BI9" s="23">
        <v>1640</v>
      </c>
      <c r="BJ9" s="23">
        <v>-45.8506</v>
      </c>
      <c r="BK9" s="23">
        <v>10.5143</v>
      </c>
      <c r="BL9" s="23">
        <v>14.9046</v>
      </c>
      <c r="BM9" s="23">
        <v>25.418900000000001</v>
      </c>
      <c r="BN9" s="23">
        <v>0.22580600000000001</v>
      </c>
      <c r="BO9" s="23">
        <v>0.124448</v>
      </c>
      <c r="BP9" s="23">
        <v>113.494</v>
      </c>
      <c r="BQ9" s="23"/>
      <c r="BR9" s="23">
        <v>-56.392000000000003</v>
      </c>
      <c r="BS9" s="23">
        <v>-2.7171899999999999E-2</v>
      </c>
      <c r="BT9" s="23">
        <v>0.757934</v>
      </c>
      <c r="BU9" s="23"/>
      <c r="BV9" s="23"/>
      <c r="BW9" s="23"/>
      <c r="BX9" s="23">
        <v>0.64539899999999994</v>
      </c>
      <c r="BY9" s="23">
        <v>0.84181799999999996</v>
      </c>
      <c r="BZ9" s="21"/>
      <c r="CA9" s="21"/>
      <c r="CB9" s="21"/>
      <c r="CC9" s="21"/>
      <c r="CD9" s="21"/>
      <c r="CE9" s="21"/>
      <c r="CF9" s="21"/>
      <c r="CG9" s="21"/>
      <c r="CH9" s="21"/>
      <c r="CI9" s="21"/>
      <c r="CJ9"/>
      <c r="CK9" s="21"/>
      <c r="CL9" s="21"/>
      <c r="CM9" s="21"/>
      <c r="CN9" s="105">
        <v>0.54652777777777783</v>
      </c>
      <c r="CO9" s="105">
        <v>0.55347222222222225</v>
      </c>
      <c r="CP9" s="105">
        <v>0.56180555555555556</v>
      </c>
      <c r="CQ9" s="105">
        <v>0.69305555555555554</v>
      </c>
      <c r="CR9" s="21"/>
      <c r="CS9" s="97"/>
      <c r="CT9" s="97"/>
      <c r="CU9" s="97"/>
      <c r="CV9" s="97"/>
      <c r="CW9" s="97">
        <v>-63</v>
      </c>
      <c r="CX9" s="13"/>
      <c r="CY9" s="93">
        <v>213</v>
      </c>
      <c r="CZ9" s="33">
        <v>0</v>
      </c>
      <c r="DA9" s="26">
        <v>0</v>
      </c>
      <c r="DB9" s="15"/>
      <c r="DC9" s="26"/>
      <c r="DD9" s="182">
        <v>1</v>
      </c>
      <c r="DE9" s="21"/>
      <c r="DF9" s="21">
        <v>373.91999999999996</v>
      </c>
      <c r="DG9" s="21">
        <v>79.644959999999998</v>
      </c>
      <c r="DH9" s="21">
        <v>15.23724</v>
      </c>
      <c r="DI9" s="21"/>
      <c r="DJ9" s="21"/>
      <c r="DK9" s="21"/>
      <c r="DL9" s="21"/>
      <c r="DM9" s="21"/>
      <c r="DN9" s="21"/>
      <c r="DO9" s="21"/>
      <c r="DP9" s="21">
        <v>1</v>
      </c>
      <c r="DQ9" s="26">
        <v>0</v>
      </c>
      <c r="DR9" s="26">
        <v>0</v>
      </c>
      <c r="DS9" s="104">
        <v>0</v>
      </c>
      <c r="DT9" s="104">
        <v>0</v>
      </c>
      <c r="DU9" s="104">
        <v>0</v>
      </c>
      <c r="DV9" s="173">
        <v>0</v>
      </c>
      <c r="DW9" s="26"/>
      <c r="DX9" s="6"/>
      <c r="DY9" s="6"/>
      <c r="DZ9" s="6"/>
      <c r="EA9" s="6"/>
      <c r="EB9" s="38"/>
      <c r="EC9" s="30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31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30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32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30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32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30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31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31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t="s">
        <v>515</v>
      </c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</row>
    <row r="10" spans="1:1206" s="36" customFormat="1" x14ac:dyDescent="0.25">
      <c r="A10" s="21">
        <v>2</v>
      </c>
      <c r="B10" s="13" t="s">
        <v>837</v>
      </c>
      <c r="C10" s="6">
        <v>341</v>
      </c>
      <c r="D10" s="13"/>
      <c r="E10" s="13"/>
      <c r="F10" s="22" t="s">
        <v>838</v>
      </c>
      <c r="G10" s="68">
        <v>18</v>
      </c>
      <c r="H10" s="68">
        <v>15</v>
      </c>
      <c r="I10" s="68" t="s">
        <v>531</v>
      </c>
      <c r="J10" s="68" t="s">
        <v>839</v>
      </c>
      <c r="K10" s="68">
        <v>0</v>
      </c>
      <c r="L10" s="68">
        <v>1</v>
      </c>
      <c r="M10" s="68"/>
      <c r="N10" s="68"/>
      <c r="O10" s="68" t="s">
        <v>566</v>
      </c>
      <c r="P10" s="68"/>
      <c r="Q10" s="68"/>
      <c r="R10" s="68"/>
      <c r="S10" s="68"/>
      <c r="T10" s="68"/>
      <c r="U10" s="68"/>
      <c r="V10" s="68"/>
      <c r="W10" s="81">
        <v>9.0909090909090912E-2</v>
      </c>
      <c r="X10" s="81">
        <v>9.0909090909090912E-2</v>
      </c>
      <c r="Y10" s="50">
        <v>100</v>
      </c>
      <c r="Z10" s="50">
        <v>377</v>
      </c>
      <c r="AA10" s="25">
        <v>0.26525198938992045</v>
      </c>
      <c r="AB10" s="25">
        <v>0.26525198938992045</v>
      </c>
      <c r="AC10" s="25">
        <v>1</v>
      </c>
      <c r="AD10" s="25">
        <v>1</v>
      </c>
      <c r="AE10" s="60">
        <v>7.75</v>
      </c>
      <c r="AF10" s="60">
        <v>6.53</v>
      </c>
      <c r="AG10" s="60">
        <v>2.5499999999999998</v>
      </c>
      <c r="AH10" s="60">
        <v>0.26900000000000002</v>
      </c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42"/>
      <c r="AZ10" s="42"/>
      <c r="BA10" s="42"/>
      <c r="BB10" s="60">
        <v>401</v>
      </c>
      <c r="BC10" s="15"/>
      <c r="BD10" s="15"/>
      <c r="BE10" s="15"/>
      <c r="BF10" s="27"/>
      <c r="BG10" s="60">
        <v>46</v>
      </c>
      <c r="BH10" s="59">
        <v>-50.06</v>
      </c>
      <c r="BI10" s="59">
        <v>3320</v>
      </c>
      <c r="BJ10" s="59"/>
      <c r="BK10" s="59">
        <v>14.57</v>
      </c>
      <c r="BL10" s="59">
        <v>10.52</v>
      </c>
      <c r="BM10" s="59">
        <v>25.09</v>
      </c>
      <c r="BN10" s="59">
        <v>0.16</v>
      </c>
      <c r="BO10" s="59">
        <v>0.09</v>
      </c>
      <c r="BP10" s="59">
        <v>111.89</v>
      </c>
      <c r="BQ10" s="59"/>
      <c r="BR10" s="59">
        <v>-54.11</v>
      </c>
      <c r="BS10" s="59">
        <v>-4.05</v>
      </c>
      <c r="BT10" s="59">
        <v>0.54</v>
      </c>
      <c r="BU10" s="59"/>
      <c r="BV10" s="59"/>
      <c r="BW10" s="59"/>
      <c r="BX10" s="59">
        <v>0.48</v>
      </c>
      <c r="BY10" s="71">
        <v>0.62</v>
      </c>
      <c r="BZ10" s="25">
        <v>1</v>
      </c>
      <c r="CA10" s="71"/>
      <c r="CB10" s="71"/>
      <c r="CC10" s="71"/>
      <c r="CD10" s="71"/>
      <c r="CE10" s="71"/>
      <c r="CF10" s="71"/>
      <c r="CG10" s="71"/>
      <c r="CH10" s="71"/>
      <c r="CI10" s="71"/>
      <c r="CJ10"/>
      <c r="CK10" s="71"/>
      <c r="CL10" s="71"/>
      <c r="CM10" s="71"/>
      <c r="CN10" s="61">
        <v>0.30833333333333335</v>
      </c>
      <c r="CO10" s="61"/>
      <c r="CP10" s="61">
        <v>0.32291666666666669</v>
      </c>
      <c r="CQ10" s="61"/>
      <c r="CR10" s="95"/>
      <c r="CS10" s="71"/>
      <c r="CT10" s="71"/>
      <c r="CU10" s="71"/>
      <c r="CV10" s="71"/>
      <c r="CW10" s="71"/>
      <c r="CX10" s="13"/>
      <c r="CY10" s="13">
        <v>86</v>
      </c>
      <c r="CZ10" s="178">
        <v>0</v>
      </c>
      <c r="DA10" s="96">
        <v>0</v>
      </c>
      <c r="DB10" s="15"/>
      <c r="DC10" s="96"/>
      <c r="DD10" s="74">
        <v>1</v>
      </c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>
        <v>0</v>
      </c>
      <c r="DQ10" s="26">
        <v>0</v>
      </c>
      <c r="DR10" s="26">
        <v>0</v>
      </c>
      <c r="DS10" s="26">
        <v>0</v>
      </c>
      <c r="DT10" s="26">
        <v>0</v>
      </c>
      <c r="DU10" s="26">
        <v>0</v>
      </c>
      <c r="DV10" s="38">
        <v>0</v>
      </c>
      <c r="DW10" s="26"/>
      <c r="DX10" s="26">
        <v>0</v>
      </c>
      <c r="DY10" s="26">
        <v>0</v>
      </c>
      <c r="DZ10" s="26">
        <v>0</v>
      </c>
      <c r="EA10" s="26">
        <v>0</v>
      </c>
      <c r="EB10" s="38">
        <v>0</v>
      </c>
      <c r="EC10" s="63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4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13"/>
      <c r="FM10" s="63"/>
      <c r="FN10" s="60"/>
      <c r="FO10" s="60"/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5"/>
      <c r="GF10" s="60"/>
      <c r="GG10" s="60"/>
      <c r="GH10" s="60"/>
      <c r="GI10" s="60"/>
      <c r="GJ10" s="60"/>
      <c r="GK10" s="60"/>
      <c r="GL10" s="60"/>
      <c r="GM10" s="60"/>
      <c r="GN10" s="60"/>
      <c r="GO10" s="60"/>
      <c r="GP10" s="60"/>
      <c r="GQ10" s="60"/>
      <c r="GR10" s="60"/>
      <c r="GS10" s="60"/>
      <c r="GT10" s="60"/>
      <c r="GU10" s="60"/>
      <c r="GV10" s="60"/>
      <c r="GW10" s="63"/>
      <c r="GX10" s="60"/>
      <c r="GY10" s="60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0"/>
      <c r="HO10" s="65"/>
      <c r="HP10" s="60"/>
      <c r="HQ10" s="60"/>
      <c r="HR10" s="60"/>
      <c r="HS10" s="60"/>
      <c r="HT10" s="60"/>
      <c r="HU10" s="60"/>
      <c r="HV10" s="60"/>
      <c r="HW10" s="60"/>
      <c r="HX10" s="60"/>
      <c r="HY10" s="60"/>
      <c r="HZ10" s="60"/>
      <c r="IA10" s="60"/>
      <c r="IB10" s="60"/>
      <c r="IC10" s="60"/>
      <c r="ID10" s="60"/>
      <c r="IE10" s="60"/>
      <c r="IF10" s="60"/>
      <c r="IG10" s="63"/>
      <c r="IH10" s="60"/>
      <c r="II10" s="60"/>
      <c r="IJ10" s="60"/>
      <c r="IK10" s="60"/>
      <c r="IL10" s="60"/>
      <c r="IM10" s="60"/>
      <c r="IN10" s="60"/>
      <c r="IO10" s="60"/>
      <c r="IP10" s="60"/>
      <c r="IQ10" s="60"/>
      <c r="IR10" s="60"/>
      <c r="IS10" s="60"/>
      <c r="IT10" s="60"/>
      <c r="IU10" s="60"/>
      <c r="IV10" s="60"/>
      <c r="IW10" s="60"/>
      <c r="IX10" s="60"/>
      <c r="IY10" s="64"/>
      <c r="IZ10" s="60"/>
      <c r="JA10" s="60"/>
      <c r="JB10" s="60"/>
      <c r="JC10" s="60"/>
      <c r="JD10" s="60"/>
      <c r="JE10" s="60"/>
      <c r="JF10" s="60"/>
      <c r="JG10" s="60"/>
      <c r="JH10" s="60"/>
      <c r="JI10" s="60"/>
      <c r="JJ10" s="60"/>
      <c r="JK10" s="60"/>
      <c r="JL10" s="60"/>
      <c r="JM10" s="60"/>
      <c r="JN10" s="60"/>
      <c r="JO10" s="60"/>
      <c r="JP10" s="60"/>
      <c r="JQ10" s="60"/>
      <c r="JR10" s="60"/>
      <c r="JS10" s="60"/>
      <c r="JT10" s="60"/>
      <c r="JU10" s="60"/>
      <c r="JV10" s="60"/>
      <c r="JW10" s="60"/>
      <c r="JX10" s="60"/>
      <c r="JY10" s="60"/>
      <c r="JZ10" s="60"/>
      <c r="KA10" s="60"/>
      <c r="KB10" s="60"/>
      <c r="KC10" s="60"/>
      <c r="KD10" s="60"/>
      <c r="KE10" s="60"/>
      <c r="KF10" s="60"/>
      <c r="KG10" s="60"/>
      <c r="KH10" s="60"/>
      <c r="KI10" s="64"/>
      <c r="KJ10" s="60"/>
      <c r="KK10" s="60"/>
      <c r="KL10" s="60"/>
      <c r="KM10" s="60"/>
      <c r="KN10" s="60"/>
      <c r="KO10" s="60"/>
      <c r="KP10" s="60"/>
      <c r="KQ10" s="60"/>
      <c r="KR10" s="60"/>
      <c r="KS10" s="60"/>
      <c r="KT10" s="60"/>
      <c r="KU10" s="60"/>
      <c r="KV10" s="60"/>
      <c r="KW10" s="60"/>
      <c r="KX10" s="60"/>
      <c r="KY10" s="60"/>
      <c r="KZ10" s="76">
        <v>67.599999999999994</v>
      </c>
      <c r="LA10" s="76">
        <v>255.52799999999999</v>
      </c>
      <c r="LB10" s="76">
        <v>25.3</v>
      </c>
      <c r="LC10" s="76">
        <v>13.3</v>
      </c>
      <c r="LD10" s="76">
        <v>1.9048</v>
      </c>
      <c r="LE10" s="76">
        <v>0.7127</v>
      </c>
      <c r="LF10" s="76">
        <v>0.91839999999999999</v>
      </c>
      <c r="LG10" s="76">
        <v>0.70209999999999995</v>
      </c>
      <c r="LH10" s="76">
        <v>0.50790000000000002</v>
      </c>
      <c r="LI10" s="76">
        <v>2</v>
      </c>
      <c r="LJ10" s="76">
        <v>8</v>
      </c>
      <c r="LK10" s="76">
        <v>10</v>
      </c>
      <c r="LL10" s="76">
        <v>516.20000000000005</v>
      </c>
      <c r="LM10" s="76">
        <v>258.10000000000002</v>
      </c>
      <c r="LN10" s="76">
        <v>3437.61</v>
      </c>
      <c r="LO10" s="76">
        <v>1718.8</v>
      </c>
      <c r="LP10" s="76">
        <v>2129.66</v>
      </c>
      <c r="LQ10" s="76">
        <v>1064.83</v>
      </c>
      <c r="LR10" s="76">
        <v>9549.98</v>
      </c>
      <c r="LS10" s="76">
        <v>1</v>
      </c>
      <c r="LT10" s="76">
        <v>2</v>
      </c>
      <c r="LU10" s="76">
        <v>11.6</v>
      </c>
      <c r="LV10" s="76">
        <v>5.8</v>
      </c>
      <c r="LW10" s="76">
        <v>44.6</v>
      </c>
      <c r="LX10" s="76">
        <v>154.35400000000001</v>
      </c>
      <c r="LY10" s="76">
        <v>77.177199999999999</v>
      </c>
      <c r="LZ10" s="76">
        <v>9182.41</v>
      </c>
      <c r="MA10" s="76">
        <v>163.654</v>
      </c>
      <c r="MB10" s="76">
        <v>81.827200000000005</v>
      </c>
      <c r="MC10" s="76">
        <v>11824.8</v>
      </c>
      <c r="MD10" s="76">
        <v>2</v>
      </c>
      <c r="ME10" s="76">
        <v>2</v>
      </c>
      <c r="MF10" s="76">
        <v>4</v>
      </c>
      <c r="MG10" s="76">
        <v>199.5</v>
      </c>
      <c r="MH10" s="76">
        <v>49.9</v>
      </c>
      <c r="MI10" s="76">
        <v>1124.7</v>
      </c>
      <c r="MJ10" s="76">
        <v>1304.43</v>
      </c>
      <c r="MK10" s="76">
        <v>326.108</v>
      </c>
      <c r="ML10" s="76">
        <v>48002.9</v>
      </c>
      <c r="MM10" s="76">
        <v>807.65899999999999</v>
      </c>
      <c r="MN10" s="76">
        <v>201.91499999999999</v>
      </c>
      <c r="MO10" s="76">
        <v>23812.2</v>
      </c>
      <c r="MP10" s="76">
        <v>2</v>
      </c>
      <c r="MQ10" s="76">
        <v>3</v>
      </c>
      <c r="MR10" s="76">
        <v>4</v>
      </c>
      <c r="MS10" s="76">
        <v>128.4</v>
      </c>
      <c r="MT10" s="76">
        <v>32.1</v>
      </c>
      <c r="MU10" s="76">
        <v>122.6</v>
      </c>
      <c r="MV10" s="76">
        <v>999.83699999999999</v>
      </c>
      <c r="MW10" s="76">
        <v>249.959</v>
      </c>
      <c r="MX10" s="76">
        <v>6833.86</v>
      </c>
      <c r="MY10" s="76">
        <v>164.68600000000001</v>
      </c>
      <c r="MZ10" s="76">
        <v>0</v>
      </c>
      <c r="NA10" s="76">
        <v>2580.19</v>
      </c>
      <c r="NB10" s="76">
        <v>3</v>
      </c>
      <c r="NC10" s="76">
        <v>4</v>
      </c>
      <c r="ND10" s="76">
        <v>6</v>
      </c>
      <c r="NE10" s="76">
        <v>149.5</v>
      </c>
      <c r="NF10" s="76">
        <v>24.9</v>
      </c>
      <c r="NG10" s="76">
        <v>234.9</v>
      </c>
      <c r="NH10" s="76">
        <v>844.34400000000005</v>
      </c>
      <c r="NI10" s="76">
        <v>140.72399999999999</v>
      </c>
      <c r="NJ10" s="76">
        <v>8342.59</v>
      </c>
      <c r="NK10" s="76">
        <v>439.834</v>
      </c>
      <c r="NL10" s="76">
        <v>73.305700000000002</v>
      </c>
      <c r="NM10" s="76">
        <v>2840.05</v>
      </c>
      <c r="NN10" s="76">
        <v>1</v>
      </c>
      <c r="NO10" s="76">
        <v>5</v>
      </c>
      <c r="NP10" s="76">
        <v>2</v>
      </c>
      <c r="NQ10" s="76">
        <v>27.2</v>
      </c>
      <c r="NR10" s="76">
        <v>13.6</v>
      </c>
      <c r="NS10" s="76">
        <v>4.4000000000000004</v>
      </c>
      <c r="NT10" s="76">
        <v>134.63900000000001</v>
      </c>
      <c r="NU10" s="76">
        <v>67.319599999999994</v>
      </c>
      <c r="NV10" s="76">
        <v>9.6887399999999992</v>
      </c>
      <c r="NW10" s="76">
        <v>59.770400000000002</v>
      </c>
      <c r="NX10" s="76">
        <v>29.885200000000001</v>
      </c>
      <c r="NY10" s="76">
        <v>9.5513300000000001</v>
      </c>
      <c r="NZ10" s="76">
        <v>0</v>
      </c>
      <c r="OA10" s="76">
        <v>97.76</v>
      </c>
      <c r="OB10" s="76">
        <v>276.39999999999998</v>
      </c>
      <c r="OC10" s="76">
        <v>1</v>
      </c>
      <c r="OD10" s="76">
        <v>5</v>
      </c>
      <c r="OE10" s="76">
        <v>6</v>
      </c>
      <c r="OF10" s="76">
        <v>276.39999999999998</v>
      </c>
      <c r="OG10" s="76">
        <v>276.39999999999998</v>
      </c>
      <c r="OH10" s="76">
        <v>1893.22</v>
      </c>
      <c r="OI10" s="76">
        <v>1893.22</v>
      </c>
      <c r="OJ10" s="76">
        <v>1246.31</v>
      </c>
      <c r="OK10" s="76">
        <v>1246.31</v>
      </c>
      <c r="OL10" s="76">
        <v>6634.72</v>
      </c>
      <c r="OM10" s="76">
        <v>1</v>
      </c>
      <c r="ON10" s="76">
        <v>1</v>
      </c>
      <c r="OO10" s="76">
        <v>10.5</v>
      </c>
      <c r="OP10" s="76">
        <v>10.5</v>
      </c>
      <c r="OQ10" s="76">
        <v>0</v>
      </c>
      <c r="OR10" s="76">
        <v>144.93600000000001</v>
      </c>
      <c r="OS10" s="76">
        <v>144.93600000000001</v>
      </c>
      <c r="OT10" s="76">
        <v>0</v>
      </c>
      <c r="OU10" s="76">
        <v>158.71899999999999</v>
      </c>
      <c r="OV10" s="76">
        <v>158.71899999999999</v>
      </c>
      <c r="OW10" s="76">
        <v>0</v>
      </c>
      <c r="OX10" s="76">
        <v>1</v>
      </c>
      <c r="OY10" s="76">
        <v>2</v>
      </c>
      <c r="OZ10" s="76">
        <v>2</v>
      </c>
      <c r="PA10" s="76">
        <v>41.9</v>
      </c>
      <c r="PB10" s="76">
        <v>21</v>
      </c>
      <c r="PC10" s="76">
        <v>7</v>
      </c>
      <c r="PD10" s="76">
        <v>364.15199999999999</v>
      </c>
      <c r="PE10" s="76">
        <v>182.07599999999999</v>
      </c>
      <c r="PF10" s="76">
        <v>19347.400000000001</v>
      </c>
      <c r="PG10" s="76">
        <v>314.18799999999999</v>
      </c>
      <c r="PH10" s="76">
        <v>157.09399999999999</v>
      </c>
      <c r="PI10" s="76">
        <v>29844.799999999999</v>
      </c>
      <c r="PJ10" s="76">
        <v>1</v>
      </c>
      <c r="PK10" s="76">
        <v>3</v>
      </c>
      <c r="PL10" s="76">
        <v>2</v>
      </c>
      <c r="PM10" s="76">
        <v>81.3</v>
      </c>
      <c r="PN10" s="76">
        <v>40.6</v>
      </c>
      <c r="PO10" s="76">
        <v>2.2000000000000002</v>
      </c>
      <c r="PP10" s="76">
        <v>638.17600000000004</v>
      </c>
      <c r="PQ10" s="76">
        <v>319.08800000000002</v>
      </c>
      <c r="PR10" s="76">
        <v>142.047</v>
      </c>
      <c r="PS10" s="76">
        <v>206.95699999999999</v>
      </c>
      <c r="PT10" s="76">
        <v>0</v>
      </c>
      <c r="PU10" s="76">
        <v>351.80099999999999</v>
      </c>
      <c r="PV10" s="76">
        <v>2</v>
      </c>
      <c r="PW10" s="76">
        <v>4</v>
      </c>
      <c r="PX10" s="76">
        <v>4</v>
      </c>
      <c r="PY10" s="76">
        <v>115.5</v>
      </c>
      <c r="PZ10" s="76">
        <v>28.9</v>
      </c>
      <c r="QA10" s="76">
        <v>290.2</v>
      </c>
      <c r="QB10" s="76">
        <v>611.31399999999996</v>
      </c>
      <c r="QC10" s="76">
        <v>152.82900000000001</v>
      </c>
      <c r="QD10" s="76">
        <v>9016.11</v>
      </c>
      <c r="QE10" s="76">
        <v>299.714</v>
      </c>
      <c r="QF10" s="76">
        <v>74.928399999999996</v>
      </c>
      <c r="QG10" s="76">
        <v>2565.98</v>
      </c>
      <c r="QH10" s="76">
        <v>1</v>
      </c>
      <c r="QI10" s="76">
        <v>5</v>
      </c>
      <c r="QJ10" s="76">
        <v>2</v>
      </c>
      <c r="QK10" s="76">
        <v>27.2</v>
      </c>
      <c r="QL10" s="76">
        <v>13.6</v>
      </c>
      <c r="QM10" s="76">
        <v>4.4000000000000004</v>
      </c>
      <c r="QN10" s="76">
        <v>134.63900000000001</v>
      </c>
      <c r="QO10" s="76">
        <v>67.319599999999994</v>
      </c>
      <c r="QP10" s="76">
        <v>9.6887399999999992</v>
      </c>
      <c r="QQ10" s="76">
        <v>59.770400000000002</v>
      </c>
      <c r="QR10" s="76">
        <v>29.885200000000001</v>
      </c>
      <c r="QS10" s="76">
        <v>9.5513300000000001</v>
      </c>
      <c r="QT10" s="76">
        <v>0</v>
      </c>
      <c r="QU10" s="76">
        <v>92.066699999999997</v>
      </c>
      <c r="QV10" s="76">
        <v>276.39999999999998</v>
      </c>
      <c r="QW10" s="76">
        <v>1</v>
      </c>
      <c r="QX10" s="76">
        <v>3</v>
      </c>
      <c r="QY10" s="76">
        <v>4</v>
      </c>
      <c r="QZ10" s="76">
        <v>239.8</v>
      </c>
      <c r="RA10" s="76">
        <v>239.8</v>
      </c>
      <c r="RB10" s="76">
        <v>1544.39</v>
      </c>
      <c r="RC10" s="76">
        <v>1544.39</v>
      </c>
      <c r="RD10" s="76">
        <v>883.35799999999995</v>
      </c>
      <c r="RE10" s="76">
        <v>883.35799999999995</v>
      </c>
      <c r="RF10" s="76">
        <v>3116.99</v>
      </c>
      <c r="RG10" s="76">
        <v>1</v>
      </c>
      <c r="RH10" s="76">
        <v>1</v>
      </c>
      <c r="RI10" s="76">
        <v>1.1000000000000001</v>
      </c>
      <c r="RJ10" s="76">
        <v>1.1000000000000001</v>
      </c>
      <c r="RK10" s="76">
        <v>0</v>
      </c>
      <c r="RL10" s="76">
        <v>9.4187499999999993</v>
      </c>
      <c r="RM10" s="76">
        <v>9.4187499999999993</v>
      </c>
      <c r="RN10" s="76">
        <v>0</v>
      </c>
      <c r="RO10" s="76">
        <v>4.9350800000000001</v>
      </c>
      <c r="RP10" s="76">
        <v>4.9350800000000001</v>
      </c>
      <c r="RQ10" s="76">
        <v>0</v>
      </c>
      <c r="RR10" s="76">
        <v>1</v>
      </c>
      <c r="RS10" s="76">
        <v>2</v>
      </c>
      <c r="RT10" s="76">
        <v>2</v>
      </c>
      <c r="RU10" s="76">
        <v>157.5</v>
      </c>
      <c r="RV10" s="76">
        <v>78.8</v>
      </c>
      <c r="RW10" s="76">
        <v>25.3</v>
      </c>
      <c r="RX10" s="76">
        <v>940.28</v>
      </c>
      <c r="RY10" s="76">
        <v>470.14</v>
      </c>
      <c r="RZ10" s="76">
        <v>41680.5</v>
      </c>
      <c r="SA10" s="76">
        <v>493.471</v>
      </c>
      <c r="SB10" s="76">
        <v>246.73500000000001</v>
      </c>
      <c r="SC10" s="76">
        <v>33556.300000000003</v>
      </c>
      <c r="SD10" s="76">
        <v>1</v>
      </c>
      <c r="SE10" s="76">
        <v>3</v>
      </c>
      <c r="SF10" s="76">
        <v>2</v>
      </c>
      <c r="SG10" s="76">
        <v>47.1</v>
      </c>
      <c r="SH10" s="76">
        <v>23.5</v>
      </c>
      <c r="SI10" s="76">
        <v>73.3</v>
      </c>
      <c r="SJ10" s="76">
        <v>361.66199999999998</v>
      </c>
      <c r="SK10" s="76">
        <v>180.83099999999999</v>
      </c>
      <c r="SL10" s="76">
        <v>1244.56</v>
      </c>
      <c r="SM10" s="76">
        <v>122.416</v>
      </c>
      <c r="SN10" s="76">
        <v>0</v>
      </c>
      <c r="SO10" s="76">
        <v>241.58699999999999</v>
      </c>
      <c r="SP10" s="76">
        <v>1</v>
      </c>
      <c r="SQ10" s="76">
        <v>4</v>
      </c>
      <c r="SR10" s="76">
        <v>2</v>
      </c>
      <c r="SS10" s="76">
        <v>34.1</v>
      </c>
      <c r="ST10" s="76">
        <v>17</v>
      </c>
      <c r="SU10" s="76">
        <v>116.8</v>
      </c>
      <c r="SV10" s="76">
        <v>233.03</v>
      </c>
      <c r="SW10" s="76">
        <v>116.515</v>
      </c>
      <c r="SX10" s="76">
        <v>12906.4</v>
      </c>
      <c r="SY10" s="76">
        <v>140.12100000000001</v>
      </c>
      <c r="SZ10" s="76">
        <v>70.060400000000001</v>
      </c>
      <c r="TA10" s="76">
        <v>6470.72</v>
      </c>
      <c r="TB10" s="76">
        <v>0</v>
      </c>
      <c r="TC10" s="76">
        <v>0</v>
      </c>
      <c r="TD10" s="76"/>
      <c r="TE10" s="76"/>
      <c r="TF10" s="76"/>
      <c r="TG10" s="76"/>
      <c r="TH10" s="76"/>
      <c r="TI10" s="76"/>
      <c r="TJ10" s="76"/>
      <c r="TK10" s="76"/>
      <c r="TL10" s="76"/>
      <c r="TM10" s="76"/>
      <c r="TN10" s="76">
        <v>0</v>
      </c>
      <c r="TO10" s="76">
        <v>3</v>
      </c>
      <c r="TP10" s="76">
        <v>239.8</v>
      </c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</row>
    <row r="11" spans="1:1206" s="36" customFormat="1" x14ac:dyDescent="0.25">
      <c r="A11" s="21">
        <v>2</v>
      </c>
      <c r="B11" s="13" t="s">
        <v>945</v>
      </c>
      <c r="C11" s="6">
        <v>459</v>
      </c>
      <c r="D11" s="13"/>
      <c r="E11" s="13"/>
      <c r="F11" s="22">
        <v>3</v>
      </c>
      <c r="G11" s="68">
        <v>45</v>
      </c>
      <c r="H11" s="68">
        <v>45</v>
      </c>
      <c r="I11" s="68" t="s">
        <v>531</v>
      </c>
      <c r="J11" s="107"/>
      <c r="K11" s="68">
        <v>0</v>
      </c>
      <c r="L11" s="107">
        <v>1</v>
      </c>
      <c r="M11" s="107"/>
      <c r="N11" s="107"/>
      <c r="O11" s="107" t="s">
        <v>687</v>
      </c>
      <c r="P11" s="107"/>
      <c r="Q11" s="107"/>
      <c r="R11" s="107"/>
      <c r="S11" s="107"/>
      <c r="T11" s="107"/>
      <c r="U11" s="107"/>
      <c r="V11" s="107"/>
      <c r="W11" s="108"/>
      <c r="X11" s="108"/>
      <c r="Y11" s="50"/>
      <c r="Z11" s="53"/>
      <c r="AA11" s="109">
        <v>0.28000000000000003</v>
      </c>
      <c r="AB11" s="109"/>
      <c r="AC11" s="23">
        <v>1.5</v>
      </c>
      <c r="AD11" s="25">
        <v>1</v>
      </c>
      <c r="AE11" s="42">
        <v>9.2799999999999994</v>
      </c>
      <c r="AF11" s="42">
        <v>8.7899999999999991</v>
      </c>
      <c r="AG11" s="42"/>
      <c r="AH11" s="42"/>
      <c r="AI11" s="42"/>
      <c r="AJ11" s="42"/>
      <c r="AK11" s="42"/>
      <c r="AL11" s="42"/>
      <c r="AM11" s="42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42"/>
      <c r="AZ11" s="42"/>
      <c r="BA11" s="42"/>
      <c r="BB11" s="42"/>
      <c r="BC11" s="26"/>
      <c r="BD11" s="26"/>
      <c r="BE11" s="26"/>
      <c r="BF11" s="27"/>
      <c r="BG11" s="42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/>
      <c r="CK11" s="23"/>
      <c r="CL11" s="23"/>
      <c r="CM11" s="23"/>
      <c r="CN11" s="28"/>
      <c r="CO11" s="28"/>
      <c r="CP11" s="6"/>
      <c r="CQ11" s="6"/>
      <c r="CR11" s="6"/>
      <c r="CS11" s="23"/>
      <c r="CT11" s="23"/>
      <c r="CU11" s="23"/>
      <c r="CV11" s="23"/>
      <c r="CW11" s="23"/>
      <c r="CX11" s="13"/>
      <c r="CY11" s="13">
        <v>160</v>
      </c>
      <c r="CZ11" s="33"/>
      <c r="DA11" s="26"/>
      <c r="DB11" s="6"/>
      <c r="DC11" s="26"/>
      <c r="DD11" s="37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26"/>
      <c r="DR11" s="26"/>
      <c r="DS11" s="26"/>
      <c r="DT11" s="26"/>
      <c r="DU11" s="26"/>
      <c r="DV11" s="38"/>
      <c r="DW11" s="26"/>
      <c r="DX11" s="6"/>
      <c r="DY11" s="6"/>
      <c r="DZ11" s="6"/>
      <c r="EA11" s="6"/>
      <c r="EB11" s="26"/>
      <c r="EC11" s="30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31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30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32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30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32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30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31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31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</row>
    <row r="12" spans="1:1206" s="36" customFormat="1" x14ac:dyDescent="0.25">
      <c r="A12" s="21">
        <v>2</v>
      </c>
      <c r="B12" s="13" t="s">
        <v>912</v>
      </c>
      <c r="C12" s="6">
        <v>415</v>
      </c>
      <c r="D12" s="13"/>
      <c r="E12" s="13"/>
      <c r="F12" s="22" t="s">
        <v>778</v>
      </c>
      <c r="G12" s="13">
        <v>19</v>
      </c>
      <c r="H12" s="13">
        <v>17</v>
      </c>
      <c r="I12" s="13" t="s">
        <v>531</v>
      </c>
      <c r="J12" s="6"/>
      <c r="K12" s="6"/>
      <c r="L12" s="6">
        <v>1</v>
      </c>
      <c r="M12" s="6"/>
      <c r="N12" s="6"/>
      <c r="O12" s="6" t="s">
        <v>913</v>
      </c>
      <c r="P12" s="6"/>
      <c r="Q12" s="6"/>
      <c r="R12" s="6"/>
      <c r="S12" s="6"/>
      <c r="T12" s="6"/>
      <c r="U12" s="6"/>
      <c r="V12" s="6"/>
      <c r="W12" s="23"/>
      <c r="X12" s="23"/>
      <c r="Y12" s="53"/>
      <c r="Z12" s="53"/>
      <c r="AA12" s="23">
        <v>0.28571428571428575</v>
      </c>
      <c r="AB12" s="23">
        <v>0.28571428571428575</v>
      </c>
      <c r="AC12" s="25">
        <v>1</v>
      </c>
      <c r="AD12" s="25">
        <v>1</v>
      </c>
      <c r="AE12" s="6">
        <v>10.62</v>
      </c>
      <c r="AF12" s="6">
        <v>8</v>
      </c>
      <c r="AG12" s="6">
        <v>3.7397</v>
      </c>
      <c r="AH12" s="6">
        <v>0.31</v>
      </c>
      <c r="AI12" s="6">
        <v>0.28499999999999998</v>
      </c>
      <c r="AJ12" s="6"/>
      <c r="AK12" s="6"/>
      <c r="AL12" s="6"/>
      <c r="AM12" s="6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13">
        <v>0</v>
      </c>
      <c r="AZ12" s="13">
        <v>0</v>
      </c>
      <c r="BA12" s="13"/>
      <c r="BB12" s="6">
        <v>208</v>
      </c>
      <c r="BC12" s="26"/>
      <c r="BD12" s="26"/>
      <c r="BE12" s="26"/>
      <c r="BF12" s="27"/>
      <c r="BG12" s="6">
        <v>1</v>
      </c>
      <c r="BH12" s="6">
        <v>-54.010800000000003</v>
      </c>
      <c r="BI12" s="6">
        <v>2250</v>
      </c>
      <c r="BJ12" s="6">
        <v>-38.552300000000002</v>
      </c>
      <c r="BK12" s="6">
        <v>15.458500000000001</v>
      </c>
      <c r="BL12" s="6">
        <v>12.583600000000001</v>
      </c>
      <c r="BM12" s="6">
        <v>28.042100000000001</v>
      </c>
      <c r="BN12" s="6">
        <v>0.20005100000000001</v>
      </c>
      <c r="BO12" s="6">
        <v>0.114422</v>
      </c>
      <c r="BP12" s="6">
        <v>100</v>
      </c>
      <c r="BQ12" s="6"/>
      <c r="BR12" s="6">
        <v>-46.281199999999998</v>
      </c>
      <c r="BS12" s="6">
        <v>7.7295499999999997</v>
      </c>
      <c r="BT12" s="6">
        <v>0.62975000000000003</v>
      </c>
      <c r="BU12" s="43"/>
      <c r="BV12" s="43"/>
      <c r="BW12" s="43"/>
      <c r="BX12" s="6">
        <v>0.51024999999999998</v>
      </c>
      <c r="BY12" s="6">
        <v>0.7</v>
      </c>
      <c r="BZ12" s="6"/>
      <c r="CA12" s="6"/>
      <c r="CB12" s="6"/>
      <c r="CC12" s="6"/>
      <c r="CD12" s="6">
        <v>1</v>
      </c>
      <c r="CE12" s="6"/>
      <c r="CF12" s="6"/>
      <c r="CG12" s="6"/>
      <c r="CH12" s="6"/>
      <c r="CI12" s="6"/>
      <c r="CJ12"/>
      <c r="CK12" s="6"/>
      <c r="CL12" s="6"/>
      <c r="CM12" s="6"/>
      <c r="CN12" s="105">
        <v>0.33402777777777781</v>
      </c>
      <c r="CO12" s="105"/>
      <c r="CP12" s="105">
        <v>0.35000000000000003</v>
      </c>
      <c r="CQ12" s="6"/>
      <c r="CR12" s="6"/>
      <c r="CS12" s="23"/>
      <c r="CT12" s="23"/>
      <c r="CU12" s="23"/>
      <c r="CV12" s="23">
        <v>10.5</v>
      </c>
      <c r="CW12" s="23"/>
      <c r="CX12" s="13"/>
      <c r="CY12" s="13">
        <v>127</v>
      </c>
      <c r="CZ12" s="33">
        <v>-9.0792701599999983</v>
      </c>
      <c r="DA12" s="26"/>
      <c r="DB12" s="15"/>
      <c r="DC12" s="26"/>
      <c r="DD12" s="37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>
        <v>0</v>
      </c>
      <c r="DQ12" s="26">
        <v>0</v>
      </c>
      <c r="DR12" s="26">
        <v>0</v>
      </c>
      <c r="DS12" s="26">
        <v>0</v>
      </c>
      <c r="DT12" s="26">
        <v>0</v>
      </c>
      <c r="DU12" s="26">
        <v>0</v>
      </c>
      <c r="DV12" s="38">
        <v>0</v>
      </c>
      <c r="DW12" s="6"/>
      <c r="DX12" s="6"/>
      <c r="DY12" s="6"/>
      <c r="DZ12" s="6"/>
      <c r="EA12" s="6"/>
      <c r="EB12" s="26"/>
      <c r="EC12" s="30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31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6"/>
      <c r="FM12" s="30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3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30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3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30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31"/>
      <c r="IZ12" s="42"/>
      <c r="JA12" s="42"/>
      <c r="JB12" s="42"/>
      <c r="JC12" s="42"/>
      <c r="JD12" s="42"/>
      <c r="JE12" s="42"/>
      <c r="JF12" s="42"/>
      <c r="JG12" s="42"/>
      <c r="JH12" s="42"/>
      <c r="JI12" s="42"/>
      <c r="JJ12" s="42"/>
      <c r="JK12" s="42"/>
      <c r="JL12" s="42"/>
      <c r="JM12" s="42"/>
      <c r="JN12" s="42"/>
      <c r="JO12" s="42"/>
      <c r="JP12" s="42"/>
      <c r="JQ12" s="42"/>
      <c r="JR12" s="42"/>
      <c r="JS12" s="42"/>
      <c r="JT12" s="42"/>
      <c r="JU12" s="42"/>
      <c r="JV12" s="42"/>
      <c r="JW12" s="42"/>
      <c r="JX12" s="42"/>
      <c r="JY12" s="42"/>
      <c r="JZ12" s="42"/>
      <c r="KA12" s="42"/>
      <c r="KB12" s="42"/>
      <c r="KC12" s="42"/>
      <c r="KD12" s="42"/>
      <c r="KE12" s="42"/>
      <c r="KF12" s="42"/>
      <c r="KG12" s="42"/>
      <c r="KH12" s="42"/>
      <c r="KI12" s="31"/>
      <c r="KJ12" s="42"/>
      <c r="KK12" s="42"/>
      <c r="KL12" s="42"/>
      <c r="KM12" s="42"/>
      <c r="KN12" s="42"/>
      <c r="KO12" s="42"/>
      <c r="KP12" s="42"/>
      <c r="KQ12" s="42"/>
      <c r="KR12" s="42"/>
      <c r="KS12" s="42"/>
      <c r="KT12" s="42"/>
      <c r="KU12" s="42"/>
      <c r="KV12" s="42"/>
      <c r="KW12" s="42"/>
      <c r="KX12" s="42"/>
      <c r="KY12" s="42"/>
      <c r="KZ12" s="6">
        <v>63.8</v>
      </c>
      <c r="LA12" s="6">
        <v>231.40299999999999</v>
      </c>
      <c r="LB12" s="6">
        <v>23.7</v>
      </c>
      <c r="LC12" s="6">
        <v>12.7</v>
      </c>
      <c r="LD12" s="6">
        <v>1.8648</v>
      </c>
      <c r="LE12" s="6">
        <v>0.72360000000000002</v>
      </c>
      <c r="LF12" s="6">
        <v>0.93889999999999996</v>
      </c>
      <c r="LG12" s="6">
        <v>0.71450000000000002</v>
      </c>
      <c r="LH12" s="6">
        <v>0.52359999999999995</v>
      </c>
      <c r="LI12" s="6">
        <v>3</v>
      </c>
      <c r="LJ12" s="6">
        <v>3</v>
      </c>
      <c r="LK12" s="6">
        <v>6</v>
      </c>
      <c r="LL12" s="6">
        <v>362.8</v>
      </c>
      <c r="LM12" s="6">
        <v>120.9</v>
      </c>
      <c r="LN12" s="6">
        <v>2096.48</v>
      </c>
      <c r="LO12" s="6">
        <v>698.82799999999997</v>
      </c>
      <c r="LP12" s="6">
        <v>1066.71</v>
      </c>
      <c r="LQ12" s="6">
        <v>355.57</v>
      </c>
      <c r="LR12" s="6">
        <v>1451.27</v>
      </c>
      <c r="LS12" s="6">
        <v>1</v>
      </c>
      <c r="LT12" s="6">
        <v>3</v>
      </c>
      <c r="LU12" s="6">
        <v>126.8</v>
      </c>
      <c r="LV12" s="6">
        <v>42.3</v>
      </c>
      <c r="LW12" s="6">
        <v>1438.9</v>
      </c>
      <c r="LX12" s="6">
        <v>841.548</v>
      </c>
      <c r="LY12" s="6">
        <v>280.51600000000002</v>
      </c>
      <c r="LZ12" s="6">
        <v>57554.400000000001</v>
      </c>
      <c r="MA12" s="6">
        <v>470.32</v>
      </c>
      <c r="MB12" s="6">
        <v>156.773</v>
      </c>
      <c r="MC12" s="6">
        <v>18708.599999999999</v>
      </c>
      <c r="MD12" s="6">
        <v>3</v>
      </c>
      <c r="ME12" s="6">
        <v>2</v>
      </c>
      <c r="MF12" s="6">
        <v>6</v>
      </c>
      <c r="MG12" s="6">
        <v>236</v>
      </c>
      <c r="MH12" s="6">
        <v>39.299999999999997</v>
      </c>
      <c r="MI12" s="6">
        <v>699.9</v>
      </c>
      <c r="MJ12" s="6">
        <v>1254.94</v>
      </c>
      <c r="MK12" s="6">
        <v>209.15600000000001</v>
      </c>
      <c r="ML12" s="6">
        <v>27809.8</v>
      </c>
      <c r="MM12" s="6">
        <v>596.39</v>
      </c>
      <c r="MN12" s="6">
        <v>99.398399999999995</v>
      </c>
      <c r="MO12" s="6">
        <v>7720.02</v>
      </c>
      <c r="MP12" s="6">
        <v>0</v>
      </c>
      <c r="MQ12" s="6">
        <v>0</v>
      </c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>
        <v>0</v>
      </c>
      <c r="NC12" s="6">
        <v>0</v>
      </c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>
        <v>0</v>
      </c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>
        <v>0</v>
      </c>
      <c r="OA12" s="6">
        <v>81.599999999999994</v>
      </c>
      <c r="OB12" s="6">
        <v>164.3</v>
      </c>
      <c r="OC12" s="21">
        <v>1</v>
      </c>
      <c r="OD12" s="21">
        <v>1</v>
      </c>
      <c r="OE12" s="21">
        <v>2</v>
      </c>
      <c r="OF12" s="21">
        <v>96.1</v>
      </c>
      <c r="OG12" s="21">
        <v>96.1</v>
      </c>
      <c r="OH12" s="21">
        <v>534.21500000000003</v>
      </c>
      <c r="OI12" s="21">
        <v>534.21500000000003</v>
      </c>
      <c r="OJ12" s="21">
        <v>265.96699999999998</v>
      </c>
      <c r="OK12" s="21">
        <v>265.96699999999998</v>
      </c>
      <c r="OL12" s="21">
        <v>384.25900000000001</v>
      </c>
      <c r="OM12" s="21">
        <v>1</v>
      </c>
      <c r="ON12" s="21">
        <v>1</v>
      </c>
      <c r="OO12" s="21">
        <v>0.2</v>
      </c>
      <c r="OP12" s="21">
        <v>0.2</v>
      </c>
      <c r="OQ12" s="21">
        <v>0</v>
      </c>
      <c r="OR12" s="21">
        <v>3.5277400000000001</v>
      </c>
      <c r="OS12" s="21">
        <v>3.5277400000000001</v>
      </c>
      <c r="OT12" s="21">
        <v>0</v>
      </c>
      <c r="OU12" s="21">
        <v>4.2206999999999999</v>
      </c>
      <c r="OV12" s="21">
        <v>4.2206999999999999</v>
      </c>
      <c r="OW12" s="21">
        <v>0</v>
      </c>
      <c r="OX12" s="21">
        <v>1</v>
      </c>
      <c r="OY12" s="21">
        <v>2</v>
      </c>
      <c r="OZ12" s="21">
        <v>2</v>
      </c>
      <c r="PA12" s="21">
        <v>95.8</v>
      </c>
      <c r="PB12" s="21">
        <v>47.9</v>
      </c>
      <c r="PC12" s="21">
        <v>1226</v>
      </c>
      <c r="PD12" s="21">
        <v>530.68700000000001</v>
      </c>
      <c r="PE12" s="21">
        <v>265.34399999999999</v>
      </c>
      <c r="PF12" s="21">
        <v>35643.5</v>
      </c>
      <c r="PG12" s="21">
        <v>261.74599999999998</v>
      </c>
      <c r="PH12" s="21">
        <v>130.87299999999999</v>
      </c>
      <c r="PI12" s="21">
        <v>6862.08</v>
      </c>
      <c r="PJ12" s="21">
        <v>0</v>
      </c>
      <c r="PK12" s="21">
        <v>0</v>
      </c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>
        <v>0</v>
      </c>
      <c r="PW12" s="21">
        <v>0</v>
      </c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>
        <v>0</v>
      </c>
      <c r="QI12" s="21">
        <v>0</v>
      </c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>
        <v>0</v>
      </c>
      <c r="QU12" s="21">
        <v>48.15</v>
      </c>
      <c r="QV12" s="21">
        <v>96.1</v>
      </c>
      <c r="QW12" s="21">
        <v>2</v>
      </c>
      <c r="QX12" s="21">
        <v>2</v>
      </c>
      <c r="QY12" s="21">
        <v>4</v>
      </c>
      <c r="QZ12" s="21">
        <v>266.8</v>
      </c>
      <c r="RA12" s="21">
        <v>133.4</v>
      </c>
      <c r="RB12" s="21">
        <v>1562.27</v>
      </c>
      <c r="RC12" s="21">
        <v>781.13400000000001</v>
      </c>
      <c r="RD12" s="21">
        <v>800.74300000000005</v>
      </c>
      <c r="RE12" s="21">
        <v>400.37099999999998</v>
      </c>
      <c r="RF12" s="21">
        <v>1067.01</v>
      </c>
      <c r="RG12" s="21">
        <v>1</v>
      </c>
      <c r="RH12" s="21">
        <v>2</v>
      </c>
      <c r="RI12" s="21">
        <v>126.6</v>
      </c>
      <c r="RJ12" s="21">
        <v>63.3</v>
      </c>
      <c r="RK12" s="21">
        <v>227.7</v>
      </c>
      <c r="RL12" s="21">
        <v>838.02099999999996</v>
      </c>
      <c r="RM12" s="21">
        <v>419.01</v>
      </c>
      <c r="RN12" s="21">
        <v>24.848800000000001</v>
      </c>
      <c r="RO12" s="21">
        <v>466.09899999999999</v>
      </c>
      <c r="RP12" s="21">
        <v>233.04900000000001</v>
      </c>
      <c r="RQ12" s="21">
        <v>2508.9</v>
      </c>
      <c r="RR12" s="21">
        <v>2</v>
      </c>
      <c r="RS12" s="21">
        <v>2</v>
      </c>
      <c r="RT12" s="21">
        <v>4</v>
      </c>
      <c r="RU12" s="21">
        <v>140.19999999999999</v>
      </c>
      <c r="RV12" s="21">
        <v>35</v>
      </c>
      <c r="RW12" s="21">
        <v>684.3</v>
      </c>
      <c r="RX12" s="21">
        <v>724.24800000000005</v>
      </c>
      <c r="RY12" s="21">
        <v>181.06200000000001</v>
      </c>
      <c r="RZ12" s="21">
        <v>31311.5</v>
      </c>
      <c r="SA12" s="21">
        <v>334.64400000000001</v>
      </c>
      <c r="SB12" s="21">
        <v>83.661000000000001</v>
      </c>
      <c r="SC12" s="21">
        <v>9588.67</v>
      </c>
      <c r="SD12" s="21">
        <v>0</v>
      </c>
      <c r="SE12" s="21">
        <v>0</v>
      </c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6">
        <v>0</v>
      </c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>
        <v>0</v>
      </c>
      <c r="TC12" s="21">
        <v>0</v>
      </c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>
        <v>0</v>
      </c>
      <c r="TO12" s="21">
        <v>2.5</v>
      </c>
      <c r="TP12" s="21">
        <v>164.3</v>
      </c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</row>
    <row r="13" spans="1:1206" s="36" customFormat="1" x14ac:dyDescent="0.25">
      <c r="A13" s="21">
        <v>2</v>
      </c>
      <c r="B13" s="13" t="s">
        <v>864</v>
      </c>
      <c r="C13" s="6">
        <v>362</v>
      </c>
      <c r="D13" s="13"/>
      <c r="E13" s="13"/>
      <c r="F13" s="22" t="s">
        <v>823</v>
      </c>
      <c r="G13" s="68">
        <v>18</v>
      </c>
      <c r="H13" s="68">
        <v>16.8</v>
      </c>
      <c r="I13" s="68" t="s">
        <v>531</v>
      </c>
      <c r="J13" s="68"/>
      <c r="K13" s="68">
        <v>0</v>
      </c>
      <c r="L13" s="68">
        <v>1</v>
      </c>
      <c r="M13" s="68"/>
      <c r="N13" s="68"/>
      <c r="O13" s="68" t="s">
        <v>566</v>
      </c>
      <c r="P13" s="68"/>
      <c r="Q13" s="68"/>
      <c r="R13" s="68"/>
      <c r="S13" s="68"/>
      <c r="T13" s="68"/>
      <c r="U13" s="68"/>
      <c r="V13" s="68"/>
      <c r="W13" s="59"/>
      <c r="X13" s="25">
        <v>0.66666666666666663</v>
      </c>
      <c r="Y13" s="50">
        <v>202</v>
      </c>
      <c r="Z13" s="50">
        <v>567</v>
      </c>
      <c r="AA13" s="25">
        <v>0.35626102292768957</v>
      </c>
      <c r="AB13" s="25">
        <v>0.35626102292768957</v>
      </c>
      <c r="AC13" s="25">
        <v>1</v>
      </c>
      <c r="AD13" s="25">
        <v>1</v>
      </c>
      <c r="AE13" s="60">
        <v>9.17</v>
      </c>
      <c r="AF13" s="60">
        <v>7.3</v>
      </c>
      <c r="AG13" s="60">
        <v>3.05</v>
      </c>
      <c r="AH13" s="60">
        <v>0.26800000000000002</v>
      </c>
      <c r="AI13" s="60">
        <v>0.33100000000000002</v>
      </c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>
        <v>342</v>
      </c>
      <c r="BC13" s="15"/>
      <c r="BD13" s="15"/>
      <c r="BE13" s="15"/>
      <c r="BF13" s="27"/>
      <c r="BG13" s="59">
        <v>44</v>
      </c>
      <c r="BH13" s="59">
        <v>-48.29</v>
      </c>
      <c r="BI13" s="59">
        <v>2000</v>
      </c>
      <c r="BJ13" s="59"/>
      <c r="BK13" s="59">
        <v>12.18</v>
      </c>
      <c r="BL13" s="59">
        <v>15.25</v>
      </c>
      <c r="BM13" s="59">
        <v>27.43</v>
      </c>
      <c r="BN13" s="59">
        <v>0.17</v>
      </c>
      <c r="BO13" s="59">
        <v>0.1</v>
      </c>
      <c r="BP13" s="59">
        <v>141.80000000000001</v>
      </c>
      <c r="BQ13" s="59">
        <v>-161.15</v>
      </c>
      <c r="BR13" s="59">
        <v>-50.01</v>
      </c>
      <c r="BS13" s="59">
        <v>-1.72</v>
      </c>
      <c r="BT13" s="59">
        <v>0.55000000000000004</v>
      </c>
      <c r="BU13" s="59"/>
      <c r="BV13" s="59"/>
      <c r="BW13" s="59"/>
      <c r="BX13" s="59">
        <v>0.53</v>
      </c>
      <c r="BY13" s="71">
        <v>0.68</v>
      </c>
      <c r="BZ13" s="25">
        <v>1</v>
      </c>
      <c r="CA13" s="71"/>
      <c r="CB13" s="71"/>
      <c r="CC13" s="71"/>
      <c r="CD13" s="71"/>
      <c r="CE13" s="71"/>
      <c r="CF13" s="71"/>
      <c r="CG13" s="71"/>
      <c r="CH13" s="71"/>
      <c r="CI13" s="71"/>
      <c r="CJ13"/>
      <c r="CK13" s="71"/>
      <c r="CL13" s="71"/>
      <c r="CM13" s="71"/>
      <c r="CN13" s="61">
        <v>0.37152777777777773</v>
      </c>
      <c r="CO13" s="61"/>
      <c r="CP13" s="61">
        <v>0.38472222222222219</v>
      </c>
      <c r="CQ13" s="61"/>
      <c r="CR13" s="95"/>
      <c r="CS13" s="71"/>
      <c r="CT13" s="71"/>
      <c r="CU13" s="71"/>
      <c r="CV13" s="71"/>
      <c r="CW13" s="71"/>
      <c r="CX13" s="13"/>
      <c r="CY13" s="13">
        <v>93</v>
      </c>
      <c r="CZ13" s="178">
        <v>-6.5702015820000002</v>
      </c>
      <c r="DA13" s="96"/>
      <c r="DB13" s="15"/>
      <c r="DC13" s="96"/>
      <c r="DD13" s="74">
        <v>1</v>
      </c>
      <c r="DE13" s="76"/>
      <c r="DF13" s="76"/>
      <c r="DG13" s="76"/>
      <c r="DH13" s="76"/>
      <c r="DI13" s="76"/>
      <c r="DJ13" s="76"/>
      <c r="DK13" s="76"/>
      <c r="DL13" s="76"/>
      <c r="DM13" s="76"/>
      <c r="DN13" s="76"/>
      <c r="DO13" s="76"/>
      <c r="DP13" s="76">
        <v>0</v>
      </c>
      <c r="DQ13" s="26">
        <v>0</v>
      </c>
      <c r="DR13" s="26">
        <v>0</v>
      </c>
      <c r="DS13" s="96">
        <v>0</v>
      </c>
      <c r="DT13" s="96">
        <v>0</v>
      </c>
      <c r="DU13" s="96">
        <v>0</v>
      </c>
      <c r="DV13" s="70">
        <v>0</v>
      </c>
      <c r="DW13" s="96"/>
      <c r="DX13" s="96">
        <v>0</v>
      </c>
      <c r="DY13" s="96">
        <v>0</v>
      </c>
      <c r="DZ13" s="96">
        <v>0</v>
      </c>
      <c r="EA13" s="96">
        <v>0</v>
      </c>
      <c r="EB13" s="96">
        <v>0</v>
      </c>
      <c r="EC13" s="63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4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13"/>
      <c r="FM13" s="63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5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3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5"/>
      <c r="HP13" s="60"/>
      <c r="HQ13" s="60"/>
      <c r="HR13" s="60"/>
      <c r="HS13" s="60"/>
      <c r="HT13" s="60"/>
      <c r="HU13" s="60"/>
      <c r="HV13" s="60"/>
      <c r="HW13" s="60"/>
      <c r="HX13" s="60"/>
      <c r="HY13" s="60"/>
      <c r="HZ13" s="60"/>
      <c r="IA13" s="60"/>
      <c r="IB13" s="60"/>
      <c r="IC13" s="60"/>
      <c r="ID13" s="60"/>
      <c r="IE13" s="60"/>
      <c r="IF13" s="60"/>
      <c r="IG13" s="63"/>
      <c r="IH13" s="60"/>
      <c r="II13" s="60"/>
      <c r="IJ13" s="60"/>
      <c r="IK13" s="60"/>
      <c r="IL13" s="60"/>
      <c r="IM13" s="60"/>
      <c r="IN13" s="60"/>
      <c r="IO13" s="60"/>
      <c r="IP13" s="60"/>
      <c r="IQ13" s="60"/>
      <c r="IR13" s="60"/>
      <c r="IS13" s="60"/>
      <c r="IT13" s="60"/>
      <c r="IU13" s="60"/>
      <c r="IV13" s="60"/>
      <c r="IW13" s="60"/>
      <c r="IX13" s="60"/>
      <c r="IY13" s="64"/>
      <c r="IZ13" s="60"/>
      <c r="JA13" s="60"/>
      <c r="JB13" s="60"/>
      <c r="JC13" s="60"/>
      <c r="JD13" s="60"/>
      <c r="JE13" s="60"/>
      <c r="JF13" s="60"/>
      <c r="JG13" s="60"/>
      <c r="JH13" s="60"/>
      <c r="JI13" s="60"/>
      <c r="JJ13" s="60"/>
      <c r="JK13" s="60"/>
      <c r="JL13" s="60"/>
      <c r="JM13" s="60"/>
      <c r="JN13" s="60"/>
      <c r="JO13" s="60"/>
      <c r="JP13" s="60"/>
      <c r="JQ13" s="60"/>
      <c r="JR13" s="60"/>
      <c r="JS13" s="60"/>
      <c r="JT13" s="60"/>
      <c r="JU13" s="60"/>
      <c r="JV13" s="60"/>
      <c r="JW13" s="60"/>
      <c r="JX13" s="60"/>
      <c r="JY13" s="60"/>
      <c r="JZ13" s="60"/>
      <c r="KA13" s="60"/>
      <c r="KB13" s="60"/>
      <c r="KC13" s="60"/>
      <c r="KD13" s="60"/>
      <c r="KE13" s="60"/>
      <c r="KF13" s="60"/>
      <c r="KG13" s="60"/>
      <c r="KH13" s="60"/>
      <c r="KI13" s="64"/>
      <c r="KJ13" s="60"/>
      <c r="KK13" s="60"/>
      <c r="KL13" s="60"/>
      <c r="KM13" s="60"/>
      <c r="KN13" s="60"/>
      <c r="KO13" s="60"/>
      <c r="KP13" s="60"/>
      <c r="KQ13" s="60"/>
      <c r="KR13" s="60"/>
      <c r="KS13" s="60"/>
      <c r="KT13" s="60"/>
      <c r="KU13" s="60"/>
      <c r="KV13" s="60"/>
      <c r="KW13" s="60"/>
      <c r="KX13" s="60"/>
      <c r="KY13" s="60"/>
      <c r="KZ13" s="76">
        <v>70.099999999999994</v>
      </c>
      <c r="LA13" s="76">
        <v>278.22800000000001</v>
      </c>
      <c r="LB13" s="76">
        <v>24.8</v>
      </c>
      <c r="LC13" s="76">
        <v>15.2</v>
      </c>
      <c r="LD13" s="76">
        <v>1.6259999999999999</v>
      </c>
      <c r="LE13" s="76">
        <v>0.75970000000000004</v>
      </c>
      <c r="LF13" s="76">
        <v>0.93589999999999995</v>
      </c>
      <c r="LG13" s="76">
        <v>0.71199999999999997</v>
      </c>
      <c r="LH13" s="76">
        <v>0.57709999999999995</v>
      </c>
      <c r="LI13" s="76">
        <v>3</v>
      </c>
      <c r="LJ13" s="76">
        <v>5</v>
      </c>
      <c r="LK13" s="76">
        <v>8</v>
      </c>
      <c r="LL13" s="76">
        <v>457.4</v>
      </c>
      <c r="LM13" s="76">
        <v>152.5</v>
      </c>
      <c r="LN13" s="76">
        <v>2264.65</v>
      </c>
      <c r="LO13" s="76">
        <v>754.88400000000001</v>
      </c>
      <c r="LP13" s="76">
        <v>981.26099999999997</v>
      </c>
      <c r="LQ13" s="76">
        <v>327.08699999999999</v>
      </c>
      <c r="LR13" s="76">
        <v>3049.65</v>
      </c>
      <c r="LS13" s="76">
        <v>1</v>
      </c>
      <c r="LT13" s="76">
        <v>3</v>
      </c>
      <c r="LU13" s="76">
        <v>46</v>
      </c>
      <c r="LV13" s="76">
        <v>15.3</v>
      </c>
      <c r="LW13" s="76">
        <v>427.1</v>
      </c>
      <c r="LX13" s="76">
        <v>322.07499999999999</v>
      </c>
      <c r="LY13" s="76">
        <v>107.358</v>
      </c>
      <c r="LZ13" s="76">
        <v>17668.3</v>
      </c>
      <c r="MA13" s="76">
        <v>186.80699999999999</v>
      </c>
      <c r="MB13" s="76">
        <v>62.268999999999998</v>
      </c>
      <c r="MC13" s="76">
        <v>4535.18</v>
      </c>
      <c r="MD13" s="76">
        <v>3</v>
      </c>
      <c r="ME13" s="76">
        <v>2</v>
      </c>
      <c r="MF13" s="76">
        <v>6</v>
      </c>
      <c r="MG13" s="76">
        <v>264.5</v>
      </c>
      <c r="MH13" s="76">
        <v>44.1</v>
      </c>
      <c r="MI13" s="76">
        <v>962.4</v>
      </c>
      <c r="MJ13" s="76">
        <v>1311.58</v>
      </c>
      <c r="MK13" s="76">
        <v>218.59700000000001</v>
      </c>
      <c r="ML13" s="76">
        <v>24771.1</v>
      </c>
      <c r="MM13" s="76">
        <v>564.52200000000005</v>
      </c>
      <c r="MN13" s="76">
        <v>94.087000000000003</v>
      </c>
      <c r="MO13" s="76">
        <v>4908.8100000000004</v>
      </c>
      <c r="MP13" s="76">
        <v>2</v>
      </c>
      <c r="MQ13" s="76">
        <v>3</v>
      </c>
      <c r="MR13" s="76">
        <v>4</v>
      </c>
      <c r="MS13" s="76">
        <v>146.9</v>
      </c>
      <c r="MT13" s="76">
        <v>36.700000000000003</v>
      </c>
      <c r="MU13" s="76">
        <v>262.2</v>
      </c>
      <c r="MV13" s="76">
        <v>630.99699999999996</v>
      </c>
      <c r="MW13" s="76">
        <v>157.749</v>
      </c>
      <c r="MX13" s="76">
        <v>9229.0400000000009</v>
      </c>
      <c r="MY13" s="76">
        <v>57.482900000000001</v>
      </c>
      <c r="MZ13" s="76">
        <v>0</v>
      </c>
      <c r="NA13" s="76">
        <v>1709.34</v>
      </c>
      <c r="NB13" s="76">
        <v>0</v>
      </c>
      <c r="NC13" s="76">
        <v>0</v>
      </c>
      <c r="ND13" s="76"/>
      <c r="NE13" s="76"/>
      <c r="NF13" s="76"/>
      <c r="NG13" s="76"/>
      <c r="NH13" s="76"/>
      <c r="NI13" s="76"/>
      <c r="NJ13" s="76"/>
      <c r="NK13" s="76"/>
      <c r="NL13" s="76"/>
      <c r="NM13" s="76"/>
      <c r="NN13" s="76">
        <v>0</v>
      </c>
      <c r="NO13" s="76"/>
      <c r="NP13" s="76"/>
      <c r="NQ13" s="76"/>
      <c r="NR13" s="76"/>
      <c r="NS13" s="76"/>
      <c r="NT13" s="76"/>
      <c r="NU13" s="76"/>
      <c r="NV13" s="76"/>
      <c r="NW13" s="76"/>
      <c r="NX13" s="76"/>
      <c r="NY13" s="76"/>
      <c r="NZ13" s="76">
        <v>0</v>
      </c>
      <c r="OA13" s="76">
        <v>75.262500000000003</v>
      </c>
      <c r="OB13" s="76">
        <v>167.9</v>
      </c>
      <c r="OC13" s="6">
        <v>1</v>
      </c>
      <c r="OD13" s="6">
        <v>2</v>
      </c>
      <c r="OE13" s="6">
        <v>3</v>
      </c>
      <c r="OF13" s="6">
        <v>167.9</v>
      </c>
      <c r="OG13" s="6">
        <v>167.9</v>
      </c>
      <c r="OH13" s="6">
        <v>932.07399999999996</v>
      </c>
      <c r="OI13" s="6">
        <v>932.07399999999996</v>
      </c>
      <c r="OJ13" s="6">
        <v>439.10500000000002</v>
      </c>
      <c r="OK13" s="6">
        <v>439.10500000000002</v>
      </c>
      <c r="OL13" s="6">
        <v>1342.97</v>
      </c>
      <c r="OM13" s="6">
        <v>1</v>
      </c>
      <c r="ON13" s="6">
        <v>1</v>
      </c>
      <c r="OO13" s="6">
        <v>0.7</v>
      </c>
      <c r="OP13" s="6">
        <v>0.7</v>
      </c>
      <c r="OQ13" s="6">
        <v>0</v>
      </c>
      <c r="OR13" s="6">
        <v>10.468400000000001</v>
      </c>
      <c r="OS13" s="6">
        <v>10.468400000000001</v>
      </c>
      <c r="OT13" s="6">
        <v>0</v>
      </c>
      <c r="OU13" s="6">
        <v>13.1724</v>
      </c>
      <c r="OV13" s="6">
        <v>13.1724</v>
      </c>
      <c r="OW13" s="6">
        <v>0</v>
      </c>
      <c r="OX13" s="6">
        <v>1</v>
      </c>
      <c r="OY13" s="6">
        <v>2</v>
      </c>
      <c r="OZ13" s="6">
        <v>2</v>
      </c>
      <c r="PA13" s="6">
        <v>70.099999999999994</v>
      </c>
      <c r="PB13" s="6">
        <v>35.1</v>
      </c>
      <c r="PC13" s="6">
        <v>106.7</v>
      </c>
      <c r="PD13" s="6">
        <v>448.96499999999997</v>
      </c>
      <c r="PE13" s="6">
        <v>224.483</v>
      </c>
      <c r="PF13" s="6">
        <v>2115.0500000000002</v>
      </c>
      <c r="PG13" s="6">
        <v>241.34200000000001</v>
      </c>
      <c r="PH13" s="6">
        <v>120.67100000000001</v>
      </c>
      <c r="PI13" s="6">
        <v>154.577</v>
      </c>
      <c r="PJ13" s="6">
        <v>1</v>
      </c>
      <c r="PK13" s="6">
        <v>3</v>
      </c>
      <c r="PL13" s="6">
        <v>2</v>
      </c>
      <c r="PM13" s="6">
        <v>97.1</v>
      </c>
      <c r="PN13" s="6">
        <v>48.5</v>
      </c>
      <c r="PO13" s="6">
        <v>149.1</v>
      </c>
      <c r="PP13" s="6">
        <v>472.64</v>
      </c>
      <c r="PQ13" s="6">
        <v>236.32</v>
      </c>
      <c r="PR13" s="6">
        <v>1826.43</v>
      </c>
      <c r="PS13" s="6">
        <v>92.295500000000004</v>
      </c>
      <c r="PT13" s="6">
        <v>0</v>
      </c>
      <c r="PU13" s="6">
        <v>115.19799999999999</v>
      </c>
      <c r="PV13" s="6">
        <v>0</v>
      </c>
      <c r="PW13" s="6">
        <v>0</v>
      </c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>
        <v>0</v>
      </c>
      <c r="QI13" s="6">
        <v>0</v>
      </c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>
        <v>0</v>
      </c>
      <c r="QU13" s="6">
        <v>70.5</v>
      </c>
      <c r="QV13" s="6">
        <v>167.9</v>
      </c>
      <c r="QW13" s="6">
        <v>2</v>
      </c>
      <c r="QX13" s="6">
        <v>3</v>
      </c>
      <c r="QY13" s="6">
        <v>5</v>
      </c>
      <c r="QZ13" s="6">
        <v>289.60000000000002</v>
      </c>
      <c r="RA13" s="6">
        <v>144.80000000000001</v>
      </c>
      <c r="RB13" s="6">
        <v>1332.58</v>
      </c>
      <c r="RC13" s="6">
        <v>666.28899999999999</v>
      </c>
      <c r="RD13" s="6">
        <v>542.15499999999997</v>
      </c>
      <c r="RE13" s="6">
        <v>271.07799999999997</v>
      </c>
      <c r="RF13" s="6">
        <v>1737.45</v>
      </c>
      <c r="RG13" s="6">
        <v>1</v>
      </c>
      <c r="RH13" s="6">
        <v>2</v>
      </c>
      <c r="RI13" s="6">
        <v>45.4</v>
      </c>
      <c r="RJ13" s="6">
        <v>22.7</v>
      </c>
      <c r="RK13" s="6">
        <v>530.9</v>
      </c>
      <c r="RL13" s="6">
        <v>311.60599999999999</v>
      </c>
      <c r="RM13" s="6">
        <v>155.803</v>
      </c>
      <c r="RN13" s="6">
        <v>21255.1</v>
      </c>
      <c r="RO13" s="6">
        <v>173.63499999999999</v>
      </c>
      <c r="RP13" s="6">
        <v>86.817400000000006</v>
      </c>
      <c r="RQ13" s="6">
        <v>5454.65</v>
      </c>
      <c r="RR13" s="6">
        <v>2</v>
      </c>
      <c r="RS13" s="6">
        <v>2</v>
      </c>
      <c r="RT13" s="6">
        <v>4</v>
      </c>
      <c r="RU13" s="6">
        <v>194.4</v>
      </c>
      <c r="RV13" s="6">
        <v>48.6</v>
      </c>
      <c r="RW13" s="6">
        <v>1486.9</v>
      </c>
      <c r="RX13" s="6">
        <v>862.61500000000001</v>
      </c>
      <c r="RY13" s="6">
        <v>215.654</v>
      </c>
      <c r="RZ13" s="6">
        <v>40545.4</v>
      </c>
      <c r="SA13" s="6">
        <v>323.18</v>
      </c>
      <c r="SB13" s="6">
        <v>80.794899999999998</v>
      </c>
      <c r="SC13" s="6">
        <v>7423.12</v>
      </c>
      <c r="SD13" s="6">
        <v>1</v>
      </c>
      <c r="SE13" s="6">
        <v>3</v>
      </c>
      <c r="SF13" s="6">
        <v>2</v>
      </c>
      <c r="SG13" s="6">
        <v>49.8</v>
      </c>
      <c r="SH13" s="6">
        <v>24.9</v>
      </c>
      <c r="SI13" s="6">
        <v>78.099999999999994</v>
      </c>
      <c r="SJ13" s="6">
        <v>158.357</v>
      </c>
      <c r="SK13" s="6">
        <v>79.1785</v>
      </c>
      <c r="SL13" s="6">
        <v>1167.2</v>
      </c>
      <c r="SM13" s="6">
        <v>22.670400000000001</v>
      </c>
      <c r="SN13" s="6">
        <v>0</v>
      </c>
      <c r="SO13" s="6">
        <v>165.18299999999999</v>
      </c>
      <c r="SP13" s="6">
        <v>0</v>
      </c>
      <c r="SQ13" s="6">
        <v>0</v>
      </c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>
        <v>0</v>
      </c>
      <c r="TC13" s="6">
        <v>0</v>
      </c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>
        <v>0</v>
      </c>
      <c r="TO13" s="6">
        <v>3.4</v>
      </c>
      <c r="TP13" s="6">
        <v>163.69999999999999</v>
      </c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</row>
    <row r="14" spans="1:1206" s="36" customFormat="1" x14ac:dyDescent="0.25">
      <c r="A14" s="21">
        <v>2</v>
      </c>
      <c r="B14" s="13" t="s">
        <v>744</v>
      </c>
      <c r="C14" s="6">
        <v>254</v>
      </c>
      <c r="D14" s="13"/>
      <c r="E14" s="13"/>
      <c r="F14" s="22">
        <v>3</v>
      </c>
      <c r="G14" s="68">
        <v>18</v>
      </c>
      <c r="H14" s="68">
        <v>16.100000000000001</v>
      </c>
      <c r="I14" s="68" t="s">
        <v>531</v>
      </c>
      <c r="J14" s="68"/>
      <c r="K14" s="68">
        <v>0</v>
      </c>
      <c r="L14" s="68">
        <v>1</v>
      </c>
      <c r="M14" s="68"/>
      <c r="N14" s="68"/>
      <c r="O14" s="68" t="s">
        <v>566</v>
      </c>
      <c r="P14" s="68"/>
      <c r="Q14" s="68"/>
      <c r="R14" s="68"/>
      <c r="S14" s="68"/>
      <c r="T14" s="68"/>
      <c r="U14" s="68"/>
      <c r="V14" s="68"/>
      <c r="W14" s="81">
        <v>0.47</v>
      </c>
      <c r="X14" s="81">
        <v>0.47</v>
      </c>
      <c r="Y14" s="50">
        <v>131</v>
      </c>
      <c r="Z14" s="50">
        <v>357</v>
      </c>
      <c r="AA14" s="25">
        <v>0.36694677871148457</v>
      </c>
      <c r="AB14" s="25">
        <v>0.36694677871148457</v>
      </c>
      <c r="AC14" s="23">
        <v>1.5</v>
      </c>
      <c r="AD14" s="25">
        <v>1</v>
      </c>
      <c r="AE14" s="60">
        <v>9.16</v>
      </c>
      <c r="AF14" s="60">
        <v>6.8</v>
      </c>
      <c r="AG14" s="60">
        <v>2.23</v>
      </c>
      <c r="AH14" s="60">
        <v>0.22600000000000001</v>
      </c>
      <c r="AI14" s="60">
        <v>0.24399999999999999</v>
      </c>
      <c r="AJ14" s="60">
        <v>-0.99902299999999999</v>
      </c>
      <c r="AK14" s="60">
        <v>-47.546900000000001</v>
      </c>
      <c r="AL14" s="60">
        <v>0.96437499999999998</v>
      </c>
      <c r="AM14" s="60">
        <v>-47.538699999999999</v>
      </c>
      <c r="AN14" s="60">
        <v>0.65759199999999995</v>
      </c>
      <c r="AO14" s="60">
        <v>0.64916300000000005</v>
      </c>
      <c r="AP14" s="60">
        <v>0.631664</v>
      </c>
      <c r="AQ14" s="60">
        <v>0.63444599999999995</v>
      </c>
      <c r="AR14" s="60">
        <v>0.68600899999999998</v>
      </c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15"/>
      <c r="BD14" s="15"/>
      <c r="BE14" s="15"/>
      <c r="BF14" s="27"/>
      <c r="BG14" s="60">
        <v>25</v>
      </c>
      <c r="BH14" s="59">
        <v>-47.51</v>
      </c>
      <c r="BI14" s="59">
        <v>1770</v>
      </c>
      <c r="BJ14" s="59"/>
      <c r="BK14" s="59">
        <v>11.79</v>
      </c>
      <c r="BL14" s="59">
        <v>28.06</v>
      </c>
      <c r="BM14" s="59">
        <v>39.85</v>
      </c>
      <c r="BN14" s="59">
        <v>0.2</v>
      </c>
      <c r="BO14" s="59">
        <v>0.14000000000000001</v>
      </c>
      <c r="BP14" s="59">
        <v>186.31</v>
      </c>
      <c r="BQ14" s="59"/>
      <c r="BR14" s="59">
        <v>-52.16</v>
      </c>
      <c r="BS14" s="59">
        <v>-4.6500000000000004</v>
      </c>
      <c r="BT14" s="59">
        <v>0.59</v>
      </c>
      <c r="BU14" s="59"/>
      <c r="BV14" s="59"/>
      <c r="BW14" s="59"/>
      <c r="BX14" s="59">
        <v>0.55000000000000004</v>
      </c>
      <c r="BY14" s="25">
        <v>0.76</v>
      </c>
      <c r="BZ14" s="25">
        <v>1</v>
      </c>
      <c r="CA14" s="25"/>
      <c r="CB14" s="25"/>
      <c r="CC14" s="25"/>
      <c r="CD14" s="25"/>
      <c r="CE14" s="25"/>
      <c r="CF14" s="25"/>
      <c r="CG14" s="25"/>
      <c r="CH14" s="25"/>
      <c r="CI14" s="25"/>
      <c r="CJ14"/>
      <c r="CK14" s="25"/>
      <c r="CL14" s="25"/>
      <c r="CM14" s="25"/>
      <c r="CN14" s="61">
        <v>0.51041666666666663</v>
      </c>
      <c r="CO14" s="61"/>
      <c r="CP14" s="61">
        <v>0.5229166666666667</v>
      </c>
      <c r="CQ14" s="61">
        <v>0.69513888888888886</v>
      </c>
      <c r="CR14" s="61">
        <v>0.17222222222222217</v>
      </c>
      <c r="CS14" s="25"/>
      <c r="CT14" s="25"/>
      <c r="CU14" s="25"/>
      <c r="CV14" s="25">
        <v>10.6</v>
      </c>
      <c r="CW14" s="25"/>
      <c r="CX14" s="13"/>
      <c r="CY14" s="13">
        <v>41</v>
      </c>
      <c r="CZ14" s="62">
        <v>0</v>
      </c>
      <c r="DA14" s="15">
        <v>0</v>
      </c>
      <c r="DB14" s="15"/>
      <c r="DC14" s="15"/>
      <c r="DD14" s="12">
        <v>1</v>
      </c>
      <c r="DE14" s="13"/>
      <c r="DF14" s="13">
        <v>6.61</v>
      </c>
      <c r="DG14" s="13">
        <v>2.4500000000000002</v>
      </c>
      <c r="DH14" s="13"/>
      <c r="DI14" s="13"/>
      <c r="DJ14" s="13"/>
      <c r="DK14" s="13"/>
      <c r="DL14" s="13"/>
      <c r="DM14" s="13"/>
      <c r="DN14" s="13"/>
      <c r="DO14" s="13"/>
      <c r="DP14" s="13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4">
        <v>0</v>
      </c>
      <c r="DW14" s="15"/>
      <c r="DX14" s="13">
        <v>1</v>
      </c>
      <c r="DY14" s="13">
        <v>0</v>
      </c>
      <c r="DZ14" s="13">
        <v>0</v>
      </c>
      <c r="EA14" s="13">
        <v>0</v>
      </c>
      <c r="EB14" s="15">
        <v>0</v>
      </c>
      <c r="EC14" s="63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4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13"/>
      <c r="FM14" s="63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5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3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5"/>
      <c r="HP14" s="60"/>
      <c r="HQ14" s="60"/>
      <c r="HR14" s="60"/>
      <c r="HS14" s="60"/>
      <c r="HT14" s="60"/>
      <c r="HU14" s="60"/>
      <c r="HV14" s="60"/>
      <c r="HW14" s="60"/>
      <c r="HX14" s="60"/>
      <c r="HY14" s="60"/>
      <c r="HZ14" s="60"/>
      <c r="IA14" s="60"/>
      <c r="IB14" s="60"/>
      <c r="IC14" s="60"/>
      <c r="ID14" s="60"/>
      <c r="IE14" s="60"/>
      <c r="IF14" s="60"/>
      <c r="IG14" s="63"/>
      <c r="IH14" s="60"/>
      <c r="II14" s="60"/>
      <c r="IJ14" s="60"/>
      <c r="IK14" s="60"/>
      <c r="IL14" s="60"/>
      <c r="IM14" s="60"/>
      <c r="IN14" s="60"/>
      <c r="IO14" s="60"/>
      <c r="IP14" s="60"/>
      <c r="IQ14" s="60"/>
      <c r="IR14" s="60"/>
      <c r="IS14" s="60"/>
      <c r="IT14" s="60"/>
      <c r="IU14" s="60"/>
      <c r="IV14" s="60"/>
      <c r="IW14" s="60"/>
      <c r="IX14" s="60"/>
      <c r="IY14" s="64"/>
      <c r="IZ14" s="60"/>
      <c r="JA14" s="60"/>
      <c r="JB14" s="60"/>
      <c r="JC14" s="60"/>
      <c r="JD14" s="60"/>
      <c r="JE14" s="60"/>
      <c r="JF14" s="60"/>
      <c r="JG14" s="60"/>
      <c r="JH14" s="60"/>
      <c r="JI14" s="60"/>
      <c r="JJ14" s="60"/>
      <c r="JK14" s="60"/>
      <c r="JL14" s="60"/>
      <c r="JM14" s="60"/>
      <c r="JN14" s="60"/>
      <c r="JO14" s="60"/>
      <c r="JP14" s="60"/>
      <c r="JQ14" s="60"/>
      <c r="JR14" s="60"/>
      <c r="JS14" s="60"/>
      <c r="JT14" s="60"/>
      <c r="JU14" s="60"/>
      <c r="JV14" s="60"/>
      <c r="JW14" s="60"/>
      <c r="JX14" s="60"/>
      <c r="JY14" s="60"/>
      <c r="JZ14" s="60"/>
      <c r="KA14" s="60"/>
      <c r="KB14" s="60"/>
      <c r="KC14" s="60"/>
      <c r="KD14" s="60"/>
      <c r="KE14" s="60"/>
      <c r="KF14" s="60"/>
      <c r="KG14" s="60"/>
      <c r="KH14" s="60"/>
      <c r="KI14" s="64"/>
      <c r="KJ14" s="60"/>
      <c r="KK14" s="60"/>
      <c r="KL14" s="60"/>
      <c r="KM14" s="60"/>
      <c r="KN14" s="60"/>
      <c r="KO14" s="60"/>
      <c r="KP14" s="60"/>
      <c r="KQ14" s="60"/>
      <c r="KR14" s="60"/>
      <c r="KS14" s="60"/>
      <c r="KT14" s="60"/>
      <c r="KU14" s="60"/>
      <c r="KV14" s="60"/>
      <c r="KW14" s="60"/>
      <c r="KX14" s="60"/>
      <c r="KY14" s="60"/>
      <c r="KZ14" s="6">
        <v>63.6</v>
      </c>
      <c r="LA14" s="6">
        <v>247.666</v>
      </c>
      <c r="LB14" s="6">
        <v>22.4</v>
      </c>
      <c r="LC14" s="6">
        <v>15.8</v>
      </c>
      <c r="LD14" s="6">
        <v>1.4202999999999999</v>
      </c>
      <c r="LE14" s="6">
        <v>0.79269999999999996</v>
      </c>
      <c r="LF14" s="6">
        <v>0.94640000000000002</v>
      </c>
      <c r="LG14" s="6">
        <v>0.76929999999999998</v>
      </c>
      <c r="LH14" s="6">
        <v>0.62839999999999996</v>
      </c>
      <c r="LI14" s="6">
        <v>3</v>
      </c>
      <c r="LJ14" s="6">
        <v>8</v>
      </c>
      <c r="LK14" s="6">
        <v>10</v>
      </c>
      <c r="LL14" s="6">
        <v>636.1</v>
      </c>
      <c r="LM14" s="6">
        <v>212</v>
      </c>
      <c r="LN14" s="6">
        <v>4004.62</v>
      </c>
      <c r="LO14" s="6">
        <v>1334.87</v>
      </c>
      <c r="LP14" s="6">
        <v>2427.6999999999998</v>
      </c>
      <c r="LQ14" s="6">
        <v>809.23199999999997</v>
      </c>
      <c r="LR14" s="6">
        <v>6572.69</v>
      </c>
      <c r="LS14" s="6">
        <v>1</v>
      </c>
      <c r="LT14" s="6">
        <v>3</v>
      </c>
      <c r="LU14" s="6">
        <v>111.3</v>
      </c>
      <c r="LV14" s="6">
        <v>37.1</v>
      </c>
      <c r="LW14" s="6">
        <v>922.4</v>
      </c>
      <c r="LX14" s="6">
        <v>969.96699999999998</v>
      </c>
      <c r="LY14" s="6">
        <v>323.322</v>
      </c>
      <c r="LZ14" s="6">
        <v>58317.7</v>
      </c>
      <c r="MA14" s="6">
        <v>745.904</v>
      </c>
      <c r="MB14" s="6">
        <v>248.63499999999999</v>
      </c>
      <c r="MC14" s="6">
        <v>20316.2</v>
      </c>
      <c r="MD14" s="6">
        <v>3</v>
      </c>
      <c r="ME14" s="6">
        <v>2</v>
      </c>
      <c r="MF14" s="6">
        <v>6</v>
      </c>
      <c r="MG14" s="6">
        <v>282.8</v>
      </c>
      <c r="MH14" s="6">
        <v>47.1</v>
      </c>
      <c r="MI14" s="6">
        <v>1207.9000000000001</v>
      </c>
      <c r="MJ14" s="6">
        <v>1890.38</v>
      </c>
      <c r="MK14" s="6">
        <v>315.06299999999999</v>
      </c>
      <c r="ML14" s="6">
        <v>37068.9</v>
      </c>
      <c r="MM14" s="6">
        <v>1208.9100000000001</v>
      </c>
      <c r="MN14" s="6">
        <v>201.48400000000001</v>
      </c>
      <c r="MO14" s="6">
        <v>18779.5</v>
      </c>
      <c r="MP14" s="6">
        <v>3</v>
      </c>
      <c r="MQ14" s="6">
        <v>3</v>
      </c>
      <c r="MR14" s="6">
        <v>5</v>
      </c>
      <c r="MS14" s="6">
        <v>160.4</v>
      </c>
      <c r="MT14" s="6">
        <v>32.1</v>
      </c>
      <c r="MU14" s="6">
        <v>1548.4</v>
      </c>
      <c r="MV14" s="6">
        <v>820.69</v>
      </c>
      <c r="MW14" s="6">
        <v>164.13800000000001</v>
      </c>
      <c r="MX14" s="6">
        <v>39853.5</v>
      </c>
      <c r="MY14" s="6">
        <v>71.650999999999996</v>
      </c>
      <c r="MZ14" s="6">
        <v>0</v>
      </c>
      <c r="NA14" s="6">
        <v>7264.29</v>
      </c>
      <c r="NB14" s="6">
        <v>2</v>
      </c>
      <c r="NC14" s="6">
        <v>4</v>
      </c>
      <c r="ND14" s="6">
        <v>4</v>
      </c>
      <c r="NE14" s="6">
        <v>81.599999999999994</v>
      </c>
      <c r="NF14" s="6">
        <v>20.399999999999999</v>
      </c>
      <c r="NG14" s="6">
        <v>142.4</v>
      </c>
      <c r="NH14" s="6">
        <v>323.58</v>
      </c>
      <c r="NI14" s="6">
        <v>80.894900000000007</v>
      </c>
      <c r="NJ14" s="6">
        <v>4836.83</v>
      </c>
      <c r="NK14" s="6">
        <v>114.631</v>
      </c>
      <c r="NL14" s="6">
        <v>28.657699999999998</v>
      </c>
      <c r="NM14" s="6">
        <v>894.44299999999998</v>
      </c>
      <c r="NN14" s="6">
        <v>0</v>
      </c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>
        <v>0</v>
      </c>
      <c r="OA14" s="6">
        <v>99.92</v>
      </c>
      <c r="OB14" s="6">
        <v>228.8</v>
      </c>
      <c r="OC14" s="6">
        <v>2</v>
      </c>
      <c r="OD14" s="6">
        <v>6</v>
      </c>
      <c r="OE14" s="6">
        <v>7</v>
      </c>
      <c r="OF14" s="6">
        <v>407.3</v>
      </c>
      <c r="OG14" s="6">
        <v>203.6</v>
      </c>
      <c r="OH14" s="6">
        <v>2406.83</v>
      </c>
      <c r="OI14" s="6">
        <v>1203.42</v>
      </c>
      <c r="OJ14" s="6">
        <v>1310.42</v>
      </c>
      <c r="OK14" s="6">
        <v>655.21100000000001</v>
      </c>
      <c r="OL14" s="6">
        <v>4683.42</v>
      </c>
      <c r="OM14" s="6">
        <v>1</v>
      </c>
      <c r="ON14" s="6">
        <v>2</v>
      </c>
      <c r="OO14" s="6">
        <v>109</v>
      </c>
      <c r="OP14" s="6">
        <v>54.5</v>
      </c>
      <c r="OQ14" s="6">
        <v>32.1</v>
      </c>
      <c r="OR14" s="6">
        <v>912.61099999999999</v>
      </c>
      <c r="OS14" s="6">
        <v>456.30500000000001</v>
      </c>
      <c r="OT14" s="6">
        <v>10528.4</v>
      </c>
      <c r="OU14" s="6">
        <v>634.32600000000002</v>
      </c>
      <c r="OV14" s="6">
        <v>317.16300000000001</v>
      </c>
      <c r="OW14" s="6">
        <v>12455.5</v>
      </c>
      <c r="OX14" s="6">
        <v>2</v>
      </c>
      <c r="OY14" s="6">
        <v>2</v>
      </c>
      <c r="OZ14" s="6">
        <v>4</v>
      </c>
      <c r="PA14" s="6">
        <v>205.7</v>
      </c>
      <c r="PB14" s="6">
        <v>51.4</v>
      </c>
      <c r="PC14" s="6">
        <v>1816.6</v>
      </c>
      <c r="PD14" s="6">
        <v>1109.1199999999999</v>
      </c>
      <c r="PE14" s="6">
        <v>277.28100000000001</v>
      </c>
      <c r="PF14" s="6">
        <v>51933</v>
      </c>
      <c r="PG14" s="6">
        <v>529.774</v>
      </c>
      <c r="PH14" s="6">
        <v>132.44300000000001</v>
      </c>
      <c r="PI14" s="6">
        <v>11953.7</v>
      </c>
      <c r="PJ14" s="6">
        <v>2</v>
      </c>
      <c r="PK14" s="6">
        <v>3</v>
      </c>
      <c r="PL14" s="6">
        <v>3</v>
      </c>
      <c r="PM14" s="6">
        <v>11</v>
      </c>
      <c r="PN14" s="6">
        <v>3.7</v>
      </c>
      <c r="PO14" s="6">
        <v>0.8</v>
      </c>
      <c r="PP14" s="6">
        <v>61.520099999999999</v>
      </c>
      <c r="PQ14" s="6">
        <v>20.506699999999999</v>
      </c>
      <c r="PR14" s="6">
        <v>156.06299999999999</v>
      </c>
      <c r="PS14" s="6">
        <v>10.5639</v>
      </c>
      <c r="PT14" s="6">
        <v>0</v>
      </c>
      <c r="PU14" s="6">
        <v>73.113299999999995</v>
      </c>
      <c r="PV14" s="6">
        <v>2</v>
      </c>
      <c r="PW14" s="6">
        <v>4</v>
      </c>
      <c r="PX14" s="6">
        <v>4</v>
      </c>
      <c r="PY14" s="6">
        <v>81.599999999999994</v>
      </c>
      <c r="PZ14" s="6">
        <v>20.399999999999999</v>
      </c>
      <c r="QA14" s="6">
        <v>142.4</v>
      </c>
      <c r="QB14" s="6">
        <v>323.58</v>
      </c>
      <c r="QC14" s="6">
        <v>80.894900000000007</v>
      </c>
      <c r="QD14" s="6">
        <v>4836.83</v>
      </c>
      <c r="QE14" s="6">
        <v>114.631</v>
      </c>
      <c r="QF14" s="6">
        <v>28.657699999999998</v>
      </c>
      <c r="QG14" s="6">
        <v>894.44299999999998</v>
      </c>
      <c r="QH14" s="6">
        <v>0</v>
      </c>
      <c r="QI14" s="6">
        <v>0</v>
      </c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>
        <v>0</v>
      </c>
      <c r="QU14" s="6">
        <v>101.943</v>
      </c>
      <c r="QV14" s="6">
        <v>225.5</v>
      </c>
      <c r="QW14" s="6">
        <v>1</v>
      </c>
      <c r="QX14" s="6">
        <v>2</v>
      </c>
      <c r="QY14" s="6">
        <v>3</v>
      </c>
      <c r="QZ14" s="6">
        <v>228.8</v>
      </c>
      <c r="RA14" s="6">
        <v>228.8</v>
      </c>
      <c r="RB14" s="6">
        <v>1597.78</v>
      </c>
      <c r="RC14" s="6">
        <v>1597.78</v>
      </c>
      <c r="RD14" s="6">
        <v>1117.27</v>
      </c>
      <c r="RE14" s="6">
        <v>1117.27</v>
      </c>
      <c r="RF14" s="6">
        <v>1830.5</v>
      </c>
      <c r="RG14" s="6">
        <v>1</v>
      </c>
      <c r="RH14" s="6">
        <v>1</v>
      </c>
      <c r="RI14" s="6">
        <v>2.2999999999999998</v>
      </c>
      <c r="RJ14" s="6">
        <v>2.2999999999999998</v>
      </c>
      <c r="RK14" s="6">
        <v>0</v>
      </c>
      <c r="RL14" s="6">
        <v>57.356099999999998</v>
      </c>
      <c r="RM14" s="6">
        <v>57.356099999999998</v>
      </c>
      <c r="RN14" s="6">
        <v>0</v>
      </c>
      <c r="RO14" s="6">
        <v>111.578</v>
      </c>
      <c r="RP14" s="6">
        <v>111.578</v>
      </c>
      <c r="RQ14" s="6">
        <v>0</v>
      </c>
      <c r="RR14" s="6">
        <v>1</v>
      </c>
      <c r="RS14" s="6">
        <v>2</v>
      </c>
      <c r="RT14" s="6">
        <v>2</v>
      </c>
      <c r="RU14" s="6">
        <v>77.099999999999994</v>
      </c>
      <c r="RV14" s="6">
        <v>38.5</v>
      </c>
      <c r="RW14" s="6">
        <v>367.9</v>
      </c>
      <c r="RX14" s="6">
        <v>781.25599999999997</v>
      </c>
      <c r="RY14" s="6">
        <v>390.62799999999999</v>
      </c>
      <c r="RZ14" s="6">
        <v>12415</v>
      </c>
      <c r="SA14" s="6">
        <v>679.13099999999997</v>
      </c>
      <c r="SB14" s="6">
        <v>339.56599999999997</v>
      </c>
      <c r="SC14" s="6">
        <v>836.84299999999996</v>
      </c>
      <c r="SD14" s="6">
        <v>1</v>
      </c>
      <c r="SE14" s="6">
        <v>3</v>
      </c>
      <c r="SF14" s="6">
        <v>2</v>
      </c>
      <c r="SG14" s="6">
        <v>149.4</v>
      </c>
      <c r="SH14" s="6">
        <v>74.7</v>
      </c>
      <c r="SI14" s="6">
        <v>135</v>
      </c>
      <c r="SJ14" s="6">
        <v>759.17</v>
      </c>
      <c r="SK14" s="6">
        <v>379.58499999999998</v>
      </c>
      <c r="SL14" s="6">
        <v>4376.92</v>
      </c>
      <c r="SM14" s="6">
        <v>163.28200000000001</v>
      </c>
      <c r="SN14" s="6">
        <v>0</v>
      </c>
      <c r="SO14" s="6">
        <v>923.64700000000005</v>
      </c>
      <c r="SP14" s="6">
        <v>0</v>
      </c>
      <c r="SQ14" s="6">
        <v>0</v>
      </c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>
        <v>0</v>
      </c>
      <c r="TC14" s="6">
        <v>0</v>
      </c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>
        <v>0</v>
      </c>
      <c r="TO14" s="6">
        <v>2.3333300000000001</v>
      </c>
      <c r="TP14" s="6">
        <v>228.8</v>
      </c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</row>
    <row r="15" spans="1:1206" s="36" customFormat="1" x14ac:dyDescent="0.25">
      <c r="A15" s="21">
        <v>2</v>
      </c>
      <c r="B15" s="13" t="s">
        <v>628</v>
      </c>
      <c r="C15" s="6">
        <v>144</v>
      </c>
      <c r="D15" s="13"/>
      <c r="E15" s="13"/>
      <c r="F15" s="22">
        <v>2</v>
      </c>
      <c r="G15" s="68">
        <v>19</v>
      </c>
      <c r="H15" s="68">
        <v>16.100000000000001</v>
      </c>
      <c r="I15" s="68" t="s">
        <v>531</v>
      </c>
      <c r="J15" s="68"/>
      <c r="K15" s="68">
        <v>0</v>
      </c>
      <c r="L15" s="68">
        <v>1</v>
      </c>
      <c r="M15" s="68"/>
      <c r="N15" s="68"/>
      <c r="O15" s="68" t="s">
        <v>629</v>
      </c>
      <c r="P15" s="68"/>
      <c r="Q15" s="68"/>
      <c r="R15" s="68"/>
      <c r="S15" s="68"/>
      <c r="T15" s="68"/>
      <c r="U15" s="68"/>
      <c r="V15" s="68"/>
      <c r="W15" s="81"/>
      <c r="X15" s="81"/>
      <c r="Y15" s="50">
        <v>134</v>
      </c>
      <c r="Z15" s="50">
        <v>362</v>
      </c>
      <c r="AA15" s="25">
        <v>0.37016574585635359</v>
      </c>
      <c r="AB15" s="25">
        <v>0.37016574585635359</v>
      </c>
      <c r="AC15" s="23">
        <v>1</v>
      </c>
      <c r="AD15" s="23">
        <v>0</v>
      </c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15"/>
      <c r="BD15" s="15"/>
      <c r="BE15" s="15"/>
      <c r="BF15" s="27"/>
      <c r="BG15" s="60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25">
        <v>1</v>
      </c>
      <c r="CA15" s="59"/>
      <c r="CB15" s="59"/>
      <c r="CC15" s="59"/>
      <c r="CD15" s="59"/>
      <c r="CE15" s="59"/>
      <c r="CF15" s="59"/>
      <c r="CG15" s="59"/>
      <c r="CH15" s="59"/>
      <c r="CI15" s="59"/>
      <c r="CJ15"/>
      <c r="CK15" s="59"/>
      <c r="CL15" s="59"/>
      <c r="CM15" s="59"/>
      <c r="CN15" s="61">
        <v>0.49861111111111112</v>
      </c>
      <c r="CO15" s="61"/>
      <c r="CP15" s="61">
        <v>0.5083333333333333</v>
      </c>
      <c r="CQ15" s="61">
        <v>0.57500000000000007</v>
      </c>
      <c r="CR15" s="61">
        <v>6.6666666666666763E-2</v>
      </c>
      <c r="CS15" s="25"/>
      <c r="CT15" s="25"/>
      <c r="CU15" s="25"/>
      <c r="CV15" s="71">
        <v>7</v>
      </c>
      <c r="CW15" s="71"/>
      <c r="CX15" s="13"/>
      <c r="CY15" s="13">
        <v>9</v>
      </c>
      <c r="CZ15" s="72">
        <v>-6.2880080499999993</v>
      </c>
      <c r="DA15" s="72">
        <v>0</v>
      </c>
      <c r="DB15" s="15"/>
      <c r="DC15" s="72"/>
      <c r="DD15" s="74">
        <v>1</v>
      </c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4">
        <v>0</v>
      </c>
      <c r="DW15" s="15"/>
      <c r="DX15" s="15">
        <v>1</v>
      </c>
      <c r="DY15" s="15">
        <v>0</v>
      </c>
      <c r="DZ15" s="15">
        <v>0</v>
      </c>
      <c r="EA15" s="15">
        <v>0</v>
      </c>
      <c r="EB15" s="15">
        <v>0</v>
      </c>
      <c r="EC15" s="63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4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13"/>
      <c r="FM15" s="63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5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3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5"/>
      <c r="HP15" s="60"/>
      <c r="HQ15" s="60"/>
      <c r="HR15" s="60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3"/>
      <c r="IH15" s="60"/>
      <c r="II15" s="60"/>
      <c r="IJ15" s="60"/>
      <c r="IK15" s="60"/>
      <c r="IL15" s="60"/>
      <c r="IM15" s="60"/>
      <c r="IN15" s="60"/>
      <c r="IO15" s="60"/>
      <c r="IP15" s="60"/>
      <c r="IQ15" s="60"/>
      <c r="IR15" s="60"/>
      <c r="IS15" s="60"/>
      <c r="IT15" s="60"/>
      <c r="IU15" s="60"/>
      <c r="IV15" s="60"/>
      <c r="IW15" s="60"/>
      <c r="IX15" s="60"/>
      <c r="IY15" s="64"/>
      <c r="IZ15" s="60"/>
      <c r="JA15" s="60"/>
      <c r="JB15" s="60"/>
      <c r="JC15" s="60"/>
      <c r="JD15" s="60"/>
      <c r="JE15" s="60"/>
      <c r="JF15" s="60"/>
      <c r="JG15" s="60"/>
      <c r="JH15" s="60"/>
      <c r="JI15" s="60"/>
      <c r="JJ15" s="60"/>
      <c r="JK15" s="60"/>
      <c r="JL15" s="60"/>
      <c r="JM15" s="60"/>
      <c r="JN15" s="60"/>
      <c r="JO15" s="60"/>
      <c r="JP15" s="60"/>
      <c r="JQ15" s="60"/>
      <c r="JR15" s="60"/>
      <c r="JS15" s="60"/>
      <c r="JT15" s="60"/>
      <c r="JU15" s="60"/>
      <c r="JV15" s="60"/>
      <c r="JW15" s="60"/>
      <c r="JX15" s="60"/>
      <c r="JY15" s="60"/>
      <c r="JZ15" s="60"/>
      <c r="KA15" s="60"/>
      <c r="KB15" s="60"/>
      <c r="KC15" s="60"/>
      <c r="KD15" s="60"/>
      <c r="KE15" s="60"/>
      <c r="KF15" s="60"/>
      <c r="KG15" s="60"/>
      <c r="KH15" s="60"/>
      <c r="KI15" s="64"/>
      <c r="KJ15" s="60"/>
      <c r="KK15" s="60"/>
      <c r="KL15" s="60"/>
      <c r="KM15" s="60"/>
      <c r="KN15" s="60"/>
      <c r="KO15" s="60"/>
      <c r="KP15" s="60"/>
      <c r="KQ15" s="60"/>
      <c r="KR15" s="60"/>
      <c r="KS15" s="60"/>
      <c r="KT15" s="60"/>
      <c r="KU15" s="60"/>
      <c r="KV15" s="60"/>
      <c r="KW15" s="60"/>
      <c r="KX15" s="60"/>
      <c r="KY15" s="60"/>
      <c r="KZ15" s="76">
        <v>69.5</v>
      </c>
      <c r="LA15" s="76">
        <v>273.63499999999999</v>
      </c>
      <c r="LB15" s="76">
        <v>27.5</v>
      </c>
      <c r="LC15" s="76">
        <v>13.5</v>
      </c>
      <c r="LD15" s="76">
        <v>2.0386000000000002</v>
      </c>
      <c r="LE15" s="76">
        <v>0.67859999999999998</v>
      </c>
      <c r="LF15" s="76">
        <v>0.9758</v>
      </c>
      <c r="LG15" s="76">
        <v>0.71289999999999998</v>
      </c>
      <c r="LH15" s="76">
        <v>0.46050000000000002</v>
      </c>
      <c r="LI15" s="76">
        <v>2</v>
      </c>
      <c r="LJ15" s="76">
        <v>3</v>
      </c>
      <c r="LK15" s="76">
        <v>5</v>
      </c>
      <c r="LL15" s="76">
        <v>392.7</v>
      </c>
      <c r="LM15" s="76">
        <v>196.3</v>
      </c>
      <c r="LN15" s="76">
        <v>2769.35</v>
      </c>
      <c r="LO15" s="76">
        <v>1384.67</v>
      </c>
      <c r="LP15" s="76">
        <v>1729.05</v>
      </c>
      <c r="LQ15" s="76">
        <v>864.52599999999995</v>
      </c>
      <c r="LR15" s="76">
        <v>2356.04</v>
      </c>
      <c r="LS15" s="76">
        <v>1</v>
      </c>
      <c r="LT15" s="76">
        <v>2</v>
      </c>
      <c r="LU15" s="76">
        <v>126.7</v>
      </c>
      <c r="LV15" s="76">
        <v>63.3</v>
      </c>
      <c r="LW15" s="76">
        <v>495.2</v>
      </c>
      <c r="LX15" s="76">
        <v>1173.98</v>
      </c>
      <c r="LY15" s="76">
        <v>586.98800000000006</v>
      </c>
      <c r="LZ15" s="76">
        <v>57275.7</v>
      </c>
      <c r="MA15" s="76">
        <v>886.60400000000004</v>
      </c>
      <c r="MB15" s="76">
        <v>443.30200000000002</v>
      </c>
      <c r="MC15" s="76">
        <v>44280.2</v>
      </c>
      <c r="MD15" s="76">
        <v>2</v>
      </c>
      <c r="ME15" s="76">
        <v>2</v>
      </c>
      <c r="MF15" s="76">
        <v>4</v>
      </c>
      <c r="MG15" s="76">
        <v>218.4</v>
      </c>
      <c r="MH15" s="76">
        <v>54.6</v>
      </c>
      <c r="MI15" s="76">
        <v>1070.8</v>
      </c>
      <c r="MJ15" s="76">
        <v>1372.71</v>
      </c>
      <c r="MK15" s="76">
        <v>343.17700000000002</v>
      </c>
      <c r="ML15" s="76">
        <v>38641</v>
      </c>
      <c r="MM15" s="76">
        <v>744.16</v>
      </c>
      <c r="MN15" s="76">
        <v>186.04</v>
      </c>
      <c r="MO15" s="76">
        <v>9778.4599999999991</v>
      </c>
      <c r="MP15" s="76">
        <v>1</v>
      </c>
      <c r="MQ15" s="76">
        <v>3</v>
      </c>
      <c r="MR15" s="76">
        <v>2</v>
      </c>
      <c r="MS15" s="76">
        <v>47.6</v>
      </c>
      <c r="MT15" s="76">
        <v>23.8</v>
      </c>
      <c r="MU15" s="76">
        <v>70.7</v>
      </c>
      <c r="MV15" s="76">
        <v>222.661</v>
      </c>
      <c r="MW15" s="76">
        <v>111.33</v>
      </c>
      <c r="MX15" s="76">
        <v>7440.83</v>
      </c>
      <c r="MY15" s="76">
        <v>49.144399999999997</v>
      </c>
      <c r="MZ15" s="76">
        <v>0</v>
      </c>
      <c r="NA15" s="76">
        <v>2526.23</v>
      </c>
      <c r="NB15" s="76">
        <v>0</v>
      </c>
      <c r="NC15" s="76">
        <v>0</v>
      </c>
      <c r="ND15" s="76"/>
      <c r="NE15" s="76"/>
      <c r="NF15" s="76"/>
      <c r="NG15" s="76"/>
      <c r="NH15" s="76"/>
      <c r="NI15" s="76"/>
      <c r="NJ15" s="76"/>
      <c r="NK15" s="76"/>
      <c r="NL15" s="76"/>
      <c r="NM15" s="76"/>
      <c r="NN15" s="76">
        <v>0</v>
      </c>
      <c r="NO15" s="76"/>
      <c r="NP15" s="76"/>
      <c r="NQ15" s="76"/>
      <c r="NR15" s="76"/>
      <c r="NS15" s="76"/>
      <c r="NT15" s="76"/>
      <c r="NU15" s="76"/>
      <c r="NV15" s="76"/>
      <c r="NW15" s="76"/>
      <c r="NX15" s="76"/>
      <c r="NY15" s="76"/>
      <c r="NZ15" s="76">
        <v>0</v>
      </c>
      <c r="OA15" s="76">
        <v>121.82</v>
      </c>
      <c r="OB15" s="76">
        <v>239.7</v>
      </c>
      <c r="OC15" s="76">
        <v>1</v>
      </c>
      <c r="OD15" s="76">
        <v>2</v>
      </c>
      <c r="OE15" s="76">
        <v>3</v>
      </c>
      <c r="OF15" s="76">
        <v>239.7</v>
      </c>
      <c r="OG15" s="76">
        <v>239.7</v>
      </c>
      <c r="OH15" s="76">
        <v>1535.95</v>
      </c>
      <c r="OI15" s="76">
        <v>1535.95</v>
      </c>
      <c r="OJ15" s="76">
        <v>860.15800000000002</v>
      </c>
      <c r="OK15" s="76">
        <v>860.15800000000002</v>
      </c>
      <c r="OL15" s="76">
        <v>1917.65</v>
      </c>
      <c r="OM15" s="76">
        <v>1</v>
      </c>
      <c r="ON15" s="76">
        <v>1</v>
      </c>
      <c r="OO15" s="76">
        <v>47.6</v>
      </c>
      <c r="OP15" s="76">
        <v>47.6</v>
      </c>
      <c r="OQ15" s="76">
        <v>0</v>
      </c>
      <c r="OR15" s="76">
        <v>417.76100000000002</v>
      </c>
      <c r="OS15" s="76">
        <v>417.76100000000002</v>
      </c>
      <c r="OT15" s="76">
        <v>0</v>
      </c>
      <c r="OU15" s="76">
        <v>294.50599999999997</v>
      </c>
      <c r="OV15" s="76">
        <v>294.50599999999997</v>
      </c>
      <c r="OW15" s="76">
        <v>0</v>
      </c>
      <c r="OX15" s="76">
        <v>1</v>
      </c>
      <c r="OY15" s="76">
        <v>2</v>
      </c>
      <c r="OZ15" s="76">
        <v>2</v>
      </c>
      <c r="PA15" s="76">
        <v>144.5</v>
      </c>
      <c r="PB15" s="76">
        <v>72.3</v>
      </c>
      <c r="PC15" s="76">
        <v>1811.8</v>
      </c>
      <c r="PD15" s="76">
        <v>895.52599999999995</v>
      </c>
      <c r="PE15" s="76">
        <v>447.76299999999998</v>
      </c>
      <c r="PF15" s="76">
        <v>61366.1</v>
      </c>
      <c r="PG15" s="76">
        <v>467.363</v>
      </c>
      <c r="PH15" s="76">
        <v>233.68100000000001</v>
      </c>
      <c r="PI15" s="76">
        <v>17050.8</v>
      </c>
      <c r="PJ15" s="76">
        <v>1</v>
      </c>
      <c r="PK15" s="76">
        <v>3</v>
      </c>
      <c r="PL15" s="76">
        <v>2</v>
      </c>
      <c r="PM15" s="76">
        <v>47.6</v>
      </c>
      <c r="PN15" s="76">
        <v>23.8</v>
      </c>
      <c r="PO15" s="76">
        <v>70.7</v>
      </c>
      <c r="PP15" s="76">
        <v>222.661</v>
      </c>
      <c r="PQ15" s="76">
        <v>111.33</v>
      </c>
      <c r="PR15" s="76">
        <v>7440.83</v>
      </c>
      <c r="PS15" s="76">
        <v>49.144399999999997</v>
      </c>
      <c r="PT15" s="76">
        <v>0</v>
      </c>
      <c r="PU15" s="76">
        <v>2526.23</v>
      </c>
      <c r="PV15" s="76">
        <v>0</v>
      </c>
      <c r="PW15" s="76">
        <v>0</v>
      </c>
      <c r="PX15" s="76"/>
      <c r="PY15" s="76"/>
      <c r="PZ15" s="76"/>
      <c r="QA15" s="76"/>
      <c r="QB15" s="76"/>
      <c r="QC15" s="76"/>
      <c r="QD15" s="76"/>
      <c r="QE15" s="76"/>
      <c r="QF15" s="76"/>
      <c r="QG15" s="76"/>
      <c r="QH15" s="76">
        <v>0</v>
      </c>
      <c r="QI15" s="76">
        <v>0</v>
      </c>
      <c r="QJ15" s="76"/>
      <c r="QK15" s="76"/>
      <c r="QL15" s="76"/>
      <c r="QM15" s="76"/>
      <c r="QN15" s="76"/>
      <c r="QO15" s="76"/>
      <c r="QP15" s="76"/>
      <c r="QQ15" s="76"/>
      <c r="QR15" s="76"/>
      <c r="QS15" s="76"/>
      <c r="QT15" s="76">
        <v>0</v>
      </c>
      <c r="QU15" s="76">
        <v>125.7</v>
      </c>
      <c r="QV15" s="76">
        <v>239.7</v>
      </c>
      <c r="QW15" s="76">
        <v>1</v>
      </c>
      <c r="QX15" s="76">
        <v>1</v>
      </c>
      <c r="QY15" s="76">
        <v>2</v>
      </c>
      <c r="QZ15" s="76">
        <v>153</v>
      </c>
      <c r="RA15" s="76">
        <v>153</v>
      </c>
      <c r="RB15" s="76">
        <v>1233.4000000000001</v>
      </c>
      <c r="RC15" s="76">
        <v>1233.4000000000001</v>
      </c>
      <c r="RD15" s="76">
        <v>868.89499999999998</v>
      </c>
      <c r="RE15" s="76">
        <v>868.89499999999998</v>
      </c>
      <c r="RF15" s="76">
        <v>611.86599999999999</v>
      </c>
      <c r="RG15" s="76">
        <v>1</v>
      </c>
      <c r="RH15" s="76">
        <v>1</v>
      </c>
      <c r="RI15" s="76">
        <v>79.099999999999994</v>
      </c>
      <c r="RJ15" s="76">
        <v>79.099999999999994</v>
      </c>
      <c r="RK15" s="76">
        <v>0</v>
      </c>
      <c r="RL15" s="76">
        <v>756.21500000000003</v>
      </c>
      <c r="RM15" s="76">
        <v>756.21500000000003</v>
      </c>
      <c r="RN15" s="76">
        <v>0</v>
      </c>
      <c r="RO15" s="76">
        <v>592.09799999999996</v>
      </c>
      <c r="RP15" s="76">
        <v>592.09799999999996</v>
      </c>
      <c r="RQ15" s="76">
        <v>0</v>
      </c>
      <c r="RR15" s="76">
        <v>1</v>
      </c>
      <c r="RS15" s="76">
        <v>2</v>
      </c>
      <c r="RT15" s="76">
        <v>2</v>
      </c>
      <c r="RU15" s="76">
        <v>73.900000000000006</v>
      </c>
      <c r="RV15" s="76">
        <v>36.9</v>
      </c>
      <c r="RW15" s="76">
        <v>154</v>
      </c>
      <c r="RX15" s="76">
        <v>477.18400000000003</v>
      </c>
      <c r="RY15" s="76">
        <v>238.59200000000001</v>
      </c>
      <c r="RZ15" s="76">
        <v>10804.5</v>
      </c>
      <c r="SA15" s="76">
        <v>276.79700000000003</v>
      </c>
      <c r="SB15" s="76">
        <v>138.399</v>
      </c>
      <c r="SC15" s="76">
        <v>3205.74</v>
      </c>
      <c r="SD15" s="76">
        <v>0</v>
      </c>
      <c r="SE15" s="76">
        <v>0</v>
      </c>
      <c r="SF15" s="76"/>
      <c r="SG15" s="76"/>
      <c r="SH15" s="76"/>
      <c r="SI15" s="76"/>
      <c r="SJ15" s="76"/>
      <c r="SK15" s="76"/>
      <c r="SL15" s="76"/>
      <c r="SM15" s="76"/>
      <c r="SN15" s="76"/>
      <c r="SO15" s="76"/>
      <c r="SP15" s="6">
        <v>0</v>
      </c>
      <c r="SQ15" s="76"/>
      <c r="SR15" s="76"/>
      <c r="SS15" s="76"/>
      <c r="ST15" s="76"/>
      <c r="SU15" s="76"/>
      <c r="SV15" s="76"/>
      <c r="SW15" s="76"/>
      <c r="SX15" s="76"/>
      <c r="SY15" s="76"/>
      <c r="SZ15" s="76"/>
      <c r="TA15" s="76"/>
      <c r="TB15" s="76">
        <v>0</v>
      </c>
      <c r="TC15" s="76">
        <v>0</v>
      </c>
      <c r="TD15" s="76"/>
      <c r="TE15" s="76"/>
      <c r="TF15" s="76"/>
      <c r="TG15" s="76"/>
      <c r="TH15" s="76"/>
      <c r="TI15" s="76"/>
      <c r="TJ15" s="76"/>
      <c r="TK15" s="76"/>
      <c r="TL15" s="76"/>
      <c r="TM15" s="76"/>
      <c r="TN15" s="76">
        <v>0</v>
      </c>
      <c r="TO15" s="76">
        <v>1.5</v>
      </c>
      <c r="TP15" s="76">
        <v>153</v>
      </c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</row>
    <row r="16" spans="1:1206" s="36" customFormat="1" x14ac:dyDescent="0.25">
      <c r="A16" s="21">
        <v>2</v>
      </c>
      <c r="B16" s="13" t="s">
        <v>613</v>
      </c>
      <c r="C16" s="6">
        <v>132</v>
      </c>
      <c r="D16" s="13"/>
      <c r="E16" s="13"/>
      <c r="F16" s="22">
        <v>3</v>
      </c>
      <c r="G16" s="68">
        <v>18</v>
      </c>
      <c r="H16" s="68">
        <v>19.600000000000001</v>
      </c>
      <c r="I16" s="68" t="s">
        <v>531</v>
      </c>
      <c r="J16" s="68"/>
      <c r="K16" s="68">
        <v>0</v>
      </c>
      <c r="L16" s="68">
        <v>1</v>
      </c>
      <c r="M16" s="68"/>
      <c r="N16" s="68"/>
      <c r="O16" s="68" t="s">
        <v>566</v>
      </c>
      <c r="P16" s="68"/>
      <c r="Q16" s="68"/>
      <c r="R16" s="68"/>
      <c r="S16" s="68"/>
      <c r="T16" s="68"/>
      <c r="U16" s="68"/>
      <c r="V16" s="68"/>
      <c r="W16" s="68">
        <v>0.4</v>
      </c>
      <c r="X16" s="68">
        <v>0.4</v>
      </c>
      <c r="Y16" s="50">
        <v>171</v>
      </c>
      <c r="Z16" s="50">
        <v>424</v>
      </c>
      <c r="AA16" s="25">
        <v>0.40330188679245282</v>
      </c>
      <c r="AB16" s="25">
        <v>0.40330188679245282</v>
      </c>
      <c r="AC16" s="23">
        <v>1.5</v>
      </c>
      <c r="AD16" s="25">
        <v>1</v>
      </c>
      <c r="AE16" s="60">
        <v>10.16</v>
      </c>
      <c r="AF16" s="60">
        <v>8.1</v>
      </c>
      <c r="AG16" s="60">
        <v>3.65</v>
      </c>
      <c r="AH16" s="60">
        <v>0.25900000000000001</v>
      </c>
      <c r="AI16" s="60">
        <v>0.26100000000000001</v>
      </c>
      <c r="AJ16" s="60">
        <v>-2.0351599999999999</v>
      </c>
      <c r="AK16" s="60">
        <v>-49.999499999999998</v>
      </c>
      <c r="AL16" s="60">
        <v>1.7141900000000001</v>
      </c>
      <c r="AM16" s="60">
        <v>-50.370100000000001</v>
      </c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15"/>
      <c r="BD16" s="15"/>
      <c r="BE16" s="15"/>
      <c r="BF16" s="27"/>
      <c r="BG16" s="60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71"/>
      <c r="BZ16" s="25">
        <v>1</v>
      </c>
      <c r="CA16" s="71"/>
      <c r="CB16" s="71"/>
      <c r="CC16" s="71"/>
      <c r="CD16" s="71"/>
      <c r="CE16" s="71"/>
      <c r="CF16" s="71"/>
      <c r="CG16" s="71"/>
      <c r="CH16" s="71"/>
      <c r="CI16" s="71"/>
      <c r="CJ16"/>
      <c r="CK16" s="71"/>
      <c r="CL16" s="71"/>
      <c r="CM16" s="71"/>
      <c r="CN16" s="61">
        <v>0.5444444444444444</v>
      </c>
      <c r="CO16" s="61"/>
      <c r="CP16" s="61">
        <v>0.55833333333333335</v>
      </c>
      <c r="CQ16" s="61">
        <v>0.64374999999999993</v>
      </c>
      <c r="CR16" s="61">
        <v>8.5416666666666585E-2</v>
      </c>
      <c r="CS16" s="25"/>
      <c r="CT16" s="25"/>
      <c r="CU16" s="25"/>
      <c r="CV16" s="71">
        <v>12</v>
      </c>
      <c r="CW16" s="71"/>
      <c r="CX16" s="13"/>
      <c r="CY16" s="13">
        <v>4</v>
      </c>
      <c r="CZ16" s="72">
        <v>-9.5086950999999988</v>
      </c>
      <c r="DA16" s="73">
        <v>0</v>
      </c>
      <c r="DB16" s="15"/>
      <c r="DC16" s="73"/>
      <c r="DD16" s="74"/>
      <c r="DE16" s="75">
        <v>1</v>
      </c>
      <c r="DF16" s="13">
        <v>7.32</v>
      </c>
      <c r="DG16" s="75">
        <v>2.9</v>
      </c>
      <c r="DH16" s="75">
        <v>3.6</v>
      </c>
      <c r="DI16" s="75"/>
      <c r="DJ16" s="75"/>
      <c r="DK16" s="75"/>
      <c r="DL16" s="75"/>
      <c r="DM16" s="75"/>
      <c r="DN16" s="75"/>
      <c r="DO16" s="75"/>
      <c r="DP16" s="75">
        <v>1</v>
      </c>
      <c r="DQ16" s="15">
        <v>0</v>
      </c>
      <c r="DR16" s="15">
        <v>1</v>
      </c>
      <c r="DS16" s="15">
        <v>1</v>
      </c>
      <c r="DT16" s="26">
        <v>0</v>
      </c>
      <c r="DU16" s="15">
        <v>0</v>
      </c>
      <c r="DV16" s="14">
        <v>0</v>
      </c>
      <c r="DW16" s="15"/>
      <c r="DX16" s="13">
        <v>1</v>
      </c>
      <c r="DY16" s="13">
        <v>1</v>
      </c>
      <c r="DZ16" s="13">
        <v>0</v>
      </c>
      <c r="EA16" s="13">
        <v>1</v>
      </c>
      <c r="EB16" s="15">
        <v>0</v>
      </c>
      <c r="EC16" s="63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4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13"/>
      <c r="FM16" s="63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5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3"/>
      <c r="GX16" s="60"/>
      <c r="GY16" s="60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5"/>
      <c r="HP16" s="60"/>
      <c r="HQ16" s="60"/>
      <c r="HR16" s="60"/>
      <c r="HS16" s="60"/>
      <c r="HT16" s="60"/>
      <c r="HU16" s="60"/>
      <c r="HV16" s="60"/>
      <c r="HW16" s="60"/>
      <c r="HX16" s="60"/>
      <c r="HY16" s="60"/>
      <c r="HZ16" s="60"/>
      <c r="IA16" s="60"/>
      <c r="IB16" s="60"/>
      <c r="IC16" s="60"/>
      <c r="ID16" s="60"/>
      <c r="IE16" s="60"/>
      <c r="IF16" s="60"/>
      <c r="IG16" s="63"/>
      <c r="IH16" s="60"/>
      <c r="II16" s="60"/>
      <c r="IJ16" s="60"/>
      <c r="IK16" s="60"/>
      <c r="IL16" s="60"/>
      <c r="IM16" s="60"/>
      <c r="IN16" s="60"/>
      <c r="IO16" s="60"/>
      <c r="IP16" s="60"/>
      <c r="IQ16" s="60"/>
      <c r="IR16" s="60"/>
      <c r="IS16" s="60"/>
      <c r="IT16" s="60"/>
      <c r="IU16" s="60"/>
      <c r="IV16" s="60"/>
      <c r="IW16" s="60"/>
      <c r="IX16" s="60"/>
      <c r="IY16" s="64"/>
      <c r="IZ16" s="60"/>
      <c r="JA16" s="60"/>
      <c r="JB16" s="60"/>
      <c r="JC16" s="60"/>
      <c r="JD16" s="60"/>
      <c r="JE16" s="60"/>
      <c r="JF16" s="60"/>
      <c r="JG16" s="60"/>
      <c r="JH16" s="60"/>
      <c r="JI16" s="60"/>
      <c r="JJ16" s="60"/>
      <c r="JK16" s="60"/>
      <c r="JL16" s="60"/>
      <c r="JM16" s="60"/>
      <c r="JN16" s="60"/>
      <c r="JO16" s="60"/>
      <c r="JP16" s="60"/>
      <c r="JQ16" s="60"/>
      <c r="JR16" s="60"/>
      <c r="JS16" s="60"/>
      <c r="JT16" s="60"/>
      <c r="JU16" s="60"/>
      <c r="JV16" s="60"/>
      <c r="JW16" s="60"/>
      <c r="JX16" s="60"/>
      <c r="JY16" s="60"/>
      <c r="JZ16" s="60"/>
      <c r="KA16" s="60"/>
      <c r="KB16" s="60"/>
      <c r="KC16" s="60"/>
      <c r="KD16" s="60"/>
      <c r="KE16" s="60"/>
      <c r="KF16" s="60"/>
      <c r="KG16" s="60"/>
      <c r="KH16" s="60"/>
      <c r="KI16" s="64"/>
      <c r="KJ16" s="60"/>
      <c r="KK16" s="60"/>
      <c r="KL16" s="60"/>
      <c r="KM16" s="60"/>
      <c r="KN16" s="60"/>
      <c r="KO16" s="60"/>
      <c r="KP16" s="60"/>
      <c r="KQ16" s="60"/>
      <c r="KR16" s="60"/>
      <c r="KS16" s="60"/>
      <c r="KT16" s="60"/>
      <c r="KU16" s="60"/>
      <c r="KV16" s="60"/>
      <c r="KW16" s="60"/>
      <c r="KX16" s="60"/>
      <c r="KY16" s="60"/>
      <c r="KZ16" s="76">
        <v>65.900000000000006</v>
      </c>
      <c r="LA16" s="76">
        <v>225.554</v>
      </c>
      <c r="LB16" s="76">
        <v>27</v>
      </c>
      <c r="LC16" s="76">
        <v>11.7</v>
      </c>
      <c r="LD16" s="76">
        <v>2.3119000000000001</v>
      </c>
      <c r="LE16" s="76">
        <v>0.62729999999999997</v>
      </c>
      <c r="LF16" s="76">
        <v>0.96250000000000002</v>
      </c>
      <c r="LG16" s="76">
        <v>0.65290000000000004</v>
      </c>
      <c r="LH16" s="76">
        <v>0.39350000000000002</v>
      </c>
      <c r="LI16" s="76">
        <v>2</v>
      </c>
      <c r="LJ16" s="76">
        <v>4</v>
      </c>
      <c r="LK16" s="76">
        <v>6</v>
      </c>
      <c r="LL16" s="76">
        <v>362.4</v>
      </c>
      <c r="LM16" s="76">
        <v>181.2</v>
      </c>
      <c r="LN16" s="76">
        <v>1827.28</v>
      </c>
      <c r="LO16" s="76">
        <v>913.63900000000001</v>
      </c>
      <c r="LP16" s="76">
        <v>818.18600000000004</v>
      </c>
      <c r="LQ16" s="76">
        <v>409.09300000000002</v>
      </c>
      <c r="LR16" s="76">
        <v>2899.28</v>
      </c>
      <c r="LS16" s="76">
        <v>1</v>
      </c>
      <c r="LT16" s="76">
        <v>2</v>
      </c>
      <c r="LU16" s="76">
        <v>32.200000000000003</v>
      </c>
      <c r="LV16" s="76">
        <v>16.100000000000001</v>
      </c>
      <c r="LW16" s="76">
        <v>89.7</v>
      </c>
      <c r="LX16" s="76">
        <v>268.77199999999999</v>
      </c>
      <c r="LY16" s="76">
        <v>134.386</v>
      </c>
      <c r="LZ16" s="76">
        <v>777.21699999999998</v>
      </c>
      <c r="MA16" s="76">
        <v>196.25</v>
      </c>
      <c r="MB16" s="76">
        <v>98.125100000000003</v>
      </c>
      <c r="MC16" s="76">
        <v>239.49799999999999</v>
      </c>
      <c r="MD16" s="76">
        <v>2</v>
      </c>
      <c r="ME16" s="76">
        <v>2</v>
      </c>
      <c r="MF16" s="76">
        <v>4</v>
      </c>
      <c r="MG16" s="76">
        <v>242.9</v>
      </c>
      <c r="MH16" s="76">
        <v>60.7</v>
      </c>
      <c r="MI16" s="76">
        <v>305.2</v>
      </c>
      <c r="MJ16" s="76">
        <v>1172.1099999999999</v>
      </c>
      <c r="MK16" s="76">
        <v>293.02699999999999</v>
      </c>
      <c r="ML16" s="76">
        <v>5997.86</v>
      </c>
      <c r="MM16" s="76">
        <v>478.14800000000002</v>
      </c>
      <c r="MN16" s="76">
        <v>119.53700000000001</v>
      </c>
      <c r="MO16" s="76">
        <v>1258.21</v>
      </c>
      <c r="MP16" s="76">
        <v>2</v>
      </c>
      <c r="MQ16" s="76">
        <v>3</v>
      </c>
      <c r="MR16" s="76">
        <v>4</v>
      </c>
      <c r="MS16" s="76">
        <v>87.2</v>
      </c>
      <c r="MT16" s="76">
        <v>21.8</v>
      </c>
      <c r="MU16" s="76">
        <v>66</v>
      </c>
      <c r="MV16" s="76">
        <v>386.39699999999999</v>
      </c>
      <c r="MW16" s="76">
        <v>96.599299999999999</v>
      </c>
      <c r="MX16" s="76">
        <v>1505.36</v>
      </c>
      <c r="MY16" s="76">
        <v>35.947000000000003</v>
      </c>
      <c r="MZ16" s="76">
        <v>0</v>
      </c>
      <c r="NA16" s="76">
        <v>199.26300000000001</v>
      </c>
      <c r="NB16" s="76">
        <v>0</v>
      </c>
      <c r="NC16" s="76">
        <v>0</v>
      </c>
      <c r="ND16" s="76"/>
      <c r="NE16" s="76"/>
      <c r="NF16" s="76"/>
      <c r="NG16" s="76"/>
      <c r="NH16" s="76"/>
      <c r="NI16" s="76"/>
      <c r="NJ16" s="76"/>
      <c r="NK16" s="76"/>
      <c r="NL16" s="76"/>
      <c r="NM16" s="76"/>
      <c r="NN16" s="76">
        <v>0</v>
      </c>
      <c r="NO16" s="76"/>
      <c r="NP16" s="76"/>
      <c r="NQ16" s="76"/>
      <c r="NR16" s="76"/>
      <c r="NS16" s="76"/>
      <c r="NT16" s="76"/>
      <c r="NU16" s="76"/>
      <c r="NV16" s="76"/>
      <c r="NW16" s="76"/>
      <c r="NX16" s="76"/>
      <c r="NY16" s="76"/>
      <c r="NZ16" s="76">
        <v>0</v>
      </c>
      <c r="OA16" s="76">
        <v>87.366699999999994</v>
      </c>
      <c r="OB16" s="76">
        <v>196.1</v>
      </c>
      <c r="OC16" s="76">
        <v>1</v>
      </c>
      <c r="OD16" s="76">
        <v>2</v>
      </c>
      <c r="OE16" s="76">
        <v>3</v>
      </c>
      <c r="OF16" s="76">
        <v>166.3</v>
      </c>
      <c r="OG16" s="76">
        <v>166.3</v>
      </c>
      <c r="OH16" s="76">
        <v>791.23299999999995</v>
      </c>
      <c r="OI16" s="76">
        <v>791.23299999999995</v>
      </c>
      <c r="OJ16" s="76">
        <v>332.75299999999999</v>
      </c>
      <c r="OK16" s="76">
        <v>332.75299999999999</v>
      </c>
      <c r="OL16" s="76">
        <v>1330.34</v>
      </c>
      <c r="OM16" s="76">
        <v>1</v>
      </c>
      <c r="ON16" s="76">
        <v>1</v>
      </c>
      <c r="OO16" s="76">
        <v>22.8</v>
      </c>
      <c r="OP16" s="76">
        <v>22.8</v>
      </c>
      <c r="OQ16" s="76">
        <v>0</v>
      </c>
      <c r="OR16" s="76">
        <v>154.09899999999999</v>
      </c>
      <c r="OS16" s="76">
        <v>154.09899999999999</v>
      </c>
      <c r="OT16" s="76">
        <v>0</v>
      </c>
      <c r="OU16" s="76">
        <v>87.182100000000005</v>
      </c>
      <c r="OV16" s="76">
        <v>87.182100000000005</v>
      </c>
      <c r="OW16" s="76">
        <v>0</v>
      </c>
      <c r="OX16" s="76">
        <v>1</v>
      </c>
      <c r="OY16" s="76">
        <v>2</v>
      </c>
      <c r="OZ16" s="76">
        <v>2</v>
      </c>
      <c r="PA16" s="76">
        <v>113.2</v>
      </c>
      <c r="PB16" s="76">
        <v>56.6</v>
      </c>
      <c r="PC16" s="76">
        <v>31.3</v>
      </c>
      <c r="PD16" s="76">
        <v>509.173</v>
      </c>
      <c r="PE16" s="76">
        <v>254.58600000000001</v>
      </c>
      <c r="PF16" s="76">
        <v>1647.82</v>
      </c>
      <c r="PG16" s="76">
        <v>197.67099999999999</v>
      </c>
      <c r="PH16" s="76">
        <v>98.835700000000003</v>
      </c>
      <c r="PI16" s="76">
        <v>1496.77</v>
      </c>
      <c r="PJ16" s="76">
        <v>1</v>
      </c>
      <c r="PK16" s="76">
        <v>3</v>
      </c>
      <c r="PL16" s="76">
        <v>2</v>
      </c>
      <c r="PM16" s="76">
        <v>30.2</v>
      </c>
      <c r="PN16" s="76">
        <v>15.1</v>
      </c>
      <c r="PO16" s="76">
        <v>0.5</v>
      </c>
      <c r="PP16" s="76">
        <v>127.961</v>
      </c>
      <c r="PQ16" s="76">
        <v>63.980600000000003</v>
      </c>
      <c r="PR16" s="76">
        <v>1.53515</v>
      </c>
      <c r="PS16" s="76">
        <v>23.9495</v>
      </c>
      <c r="PT16" s="76">
        <v>0</v>
      </c>
      <c r="PU16" s="76">
        <v>3.6001599999999998</v>
      </c>
      <c r="PV16" s="76">
        <v>0</v>
      </c>
      <c r="PW16" s="76">
        <v>0</v>
      </c>
      <c r="PX16" s="76"/>
      <c r="PY16" s="76"/>
      <c r="PZ16" s="76"/>
      <c r="QA16" s="76"/>
      <c r="QB16" s="76"/>
      <c r="QC16" s="76"/>
      <c r="QD16" s="76"/>
      <c r="QE16" s="76"/>
      <c r="QF16" s="76"/>
      <c r="QG16" s="76"/>
      <c r="QH16" s="76">
        <v>0</v>
      </c>
      <c r="QI16" s="76">
        <v>0</v>
      </c>
      <c r="QJ16" s="76"/>
      <c r="QK16" s="76"/>
      <c r="QL16" s="76"/>
      <c r="QM16" s="76"/>
      <c r="QN16" s="76"/>
      <c r="QO16" s="76"/>
      <c r="QP16" s="76"/>
      <c r="QQ16" s="76"/>
      <c r="QR16" s="76"/>
      <c r="QS16" s="76"/>
      <c r="QT16" s="76">
        <v>0</v>
      </c>
      <c r="QU16" s="76">
        <v>88.2</v>
      </c>
      <c r="QV16" s="76">
        <v>166.3</v>
      </c>
      <c r="QW16" s="76">
        <v>1</v>
      </c>
      <c r="QX16" s="76">
        <v>2</v>
      </c>
      <c r="QY16" s="76">
        <v>3</v>
      </c>
      <c r="QZ16" s="76">
        <v>196.1</v>
      </c>
      <c r="RA16" s="76">
        <v>196.1</v>
      </c>
      <c r="RB16" s="76">
        <v>1036.05</v>
      </c>
      <c r="RC16" s="76">
        <v>1036.05</v>
      </c>
      <c r="RD16" s="76">
        <v>485.43299999999999</v>
      </c>
      <c r="RE16" s="76">
        <v>485.43299999999999</v>
      </c>
      <c r="RF16" s="76">
        <v>1568.94</v>
      </c>
      <c r="RG16" s="76">
        <v>1</v>
      </c>
      <c r="RH16" s="76">
        <v>1</v>
      </c>
      <c r="RI16" s="76">
        <v>9.4</v>
      </c>
      <c r="RJ16" s="76">
        <v>9.4</v>
      </c>
      <c r="RK16" s="76">
        <v>0</v>
      </c>
      <c r="RL16" s="76">
        <v>114.673</v>
      </c>
      <c r="RM16" s="76">
        <v>114.673</v>
      </c>
      <c r="RN16" s="76">
        <v>0</v>
      </c>
      <c r="RO16" s="76">
        <v>109.068</v>
      </c>
      <c r="RP16" s="76">
        <v>109.068</v>
      </c>
      <c r="RQ16" s="76">
        <v>0</v>
      </c>
      <c r="RR16" s="76">
        <v>1</v>
      </c>
      <c r="RS16" s="76">
        <v>2</v>
      </c>
      <c r="RT16" s="76">
        <v>2</v>
      </c>
      <c r="RU16" s="76">
        <v>129.69999999999999</v>
      </c>
      <c r="RV16" s="76">
        <v>64.8</v>
      </c>
      <c r="RW16" s="76">
        <v>816.6</v>
      </c>
      <c r="RX16" s="76">
        <v>662.93600000000004</v>
      </c>
      <c r="RY16" s="76">
        <v>331.46800000000002</v>
      </c>
      <c r="RZ16" s="76">
        <v>10435</v>
      </c>
      <c r="SA16" s="76">
        <v>280.476</v>
      </c>
      <c r="SB16" s="76">
        <v>140.238</v>
      </c>
      <c r="SC16" s="76">
        <v>563.69100000000003</v>
      </c>
      <c r="SD16" s="76">
        <v>1</v>
      </c>
      <c r="SE16" s="76">
        <v>3</v>
      </c>
      <c r="SF16" s="76">
        <v>2</v>
      </c>
      <c r="SG16" s="76">
        <v>57</v>
      </c>
      <c r="SH16" s="76">
        <v>28.5</v>
      </c>
      <c r="SI16" s="76">
        <v>18.3</v>
      </c>
      <c r="SJ16" s="76">
        <v>258.43599999999998</v>
      </c>
      <c r="SK16" s="76">
        <v>129.21799999999999</v>
      </c>
      <c r="SL16" s="76">
        <v>258.63299999999998</v>
      </c>
      <c r="SM16" s="76">
        <v>47.944499999999998</v>
      </c>
      <c r="SN16" s="76">
        <v>0</v>
      </c>
      <c r="SO16" s="76">
        <v>18.427499999999998</v>
      </c>
      <c r="SP16" s="76">
        <v>0</v>
      </c>
      <c r="SQ16" s="76">
        <v>0</v>
      </c>
      <c r="SR16" s="76"/>
      <c r="SS16" s="76"/>
      <c r="ST16" s="76"/>
      <c r="SU16" s="76"/>
      <c r="SV16" s="76"/>
      <c r="SW16" s="76"/>
      <c r="SX16" s="76"/>
      <c r="SY16" s="76"/>
      <c r="SZ16" s="76"/>
      <c r="TA16" s="76"/>
      <c r="TB16" s="76">
        <v>0</v>
      </c>
      <c r="TC16" s="76">
        <v>0</v>
      </c>
      <c r="TD16" s="76"/>
      <c r="TE16" s="76"/>
      <c r="TF16" s="76"/>
      <c r="TG16" s="76"/>
      <c r="TH16" s="76"/>
      <c r="TI16" s="76"/>
      <c r="TJ16" s="76"/>
      <c r="TK16" s="76"/>
      <c r="TL16" s="76"/>
      <c r="TM16" s="76"/>
      <c r="TN16" s="76">
        <v>0</v>
      </c>
      <c r="TO16" s="76">
        <v>1.3333299999999999</v>
      </c>
      <c r="TP16" s="76">
        <v>196.1</v>
      </c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</row>
    <row r="17" spans="1:1206" s="36" customFormat="1" x14ac:dyDescent="0.25">
      <c r="A17" s="21">
        <v>2</v>
      </c>
      <c r="B17" s="13" t="s">
        <v>987</v>
      </c>
      <c r="C17" s="6">
        <v>519</v>
      </c>
      <c r="D17" s="13"/>
      <c r="E17" s="13"/>
      <c r="F17" s="22" t="s">
        <v>988</v>
      </c>
      <c r="G17" s="107">
        <v>43</v>
      </c>
      <c r="H17" s="6">
        <v>47.8</v>
      </c>
      <c r="I17" s="68" t="s">
        <v>531</v>
      </c>
      <c r="J17" s="107" t="s">
        <v>989</v>
      </c>
      <c r="K17" s="107"/>
      <c r="L17" s="21">
        <v>1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9"/>
      <c r="X17" s="109"/>
      <c r="Y17" s="53"/>
      <c r="Z17" s="53"/>
      <c r="AA17" s="106">
        <v>0.4556390977443609</v>
      </c>
      <c r="AB17" s="109"/>
      <c r="AC17" s="23">
        <v>1</v>
      </c>
      <c r="AD17" s="23">
        <v>0</v>
      </c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26"/>
      <c r="BD17" s="26"/>
      <c r="BE17" s="26"/>
      <c r="BF17" s="27"/>
      <c r="BG17" s="42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/>
      <c r="CK17" s="43"/>
      <c r="CL17" s="43"/>
      <c r="CM17" s="43"/>
      <c r="CN17" s="105">
        <v>0.33749999999999997</v>
      </c>
      <c r="CO17" s="105"/>
      <c r="CP17" s="105">
        <v>0.35625000000000001</v>
      </c>
      <c r="CQ17" s="105"/>
      <c r="CR17" s="158"/>
      <c r="CS17" s="97"/>
      <c r="CT17" s="97"/>
      <c r="CU17" s="97"/>
      <c r="CV17" s="97">
        <v>6.2</v>
      </c>
      <c r="CW17" s="97"/>
      <c r="CX17" s="13"/>
      <c r="CY17" s="13">
        <v>199</v>
      </c>
      <c r="CZ17" s="33"/>
      <c r="DA17" s="26"/>
      <c r="DB17" s="26"/>
      <c r="DC17" s="26"/>
      <c r="DD17" s="183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6"/>
      <c r="DR17" s="26"/>
      <c r="DS17" s="26"/>
      <c r="DT17" s="26"/>
      <c r="DU17" s="26"/>
      <c r="DV17" s="26"/>
      <c r="DW17" s="26"/>
      <c r="DX17" s="6"/>
      <c r="DY17" s="6"/>
      <c r="DZ17" s="6"/>
      <c r="EA17" s="6"/>
      <c r="EB17" s="26"/>
      <c r="EC17" s="30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31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6"/>
      <c r="FM17" s="30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3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30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3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30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31"/>
      <c r="IZ17" s="42"/>
      <c r="JA17" s="42"/>
      <c r="JB17" s="42"/>
      <c r="JC17" s="42"/>
      <c r="JD17" s="42"/>
      <c r="JE17" s="42"/>
      <c r="JF17" s="42"/>
      <c r="JG17" s="42"/>
      <c r="JH17" s="42"/>
      <c r="JI17" s="42"/>
      <c r="JJ17" s="42"/>
      <c r="JK17" s="42"/>
      <c r="JL17" s="42"/>
      <c r="JM17" s="42"/>
      <c r="JN17" s="42"/>
      <c r="JO17" s="42"/>
      <c r="JP17" s="42"/>
      <c r="JQ17" s="42"/>
      <c r="JR17" s="42"/>
      <c r="JS17" s="42"/>
      <c r="JT17" s="42"/>
      <c r="JU17" s="42"/>
      <c r="JV17" s="42"/>
      <c r="JW17" s="42"/>
      <c r="JX17" s="42"/>
      <c r="JY17" s="42"/>
      <c r="JZ17" s="42"/>
      <c r="KA17" s="42"/>
      <c r="KB17" s="42"/>
      <c r="KC17" s="42"/>
      <c r="KD17" s="42"/>
      <c r="KE17" s="42"/>
      <c r="KF17" s="42"/>
      <c r="KG17" s="42"/>
      <c r="KH17" s="42"/>
      <c r="KI17" s="31"/>
      <c r="KJ17" s="42"/>
      <c r="KK17" s="42"/>
      <c r="KL17" s="42"/>
      <c r="KM17" s="42"/>
      <c r="KN17" s="42"/>
      <c r="KO17" s="42"/>
      <c r="KP17" s="42"/>
      <c r="KQ17" s="42"/>
      <c r="KR17" s="42"/>
      <c r="KS17" s="42"/>
      <c r="KT17" s="42"/>
      <c r="KU17" s="42"/>
      <c r="KV17" s="42"/>
      <c r="KW17" s="42"/>
      <c r="KX17" s="42"/>
      <c r="KY17" s="42"/>
      <c r="KZ17" s="21" t="s">
        <v>515</v>
      </c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</row>
    <row r="18" spans="1:1206" s="36" customFormat="1" x14ac:dyDescent="0.25">
      <c r="A18" s="21">
        <v>2</v>
      </c>
      <c r="B18" s="13" t="s">
        <v>779</v>
      </c>
      <c r="C18" s="6">
        <v>289</v>
      </c>
      <c r="D18" s="13"/>
      <c r="E18" s="13"/>
      <c r="F18" s="22" t="s">
        <v>780</v>
      </c>
      <c r="G18" s="68">
        <v>18</v>
      </c>
      <c r="H18" s="68">
        <v>18</v>
      </c>
      <c r="I18" s="68" t="s">
        <v>531</v>
      </c>
      <c r="J18" s="68" t="s">
        <v>781</v>
      </c>
      <c r="K18" s="68">
        <v>0</v>
      </c>
      <c r="L18" s="68">
        <v>1</v>
      </c>
      <c r="M18" s="68"/>
      <c r="N18" s="68"/>
      <c r="O18" s="68" t="s">
        <v>629</v>
      </c>
      <c r="P18" s="68"/>
      <c r="Q18" s="68"/>
      <c r="R18" s="68"/>
      <c r="S18" s="68"/>
      <c r="T18" s="68"/>
      <c r="U18" s="68"/>
      <c r="V18" s="68"/>
      <c r="W18" s="81">
        <v>0.2</v>
      </c>
      <c r="X18" s="81">
        <v>0.2</v>
      </c>
      <c r="Y18" s="53">
        <v>125</v>
      </c>
      <c r="Z18" s="53">
        <v>253</v>
      </c>
      <c r="AA18" s="25">
        <v>0.49407114624505927</v>
      </c>
      <c r="AB18" s="25">
        <v>0.49407114624505927</v>
      </c>
      <c r="AC18" s="25">
        <v>1</v>
      </c>
      <c r="AD18" s="25">
        <v>1</v>
      </c>
      <c r="AE18" s="60">
        <v>10.26</v>
      </c>
      <c r="AF18" s="60">
        <v>5.96</v>
      </c>
      <c r="AG18" s="60"/>
      <c r="AH18" s="60">
        <v>0.30099999999999999</v>
      </c>
      <c r="AI18" s="60">
        <v>0.29299999999999998</v>
      </c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15"/>
      <c r="BD18" s="15"/>
      <c r="BE18" s="15"/>
      <c r="BF18" s="27"/>
      <c r="BG18" s="60">
        <v>42</v>
      </c>
      <c r="BH18" s="59">
        <v>-44.88</v>
      </c>
      <c r="BI18" s="59">
        <v>1700</v>
      </c>
      <c r="BJ18" s="59"/>
      <c r="BK18" s="59">
        <v>19.64</v>
      </c>
      <c r="BL18" s="59">
        <v>10.99</v>
      </c>
      <c r="BM18" s="59">
        <v>30.63</v>
      </c>
      <c r="BN18" s="59">
        <v>0.2</v>
      </c>
      <c r="BO18" s="59">
        <v>0.12</v>
      </c>
      <c r="BP18" s="59">
        <v>86.2</v>
      </c>
      <c r="BQ18" s="59"/>
      <c r="BR18" s="59">
        <v>-44.63</v>
      </c>
      <c r="BS18" s="59">
        <v>0.26</v>
      </c>
      <c r="BT18" s="59">
        <v>0.67</v>
      </c>
      <c r="BU18" s="59"/>
      <c r="BV18" s="59"/>
      <c r="BW18" s="59"/>
      <c r="BX18" s="59">
        <v>0.57999999999999996</v>
      </c>
      <c r="BY18" s="71">
        <v>0.76</v>
      </c>
      <c r="BZ18" s="25">
        <v>1</v>
      </c>
      <c r="CA18" s="71"/>
      <c r="CB18" s="71"/>
      <c r="CC18" s="71"/>
      <c r="CD18" s="71"/>
      <c r="CE18" s="71"/>
      <c r="CF18" s="71"/>
      <c r="CG18" s="71"/>
      <c r="CH18" s="71"/>
      <c r="CI18" s="71"/>
      <c r="CJ18"/>
      <c r="CK18" s="71"/>
      <c r="CL18" s="71"/>
      <c r="CM18" s="71"/>
      <c r="CN18" s="61">
        <v>0.31041666666666667</v>
      </c>
      <c r="CO18" s="61"/>
      <c r="CP18" s="61">
        <v>0.32708333333333334</v>
      </c>
      <c r="CQ18" s="61"/>
      <c r="CR18" s="95"/>
      <c r="CS18" s="71"/>
      <c r="CT18" s="71"/>
      <c r="CU18" s="71"/>
      <c r="CV18" s="71"/>
      <c r="CW18" s="71"/>
      <c r="CX18" s="13"/>
      <c r="CY18" s="13">
        <v>58</v>
      </c>
      <c r="CZ18" s="178"/>
      <c r="DA18" s="96"/>
      <c r="DB18" s="96"/>
      <c r="DC18" s="96"/>
      <c r="DD18" s="181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26">
        <v>0</v>
      </c>
      <c r="DR18" s="26">
        <v>0</v>
      </c>
      <c r="DS18" s="26">
        <v>0</v>
      </c>
      <c r="DT18" s="26">
        <v>0</v>
      </c>
      <c r="DU18" s="26">
        <v>0</v>
      </c>
      <c r="DV18" s="26">
        <v>0</v>
      </c>
      <c r="DW18" s="26"/>
      <c r="DX18" s="6">
        <v>0</v>
      </c>
      <c r="DY18" s="6">
        <v>0</v>
      </c>
      <c r="DZ18" s="6">
        <v>0</v>
      </c>
      <c r="EA18" s="6">
        <v>0</v>
      </c>
      <c r="EB18" s="26">
        <v>0</v>
      </c>
      <c r="EC18" s="63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4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13"/>
      <c r="FM18" s="63"/>
      <c r="FN18" s="60"/>
      <c r="FO18" s="60"/>
      <c r="FP18" s="60"/>
      <c r="FQ18" s="60"/>
      <c r="FR18" s="60"/>
      <c r="FS18" s="60"/>
      <c r="FT18" s="60"/>
      <c r="FU18" s="60"/>
      <c r="FV18" s="60"/>
      <c r="FW18" s="60"/>
      <c r="FX18" s="60"/>
      <c r="FY18" s="60"/>
      <c r="FZ18" s="60"/>
      <c r="GA18" s="60"/>
      <c r="GB18" s="60"/>
      <c r="GC18" s="60"/>
      <c r="GD18" s="60"/>
      <c r="GE18" s="65"/>
      <c r="GF18" s="60"/>
      <c r="GG18" s="60"/>
      <c r="GH18" s="60"/>
      <c r="GI18" s="60"/>
      <c r="GJ18" s="60"/>
      <c r="GK18" s="60"/>
      <c r="GL18" s="60"/>
      <c r="GM18" s="60"/>
      <c r="GN18" s="60"/>
      <c r="GO18" s="60"/>
      <c r="GP18" s="60"/>
      <c r="GQ18" s="60"/>
      <c r="GR18" s="60"/>
      <c r="GS18" s="60"/>
      <c r="GT18" s="60"/>
      <c r="GU18" s="60"/>
      <c r="GV18" s="60"/>
      <c r="GW18" s="63"/>
      <c r="GX18" s="60"/>
      <c r="GY18" s="60"/>
      <c r="GZ18" s="60"/>
      <c r="HA18" s="60"/>
      <c r="HB18" s="60"/>
      <c r="HC18" s="60"/>
      <c r="HD18" s="60"/>
      <c r="HE18" s="60"/>
      <c r="HF18" s="60"/>
      <c r="HG18" s="60"/>
      <c r="HH18" s="60"/>
      <c r="HI18" s="60"/>
      <c r="HJ18" s="60"/>
      <c r="HK18" s="60"/>
      <c r="HL18" s="60"/>
      <c r="HM18" s="60"/>
      <c r="HN18" s="60"/>
      <c r="HO18" s="65"/>
      <c r="HP18" s="60"/>
      <c r="HQ18" s="60"/>
      <c r="HR18" s="60"/>
      <c r="HS18" s="60"/>
      <c r="HT18" s="60"/>
      <c r="HU18" s="60"/>
      <c r="HV18" s="60"/>
      <c r="HW18" s="60"/>
      <c r="HX18" s="60"/>
      <c r="HY18" s="60"/>
      <c r="HZ18" s="60"/>
      <c r="IA18" s="60"/>
      <c r="IB18" s="60"/>
      <c r="IC18" s="60"/>
      <c r="ID18" s="60"/>
      <c r="IE18" s="60"/>
      <c r="IF18" s="60"/>
      <c r="IG18" s="63"/>
      <c r="IH18" s="60"/>
      <c r="II18" s="60"/>
      <c r="IJ18" s="60"/>
      <c r="IK18" s="60"/>
      <c r="IL18" s="60"/>
      <c r="IM18" s="60"/>
      <c r="IN18" s="60"/>
      <c r="IO18" s="60"/>
      <c r="IP18" s="60"/>
      <c r="IQ18" s="60"/>
      <c r="IR18" s="60"/>
      <c r="IS18" s="60"/>
      <c r="IT18" s="60"/>
      <c r="IU18" s="60"/>
      <c r="IV18" s="60"/>
      <c r="IW18" s="60"/>
      <c r="IX18" s="60"/>
      <c r="IY18" s="64"/>
      <c r="IZ18" s="60"/>
      <c r="JA18" s="60"/>
      <c r="JB18" s="60"/>
      <c r="JC18" s="60"/>
      <c r="JD18" s="60"/>
      <c r="JE18" s="60"/>
      <c r="JF18" s="60"/>
      <c r="JG18" s="60"/>
      <c r="JH18" s="60"/>
      <c r="JI18" s="60"/>
      <c r="JJ18" s="60"/>
      <c r="JK18" s="60"/>
      <c r="JL18" s="60"/>
      <c r="JM18" s="60"/>
      <c r="JN18" s="60"/>
      <c r="JO18" s="60"/>
      <c r="JP18" s="60"/>
      <c r="JQ18" s="60"/>
      <c r="JR18" s="60"/>
      <c r="JS18" s="60"/>
      <c r="JT18" s="60"/>
      <c r="JU18" s="60"/>
      <c r="JV18" s="60"/>
      <c r="JW18" s="60"/>
      <c r="JX18" s="60"/>
      <c r="JY18" s="60"/>
      <c r="JZ18" s="60"/>
      <c r="KA18" s="60"/>
      <c r="KB18" s="60"/>
      <c r="KC18" s="60"/>
      <c r="KD18" s="60"/>
      <c r="KE18" s="60"/>
      <c r="KF18" s="60"/>
      <c r="KG18" s="60"/>
      <c r="KH18" s="60"/>
      <c r="KI18" s="64"/>
      <c r="KJ18" s="60"/>
      <c r="KK18" s="60"/>
      <c r="KL18" s="60"/>
      <c r="KM18" s="60"/>
      <c r="KN18" s="60"/>
      <c r="KO18" s="60"/>
      <c r="KP18" s="60"/>
      <c r="KQ18" s="60"/>
      <c r="KR18" s="60"/>
      <c r="KS18" s="60"/>
      <c r="KT18" s="60"/>
      <c r="KU18" s="60"/>
      <c r="KV18" s="60"/>
      <c r="KW18" s="60"/>
      <c r="KX18" s="60"/>
      <c r="KY18" s="60"/>
      <c r="KZ18" s="42">
        <v>52.9</v>
      </c>
      <c r="LA18" s="42">
        <v>158.71700000000001</v>
      </c>
      <c r="LB18" s="42">
        <v>19</v>
      </c>
      <c r="LC18" s="42">
        <v>11</v>
      </c>
      <c r="LD18" s="42">
        <v>1.7199</v>
      </c>
      <c r="LE18" s="42">
        <v>0.74980000000000002</v>
      </c>
      <c r="LF18" s="42">
        <v>0.93220000000000003</v>
      </c>
      <c r="LG18" s="42">
        <v>0.71150000000000002</v>
      </c>
      <c r="LH18" s="42">
        <v>0.56210000000000004</v>
      </c>
      <c r="LI18" s="42">
        <v>6</v>
      </c>
      <c r="LJ18" s="42">
        <v>10</v>
      </c>
      <c r="LK18" s="42">
        <v>16</v>
      </c>
      <c r="LL18" s="42">
        <v>1391.2</v>
      </c>
      <c r="LM18" s="42">
        <v>231.9</v>
      </c>
      <c r="LN18" s="42">
        <v>5694.44</v>
      </c>
      <c r="LO18" s="42">
        <v>949.07299999999998</v>
      </c>
      <c r="LP18" s="42">
        <v>2461.42</v>
      </c>
      <c r="LQ18" s="42">
        <v>410.23700000000002</v>
      </c>
      <c r="LR18" s="42">
        <v>10202.5</v>
      </c>
      <c r="LS18" s="42">
        <v>1</v>
      </c>
      <c r="LT18" s="42">
        <v>6</v>
      </c>
      <c r="LU18" s="42">
        <v>725</v>
      </c>
      <c r="LV18" s="42">
        <v>120.8</v>
      </c>
      <c r="LW18" s="42">
        <v>49160.4</v>
      </c>
      <c r="LX18" s="42">
        <v>2213.13</v>
      </c>
      <c r="LY18" s="42">
        <v>368.85500000000002</v>
      </c>
      <c r="LZ18" s="42">
        <v>178972</v>
      </c>
      <c r="MA18" s="42">
        <v>884.63900000000001</v>
      </c>
      <c r="MB18" s="42">
        <v>147.44</v>
      </c>
      <c r="MC18" s="42">
        <v>4536.58</v>
      </c>
      <c r="MD18" s="42">
        <v>4</v>
      </c>
      <c r="ME18" s="42">
        <v>2</v>
      </c>
      <c r="MF18" s="42">
        <v>8</v>
      </c>
      <c r="MG18" s="42">
        <v>263.2</v>
      </c>
      <c r="MH18" s="42">
        <v>32.9</v>
      </c>
      <c r="MI18" s="42">
        <v>552.9</v>
      </c>
      <c r="MJ18" s="42">
        <v>1454.89</v>
      </c>
      <c r="MK18" s="42">
        <v>181.86099999999999</v>
      </c>
      <c r="ML18" s="42">
        <v>18313.8</v>
      </c>
      <c r="MM18" s="42">
        <v>714.02</v>
      </c>
      <c r="MN18" s="42">
        <v>89.252399999999994</v>
      </c>
      <c r="MO18" s="42">
        <v>5202.1899999999996</v>
      </c>
      <c r="MP18" s="42">
        <v>4</v>
      </c>
      <c r="MQ18" s="42">
        <v>3</v>
      </c>
      <c r="MR18" s="42">
        <v>8</v>
      </c>
      <c r="MS18" s="42">
        <v>313.60000000000002</v>
      </c>
      <c r="MT18" s="42">
        <v>39.200000000000003</v>
      </c>
      <c r="MU18" s="42">
        <v>631.70000000000005</v>
      </c>
      <c r="MV18" s="42">
        <v>1569.74</v>
      </c>
      <c r="MW18" s="42">
        <v>196.21700000000001</v>
      </c>
      <c r="MX18" s="42">
        <v>18231.599999999999</v>
      </c>
      <c r="MY18" s="42">
        <v>83.446799999999996</v>
      </c>
      <c r="MZ18" s="42">
        <v>0</v>
      </c>
      <c r="NA18" s="42">
        <v>4293.84</v>
      </c>
      <c r="NB18" s="42">
        <v>2</v>
      </c>
      <c r="NC18" s="42">
        <v>4</v>
      </c>
      <c r="ND18" s="42">
        <v>4</v>
      </c>
      <c r="NE18" s="42">
        <v>89.5</v>
      </c>
      <c r="NF18" s="42">
        <v>22.4</v>
      </c>
      <c r="NG18" s="42">
        <v>325.5</v>
      </c>
      <c r="NH18" s="42">
        <v>456.68</v>
      </c>
      <c r="NI18" s="42">
        <v>114.17</v>
      </c>
      <c r="NJ18" s="42">
        <v>10532.8</v>
      </c>
      <c r="NK18" s="42">
        <v>195.18899999999999</v>
      </c>
      <c r="NL18" s="42">
        <v>48.7973</v>
      </c>
      <c r="NM18" s="42">
        <v>2345.5100000000002</v>
      </c>
      <c r="NN18" s="42">
        <v>0</v>
      </c>
      <c r="NO18" s="42"/>
      <c r="NP18" s="42"/>
      <c r="NQ18" s="42"/>
      <c r="NR18" s="42"/>
      <c r="NS18" s="42"/>
      <c r="NT18" s="42"/>
      <c r="NU18" s="42"/>
      <c r="NV18" s="42"/>
      <c r="NW18" s="42"/>
      <c r="NX18" s="42"/>
      <c r="NY18" s="42"/>
      <c r="NZ18" s="42">
        <v>0</v>
      </c>
      <c r="OA18" s="42">
        <v>115.575</v>
      </c>
      <c r="OB18" s="42">
        <v>571.29999999999995</v>
      </c>
      <c r="OC18" s="42">
        <v>4</v>
      </c>
      <c r="OD18" s="42">
        <v>9</v>
      </c>
      <c r="OE18" s="42">
        <v>13</v>
      </c>
      <c r="OF18" s="42">
        <v>1174.0999999999999</v>
      </c>
      <c r="OG18" s="42">
        <v>293.5</v>
      </c>
      <c r="OH18" s="42">
        <v>4664.8500000000004</v>
      </c>
      <c r="OI18" s="42">
        <v>1166.21</v>
      </c>
      <c r="OJ18" s="42">
        <v>2036.46</v>
      </c>
      <c r="OK18" s="42">
        <v>509.11599999999999</v>
      </c>
      <c r="OL18" s="42">
        <v>11447.2</v>
      </c>
      <c r="OM18" s="42">
        <v>1</v>
      </c>
      <c r="ON18" s="42">
        <v>4</v>
      </c>
      <c r="OO18" s="42">
        <v>611.1</v>
      </c>
      <c r="OP18" s="42">
        <v>152.80000000000001</v>
      </c>
      <c r="OQ18" s="42">
        <v>77842.399999999994</v>
      </c>
      <c r="OR18" s="42">
        <v>1657.65</v>
      </c>
      <c r="OS18" s="42">
        <v>414.41199999999998</v>
      </c>
      <c r="OT18" s="42">
        <v>289332</v>
      </c>
      <c r="OU18" s="42">
        <v>647.04100000000005</v>
      </c>
      <c r="OV18" s="42">
        <v>161.76</v>
      </c>
      <c r="OW18" s="42">
        <v>6290.79</v>
      </c>
      <c r="OX18" s="42">
        <v>3</v>
      </c>
      <c r="OY18" s="42">
        <v>2</v>
      </c>
      <c r="OZ18" s="42">
        <v>6</v>
      </c>
      <c r="PA18" s="42">
        <v>159.9</v>
      </c>
      <c r="PB18" s="42">
        <v>26.6</v>
      </c>
      <c r="PC18" s="42">
        <v>305</v>
      </c>
      <c r="PD18" s="42">
        <v>980.78</v>
      </c>
      <c r="PE18" s="42">
        <v>163.46299999999999</v>
      </c>
      <c r="PF18" s="42">
        <v>13714.2</v>
      </c>
      <c r="PG18" s="42">
        <v>526.65899999999999</v>
      </c>
      <c r="PH18" s="42">
        <v>87.776600000000002</v>
      </c>
      <c r="PI18" s="42">
        <v>5147.42</v>
      </c>
      <c r="PJ18" s="42">
        <v>4</v>
      </c>
      <c r="PK18" s="42">
        <v>3</v>
      </c>
      <c r="PL18" s="42">
        <v>8</v>
      </c>
      <c r="PM18" s="42">
        <v>313.60000000000002</v>
      </c>
      <c r="PN18" s="42">
        <v>39.200000000000003</v>
      </c>
      <c r="PO18" s="42">
        <v>631.70000000000005</v>
      </c>
      <c r="PP18" s="42">
        <v>1569.74</v>
      </c>
      <c r="PQ18" s="42">
        <v>196.21700000000001</v>
      </c>
      <c r="PR18" s="42">
        <v>18231.599999999999</v>
      </c>
      <c r="PS18" s="42">
        <v>83.446799999999996</v>
      </c>
      <c r="PT18" s="42">
        <v>0</v>
      </c>
      <c r="PU18" s="42">
        <v>4293.84</v>
      </c>
      <c r="PV18" s="42">
        <v>2</v>
      </c>
      <c r="PW18" s="42">
        <v>4</v>
      </c>
      <c r="PX18" s="42">
        <v>4</v>
      </c>
      <c r="PY18" s="42">
        <v>89.5</v>
      </c>
      <c r="PZ18" s="42">
        <v>22.4</v>
      </c>
      <c r="QA18" s="42">
        <v>325.5</v>
      </c>
      <c r="QB18" s="42">
        <v>456.68</v>
      </c>
      <c r="QC18" s="42">
        <v>114.17</v>
      </c>
      <c r="QD18" s="42">
        <v>10532.8</v>
      </c>
      <c r="QE18" s="42">
        <v>195.18899999999999</v>
      </c>
      <c r="QF18" s="42">
        <v>48.7973</v>
      </c>
      <c r="QG18" s="42">
        <v>2345.5100000000002</v>
      </c>
      <c r="QH18" s="42">
        <v>0</v>
      </c>
      <c r="QI18" s="42">
        <v>0</v>
      </c>
      <c r="QJ18" s="42"/>
      <c r="QK18" s="42"/>
      <c r="QL18" s="42"/>
      <c r="QM18" s="42"/>
      <c r="QN18" s="42"/>
      <c r="QO18" s="42"/>
      <c r="QP18" s="42"/>
      <c r="QQ18" s="42"/>
      <c r="QR18" s="42"/>
      <c r="QS18" s="42"/>
      <c r="QT18" s="42">
        <v>0</v>
      </c>
      <c r="QU18" s="42">
        <v>121.431</v>
      </c>
      <c r="QV18" s="42">
        <v>571.29999999999995</v>
      </c>
      <c r="QW18" s="42">
        <v>2</v>
      </c>
      <c r="QX18" s="42">
        <v>1</v>
      </c>
      <c r="QY18" s="42">
        <v>3</v>
      </c>
      <c r="QZ18" s="42">
        <v>217.2</v>
      </c>
      <c r="RA18" s="42">
        <v>108.6</v>
      </c>
      <c r="RB18" s="42">
        <v>1029.5899999999999</v>
      </c>
      <c r="RC18" s="42">
        <v>514.79499999999996</v>
      </c>
      <c r="RD18" s="42">
        <v>424.95800000000003</v>
      </c>
      <c r="RE18" s="42">
        <v>212.47900000000001</v>
      </c>
      <c r="RF18" s="42">
        <v>542.92700000000002</v>
      </c>
      <c r="RG18" s="42">
        <v>1</v>
      </c>
      <c r="RH18" s="42">
        <v>2</v>
      </c>
      <c r="RI18" s="42">
        <v>113.9</v>
      </c>
      <c r="RJ18" s="42">
        <v>56.9</v>
      </c>
      <c r="RK18" s="42">
        <v>25.1</v>
      </c>
      <c r="RL18" s="42">
        <v>555.48</v>
      </c>
      <c r="RM18" s="42">
        <v>277.74</v>
      </c>
      <c r="RN18" s="42">
        <v>1959.1</v>
      </c>
      <c r="RO18" s="42">
        <v>237.59800000000001</v>
      </c>
      <c r="RP18" s="42">
        <v>118.79900000000001</v>
      </c>
      <c r="RQ18" s="42">
        <v>1349.61</v>
      </c>
      <c r="RR18" s="42">
        <v>1</v>
      </c>
      <c r="RS18" s="42">
        <v>2</v>
      </c>
      <c r="RT18" s="42">
        <v>2</v>
      </c>
      <c r="RU18" s="42">
        <v>103.3</v>
      </c>
      <c r="RV18" s="42">
        <v>51.7</v>
      </c>
      <c r="RW18" s="42">
        <v>1406.9</v>
      </c>
      <c r="RX18" s="42">
        <v>474.11</v>
      </c>
      <c r="RY18" s="42">
        <v>237.05500000000001</v>
      </c>
      <c r="RZ18" s="42">
        <v>51502.400000000001</v>
      </c>
      <c r="SA18" s="42">
        <v>187.36</v>
      </c>
      <c r="SB18" s="42">
        <v>93.680099999999996</v>
      </c>
      <c r="SC18" s="42">
        <v>10625.9</v>
      </c>
      <c r="SD18" s="42">
        <v>0</v>
      </c>
      <c r="SE18" s="42">
        <v>0</v>
      </c>
      <c r="SF18" s="42"/>
      <c r="SG18" s="42"/>
      <c r="SH18" s="42"/>
      <c r="SI18" s="42"/>
      <c r="SJ18" s="42"/>
      <c r="SK18" s="42"/>
      <c r="SL18" s="42"/>
      <c r="SM18" s="42"/>
      <c r="SN18" s="42"/>
      <c r="SO18" s="42"/>
      <c r="SP18" s="6">
        <v>0</v>
      </c>
      <c r="SQ18" s="42"/>
      <c r="SR18" s="42"/>
      <c r="SS18" s="42"/>
      <c r="ST18" s="42"/>
      <c r="SU18" s="42"/>
      <c r="SV18" s="42"/>
      <c r="SW18" s="42"/>
      <c r="SX18" s="42"/>
      <c r="SY18" s="42"/>
      <c r="SZ18" s="42"/>
      <c r="TA18" s="42"/>
      <c r="TB18" s="42">
        <v>0</v>
      </c>
      <c r="TC18" s="42">
        <v>0</v>
      </c>
      <c r="TD18" s="42"/>
      <c r="TE18" s="42"/>
      <c r="TF18" s="42"/>
      <c r="TG18" s="42"/>
      <c r="TH18" s="42"/>
      <c r="TI18" s="42"/>
      <c r="TJ18" s="42"/>
      <c r="TK18" s="42"/>
      <c r="TL18" s="42"/>
      <c r="TM18" s="42"/>
      <c r="TN18" s="42">
        <v>0</v>
      </c>
      <c r="TO18" s="42">
        <v>1.3333299999999999</v>
      </c>
      <c r="TP18" s="42">
        <v>156.69999999999999</v>
      </c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</row>
    <row r="19" spans="1:1206" s="36" customFormat="1" x14ac:dyDescent="0.25">
      <c r="A19" s="21">
        <v>2</v>
      </c>
      <c r="B19" s="13" t="s">
        <v>814</v>
      </c>
      <c r="C19" s="6">
        <v>321</v>
      </c>
      <c r="D19" s="13"/>
      <c r="E19" s="13"/>
      <c r="F19" s="22">
        <v>3</v>
      </c>
      <c r="G19" s="68">
        <v>20</v>
      </c>
      <c r="H19" s="68">
        <v>20.5</v>
      </c>
      <c r="I19" s="68" t="s">
        <v>531</v>
      </c>
      <c r="J19" s="68" t="s">
        <v>815</v>
      </c>
      <c r="K19" s="68">
        <v>0</v>
      </c>
      <c r="L19" s="68">
        <v>1</v>
      </c>
      <c r="M19" s="68"/>
      <c r="N19" s="68"/>
      <c r="O19" s="68" t="s">
        <v>816</v>
      </c>
      <c r="P19" s="68"/>
      <c r="Q19" s="68"/>
      <c r="R19" s="68"/>
      <c r="S19" s="68"/>
      <c r="T19" s="68"/>
      <c r="U19" s="68"/>
      <c r="V19" s="68"/>
      <c r="W19" s="60"/>
      <c r="X19" s="60"/>
      <c r="Y19" s="53"/>
      <c r="Z19" s="53"/>
      <c r="AA19" s="81">
        <v>0.5</v>
      </c>
      <c r="AB19" s="25"/>
      <c r="AC19" s="23">
        <v>1.5</v>
      </c>
      <c r="AD19" s="25">
        <v>1</v>
      </c>
      <c r="AE19" s="60">
        <v>11.36</v>
      </c>
      <c r="AF19" s="60">
        <v>4.2</v>
      </c>
      <c r="AG19" s="59">
        <v>0.36</v>
      </c>
      <c r="AH19" s="60">
        <v>0.39700000000000002</v>
      </c>
      <c r="AI19" s="60">
        <v>0.36299999999999999</v>
      </c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15"/>
      <c r="BD19" s="15"/>
      <c r="BE19" s="15"/>
      <c r="BF19" s="27"/>
      <c r="BG19" s="60">
        <v>40</v>
      </c>
      <c r="BH19" s="59">
        <v>-59.08</v>
      </c>
      <c r="BI19" s="59">
        <v>1980</v>
      </c>
      <c r="BJ19" s="59"/>
      <c r="BK19" s="59">
        <v>16.13</v>
      </c>
      <c r="BL19" s="59">
        <v>36.46</v>
      </c>
      <c r="BM19" s="59">
        <v>52.59</v>
      </c>
      <c r="BN19" s="59">
        <v>0.18</v>
      </c>
      <c r="BO19" s="59">
        <v>0.12</v>
      </c>
      <c r="BP19" s="59">
        <v>289.77</v>
      </c>
      <c r="BQ19" s="59"/>
      <c r="BR19" s="59">
        <v>-64.150000000000006</v>
      </c>
      <c r="BS19" s="59">
        <v>-5.07</v>
      </c>
      <c r="BT19" s="59">
        <v>0.56000000000000005</v>
      </c>
      <c r="BU19" s="59"/>
      <c r="BV19" s="59"/>
      <c r="BW19" s="59"/>
      <c r="BX19" s="59">
        <v>0.65</v>
      </c>
      <c r="BY19" s="71">
        <v>0.83</v>
      </c>
      <c r="BZ19" s="25">
        <v>1</v>
      </c>
      <c r="CA19" s="71"/>
      <c r="CB19" s="71"/>
      <c r="CC19" s="71"/>
      <c r="CD19" s="71"/>
      <c r="CE19" s="71"/>
      <c r="CF19" s="71"/>
      <c r="CG19" s="71"/>
      <c r="CH19" s="71"/>
      <c r="CI19" s="71"/>
      <c r="CJ19"/>
      <c r="CK19" s="71"/>
      <c r="CL19" s="71"/>
      <c r="CM19" s="71"/>
      <c r="CN19" s="61">
        <v>0.47361111111111115</v>
      </c>
      <c r="CO19" s="61"/>
      <c r="CP19" s="61">
        <v>0.48888888888888887</v>
      </c>
      <c r="CQ19" s="61"/>
      <c r="CR19" s="95"/>
      <c r="CS19" s="71"/>
      <c r="CT19" s="71"/>
      <c r="CU19" s="71"/>
      <c r="CV19" s="71"/>
      <c r="CW19" s="71"/>
      <c r="CX19" s="13"/>
      <c r="CY19" s="13">
        <v>74</v>
      </c>
      <c r="CZ19" s="178"/>
      <c r="DA19" s="96"/>
      <c r="DB19" s="96"/>
      <c r="DC19" s="96"/>
      <c r="DD19" s="181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26"/>
      <c r="DR19" s="26"/>
      <c r="DS19" s="26"/>
      <c r="DT19" s="26"/>
      <c r="DU19" s="26"/>
      <c r="DV19" s="26"/>
      <c r="DW19" s="26"/>
      <c r="DX19" s="6"/>
      <c r="DY19" s="6"/>
      <c r="DZ19" s="6"/>
      <c r="EA19" s="6"/>
      <c r="EB19" s="26"/>
      <c r="EC19" s="63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4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13"/>
      <c r="FM19" s="63"/>
      <c r="FN19" s="60"/>
      <c r="FO19" s="60"/>
      <c r="FP19" s="60"/>
      <c r="FQ19" s="60"/>
      <c r="FR19" s="60"/>
      <c r="FS19" s="60"/>
      <c r="FT19" s="60"/>
      <c r="FU19" s="60"/>
      <c r="FV19" s="60"/>
      <c r="FW19" s="60"/>
      <c r="FX19" s="60"/>
      <c r="FY19" s="60"/>
      <c r="FZ19" s="60"/>
      <c r="GA19" s="60"/>
      <c r="GB19" s="60"/>
      <c r="GC19" s="60"/>
      <c r="GD19" s="60"/>
      <c r="GE19" s="65"/>
      <c r="GF19" s="60"/>
      <c r="GG19" s="60"/>
      <c r="GH19" s="60"/>
      <c r="GI19" s="60"/>
      <c r="GJ19" s="60"/>
      <c r="GK19" s="60"/>
      <c r="GL19" s="60"/>
      <c r="GM19" s="60"/>
      <c r="GN19" s="60"/>
      <c r="GO19" s="60"/>
      <c r="GP19" s="60"/>
      <c r="GQ19" s="60"/>
      <c r="GR19" s="60"/>
      <c r="GS19" s="60"/>
      <c r="GT19" s="60"/>
      <c r="GU19" s="60"/>
      <c r="GV19" s="60"/>
      <c r="GW19" s="63"/>
      <c r="GX19" s="60"/>
      <c r="GY19" s="60"/>
      <c r="GZ19" s="60"/>
      <c r="HA19" s="60"/>
      <c r="HB19" s="60"/>
      <c r="HC19" s="60"/>
      <c r="HD19" s="60"/>
      <c r="HE19" s="60"/>
      <c r="HF19" s="60"/>
      <c r="HG19" s="60"/>
      <c r="HH19" s="60"/>
      <c r="HI19" s="60"/>
      <c r="HJ19" s="60"/>
      <c r="HK19" s="60"/>
      <c r="HL19" s="60"/>
      <c r="HM19" s="60"/>
      <c r="HN19" s="60"/>
      <c r="HO19" s="65"/>
      <c r="HP19" s="60"/>
      <c r="HQ19" s="60"/>
      <c r="HR19" s="60"/>
      <c r="HS19" s="60"/>
      <c r="HT19" s="60"/>
      <c r="HU19" s="60"/>
      <c r="HV19" s="60"/>
      <c r="HW19" s="60"/>
      <c r="HX19" s="60"/>
      <c r="HY19" s="60"/>
      <c r="HZ19" s="60"/>
      <c r="IA19" s="60"/>
      <c r="IB19" s="60"/>
      <c r="IC19" s="60"/>
      <c r="ID19" s="60"/>
      <c r="IE19" s="60"/>
      <c r="IF19" s="60"/>
      <c r="IG19" s="63"/>
      <c r="IH19" s="60"/>
      <c r="II19" s="60"/>
      <c r="IJ19" s="60"/>
      <c r="IK19" s="60"/>
      <c r="IL19" s="60"/>
      <c r="IM19" s="60"/>
      <c r="IN19" s="60"/>
      <c r="IO19" s="60"/>
      <c r="IP19" s="60"/>
      <c r="IQ19" s="60"/>
      <c r="IR19" s="60"/>
      <c r="IS19" s="60"/>
      <c r="IT19" s="60"/>
      <c r="IU19" s="60"/>
      <c r="IV19" s="60"/>
      <c r="IW19" s="60"/>
      <c r="IX19" s="60"/>
      <c r="IY19" s="64"/>
      <c r="IZ19" s="60"/>
      <c r="JA19" s="60"/>
      <c r="JB19" s="60"/>
      <c r="JC19" s="60"/>
      <c r="JD19" s="60"/>
      <c r="JE19" s="60"/>
      <c r="JF19" s="60"/>
      <c r="JG19" s="60"/>
      <c r="JH19" s="60"/>
      <c r="JI19" s="60"/>
      <c r="JJ19" s="60"/>
      <c r="JK19" s="60"/>
      <c r="JL19" s="60"/>
      <c r="JM19" s="60"/>
      <c r="JN19" s="60"/>
      <c r="JO19" s="60"/>
      <c r="JP19" s="60"/>
      <c r="JQ19" s="60"/>
      <c r="JR19" s="60"/>
      <c r="JS19" s="60"/>
      <c r="JT19" s="60"/>
      <c r="JU19" s="60"/>
      <c r="JV19" s="60"/>
      <c r="JW19" s="60"/>
      <c r="JX19" s="60"/>
      <c r="JY19" s="60"/>
      <c r="JZ19" s="60"/>
      <c r="KA19" s="60"/>
      <c r="KB19" s="60"/>
      <c r="KC19" s="60"/>
      <c r="KD19" s="60"/>
      <c r="KE19" s="60"/>
      <c r="KF19" s="60"/>
      <c r="KG19" s="60"/>
      <c r="KH19" s="60"/>
      <c r="KI19" s="64"/>
      <c r="KJ19" s="60"/>
      <c r="KK19" s="60"/>
      <c r="KL19" s="60"/>
      <c r="KM19" s="60"/>
      <c r="KN19" s="60"/>
      <c r="KO19" s="60"/>
      <c r="KP19" s="60"/>
      <c r="KQ19" s="60"/>
      <c r="KR19" s="60"/>
      <c r="KS19" s="60"/>
      <c r="KT19" s="60"/>
      <c r="KU19" s="60"/>
      <c r="KV19" s="60"/>
      <c r="KW19" s="60"/>
      <c r="KX19" s="60"/>
      <c r="KY19" s="60"/>
      <c r="KZ19" s="42"/>
      <c r="LA19" s="42"/>
      <c r="LB19" s="42"/>
      <c r="LC19" s="42"/>
      <c r="LD19" s="42"/>
      <c r="LE19" s="42"/>
      <c r="LF19" s="42"/>
      <c r="LG19" s="42"/>
      <c r="LH19" s="42"/>
      <c r="LI19" s="42"/>
      <c r="LJ19" s="42"/>
      <c r="LK19" s="42"/>
      <c r="LL19" s="42"/>
      <c r="LM19" s="42"/>
      <c r="LN19" s="42"/>
      <c r="LO19" s="42"/>
      <c r="LP19" s="42"/>
      <c r="LQ19" s="42"/>
      <c r="LR19" s="42"/>
      <c r="LS19" s="42"/>
      <c r="LT19" s="42"/>
      <c r="LU19" s="42"/>
      <c r="LV19" s="42"/>
      <c r="LW19" s="42"/>
      <c r="LX19" s="42"/>
      <c r="LY19" s="42"/>
      <c r="LZ19" s="42"/>
      <c r="MA19" s="42"/>
      <c r="MB19" s="42"/>
      <c r="MC19" s="42"/>
      <c r="MD19" s="42"/>
      <c r="ME19" s="42"/>
      <c r="MF19" s="42"/>
      <c r="MG19" s="42"/>
      <c r="MH19" s="42"/>
      <c r="MI19" s="42"/>
      <c r="MJ19" s="42"/>
      <c r="MK19" s="42"/>
      <c r="ML19" s="42"/>
      <c r="MM19" s="42"/>
      <c r="MN19" s="42"/>
      <c r="MO19" s="42"/>
      <c r="MP19" s="42"/>
      <c r="MQ19" s="42"/>
      <c r="MR19" s="42"/>
      <c r="MS19" s="42"/>
      <c r="MT19" s="42"/>
      <c r="MU19" s="42"/>
      <c r="MV19" s="42"/>
      <c r="MW19" s="42"/>
      <c r="MX19" s="42"/>
      <c r="MY19" s="42"/>
      <c r="MZ19" s="42"/>
      <c r="NA19" s="42"/>
      <c r="NB19" s="42"/>
      <c r="NC19" s="42"/>
      <c r="ND19" s="42"/>
      <c r="NE19" s="42"/>
      <c r="NF19" s="42"/>
      <c r="NG19" s="42"/>
      <c r="NH19" s="42"/>
      <c r="NI19" s="42"/>
      <c r="NJ19" s="42"/>
      <c r="NK19" s="42"/>
      <c r="NL19" s="42"/>
      <c r="NM19" s="42"/>
      <c r="NN19" s="42"/>
      <c r="NO19" s="42"/>
      <c r="NP19" s="42"/>
      <c r="NQ19" s="42"/>
      <c r="NR19" s="42"/>
      <c r="NS19" s="42"/>
      <c r="NT19" s="42"/>
      <c r="NU19" s="42"/>
      <c r="NV19" s="42"/>
      <c r="NW19" s="42"/>
      <c r="NX19" s="42"/>
      <c r="NY19" s="42"/>
      <c r="NZ19" s="42"/>
      <c r="OA19" s="42"/>
      <c r="OB19" s="42"/>
      <c r="OC19" s="42"/>
      <c r="OD19" s="42"/>
      <c r="OE19" s="42"/>
      <c r="OF19" s="42"/>
      <c r="OG19" s="42"/>
      <c r="OH19" s="42"/>
      <c r="OI19" s="42"/>
      <c r="OJ19" s="42"/>
      <c r="OK19" s="42"/>
      <c r="OL19" s="42"/>
      <c r="OM19" s="42"/>
      <c r="ON19" s="42"/>
      <c r="OO19" s="42"/>
      <c r="OP19" s="42"/>
      <c r="OQ19" s="42"/>
      <c r="OR19" s="42"/>
      <c r="OS19" s="42"/>
      <c r="OT19" s="42"/>
      <c r="OU19" s="42"/>
      <c r="OV19" s="42"/>
      <c r="OW19" s="42"/>
      <c r="OX19" s="42"/>
      <c r="OY19" s="42"/>
      <c r="OZ19" s="42"/>
      <c r="PA19" s="42"/>
      <c r="PB19" s="42"/>
      <c r="PC19" s="42"/>
      <c r="PD19" s="42"/>
      <c r="PE19" s="42"/>
      <c r="PF19" s="42"/>
      <c r="PG19" s="42"/>
      <c r="PH19" s="42"/>
      <c r="PI19" s="42"/>
      <c r="PJ19" s="42"/>
      <c r="PK19" s="42"/>
      <c r="PL19" s="42"/>
      <c r="PM19" s="42"/>
      <c r="PN19" s="42"/>
      <c r="PO19" s="42"/>
      <c r="PP19" s="42"/>
      <c r="PQ19" s="42"/>
      <c r="PR19" s="42"/>
      <c r="PS19" s="42"/>
      <c r="PT19" s="42"/>
      <c r="PU19" s="42"/>
      <c r="PV19" s="42"/>
      <c r="PW19" s="42"/>
      <c r="PX19" s="42"/>
      <c r="PY19" s="42"/>
      <c r="PZ19" s="42"/>
      <c r="QA19" s="42"/>
      <c r="QB19" s="42"/>
      <c r="QC19" s="42"/>
      <c r="QD19" s="42"/>
      <c r="QE19" s="42"/>
      <c r="QF19" s="42"/>
      <c r="QG19" s="42"/>
      <c r="QH19" s="42"/>
      <c r="QI19" s="42"/>
      <c r="QJ19" s="42"/>
      <c r="QK19" s="42"/>
      <c r="QL19" s="42"/>
      <c r="QM19" s="42"/>
      <c r="QN19" s="42"/>
      <c r="QO19" s="42"/>
      <c r="QP19" s="42"/>
      <c r="QQ19" s="42"/>
      <c r="QR19" s="42"/>
      <c r="QS19" s="42"/>
      <c r="QT19" s="42"/>
      <c r="QU19" s="42"/>
      <c r="QV19" s="42"/>
      <c r="QW19" s="42"/>
      <c r="QX19" s="42"/>
      <c r="QY19" s="42"/>
      <c r="QZ19" s="42"/>
      <c r="RA19" s="42"/>
      <c r="RB19" s="42"/>
      <c r="RC19" s="42"/>
      <c r="RD19" s="42"/>
      <c r="RE19" s="42"/>
      <c r="RF19" s="42"/>
      <c r="RG19" s="42"/>
      <c r="RH19" s="42"/>
      <c r="RI19" s="42"/>
      <c r="RJ19" s="42"/>
      <c r="RK19" s="42"/>
      <c r="RL19" s="42"/>
      <c r="RM19" s="42"/>
      <c r="RN19" s="42"/>
      <c r="RO19" s="42"/>
      <c r="RP19" s="42"/>
      <c r="RQ19" s="42"/>
      <c r="RR19" s="42"/>
      <c r="RS19" s="42"/>
      <c r="RT19" s="42"/>
      <c r="RU19" s="42"/>
      <c r="RV19" s="42"/>
      <c r="RW19" s="42"/>
      <c r="RX19" s="42"/>
      <c r="RY19" s="42"/>
      <c r="RZ19" s="42"/>
      <c r="SA19" s="42"/>
      <c r="SB19" s="42"/>
      <c r="SC19" s="42"/>
      <c r="SD19" s="42"/>
      <c r="SE19" s="42"/>
      <c r="SF19" s="42"/>
      <c r="SG19" s="42"/>
      <c r="SH19" s="42"/>
      <c r="SI19" s="42"/>
      <c r="SJ19" s="42"/>
      <c r="SK19" s="42"/>
      <c r="SL19" s="42"/>
      <c r="SM19" s="42"/>
      <c r="SN19" s="42"/>
      <c r="SO19" s="42"/>
      <c r="SP19" s="42"/>
      <c r="SQ19" s="42"/>
      <c r="SR19" s="42"/>
      <c r="SS19" s="42"/>
      <c r="ST19" s="42"/>
      <c r="SU19" s="42"/>
      <c r="SV19" s="42"/>
      <c r="SW19" s="42"/>
      <c r="SX19" s="42"/>
      <c r="SY19" s="42"/>
      <c r="SZ19" s="42"/>
      <c r="TA19" s="42"/>
      <c r="TB19" s="42"/>
      <c r="TC19" s="42"/>
      <c r="TD19" s="42"/>
      <c r="TE19" s="42"/>
      <c r="TF19" s="42"/>
      <c r="TG19" s="42"/>
      <c r="TH19" s="42"/>
      <c r="TI19" s="42"/>
      <c r="TJ19" s="42"/>
      <c r="TK19" s="42"/>
      <c r="TL19" s="42"/>
      <c r="TM19" s="42"/>
      <c r="TN19" s="42"/>
      <c r="TO19" s="42"/>
      <c r="TP19" s="42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</row>
    <row r="20" spans="1:1206" s="36" customFormat="1" x14ac:dyDescent="0.25">
      <c r="A20" s="21">
        <v>2</v>
      </c>
      <c r="B20" s="13" t="s">
        <v>630</v>
      </c>
      <c r="C20" s="6">
        <v>147</v>
      </c>
      <c r="D20" s="13"/>
      <c r="E20" s="13"/>
      <c r="F20" s="22">
        <v>4</v>
      </c>
      <c r="G20" s="68">
        <v>19</v>
      </c>
      <c r="H20" s="68">
        <v>19.2</v>
      </c>
      <c r="I20" s="68" t="s">
        <v>531</v>
      </c>
      <c r="J20" s="68"/>
      <c r="K20" s="68">
        <v>0</v>
      </c>
      <c r="L20" s="68">
        <v>1</v>
      </c>
      <c r="M20" s="68"/>
      <c r="N20" s="68"/>
      <c r="O20" s="68" t="s">
        <v>631</v>
      </c>
      <c r="P20" s="68"/>
      <c r="Q20" s="68"/>
      <c r="R20" s="68"/>
      <c r="S20" s="68"/>
      <c r="T20" s="68"/>
      <c r="U20" s="68"/>
      <c r="V20" s="68"/>
      <c r="W20" s="81">
        <v>0.33</v>
      </c>
      <c r="X20" s="81">
        <v>0.33</v>
      </c>
      <c r="Y20" s="50">
        <v>220</v>
      </c>
      <c r="Z20" s="50">
        <v>414</v>
      </c>
      <c r="AA20" s="25">
        <v>0.53140096618357491</v>
      </c>
      <c r="AB20" s="25">
        <v>0.53140096618357491</v>
      </c>
      <c r="AC20" s="25">
        <v>1</v>
      </c>
      <c r="AD20" s="25">
        <v>1</v>
      </c>
      <c r="AE20" s="60">
        <v>7.14</v>
      </c>
      <c r="AF20" s="60">
        <v>4.87</v>
      </c>
      <c r="AG20" s="60">
        <v>0.78900000000000003</v>
      </c>
      <c r="AH20" s="60">
        <v>0.249</v>
      </c>
      <c r="AI20" s="60">
        <v>0.27900000000000003</v>
      </c>
      <c r="AJ20" s="60">
        <v>-1.24241</v>
      </c>
      <c r="AK20" s="60">
        <v>-49.453499999999998</v>
      </c>
      <c r="AL20" s="60">
        <v>1.21292</v>
      </c>
      <c r="AM20" s="60">
        <v>-50.105400000000003</v>
      </c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42"/>
      <c r="AZ20" s="42"/>
      <c r="BA20" s="42"/>
      <c r="BB20" s="60"/>
      <c r="BC20" s="15"/>
      <c r="BD20" s="15"/>
      <c r="BE20" s="15"/>
      <c r="BF20" s="27"/>
      <c r="BG20" s="60">
        <v>1</v>
      </c>
      <c r="BH20" s="59">
        <v>-48.14</v>
      </c>
      <c r="BI20" s="59">
        <v>1800</v>
      </c>
      <c r="BJ20" s="59"/>
      <c r="BK20" s="59">
        <v>8.2899999999999991</v>
      </c>
      <c r="BL20" s="59">
        <v>13.84</v>
      </c>
      <c r="BM20" s="59">
        <v>22.14</v>
      </c>
      <c r="BN20" s="59">
        <v>0.2</v>
      </c>
      <c r="BO20" s="59">
        <v>0.11</v>
      </c>
      <c r="BP20" s="59">
        <v>112.5</v>
      </c>
      <c r="BQ20" s="59"/>
      <c r="BR20" s="59">
        <v>-52.59</v>
      </c>
      <c r="BS20" s="59">
        <v>-4.46</v>
      </c>
      <c r="BT20" s="59">
        <v>0.57999999999999996</v>
      </c>
      <c r="BU20" s="59"/>
      <c r="BV20" s="59"/>
      <c r="BW20" s="59"/>
      <c r="BX20" s="59">
        <v>0.48</v>
      </c>
      <c r="BY20" s="59">
        <v>0.66</v>
      </c>
      <c r="BZ20" s="59">
        <v>1</v>
      </c>
      <c r="CA20" s="59"/>
      <c r="CB20" s="59"/>
      <c r="CC20" s="59"/>
      <c r="CD20" s="59"/>
      <c r="CE20" s="59"/>
      <c r="CF20" s="59"/>
      <c r="CG20" s="59"/>
      <c r="CH20" s="59"/>
      <c r="CI20" s="59"/>
      <c r="CJ20"/>
      <c r="CK20" s="59"/>
      <c r="CL20" s="59"/>
      <c r="CM20" s="59"/>
      <c r="CN20" s="61">
        <v>0.39444444444444443</v>
      </c>
      <c r="CO20" s="61"/>
      <c r="CP20" s="61">
        <v>0.40625</v>
      </c>
      <c r="CQ20" s="61">
        <v>0.47430555555555554</v>
      </c>
      <c r="CR20" s="61">
        <v>6.8055555555555536E-2</v>
      </c>
      <c r="CS20" s="25"/>
      <c r="CT20" s="25"/>
      <c r="CU20" s="25"/>
      <c r="CV20" s="59">
        <v>6.5</v>
      </c>
      <c r="CW20" s="59"/>
      <c r="CX20" s="13"/>
      <c r="CY20" s="13">
        <v>10</v>
      </c>
      <c r="CZ20" s="72">
        <v>-5.0426757239999995</v>
      </c>
      <c r="DA20" s="73">
        <v>0</v>
      </c>
      <c r="DB20" s="15"/>
      <c r="DC20" s="73"/>
      <c r="DD20" s="74"/>
      <c r="DE20" s="75">
        <v>1</v>
      </c>
      <c r="DF20" s="75">
        <v>7.02</v>
      </c>
      <c r="DG20" s="75">
        <v>3.74</v>
      </c>
      <c r="DH20" s="75">
        <v>6.01</v>
      </c>
      <c r="DI20" s="75">
        <v>6.45</v>
      </c>
      <c r="DJ20" s="75"/>
      <c r="DK20" s="75"/>
      <c r="DL20" s="75"/>
      <c r="DM20" s="75"/>
      <c r="DN20" s="75"/>
      <c r="DO20" s="75"/>
      <c r="DP20" s="75">
        <v>1</v>
      </c>
      <c r="DQ20" s="15">
        <v>10</v>
      </c>
      <c r="DR20" s="15"/>
      <c r="DS20" s="15"/>
      <c r="DT20" s="15"/>
      <c r="DU20" s="15"/>
      <c r="DV20" s="15"/>
      <c r="DW20" s="15"/>
      <c r="DX20" s="13">
        <v>0</v>
      </c>
      <c r="DY20" s="13">
        <v>1</v>
      </c>
      <c r="DZ20" s="13"/>
      <c r="EA20" s="13"/>
      <c r="EB20" s="14">
        <v>1</v>
      </c>
      <c r="EC20" s="63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4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13"/>
      <c r="FM20" s="63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5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3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5"/>
      <c r="HP20" s="60"/>
      <c r="HQ20" s="60"/>
      <c r="HR20" s="60"/>
      <c r="HS20" s="60"/>
      <c r="HT20" s="60"/>
      <c r="HU20" s="60"/>
      <c r="HV20" s="60"/>
      <c r="HW20" s="60"/>
      <c r="HX20" s="60"/>
      <c r="HY20" s="60"/>
      <c r="HZ20" s="60"/>
      <c r="IA20" s="60"/>
      <c r="IB20" s="60"/>
      <c r="IC20" s="60"/>
      <c r="ID20" s="60"/>
      <c r="IE20" s="60"/>
      <c r="IF20" s="60"/>
      <c r="IG20" s="63"/>
      <c r="IH20" s="60"/>
      <c r="II20" s="60"/>
      <c r="IJ20" s="60"/>
      <c r="IK20" s="60"/>
      <c r="IL20" s="60"/>
      <c r="IM20" s="60"/>
      <c r="IN20" s="60"/>
      <c r="IO20" s="60"/>
      <c r="IP20" s="60"/>
      <c r="IQ20" s="60"/>
      <c r="IR20" s="60"/>
      <c r="IS20" s="60"/>
      <c r="IT20" s="60"/>
      <c r="IU20" s="60"/>
      <c r="IV20" s="60"/>
      <c r="IW20" s="60"/>
      <c r="IX20" s="60"/>
      <c r="IY20" s="64"/>
      <c r="IZ20" s="60"/>
      <c r="JA20" s="60"/>
      <c r="JB20" s="60"/>
      <c r="JC20" s="60"/>
      <c r="JD20" s="60"/>
      <c r="JE20" s="60"/>
      <c r="JF20" s="60"/>
      <c r="JG20" s="60"/>
      <c r="JH20" s="60"/>
      <c r="JI20" s="60"/>
      <c r="JJ20" s="60"/>
      <c r="JK20" s="60"/>
      <c r="JL20" s="60"/>
      <c r="JM20" s="60"/>
      <c r="JN20" s="60"/>
      <c r="JO20" s="60"/>
      <c r="JP20" s="60"/>
      <c r="JQ20" s="60"/>
      <c r="JR20" s="60"/>
      <c r="JS20" s="60"/>
      <c r="JT20" s="60"/>
      <c r="JU20" s="60"/>
      <c r="JV20" s="60"/>
      <c r="JW20" s="60"/>
      <c r="JX20" s="60"/>
      <c r="JY20" s="60"/>
      <c r="JZ20" s="60"/>
      <c r="KA20" s="60"/>
      <c r="KB20" s="60"/>
      <c r="KC20" s="60"/>
      <c r="KD20" s="60"/>
      <c r="KE20" s="60"/>
      <c r="KF20" s="60"/>
      <c r="KG20" s="60"/>
      <c r="KH20" s="60"/>
      <c r="KI20" s="64"/>
      <c r="KJ20" s="60"/>
      <c r="KK20" s="60"/>
      <c r="KL20" s="60"/>
      <c r="KM20" s="60"/>
      <c r="KN20" s="60"/>
      <c r="KO20" s="60"/>
      <c r="KP20" s="60"/>
      <c r="KQ20" s="60"/>
      <c r="KR20" s="60"/>
      <c r="KS20" s="60"/>
      <c r="KT20" s="60"/>
      <c r="KU20" s="60"/>
      <c r="KV20" s="60"/>
      <c r="KW20" s="60"/>
      <c r="KX20" s="60"/>
      <c r="KY20" s="60"/>
      <c r="KZ20" s="76">
        <v>79.599999999999994</v>
      </c>
      <c r="LA20" s="76">
        <v>320.13499999999999</v>
      </c>
      <c r="LB20" s="76">
        <v>29.9</v>
      </c>
      <c r="LC20" s="76">
        <v>15</v>
      </c>
      <c r="LD20" s="76">
        <v>1.9883</v>
      </c>
      <c r="LE20" s="76">
        <v>0.67490000000000006</v>
      </c>
      <c r="LF20" s="76">
        <v>0.92490000000000006</v>
      </c>
      <c r="LG20" s="76">
        <v>0.63470000000000004</v>
      </c>
      <c r="LH20" s="76">
        <v>0.45540000000000003</v>
      </c>
      <c r="LI20" s="76">
        <v>3</v>
      </c>
      <c r="LJ20" s="76">
        <v>4</v>
      </c>
      <c r="LK20" s="76">
        <v>7</v>
      </c>
      <c r="LL20" s="76">
        <v>396.8</v>
      </c>
      <c r="LM20" s="76">
        <v>132.30000000000001</v>
      </c>
      <c r="LN20" s="76">
        <v>3167.73</v>
      </c>
      <c r="LO20" s="76">
        <v>1055.9100000000001</v>
      </c>
      <c r="LP20" s="76">
        <v>2253.54</v>
      </c>
      <c r="LQ20" s="76">
        <v>751.17899999999997</v>
      </c>
      <c r="LR20" s="76">
        <v>2380.94</v>
      </c>
      <c r="LS20" s="76">
        <v>1</v>
      </c>
      <c r="LT20" s="76">
        <v>3</v>
      </c>
      <c r="LU20" s="76">
        <v>88.8</v>
      </c>
      <c r="LV20" s="76">
        <v>29.6</v>
      </c>
      <c r="LW20" s="76">
        <v>620.79999999999995</v>
      </c>
      <c r="LX20" s="76">
        <v>941.42399999999998</v>
      </c>
      <c r="LY20" s="76">
        <v>313.80799999999999</v>
      </c>
      <c r="LZ20" s="76">
        <v>88108</v>
      </c>
      <c r="MA20" s="76">
        <v>853.298</v>
      </c>
      <c r="MB20" s="76">
        <v>284.43299999999999</v>
      </c>
      <c r="MC20" s="76">
        <v>92036.4</v>
      </c>
      <c r="MD20" s="76">
        <v>2</v>
      </c>
      <c r="ME20" s="76">
        <v>2</v>
      </c>
      <c r="MF20" s="76">
        <v>4</v>
      </c>
      <c r="MG20" s="76">
        <v>164.3</v>
      </c>
      <c r="MH20" s="76">
        <v>41.1</v>
      </c>
      <c r="MI20" s="76">
        <v>2784.8</v>
      </c>
      <c r="MJ20" s="76">
        <v>1101.8900000000001</v>
      </c>
      <c r="MK20" s="76">
        <v>275.47300000000001</v>
      </c>
      <c r="ML20" s="76">
        <v>73076.3</v>
      </c>
      <c r="MM20" s="76">
        <v>667.79899999999998</v>
      </c>
      <c r="MN20" s="76">
        <v>166.95</v>
      </c>
      <c r="MO20" s="76">
        <v>12858.1</v>
      </c>
      <c r="MP20" s="76">
        <v>1</v>
      </c>
      <c r="MQ20" s="76">
        <v>3</v>
      </c>
      <c r="MR20" s="76">
        <v>2</v>
      </c>
      <c r="MS20" s="76">
        <v>120.3</v>
      </c>
      <c r="MT20" s="76">
        <v>60.1</v>
      </c>
      <c r="MU20" s="76">
        <v>2.8</v>
      </c>
      <c r="MV20" s="76">
        <v>943.01599999999996</v>
      </c>
      <c r="MW20" s="76">
        <v>471.50799999999998</v>
      </c>
      <c r="MX20" s="76">
        <v>255.17599999999999</v>
      </c>
      <c r="MY20" s="76">
        <v>308.28500000000003</v>
      </c>
      <c r="MZ20" s="76">
        <v>0</v>
      </c>
      <c r="NA20" s="76">
        <v>378.51299999999998</v>
      </c>
      <c r="NB20" s="76">
        <v>1</v>
      </c>
      <c r="NC20" s="76">
        <v>4</v>
      </c>
      <c r="ND20" s="76">
        <v>2</v>
      </c>
      <c r="NE20" s="76">
        <v>23.5</v>
      </c>
      <c r="NF20" s="76">
        <v>11.7</v>
      </c>
      <c r="NG20" s="76">
        <v>0.6</v>
      </c>
      <c r="NH20" s="76">
        <v>181.39599999999999</v>
      </c>
      <c r="NI20" s="76">
        <v>90.697900000000004</v>
      </c>
      <c r="NJ20" s="76">
        <v>213.96</v>
      </c>
      <c r="NK20" s="76">
        <v>115.872</v>
      </c>
      <c r="NL20" s="76">
        <v>57.936</v>
      </c>
      <c r="NM20" s="76">
        <v>180.499</v>
      </c>
      <c r="NN20" s="76">
        <v>0</v>
      </c>
      <c r="NO20" s="76"/>
      <c r="NP20" s="76"/>
      <c r="NQ20" s="76"/>
      <c r="NR20" s="76"/>
      <c r="NS20" s="76"/>
      <c r="NT20" s="76"/>
      <c r="NU20" s="76"/>
      <c r="NV20" s="76"/>
      <c r="NW20" s="76"/>
      <c r="NX20" s="76"/>
      <c r="NY20" s="76"/>
      <c r="NZ20" s="76">
        <v>0</v>
      </c>
      <c r="OA20" s="76">
        <v>89.442899999999995</v>
      </c>
      <c r="OB20" s="76">
        <v>217.1</v>
      </c>
      <c r="OC20" s="76">
        <v>1</v>
      </c>
      <c r="OD20" s="76">
        <v>1</v>
      </c>
      <c r="OE20" s="76">
        <v>2</v>
      </c>
      <c r="OF20" s="76">
        <v>144.19999999999999</v>
      </c>
      <c r="OG20" s="76">
        <v>144.19999999999999</v>
      </c>
      <c r="OH20" s="76">
        <v>880.01</v>
      </c>
      <c r="OI20" s="76">
        <v>880.01</v>
      </c>
      <c r="OJ20" s="76">
        <v>470.392</v>
      </c>
      <c r="OK20" s="76">
        <v>470.392</v>
      </c>
      <c r="OL20" s="76">
        <v>576.97900000000004</v>
      </c>
      <c r="OM20" s="76">
        <v>1</v>
      </c>
      <c r="ON20" s="76">
        <v>1</v>
      </c>
      <c r="OO20" s="76">
        <v>2.2999999999999998</v>
      </c>
      <c r="OP20" s="76">
        <v>2.2999999999999998</v>
      </c>
      <c r="OQ20" s="76">
        <v>0</v>
      </c>
      <c r="OR20" s="76">
        <v>28.777699999999999</v>
      </c>
      <c r="OS20" s="76">
        <v>28.777699999999999</v>
      </c>
      <c r="OT20" s="76">
        <v>0</v>
      </c>
      <c r="OU20" s="76">
        <v>28.087399999999999</v>
      </c>
      <c r="OV20" s="76">
        <v>28.087399999999999</v>
      </c>
      <c r="OW20" s="76">
        <v>0</v>
      </c>
      <c r="OX20" s="76">
        <v>1</v>
      </c>
      <c r="OY20" s="76">
        <v>2</v>
      </c>
      <c r="OZ20" s="76">
        <v>2</v>
      </c>
      <c r="PA20" s="76">
        <v>142</v>
      </c>
      <c r="PB20" s="76">
        <v>71</v>
      </c>
      <c r="PC20" s="76">
        <v>4725.2</v>
      </c>
      <c r="PD20" s="76">
        <v>851.23299999999995</v>
      </c>
      <c r="PE20" s="76">
        <v>425.61599999999999</v>
      </c>
      <c r="PF20" s="76">
        <v>124701</v>
      </c>
      <c r="PG20" s="76">
        <v>442.30399999999997</v>
      </c>
      <c r="PH20" s="76">
        <v>221.15199999999999</v>
      </c>
      <c r="PI20" s="76">
        <v>24556.799999999999</v>
      </c>
      <c r="PJ20" s="76">
        <v>0</v>
      </c>
      <c r="PK20" s="76">
        <v>0</v>
      </c>
      <c r="PL20" s="76"/>
      <c r="PM20" s="76"/>
      <c r="PN20" s="76"/>
      <c r="PO20" s="76"/>
      <c r="PP20" s="76"/>
      <c r="PQ20" s="76"/>
      <c r="PR20" s="76"/>
      <c r="PS20" s="76"/>
      <c r="PT20" s="76"/>
      <c r="PU20" s="76"/>
      <c r="PV20" s="76">
        <v>0</v>
      </c>
      <c r="PW20" s="76">
        <v>0</v>
      </c>
      <c r="PX20" s="76"/>
      <c r="PY20" s="76"/>
      <c r="PZ20" s="76"/>
      <c r="QA20" s="76"/>
      <c r="QB20" s="76"/>
      <c r="QC20" s="76"/>
      <c r="QD20" s="76"/>
      <c r="QE20" s="76"/>
      <c r="QF20" s="76"/>
      <c r="QG20" s="76"/>
      <c r="QH20" s="76">
        <v>0</v>
      </c>
      <c r="QI20" s="76">
        <v>0</v>
      </c>
      <c r="QJ20" s="76"/>
      <c r="QK20" s="76"/>
      <c r="QL20" s="76"/>
      <c r="QM20" s="76"/>
      <c r="QN20" s="76"/>
      <c r="QO20" s="76"/>
      <c r="QP20" s="76"/>
      <c r="QQ20" s="76"/>
      <c r="QR20" s="76"/>
      <c r="QS20" s="76"/>
      <c r="QT20" s="76">
        <v>0</v>
      </c>
      <c r="QU20" s="76">
        <v>73.3</v>
      </c>
      <c r="QV20" s="76">
        <v>144.19999999999999</v>
      </c>
      <c r="QW20" s="76">
        <v>1</v>
      </c>
      <c r="QX20" s="76">
        <v>3</v>
      </c>
      <c r="QY20" s="76">
        <v>4</v>
      </c>
      <c r="QZ20" s="76">
        <v>217.1</v>
      </c>
      <c r="RA20" s="76">
        <v>217.1</v>
      </c>
      <c r="RB20" s="76">
        <v>1996.25</v>
      </c>
      <c r="RC20" s="76">
        <v>1996.25</v>
      </c>
      <c r="RD20" s="76">
        <v>1577.31</v>
      </c>
      <c r="RE20" s="76">
        <v>1577.31</v>
      </c>
      <c r="RF20" s="76">
        <v>2821.94</v>
      </c>
      <c r="RG20" s="76">
        <v>1</v>
      </c>
      <c r="RH20" s="76">
        <v>1</v>
      </c>
      <c r="RI20" s="76">
        <v>51</v>
      </c>
      <c r="RJ20" s="76">
        <v>51</v>
      </c>
      <c r="RK20" s="76">
        <v>0</v>
      </c>
      <c r="RL20" s="76">
        <v>621.17600000000004</v>
      </c>
      <c r="RM20" s="76">
        <v>621.17600000000004</v>
      </c>
      <c r="RN20" s="76">
        <v>0</v>
      </c>
      <c r="RO20" s="76">
        <v>619.37</v>
      </c>
      <c r="RP20" s="76">
        <v>619.37</v>
      </c>
      <c r="RQ20" s="76">
        <v>0</v>
      </c>
      <c r="RR20" s="76">
        <v>1</v>
      </c>
      <c r="RS20" s="76">
        <v>2</v>
      </c>
      <c r="RT20" s="76">
        <v>2</v>
      </c>
      <c r="RU20" s="76">
        <v>22.3</v>
      </c>
      <c r="RV20" s="76">
        <v>11.1</v>
      </c>
      <c r="RW20" s="76">
        <v>48.6</v>
      </c>
      <c r="RX20" s="76">
        <v>250.65799999999999</v>
      </c>
      <c r="RY20" s="76">
        <v>125.32899999999999</v>
      </c>
      <c r="RZ20" s="76">
        <v>4355.72</v>
      </c>
      <c r="SA20" s="76">
        <v>225.494</v>
      </c>
      <c r="SB20" s="76">
        <v>112.747</v>
      </c>
      <c r="SC20" s="76">
        <v>2265.6799999999998</v>
      </c>
      <c r="SD20" s="76">
        <v>1</v>
      </c>
      <c r="SE20" s="76">
        <v>3</v>
      </c>
      <c r="SF20" s="76">
        <v>2</v>
      </c>
      <c r="SG20" s="76">
        <v>120.3</v>
      </c>
      <c r="SH20" s="76">
        <v>60.1</v>
      </c>
      <c r="SI20" s="76">
        <v>2.8</v>
      </c>
      <c r="SJ20" s="76">
        <v>943.01599999999996</v>
      </c>
      <c r="SK20" s="76">
        <v>471.50799999999998</v>
      </c>
      <c r="SL20" s="76">
        <v>255.17599999999999</v>
      </c>
      <c r="SM20" s="76">
        <v>308.28500000000003</v>
      </c>
      <c r="SN20" s="76">
        <v>0</v>
      </c>
      <c r="SO20" s="76">
        <v>378.51299999999998</v>
      </c>
      <c r="SP20" s="76">
        <v>1</v>
      </c>
      <c r="SQ20" s="76">
        <v>4</v>
      </c>
      <c r="SR20" s="76">
        <v>2</v>
      </c>
      <c r="SS20" s="76">
        <v>23.5</v>
      </c>
      <c r="ST20" s="76">
        <v>11.7</v>
      </c>
      <c r="SU20" s="76">
        <v>0.6</v>
      </c>
      <c r="SV20" s="76">
        <v>181.39599999999999</v>
      </c>
      <c r="SW20" s="76">
        <v>90.697900000000004</v>
      </c>
      <c r="SX20" s="76">
        <v>213.96</v>
      </c>
      <c r="SY20" s="76">
        <v>115.872</v>
      </c>
      <c r="SZ20" s="76">
        <v>57.936</v>
      </c>
      <c r="TA20" s="76">
        <v>180.499</v>
      </c>
      <c r="TB20" s="76">
        <v>0</v>
      </c>
      <c r="TC20" s="76">
        <v>0</v>
      </c>
      <c r="TD20" s="76"/>
      <c r="TE20" s="76"/>
      <c r="TF20" s="76"/>
      <c r="TG20" s="76"/>
      <c r="TH20" s="76"/>
      <c r="TI20" s="76"/>
      <c r="TJ20" s="76"/>
      <c r="TK20" s="76"/>
      <c r="TL20" s="76"/>
      <c r="TM20" s="76"/>
      <c r="TN20" s="76">
        <v>0</v>
      </c>
      <c r="TO20" s="76">
        <v>3.75</v>
      </c>
      <c r="TP20" s="76">
        <v>217.1</v>
      </c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</row>
    <row r="21" spans="1:1206" s="36" customFormat="1" x14ac:dyDescent="0.25">
      <c r="A21" s="21">
        <v>2</v>
      </c>
      <c r="B21" s="13" t="s">
        <v>850</v>
      </c>
      <c r="C21" s="6">
        <v>349</v>
      </c>
      <c r="D21" s="13"/>
      <c r="E21" s="13"/>
      <c r="F21" s="22" t="s">
        <v>823</v>
      </c>
      <c r="G21" s="68">
        <v>18</v>
      </c>
      <c r="H21" s="68">
        <v>14.2</v>
      </c>
      <c r="I21" s="68" t="s">
        <v>531</v>
      </c>
      <c r="J21" s="68"/>
      <c r="K21" s="68">
        <v>0</v>
      </c>
      <c r="L21" s="68">
        <v>1</v>
      </c>
      <c r="M21" s="68"/>
      <c r="N21" s="68"/>
      <c r="O21" s="68" t="s">
        <v>566</v>
      </c>
      <c r="P21" s="68"/>
      <c r="Q21" s="68"/>
      <c r="R21" s="68"/>
      <c r="S21" s="68"/>
      <c r="T21" s="68"/>
      <c r="U21" s="68"/>
      <c r="V21" s="68"/>
      <c r="W21" s="81">
        <v>0.41666666666666669</v>
      </c>
      <c r="X21" s="81">
        <v>0.41666666666666669</v>
      </c>
      <c r="Y21" s="24">
        <v>265</v>
      </c>
      <c r="Z21" s="50">
        <v>455</v>
      </c>
      <c r="AA21" s="25">
        <v>0.58241758241758246</v>
      </c>
      <c r="AB21" s="25">
        <v>0.58241758241758246</v>
      </c>
      <c r="AC21" s="25">
        <v>1</v>
      </c>
      <c r="AD21" s="25">
        <v>1</v>
      </c>
      <c r="AE21" s="60">
        <v>8.2200000000000006</v>
      </c>
      <c r="AF21" s="60">
        <v>6.99</v>
      </c>
      <c r="AG21" s="60">
        <v>3.65</v>
      </c>
      <c r="AH21" s="60">
        <v>0.24</v>
      </c>
      <c r="AI21" s="60">
        <v>0.249</v>
      </c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42"/>
      <c r="AZ21" s="42"/>
      <c r="BA21" s="42"/>
      <c r="BB21" s="60">
        <v>408</v>
      </c>
      <c r="BC21" s="15"/>
      <c r="BD21" s="15"/>
      <c r="BE21" s="15"/>
      <c r="BF21" s="27"/>
      <c r="BG21" s="60">
        <v>30</v>
      </c>
      <c r="BH21" s="59">
        <v>-46.56</v>
      </c>
      <c r="BI21" s="59">
        <v>1900</v>
      </c>
      <c r="BJ21" s="59"/>
      <c r="BK21" s="59">
        <v>13.08</v>
      </c>
      <c r="BL21" s="59">
        <v>12.76</v>
      </c>
      <c r="BM21" s="59">
        <v>25.85</v>
      </c>
      <c r="BN21" s="59">
        <v>0.18</v>
      </c>
      <c r="BO21" s="59">
        <v>0.1</v>
      </c>
      <c r="BP21" s="59">
        <v>118.7</v>
      </c>
      <c r="BQ21" s="59"/>
      <c r="BR21" s="59">
        <v>-45.45</v>
      </c>
      <c r="BS21" s="59">
        <v>1.1100000000000001</v>
      </c>
      <c r="BT21" s="59">
        <v>0.6</v>
      </c>
      <c r="BU21" s="59"/>
      <c r="BV21" s="59"/>
      <c r="BW21" s="59"/>
      <c r="BX21" s="59">
        <v>0.53</v>
      </c>
      <c r="BY21" s="71">
        <v>0.69</v>
      </c>
      <c r="BZ21" s="25">
        <v>1</v>
      </c>
      <c r="CA21" s="71"/>
      <c r="CB21" s="71"/>
      <c r="CC21" s="71"/>
      <c r="CD21" s="71"/>
      <c r="CE21" s="71"/>
      <c r="CF21" s="71"/>
      <c r="CG21" s="71"/>
      <c r="CH21" s="71"/>
      <c r="CI21" s="71"/>
      <c r="CJ21"/>
      <c r="CK21" s="71"/>
      <c r="CL21" s="71"/>
      <c r="CM21" s="71"/>
      <c r="CN21" s="61">
        <v>0.30833333333333335</v>
      </c>
      <c r="CO21" s="61"/>
      <c r="CP21" s="61">
        <v>0.31944444444444448</v>
      </c>
      <c r="CQ21" s="61"/>
      <c r="CR21" s="95"/>
      <c r="CS21" s="71"/>
      <c r="CT21" s="71"/>
      <c r="CU21" s="71"/>
      <c r="CV21" s="71"/>
      <c r="CW21" s="71"/>
      <c r="CX21" s="13"/>
      <c r="CY21" s="13">
        <v>90</v>
      </c>
      <c r="CZ21" s="178">
        <v>0</v>
      </c>
      <c r="DA21" s="96"/>
      <c r="DB21" s="15"/>
      <c r="DC21" s="96"/>
      <c r="DD21" s="74"/>
      <c r="DE21" s="76">
        <v>1</v>
      </c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>
        <v>0</v>
      </c>
      <c r="DQ21" s="26">
        <v>0</v>
      </c>
      <c r="DR21" s="26">
        <v>0</v>
      </c>
      <c r="DS21" s="26">
        <v>0</v>
      </c>
      <c r="DT21" s="26">
        <v>0</v>
      </c>
      <c r="DU21" s="26">
        <v>0</v>
      </c>
      <c r="DV21" s="38">
        <v>0</v>
      </c>
      <c r="DW21" s="26"/>
      <c r="DX21" s="26">
        <v>0</v>
      </c>
      <c r="DY21" s="26">
        <v>1</v>
      </c>
      <c r="DZ21" s="26">
        <v>0</v>
      </c>
      <c r="EA21" s="26">
        <v>1</v>
      </c>
      <c r="EB21" s="38">
        <v>0</v>
      </c>
      <c r="EC21" s="63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4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13"/>
      <c r="FM21" s="63"/>
      <c r="FN21" s="60"/>
      <c r="FO21" s="60"/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5"/>
      <c r="GF21" s="60"/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63"/>
      <c r="GX21" s="60"/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0"/>
      <c r="HO21" s="65"/>
      <c r="HP21" s="60"/>
      <c r="HQ21" s="60"/>
      <c r="HR21" s="60"/>
      <c r="HS21" s="60"/>
      <c r="HT21" s="60"/>
      <c r="HU21" s="60"/>
      <c r="HV21" s="60"/>
      <c r="HW21" s="60"/>
      <c r="HX21" s="60"/>
      <c r="HY21" s="60"/>
      <c r="HZ21" s="60"/>
      <c r="IA21" s="60"/>
      <c r="IB21" s="60"/>
      <c r="IC21" s="60"/>
      <c r="ID21" s="60"/>
      <c r="IE21" s="60"/>
      <c r="IF21" s="60"/>
      <c r="IG21" s="63"/>
      <c r="IH21" s="60"/>
      <c r="II21" s="60"/>
      <c r="IJ21" s="60"/>
      <c r="IK21" s="60"/>
      <c r="IL21" s="60"/>
      <c r="IM21" s="60"/>
      <c r="IN21" s="60"/>
      <c r="IO21" s="60"/>
      <c r="IP21" s="60"/>
      <c r="IQ21" s="60"/>
      <c r="IR21" s="60"/>
      <c r="IS21" s="60"/>
      <c r="IT21" s="60"/>
      <c r="IU21" s="60"/>
      <c r="IV21" s="60"/>
      <c r="IW21" s="60"/>
      <c r="IX21" s="60"/>
      <c r="IY21" s="64"/>
      <c r="IZ21" s="60"/>
      <c r="JA21" s="60"/>
      <c r="JB21" s="60"/>
      <c r="JC21" s="60"/>
      <c r="JD21" s="60"/>
      <c r="JE21" s="60"/>
      <c r="JF21" s="60"/>
      <c r="JG21" s="60"/>
      <c r="JH21" s="60"/>
      <c r="JI21" s="60"/>
      <c r="JJ21" s="60"/>
      <c r="JK21" s="60"/>
      <c r="JL21" s="60"/>
      <c r="JM21" s="60"/>
      <c r="JN21" s="60"/>
      <c r="JO21" s="60"/>
      <c r="JP21" s="60"/>
      <c r="JQ21" s="60"/>
      <c r="JR21" s="60"/>
      <c r="JS21" s="60"/>
      <c r="JT21" s="60"/>
      <c r="JU21" s="60"/>
      <c r="JV21" s="60"/>
      <c r="JW21" s="60"/>
      <c r="JX21" s="60"/>
      <c r="JY21" s="60"/>
      <c r="JZ21" s="60"/>
      <c r="KA21" s="60"/>
      <c r="KB21" s="60"/>
      <c r="KC21" s="60"/>
      <c r="KD21" s="60"/>
      <c r="KE21" s="60"/>
      <c r="KF21" s="60"/>
      <c r="KG21" s="60"/>
      <c r="KH21" s="60"/>
      <c r="KI21" s="64"/>
      <c r="KJ21" s="60"/>
      <c r="KK21" s="60"/>
      <c r="KL21" s="60"/>
      <c r="KM21" s="60"/>
      <c r="KN21" s="60"/>
      <c r="KO21" s="60"/>
      <c r="KP21" s="60"/>
      <c r="KQ21" s="60"/>
      <c r="KR21" s="60"/>
      <c r="KS21" s="60"/>
      <c r="KT21" s="60"/>
      <c r="KU21" s="60"/>
      <c r="KV21" s="60"/>
      <c r="KW21" s="60"/>
      <c r="KX21" s="60"/>
      <c r="KY21" s="60"/>
      <c r="KZ21" s="76">
        <v>71.5</v>
      </c>
      <c r="LA21" s="76">
        <v>252.80500000000001</v>
      </c>
      <c r="LB21" s="76">
        <v>28.6</v>
      </c>
      <c r="LC21" s="76">
        <v>13</v>
      </c>
      <c r="LD21" s="76">
        <v>2.1953</v>
      </c>
      <c r="LE21" s="76">
        <v>0.62629999999999997</v>
      </c>
      <c r="LF21" s="76">
        <v>0.94989999999999997</v>
      </c>
      <c r="LG21" s="76">
        <v>0.62129999999999996</v>
      </c>
      <c r="LH21" s="76">
        <v>0.39219999999999999</v>
      </c>
      <c r="LI21" s="76">
        <v>2</v>
      </c>
      <c r="LJ21" s="76">
        <v>4</v>
      </c>
      <c r="LK21" s="76">
        <v>6</v>
      </c>
      <c r="LL21" s="76">
        <v>427.7</v>
      </c>
      <c r="LM21" s="76">
        <v>213.9</v>
      </c>
      <c r="LN21" s="76">
        <v>2433.34</v>
      </c>
      <c r="LO21" s="76">
        <v>1216.67</v>
      </c>
      <c r="LP21" s="76">
        <v>1398.56</v>
      </c>
      <c r="LQ21" s="76">
        <v>699.28099999999995</v>
      </c>
      <c r="LR21" s="76">
        <v>3635.87</v>
      </c>
      <c r="LS21" s="76">
        <v>1</v>
      </c>
      <c r="LT21" s="76">
        <v>2</v>
      </c>
      <c r="LU21" s="76">
        <v>57.2</v>
      </c>
      <c r="LV21" s="76">
        <v>28.6</v>
      </c>
      <c r="LW21" s="76">
        <v>147.1</v>
      </c>
      <c r="LX21" s="76">
        <v>560.92899999999997</v>
      </c>
      <c r="LY21" s="76">
        <v>280.46499999999997</v>
      </c>
      <c r="LZ21" s="76">
        <v>9764.6200000000008</v>
      </c>
      <c r="MA21" s="76">
        <v>443.24400000000003</v>
      </c>
      <c r="MB21" s="76">
        <v>221.62200000000001</v>
      </c>
      <c r="MC21" s="76">
        <v>3549.68</v>
      </c>
      <c r="MD21" s="76">
        <v>2</v>
      </c>
      <c r="ME21" s="76">
        <v>2</v>
      </c>
      <c r="MF21" s="76">
        <v>4</v>
      </c>
      <c r="MG21" s="76">
        <v>286</v>
      </c>
      <c r="MH21" s="76">
        <v>71.5</v>
      </c>
      <c r="MI21" s="76">
        <v>862.7</v>
      </c>
      <c r="MJ21" s="76">
        <v>1584.08</v>
      </c>
      <c r="MK21" s="76">
        <v>396.01900000000001</v>
      </c>
      <c r="ML21" s="76">
        <v>78626.399999999994</v>
      </c>
      <c r="MM21" s="76">
        <v>853.09400000000005</v>
      </c>
      <c r="MN21" s="76">
        <v>213.273</v>
      </c>
      <c r="MO21" s="76">
        <v>50490</v>
      </c>
      <c r="MP21" s="76">
        <v>1</v>
      </c>
      <c r="MQ21" s="76">
        <v>3</v>
      </c>
      <c r="MR21" s="76">
        <v>2</v>
      </c>
      <c r="MS21" s="76">
        <v>69.7</v>
      </c>
      <c r="MT21" s="76">
        <v>34.799999999999997</v>
      </c>
      <c r="MU21" s="76">
        <v>19</v>
      </c>
      <c r="MV21" s="76">
        <v>265.10500000000002</v>
      </c>
      <c r="MW21" s="76">
        <v>132.55199999999999</v>
      </c>
      <c r="MX21" s="76">
        <v>468.137</v>
      </c>
      <c r="MY21" s="76">
        <v>49.5901</v>
      </c>
      <c r="MZ21" s="76">
        <v>0</v>
      </c>
      <c r="NA21" s="76">
        <v>2.5775399999999999</v>
      </c>
      <c r="NB21" s="76">
        <v>1</v>
      </c>
      <c r="NC21" s="76">
        <v>4</v>
      </c>
      <c r="ND21" s="76">
        <v>2</v>
      </c>
      <c r="NE21" s="76">
        <v>14.9</v>
      </c>
      <c r="NF21" s="76">
        <v>7.4</v>
      </c>
      <c r="NG21" s="76">
        <v>4.4000000000000004</v>
      </c>
      <c r="NH21" s="76">
        <v>23.2348</v>
      </c>
      <c r="NI21" s="76">
        <v>11.6174</v>
      </c>
      <c r="NJ21" s="76">
        <v>12.503399999999999</v>
      </c>
      <c r="NK21" s="76">
        <v>3.0432199999999998</v>
      </c>
      <c r="NL21" s="76">
        <v>1.5216099999999999</v>
      </c>
      <c r="NM21" s="76">
        <v>0.28836000000000001</v>
      </c>
      <c r="NN21" s="76">
        <v>0</v>
      </c>
      <c r="NO21" s="76"/>
      <c r="NP21" s="76"/>
      <c r="NQ21" s="76"/>
      <c r="NR21" s="76"/>
      <c r="NS21" s="76"/>
      <c r="NT21" s="76"/>
      <c r="NU21" s="76"/>
      <c r="NV21" s="76"/>
      <c r="NW21" s="76"/>
      <c r="NX21" s="76"/>
      <c r="NY21" s="76"/>
      <c r="NZ21" s="76">
        <v>0</v>
      </c>
      <c r="OA21" s="76">
        <v>107.967</v>
      </c>
      <c r="OB21" s="76">
        <v>219.4</v>
      </c>
      <c r="OC21" s="6">
        <v>1</v>
      </c>
      <c r="OD21" s="6">
        <v>3</v>
      </c>
      <c r="OE21" s="6">
        <v>4</v>
      </c>
      <c r="OF21" s="6">
        <v>219.4</v>
      </c>
      <c r="OG21" s="6">
        <v>219.4</v>
      </c>
      <c r="OH21" s="6">
        <v>1031.98</v>
      </c>
      <c r="OI21" s="6">
        <v>1031.98</v>
      </c>
      <c r="OJ21" s="6">
        <v>504.45600000000002</v>
      </c>
      <c r="OK21" s="6">
        <v>504.45600000000002</v>
      </c>
      <c r="OL21" s="6">
        <v>2852.42</v>
      </c>
      <c r="OM21" s="6">
        <v>1</v>
      </c>
      <c r="ON21" s="6">
        <v>1</v>
      </c>
      <c r="OO21" s="6">
        <v>20</v>
      </c>
      <c r="OP21" s="6">
        <v>20</v>
      </c>
      <c r="OQ21" s="6">
        <v>0</v>
      </c>
      <c r="OR21" s="6">
        <v>210.59100000000001</v>
      </c>
      <c r="OS21" s="6">
        <v>210.59100000000001</v>
      </c>
      <c r="OT21" s="6">
        <v>0</v>
      </c>
      <c r="OU21" s="6">
        <v>179.49299999999999</v>
      </c>
      <c r="OV21" s="6">
        <v>179.49299999999999</v>
      </c>
      <c r="OW21" s="6">
        <v>0</v>
      </c>
      <c r="OX21" s="6">
        <v>1</v>
      </c>
      <c r="OY21" s="6">
        <v>2</v>
      </c>
      <c r="OZ21" s="6">
        <v>2</v>
      </c>
      <c r="PA21" s="6">
        <v>114.9</v>
      </c>
      <c r="PB21" s="6">
        <v>57.4</v>
      </c>
      <c r="PC21" s="6">
        <v>453.1</v>
      </c>
      <c r="PD21" s="6">
        <v>533.053</v>
      </c>
      <c r="PE21" s="6">
        <v>266.52600000000001</v>
      </c>
      <c r="PF21" s="6">
        <v>32.988999999999997</v>
      </c>
      <c r="PG21" s="6">
        <v>222.739</v>
      </c>
      <c r="PH21" s="6">
        <v>111.37</v>
      </c>
      <c r="PI21" s="6">
        <v>1580.19</v>
      </c>
      <c r="PJ21" s="6">
        <v>1</v>
      </c>
      <c r="PK21" s="6">
        <v>3</v>
      </c>
      <c r="PL21" s="6">
        <v>2</v>
      </c>
      <c r="PM21" s="6">
        <v>69.7</v>
      </c>
      <c r="PN21" s="6">
        <v>34.799999999999997</v>
      </c>
      <c r="PO21" s="6">
        <v>19</v>
      </c>
      <c r="PP21" s="6">
        <v>265.10500000000002</v>
      </c>
      <c r="PQ21" s="6">
        <v>132.55199999999999</v>
      </c>
      <c r="PR21" s="6">
        <v>468.137</v>
      </c>
      <c r="PS21" s="6">
        <v>49.5901</v>
      </c>
      <c r="PT21" s="6">
        <v>0</v>
      </c>
      <c r="PU21" s="6">
        <v>2.5775399999999999</v>
      </c>
      <c r="PV21" s="6">
        <v>1</v>
      </c>
      <c r="PW21" s="6">
        <v>4</v>
      </c>
      <c r="PX21" s="6">
        <v>2</v>
      </c>
      <c r="PY21" s="6">
        <v>14.9</v>
      </c>
      <c r="PZ21" s="6">
        <v>7.4</v>
      </c>
      <c r="QA21" s="6">
        <v>4.4000000000000004</v>
      </c>
      <c r="QB21" s="6">
        <v>23.2348</v>
      </c>
      <c r="QC21" s="6">
        <v>11.6174</v>
      </c>
      <c r="QD21" s="6">
        <v>12.503399999999999</v>
      </c>
      <c r="QE21" s="6">
        <v>3.0432199999999998</v>
      </c>
      <c r="QF21" s="6">
        <v>1.5216099999999999</v>
      </c>
      <c r="QG21" s="6">
        <v>0.28836000000000001</v>
      </c>
      <c r="QH21" s="6">
        <v>0</v>
      </c>
      <c r="QI21" s="6">
        <v>0</v>
      </c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>
        <v>0</v>
      </c>
      <c r="QU21" s="6">
        <v>100.55</v>
      </c>
      <c r="QV21" s="6">
        <v>219.4</v>
      </c>
      <c r="QW21" s="6">
        <v>1</v>
      </c>
      <c r="QX21" s="6">
        <v>1</v>
      </c>
      <c r="QY21" s="6">
        <v>2</v>
      </c>
      <c r="QZ21" s="6">
        <v>208.3</v>
      </c>
      <c r="RA21" s="6">
        <v>208.3</v>
      </c>
      <c r="RB21" s="6">
        <v>1401.36</v>
      </c>
      <c r="RC21" s="6">
        <v>1401.36</v>
      </c>
      <c r="RD21" s="6">
        <v>894.10500000000002</v>
      </c>
      <c r="RE21" s="6">
        <v>894.10500000000002</v>
      </c>
      <c r="RF21" s="6">
        <v>833.32799999999997</v>
      </c>
      <c r="RG21" s="6">
        <v>1</v>
      </c>
      <c r="RH21" s="6">
        <v>1</v>
      </c>
      <c r="RI21" s="6">
        <v>37.200000000000003</v>
      </c>
      <c r="RJ21" s="6">
        <v>37.200000000000003</v>
      </c>
      <c r="RK21" s="6">
        <v>0</v>
      </c>
      <c r="RL21" s="6">
        <v>350.33800000000002</v>
      </c>
      <c r="RM21" s="6">
        <v>350.33800000000002</v>
      </c>
      <c r="RN21" s="6">
        <v>0</v>
      </c>
      <c r="RO21" s="6">
        <v>263.75099999999998</v>
      </c>
      <c r="RP21" s="6">
        <v>263.75099999999998</v>
      </c>
      <c r="RQ21" s="6">
        <v>0</v>
      </c>
      <c r="RR21" s="6">
        <v>1</v>
      </c>
      <c r="RS21" s="6">
        <v>2</v>
      </c>
      <c r="RT21" s="6">
        <v>2</v>
      </c>
      <c r="RU21" s="6">
        <v>171.1</v>
      </c>
      <c r="RV21" s="6">
        <v>85.6</v>
      </c>
      <c r="RW21" s="6">
        <v>1343.1</v>
      </c>
      <c r="RX21" s="6">
        <v>1051.02</v>
      </c>
      <c r="RY21" s="6">
        <v>525.51099999999997</v>
      </c>
      <c r="RZ21" s="6">
        <v>168773</v>
      </c>
      <c r="SA21" s="6">
        <v>630.35400000000004</v>
      </c>
      <c r="SB21" s="6">
        <v>315.17700000000002</v>
      </c>
      <c r="SC21" s="6">
        <v>108352</v>
      </c>
      <c r="SD21" s="6">
        <v>0</v>
      </c>
      <c r="SE21" s="6">
        <v>0</v>
      </c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>
        <v>0</v>
      </c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>
        <v>0</v>
      </c>
      <c r="TC21" s="6">
        <v>0</v>
      </c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>
        <v>0</v>
      </c>
      <c r="TO21" s="6">
        <v>1.5</v>
      </c>
      <c r="TP21" s="21">
        <v>208.3</v>
      </c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</row>
    <row r="22" spans="1:1206" s="36" customFormat="1" x14ac:dyDescent="0.25">
      <c r="A22" s="21">
        <v>2</v>
      </c>
      <c r="B22" s="13" t="s">
        <v>654</v>
      </c>
      <c r="C22" s="6">
        <v>168</v>
      </c>
      <c r="D22" s="13"/>
      <c r="E22" s="13"/>
      <c r="F22" s="22">
        <v>5</v>
      </c>
      <c r="G22" s="68">
        <v>20</v>
      </c>
      <c r="H22" s="68">
        <v>16.7</v>
      </c>
      <c r="I22" s="68" t="s">
        <v>531</v>
      </c>
      <c r="J22" s="68" t="s">
        <v>647</v>
      </c>
      <c r="K22" s="68">
        <v>0</v>
      </c>
      <c r="L22" s="68">
        <v>1</v>
      </c>
      <c r="M22" s="68"/>
      <c r="N22" s="68"/>
      <c r="O22" s="68" t="s">
        <v>655</v>
      </c>
      <c r="P22" s="68"/>
      <c r="Q22" s="68"/>
      <c r="R22" s="68"/>
      <c r="S22" s="68"/>
      <c r="T22" s="68"/>
      <c r="U22" s="68"/>
      <c r="V22" s="68"/>
      <c r="W22" s="81">
        <v>0.41</v>
      </c>
      <c r="X22" s="81">
        <v>0.41</v>
      </c>
      <c r="Y22" s="50">
        <v>241</v>
      </c>
      <c r="Z22" s="50">
        <v>408</v>
      </c>
      <c r="AA22" s="25">
        <v>0.59068627450980393</v>
      </c>
      <c r="AB22" s="25">
        <v>0.59068627450980393</v>
      </c>
      <c r="AC22" s="25">
        <v>1</v>
      </c>
      <c r="AD22" s="25">
        <v>1</v>
      </c>
      <c r="AE22" s="60">
        <v>10.28</v>
      </c>
      <c r="AF22" s="60">
        <v>9.1300000000000008</v>
      </c>
      <c r="AG22" s="60">
        <v>2.65</v>
      </c>
      <c r="AH22" s="60">
        <v>0.23300000000000001</v>
      </c>
      <c r="AI22" s="60">
        <v>0.23899999999999999</v>
      </c>
      <c r="AJ22" s="60">
        <v>-1.3472200000000001</v>
      </c>
      <c r="AK22" s="60">
        <v>-49.980200000000004</v>
      </c>
      <c r="AL22" s="60">
        <v>1.11507</v>
      </c>
      <c r="AM22" s="60">
        <v>-50.145000000000003</v>
      </c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15"/>
      <c r="BD22" s="15"/>
      <c r="BE22" s="15"/>
      <c r="BF22" s="27"/>
      <c r="BG22" s="60">
        <v>1</v>
      </c>
      <c r="BH22" s="59">
        <v>-49.57</v>
      </c>
      <c r="BI22" s="59">
        <v>2400</v>
      </c>
      <c r="BJ22" s="59"/>
      <c r="BK22" s="59">
        <v>15.23</v>
      </c>
      <c r="BL22" s="59">
        <v>11.66</v>
      </c>
      <c r="BM22" s="59">
        <v>26.89</v>
      </c>
      <c r="BN22" s="59">
        <v>0.17</v>
      </c>
      <c r="BO22" s="59">
        <v>0.1</v>
      </c>
      <c r="BP22" s="59">
        <v>106.25</v>
      </c>
      <c r="BQ22" s="59"/>
      <c r="BR22" s="59">
        <v>-46.38</v>
      </c>
      <c r="BS22" s="59">
        <v>3.2</v>
      </c>
      <c r="BT22" s="59">
        <v>0.54</v>
      </c>
      <c r="BU22" s="59"/>
      <c r="BV22" s="59"/>
      <c r="BW22" s="59"/>
      <c r="BX22" s="59">
        <v>0.5</v>
      </c>
      <c r="BY22" s="71">
        <v>0.64</v>
      </c>
      <c r="BZ22" s="25">
        <v>1</v>
      </c>
      <c r="CA22" s="71"/>
      <c r="CB22" s="71"/>
      <c r="CC22" s="71"/>
      <c r="CD22" s="71"/>
      <c r="CE22" s="71"/>
      <c r="CF22" s="71"/>
      <c r="CG22" s="71"/>
      <c r="CH22" s="71"/>
      <c r="CI22" s="71"/>
      <c r="CJ22"/>
      <c r="CK22" s="71"/>
      <c r="CL22" s="71"/>
      <c r="CM22" s="71"/>
      <c r="CN22" s="61">
        <v>0.33124999999999999</v>
      </c>
      <c r="CO22" s="61"/>
      <c r="CP22" s="61">
        <v>0.33402777777777781</v>
      </c>
      <c r="CQ22" s="61">
        <v>0.39305555555555555</v>
      </c>
      <c r="CR22" s="61">
        <v>5.9027777777777735E-2</v>
      </c>
      <c r="CS22" s="25"/>
      <c r="CT22" s="25"/>
      <c r="CU22" s="25"/>
      <c r="CV22" s="71">
        <v>12.4</v>
      </c>
      <c r="CW22" s="71"/>
      <c r="CX22" s="13"/>
      <c r="CY22" s="13">
        <v>17</v>
      </c>
      <c r="CZ22" s="72">
        <v>-27.900351816000001</v>
      </c>
      <c r="DA22" s="73">
        <v>-10.062899999999999</v>
      </c>
      <c r="DB22" s="15"/>
      <c r="DC22" s="73"/>
      <c r="DD22" s="74"/>
      <c r="DE22" s="75">
        <v>1</v>
      </c>
      <c r="DF22" s="75">
        <v>6.86</v>
      </c>
      <c r="DG22" s="75">
        <v>4.17</v>
      </c>
      <c r="DH22" s="75"/>
      <c r="DI22" s="75"/>
      <c r="DJ22" s="75"/>
      <c r="DK22" s="75"/>
      <c r="DL22" s="75"/>
      <c r="DM22" s="75"/>
      <c r="DN22" s="75"/>
      <c r="DO22" s="75"/>
      <c r="DP22" s="75">
        <v>0</v>
      </c>
      <c r="DQ22" s="15"/>
      <c r="DR22" s="15"/>
      <c r="DS22" s="15"/>
      <c r="DT22" s="15"/>
      <c r="DU22" s="15"/>
      <c r="DV22" s="14"/>
      <c r="DW22" s="15"/>
      <c r="DX22" s="13"/>
      <c r="DY22" s="13"/>
      <c r="DZ22" s="13"/>
      <c r="EA22" s="13">
        <v>1</v>
      </c>
      <c r="EB22" s="14"/>
      <c r="EC22" s="63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4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13"/>
      <c r="FM22" s="63"/>
      <c r="FN22" s="60"/>
      <c r="FO22" s="60"/>
      <c r="FP22" s="60"/>
      <c r="FQ22" s="60"/>
      <c r="FR22" s="60"/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5"/>
      <c r="GF22" s="60"/>
      <c r="GG22" s="60"/>
      <c r="GH22" s="60"/>
      <c r="GI22" s="60"/>
      <c r="GJ22" s="60"/>
      <c r="GK22" s="60"/>
      <c r="GL22" s="60"/>
      <c r="GM22" s="60"/>
      <c r="GN22" s="60"/>
      <c r="GO22" s="60"/>
      <c r="GP22" s="60"/>
      <c r="GQ22" s="60"/>
      <c r="GR22" s="60"/>
      <c r="GS22" s="60"/>
      <c r="GT22" s="60"/>
      <c r="GU22" s="60"/>
      <c r="GV22" s="60"/>
      <c r="GW22" s="63"/>
      <c r="GX22" s="60"/>
      <c r="GY22" s="60"/>
      <c r="GZ22" s="60"/>
      <c r="HA22" s="60"/>
      <c r="HB22" s="60"/>
      <c r="HC22" s="60"/>
      <c r="HD22" s="60"/>
      <c r="HE22" s="60"/>
      <c r="HF22" s="60"/>
      <c r="HG22" s="60"/>
      <c r="HH22" s="60"/>
      <c r="HI22" s="60"/>
      <c r="HJ22" s="60"/>
      <c r="HK22" s="60"/>
      <c r="HL22" s="60"/>
      <c r="HM22" s="60"/>
      <c r="HN22" s="60"/>
      <c r="HO22" s="65"/>
      <c r="HP22" s="60"/>
      <c r="HQ22" s="60"/>
      <c r="HR22" s="60"/>
      <c r="HS22" s="60"/>
      <c r="HT22" s="60"/>
      <c r="HU22" s="60"/>
      <c r="HV22" s="60"/>
      <c r="HW22" s="60"/>
      <c r="HX22" s="60"/>
      <c r="HY22" s="60"/>
      <c r="HZ22" s="60"/>
      <c r="IA22" s="60"/>
      <c r="IB22" s="60"/>
      <c r="IC22" s="60"/>
      <c r="ID22" s="60"/>
      <c r="IE22" s="60"/>
      <c r="IF22" s="60"/>
      <c r="IG22" s="63"/>
      <c r="IH22" s="60"/>
      <c r="II22" s="60"/>
      <c r="IJ22" s="60"/>
      <c r="IK22" s="60"/>
      <c r="IL22" s="60"/>
      <c r="IM22" s="60"/>
      <c r="IN22" s="60"/>
      <c r="IO22" s="60"/>
      <c r="IP22" s="60"/>
      <c r="IQ22" s="60"/>
      <c r="IR22" s="60"/>
      <c r="IS22" s="60"/>
      <c r="IT22" s="60"/>
      <c r="IU22" s="60"/>
      <c r="IV22" s="60"/>
      <c r="IW22" s="60"/>
      <c r="IX22" s="60"/>
      <c r="IY22" s="64"/>
      <c r="IZ22" s="60"/>
      <c r="JA22" s="60"/>
      <c r="JB22" s="60"/>
      <c r="JC22" s="60"/>
      <c r="JD22" s="60"/>
      <c r="JE22" s="60"/>
      <c r="JF22" s="60"/>
      <c r="JG22" s="60"/>
      <c r="JH22" s="60"/>
      <c r="JI22" s="60"/>
      <c r="JJ22" s="60"/>
      <c r="JK22" s="60"/>
      <c r="JL22" s="60"/>
      <c r="JM22" s="60"/>
      <c r="JN22" s="60"/>
      <c r="JO22" s="60"/>
      <c r="JP22" s="60"/>
      <c r="JQ22" s="60"/>
      <c r="JR22" s="60"/>
      <c r="JS22" s="60"/>
      <c r="JT22" s="60"/>
      <c r="JU22" s="60"/>
      <c r="JV22" s="60"/>
      <c r="JW22" s="60"/>
      <c r="JX22" s="60"/>
      <c r="JY22" s="60"/>
      <c r="JZ22" s="60"/>
      <c r="KA22" s="60"/>
      <c r="KB22" s="60"/>
      <c r="KC22" s="60"/>
      <c r="KD22" s="60"/>
      <c r="KE22" s="60"/>
      <c r="KF22" s="60"/>
      <c r="KG22" s="60"/>
      <c r="KH22" s="60"/>
      <c r="KI22" s="64"/>
      <c r="KJ22" s="60"/>
      <c r="KK22" s="60"/>
      <c r="KL22" s="60"/>
      <c r="KM22" s="60"/>
      <c r="KN22" s="60"/>
      <c r="KO22" s="60"/>
      <c r="KP22" s="60"/>
      <c r="KQ22" s="60"/>
      <c r="KR22" s="60"/>
      <c r="KS22" s="60"/>
      <c r="KT22" s="60"/>
      <c r="KU22" s="60"/>
      <c r="KV22" s="60"/>
      <c r="KW22" s="60"/>
      <c r="KX22" s="60"/>
      <c r="KY22" s="60"/>
      <c r="KZ22" s="76">
        <v>94.6</v>
      </c>
      <c r="LA22" s="76">
        <v>328.04500000000002</v>
      </c>
      <c r="LB22" s="76">
        <v>28.2</v>
      </c>
      <c r="LC22" s="76">
        <v>15.5</v>
      </c>
      <c r="LD22" s="76">
        <v>1.8180000000000001</v>
      </c>
      <c r="LE22" s="76">
        <v>0.72440000000000004</v>
      </c>
      <c r="LF22" s="76">
        <v>0.75829999999999997</v>
      </c>
      <c r="LG22" s="76">
        <v>0.46029999999999999</v>
      </c>
      <c r="LH22" s="76">
        <v>0.52470000000000006</v>
      </c>
      <c r="LI22" s="76">
        <v>2</v>
      </c>
      <c r="LJ22" s="76">
        <v>9</v>
      </c>
      <c r="LK22" s="76">
        <v>11</v>
      </c>
      <c r="LL22" s="76">
        <v>452.6</v>
      </c>
      <c r="LM22" s="76">
        <v>226.3</v>
      </c>
      <c r="LN22" s="76">
        <v>3609.88</v>
      </c>
      <c r="LO22" s="76">
        <v>1804.94</v>
      </c>
      <c r="LP22" s="76">
        <v>2756.3</v>
      </c>
      <c r="LQ22" s="76">
        <v>1378.15</v>
      </c>
      <c r="LR22" s="76">
        <v>9278.27</v>
      </c>
      <c r="LS22" s="76">
        <v>1</v>
      </c>
      <c r="LT22" s="76">
        <v>2</v>
      </c>
      <c r="LU22" s="76">
        <v>72.099999999999994</v>
      </c>
      <c r="LV22" s="76">
        <v>36</v>
      </c>
      <c r="LW22" s="76">
        <v>131.4</v>
      </c>
      <c r="LX22" s="76">
        <v>880.86800000000005</v>
      </c>
      <c r="LY22" s="76">
        <v>440.43400000000003</v>
      </c>
      <c r="LZ22" s="76">
        <v>295.85000000000002</v>
      </c>
      <c r="MA22" s="76">
        <v>929.50400000000002</v>
      </c>
      <c r="MB22" s="76">
        <v>464.75200000000001</v>
      </c>
      <c r="MC22" s="76">
        <v>6378.77</v>
      </c>
      <c r="MD22" s="76">
        <v>2</v>
      </c>
      <c r="ME22" s="76">
        <v>2</v>
      </c>
      <c r="MF22" s="76">
        <v>4</v>
      </c>
      <c r="MG22" s="76">
        <v>168</v>
      </c>
      <c r="MH22" s="76">
        <v>42</v>
      </c>
      <c r="MI22" s="76">
        <v>538.6</v>
      </c>
      <c r="MJ22" s="76">
        <v>1497.45</v>
      </c>
      <c r="MK22" s="76">
        <v>374.36200000000002</v>
      </c>
      <c r="ML22" s="76">
        <v>35272.300000000003</v>
      </c>
      <c r="MM22" s="76">
        <v>1129.67</v>
      </c>
      <c r="MN22" s="76">
        <v>282.41699999999997</v>
      </c>
      <c r="MO22" s="76">
        <v>25492.3</v>
      </c>
      <c r="MP22" s="76">
        <v>3</v>
      </c>
      <c r="MQ22" s="76">
        <v>3</v>
      </c>
      <c r="MR22" s="76">
        <v>6</v>
      </c>
      <c r="MS22" s="76">
        <v>117.8</v>
      </c>
      <c r="MT22" s="76">
        <v>19.600000000000001</v>
      </c>
      <c r="MU22" s="76">
        <v>85.9</v>
      </c>
      <c r="MV22" s="76">
        <v>806.35699999999997</v>
      </c>
      <c r="MW22" s="76">
        <v>134.393</v>
      </c>
      <c r="MX22" s="76">
        <v>9679.65</v>
      </c>
      <c r="MY22" s="76">
        <v>83.331500000000005</v>
      </c>
      <c r="MZ22" s="76">
        <v>0</v>
      </c>
      <c r="NA22" s="76">
        <v>6769.14</v>
      </c>
      <c r="NB22" s="76">
        <v>3</v>
      </c>
      <c r="NC22" s="76">
        <v>4</v>
      </c>
      <c r="ND22" s="76">
        <v>6</v>
      </c>
      <c r="NE22" s="76">
        <v>75</v>
      </c>
      <c r="NF22" s="76">
        <v>12.5</v>
      </c>
      <c r="NG22" s="76">
        <v>170.3</v>
      </c>
      <c r="NH22" s="76">
        <v>350.113</v>
      </c>
      <c r="NI22" s="76">
        <v>58.3521</v>
      </c>
      <c r="NJ22" s="76">
        <v>6466.38</v>
      </c>
      <c r="NK22" s="76">
        <v>167.05500000000001</v>
      </c>
      <c r="NL22" s="76">
        <v>27.842600000000001</v>
      </c>
      <c r="NM22" s="76">
        <v>1650.45</v>
      </c>
      <c r="NN22" s="76">
        <v>1</v>
      </c>
      <c r="NO22" s="76">
        <v>5</v>
      </c>
      <c r="NP22" s="76">
        <v>2</v>
      </c>
      <c r="NQ22" s="76">
        <v>19.7</v>
      </c>
      <c r="NR22" s="76">
        <v>9.9</v>
      </c>
      <c r="NS22" s="76">
        <v>6</v>
      </c>
      <c r="NT22" s="76">
        <v>75.095200000000006</v>
      </c>
      <c r="NU22" s="76">
        <v>37.547600000000003</v>
      </c>
      <c r="NV22" s="76">
        <v>113.69799999999999</v>
      </c>
      <c r="NW22" s="76">
        <v>30.081099999999999</v>
      </c>
      <c r="NX22" s="76">
        <v>15.0405</v>
      </c>
      <c r="NY22" s="76">
        <v>31.522099999999998</v>
      </c>
      <c r="NZ22" s="76">
        <v>0</v>
      </c>
      <c r="OA22" s="76">
        <v>97.245500000000007</v>
      </c>
      <c r="OB22" s="76">
        <v>242.6</v>
      </c>
      <c r="OC22" s="76">
        <v>1</v>
      </c>
      <c r="OD22" s="76">
        <v>3</v>
      </c>
      <c r="OE22" s="76">
        <v>4</v>
      </c>
      <c r="OF22" s="76">
        <v>210</v>
      </c>
      <c r="OG22" s="76">
        <v>210</v>
      </c>
      <c r="OH22" s="76">
        <v>1497.26</v>
      </c>
      <c r="OI22" s="76">
        <v>1497.26</v>
      </c>
      <c r="OJ22" s="76">
        <v>969.56299999999999</v>
      </c>
      <c r="OK22" s="76">
        <v>969.56299999999999</v>
      </c>
      <c r="OL22" s="76">
        <v>2730.2</v>
      </c>
      <c r="OM22" s="76">
        <v>1</v>
      </c>
      <c r="ON22" s="76">
        <v>1</v>
      </c>
      <c r="OO22" s="76">
        <v>44.1</v>
      </c>
      <c r="OP22" s="76">
        <v>44.1</v>
      </c>
      <c r="OQ22" s="76">
        <v>0</v>
      </c>
      <c r="OR22" s="76">
        <v>452.59699999999998</v>
      </c>
      <c r="OS22" s="76">
        <v>452.59699999999998</v>
      </c>
      <c r="OT22" s="76">
        <v>0</v>
      </c>
      <c r="OU22" s="76">
        <v>408.27699999999999</v>
      </c>
      <c r="OV22" s="76">
        <v>408.27699999999999</v>
      </c>
      <c r="OW22" s="76">
        <v>0</v>
      </c>
      <c r="OX22" s="76">
        <v>1</v>
      </c>
      <c r="OY22" s="76">
        <v>2</v>
      </c>
      <c r="OZ22" s="76">
        <v>2</v>
      </c>
      <c r="PA22" s="76">
        <v>78.599999999999994</v>
      </c>
      <c r="PB22" s="76">
        <v>39.299999999999997</v>
      </c>
      <c r="PC22" s="76">
        <v>1081.8</v>
      </c>
      <c r="PD22" s="76">
        <v>547.72199999999998</v>
      </c>
      <c r="PE22" s="76">
        <v>273.86099999999999</v>
      </c>
      <c r="PF22" s="76">
        <v>39284.199999999997</v>
      </c>
      <c r="PG22" s="76">
        <v>315.19200000000001</v>
      </c>
      <c r="PH22" s="76">
        <v>157.596</v>
      </c>
      <c r="PI22" s="76">
        <v>9364.17</v>
      </c>
      <c r="PJ22" s="76">
        <v>1</v>
      </c>
      <c r="PK22" s="76">
        <v>3</v>
      </c>
      <c r="PL22" s="76">
        <v>2</v>
      </c>
      <c r="PM22" s="76">
        <v>41.3</v>
      </c>
      <c r="PN22" s="76">
        <v>20.7</v>
      </c>
      <c r="PO22" s="76">
        <v>0.2</v>
      </c>
      <c r="PP22" s="76">
        <v>248.47200000000001</v>
      </c>
      <c r="PQ22" s="76">
        <v>124.236</v>
      </c>
      <c r="PR22" s="76">
        <v>514.851</v>
      </c>
      <c r="PS22" s="76">
        <v>63.773099999999999</v>
      </c>
      <c r="PT22" s="76">
        <v>0</v>
      </c>
      <c r="PU22" s="76">
        <v>275.65300000000002</v>
      </c>
      <c r="PV22" s="76">
        <v>1</v>
      </c>
      <c r="PW22" s="76">
        <v>4</v>
      </c>
      <c r="PX22" s="76">
        <v>2</v>
      </c>
      <c r="PY22" s="76">
        <v>46</v>
      </c>
      <c r="PZ22" s="76">
        <v>23</v>
      </c>
      <c r="QA22" s="76">
        <v>461</v>
      </c>
      <c r="QB22" s="76">
        <v>248.46899999999999</v>
      </c>
      <c r="QC22" s="76">
        <v>124.23399999999999</v>
      </c>
      <c r="QD22" s="76">
        <v>18773</v>
      </c>
      <c r="QE22" s="76">
        <v>118.547</v>
      </c>
      <c r="QF22" s="76">
        <v>59.273699999999998</v>
      </c>
      <c r="QG22" s="76">
        <v>4878.01</v>
      </c>
      <c r="QH22" s="76">
        <v>0</v>
      </c>
      <c r="QI22" s="76">
        <v>0</v>
      </c>
      <c r="QJ22" s="76"/>
      <c r="QK22" s="76"/>
      <c r="QL22" s="76"/>
      <c r="QM22" s="76"/>
      <c r="QN22" s="76"/>
      <c r="QO22" s="76"/>
      <c r="QP22" s="76"/>
      <c r="QQ22" s="76"/>
      <c r="QR22" s="76"/>
      <c r="QS22" s="76"/>
      <c r="QT22" s="76">
        <v>0</v>
      </c>
      <c r="QU22" s="76">
        <v>98.875</v>
      </c>
      <c r="QV22" s="76">
        <v>210</v>
      </c>
      <c r="QW22" s="76">
        <v>1</v>
      </c>
      <c r="QX22" s="76">
        <v>6</v>
      </c>
      <c r="QY22" s="76">
        <v>7</v>
      </c>
      <c r="QZ22" s="76">
        <v>242.6</v>
      </c>
      <c r="RA22" s="76">
        <v>242.6</v>
      </c>
      <c r="RB22" s="76">
        <v>2112.62</v>
      </c>
      <c r="RC22" s="76">
        <v>2112.62</v>
      </c>
      <c r="RD22" s="76">
        <v>1786.73</v>
      </c>
      <c r="RE22" s="76">
        <v>1786.73</v>
      </c>
      <c r="RF22" s="76">
        <v>6792.32</v>
      </c>
      <c r="RG22" s="76">
        <v>1</v>
      </c>
      <c r="RH22" s="76">
        <v>1</v>
      </c>
      <c r="RI22" s="76">
        <v>27.9</v>
      </c>
      <c r="RJ22" s="76">
        <v>27.9</v>
      </c>
      <c r="RK22" s="76">
        <v>0</v>
      </c>
      <c r="RL22" s="76">
        <v>428.27199999999999</v>
      </c>
      <c r="RM22" s="76">
        <v>428.27199999999999</v>
      </c>
      <c r="RN22" s="76">
        <v>0</v>
      </c>
      <c r="RO22" s="76">
        <v>521.22699999999998</v>
      </c>
      <c r="RP22" s="76">
        <v>521.22699999999998</v>
      </c>
      <c r="RQ22" s="76">
        <v>0</v>
      </c>
      <c r="RR22" s="76">
        <v>1</v>
      </c>
      <c r="RS22" s="76">
        <v>2</v>
      </c>
      <c r="RT22" s="76">
        <v>2</v>
      </c>
      <c r="RU22" s="76">
        <v>89.4</v>
      </c>
      <c r="RV22" s="76">
        <v>44.7</v>
      </c>
      <c r="RW22" s="76">
        <v>504.6</v>
      </c>
      <c r="RX22" s="76">
        <v>949.72400000000005</v>
      </c>
      <c r="RY22" s="76">
        <v>474.86200000000002</v>
      </c>
      <c r="RZ22" s="76">
        <v>26131.200000000001</v>
      </c>
      <c r="SA22" s="76">
        <v>814.476</v>
      </c>
      <c r="SB22" s="76">
        <v>407.238</v>
      </c>
      <c r="SC22" s="76">
        <v>4791.5600000000004</v>
      </c>
      <c r="SD22" s="76">
        <v>2</v>
      </c>
      <c r="SE22" s="76">
        <v>3</v>
      </c>
      <c r="SF22" s="76">
        <v>4</v>
      </c>
      <c r="SG22" s="76">
        <v>76.5</v>
      </c>
      <c r="SH22" s="76">
        <v>19.100000000000001</v>
      </c>
      <c r="SI22" s="76">
        <v>142</v>
      </c>
      <c r="SJ22" s="76">
        <v>557.88499999999999</v>
      </c>
      <c r="SK22" s="76">
        <v>139.471</v>
      </c>
      <c r="SL22" s="76">
        <v>15858</v>
      </c>
      <c r="SM22" s="76">
        <v>93.110699999999994</v>
      </c>
      <c r="SN22" s="76">
        <v>0</v>
      </c>
      <c r="SO22" s="76">
        <v>10807.5</v>
      </c>
      <c r="SP22" s="76">
        <v>2</v>
      </c>
      <c r="SQ22" s="76">
        <v>4</v>
      </c>
      <c r="SR22" s="76">
        <v>4</v>
      </c>
      <c r="SS22" s="76">
        <v>29</v>
      </c>
      <c r="ST22" s="76">
        <v>7.3</v>
      </c>
      <c r="SU22" s="76">
        <v>20.100000000000001</v>
      </c>
      <c r="SV22" s="76">
        <v>101.64400000000001</v>
      </c>
      <c r="SW22" s="76">
        <v>25.411100000000001</v>
      </c>
      <c r="SX22" s="76">
        <v>179.18</v>
      </c>
      <c r="SY22" s="76">
        <v>48.507899999999999</v>
      </c>
      <c r="SZ22" s="76">
        <v>12.127000000000001</v>
      </c>
      <c r="TA22" s="76">
        <v>136.828</v>
      </c>
      <c r="TB22" s="76">
        <v>1</v>
      </c>
      <c r="TC22" s="76">
        <v>5</v>
      </c>
      <c r="TD22" s="76">
        <v>2</v>
      </c>
      <c r="TE22" s="76">
        <v>19.7</v>
      </c>
      <c r="TF22" s="76">
        <v>9.9</v>
      </c>
      <c r="TG22" s="76">
        <v>6</v>
      </c>
      <c r="TH22" s="76">
        <v>75.095200000000006</v>
      </c>
      <c r="TI22" s="76">
        <v>37.547600000000003</v>
      </c>
      <c r="TJ22" s="76">
        <v>113.69799999999999</v>
      </c>
      <c r="TK22" s="76">
        <v>30.081099999999999</v>
      </c>
      <c r="TL22" s="76">
        <v>15.0405</v>
      </c>
      <c r="TM22" s="76">
        <v>31.522099999999998</v>
      </c>
      <c r="TN22" s="76">
        <v>0</v>
      </c>
      <c r="TO22" s="76"/>
      <c r="TP22" s="76">
        <v>242.6</v>
      </c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</row>
    <row r="23" spans="1:1206" s="36" customFormat="1" x14ac:dyDescent="0.25">
      <c r="A23" s="21">
        <v>2</v>
      </c>
      <c r="B23" s="13" t="s">
        <v>717</v>
      </c>
      <c r="C23" s="6">
        <v>229</v>
      </c>
      <c r="D23" s="13"/>
      <c r="E23" s="13"/>
      <c r="F23" s="22">
        <v>4</v>
      </c>
      <c r="G23" s="68">
        <v>19</v>
      </c>
      <c r="H23" s="68">
        <v>14.2</v>
      </c>
      <c r="I23" s="68" t="s">
        <v>531</v>
      </c>
      <c r="J23" s="68"/>
      <c r="K23" s="68">
        <v>0</v>
      </c>
      <c r="L23" s="68">
        <v>1</v>
      </c>
      <c r="M23" s="68"/>
      <c r="N23" s="68"/>
      <c r="O23" s="68" t="s">
        <v>629</v>
      </c>
      <c r="P23" s="68"/>
      <c r="Q23" s="68"/>
      <c r="R23" s="68"/>
      <c r="S23" s="68"/>
      <c r="T23" s="68"/>
      <c r="U23" s="68"/>
      <c r="V23" s="68"/>
      <c r="W23" s="81">
        <v>0.36</v>
      </c>
      <c r="X23" s="81">
        <v>0.36</v>
      </c>
      <c r="Y23" s="50">
        <v>242</v>
      </c>
      <c r="Z23" s="50">
        <v>370</v>
      </c>
      <c r="AA23" s="25">
        <v>0.65405405405405403</v>
      </c>
      <c r="AB23" s="25">
        <v>0.65405405405405403</v>
      </c>
      <c r="AC23" s="23">
        <v>1</v>
      </c>
      <c r="AD23" s="23">
        <v>0</v>
      </c>
      <c r="AE23" s="60">
        <v>6.97</v>
      </c>
      <c r="AF23" s="60">
        <v>4.6500000000000004</v>
      </c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42"/>
      <c r="AZ23" s="42"/>
      <c r="BA23" s="42"/>
      <c r="BB23" s="60"/>
      <c r="BC23" s="15"/>
      <c r="BD23" s="15"/>
      <c r="BE23" s="15"/>
      <c r="BF23" s="27"/>
      <c r="BG23" s="60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71"/>
      <c r="BZ23" s="25">
        <v>1</v>
      </c>
      <c r="CA23" s="71"/>
      <c r="CB23" s="71"/>
      <c r="CC23" s="71"/>
      <c r="CD23" s="71"/>
      <c r="CE23" s="71"/>
      <c r="CF23" s="71"/>
      <c r="CG23" s="71"/>
      <c r="CH23" s="71"/>
      <c r="CI23" s="71"/>
      <c r="CJ23"/>
      <c r="CK23" s="71"/>
      <c r="CL23" s="71"/>
      <c r="CM23" s="71"/>
      <c r="CN23" s="61">
        <v>0.50486111111111109</v>
      </c>
      <c r="CO23" s="61"/>
      <c r="CP23" s="61">
        <v>0.51874999999999993</v>
      </c>
      <c r="CQ23" s="61">
        <v>0.60416666666666663</v>
      </c>
      <c r="CR23" s="61">
        <v>8.5416666666666696E-2</v>
      </c>
      <c r="CS23" s="25"/>
      <c r="CT23" s="25"/>
      <c r="CU23" s="25"/>
      <c r="CV23" s="71">
        <v>7.7</v>
      </c>
      <c r="CW23" s="71"/>
      <c r="CX23" s="13"/>
      <c r="CY23" s="13">
        <v>35</v>
      </c>
      <c r="CZ23" s="72">
        <v>0</v>
      </c>
      <c r="DA23" s="73">
        <v>0</v>
      </c>
      <c r="DB23" s="15"/>
      <c r="DC23" s="73"/>
      <c r="DD23" s="74">
        <v>1</v>
      </c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>
        <v>0</v>
      </c>
      <c r="DQ23" s="15"/>
      <c r="DR23" s="15"/>
      <c r="DS23" s="15"/>
      <c r="DT23" s="15"/>
      <c r="DU23" s="15"/>
      <c r="DV23" s="14"/>
      <c r="DW23" s="15"/>
      <c r="DX23" s="13">
        <v>0</v>
      </c>
      <c r="DY23" s="13">
        <v>1</v>
      </c>
      <c r="DZ23" s="13">
        <v>0</v>
      </c>
      <c r="EA23" s="13"/>
      <c r="EB23" s="14"/>
      <c r="EC23" s="63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4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13"/>
      <c r="FM23" s="63"/>
      <c r="FN23" s="60"/>
      <c r="FO23" s="60"/>
      <c r="FP23" s="60"/>
      <c r="FQ23" s="60"/>
      <c r="FR23" s="60"/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5"/>
      <c r="GF23" s="60"/>
      <c r="GG23" s="60"/>
      <c r="GH23" s="60"/>
      <c r="GI23" s="60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3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5"/>
      <c r="HP23" s="60"/>
      <c r="HQ23" s="60"/>
      <c r="HR23" s="60"/>
      <c r="HS23" s="60"/>
      <c r="HT23" s="60"/>
      <c r="HU23" s="60"/>
      <c r="HV23" s="60"/>
      <c r="HW23" s="60"/>
      <c r="HX23" s="60"/>
      <c r="HY23" s="60"/>
      <c r="HZ23" s="60"/>
      <c r="IA23" s="60"/>
      <c r="IB23" s="60"/>
      <c r="IC23" s="60"/>
      <c r="ID23" s="60"/>
      <c r="IE23" s="60"/>
      <c r="IF23" s="60"/>
      <c r="IG23" s="63"/>
      <c r="IH23" s="60"/>
      <c r="II23" s="60"/>
      <c r="IJ23" s="60"/>
      <c r="IK23" s="60"/>
      <c r="IL23" s="60"/>
      <c r="IM23" s="60"/>
      <c r="IN23" s="60"/>
      <c r="IO23" s="60"/>
      <c r="IP23" s="60"/>
      <c r="IQ23" s="60"/>
      <c r="IR23" s="60"/>
      <c r="IS23" s="60"/>
      <c r="IT23" s="60"/>
      <c r="IU23" s="60"/>
      <c r="IV23" s="60"/>
      <c r="IW23" s="60"/>
      <c r="IX23" s="60"/>
      <c r="IY23" s="64"/>
      <c r="IZ23" s="60"/>
      <c r="JA23" s="60"/>
      <c r="JB23" s="60"/>
      <c r="JC23" s="60"/>
      <c r="JD23" s="60"/>
      <c r="JE23" s="60"/>
      <c r="JF23" s="60"/>
      <c r="JG23" s="60"/>
      <c r="JH23" s="60"/>
      <c r="JI23" s="60"/>
      <c r="JJ23" s="60"/>
      <c r="JK23" s="60"/>
      <c r="JL23" s="60"/>
      <c r="JM23" s="60"/>
      <c r="JN23" s="60"/>
      <c r="JO23" s="60"/>
      <c r="JP23" s="60"/>
      <c r="JQ23" s="60"/>
      <c r="JR23" s="60"/>
      <c r="JS23" s="60"/>
      <c r="JT23" s="60"/>
      <c r="JU23" s="60"/>
      <c r="JV23" s="60"/>
      <c r="JW23" s="60"/>
      <c r="JX23" s="60"/>
      <c r="JY23" s="60"/>
      <c r="JZ23" s="60"/>
      <c r="KA23" s="60"/>
      <c r="KB23" s="60"/>
      <c r="KC23" s="60"/>
      <c r="KD23" s="60"/>
      <c r="KE23" s="60"/>
      <c r="KF23" s="60"/>
      <c r="KG23" s="60"/>
      <c r="KH23" s="60"/>
      <c r="KI23" s="64"/>
      <c r="KJ23" s="60"/>
      <c r="KK23" s="60"/>
      <c r="KL23" s="60"/>
      <c r="KM23" s="60"/>
      <c r="KN23" s="60"/>
      <c r="KO23" s="60"/>
      <c r="KP23" s="60"/>
      <c r="KQ23" s="60"/>
      <c r="KR23" s="60"/>
      <c r="KS23" s="60"/>
      <c r="KT23" s="60"/>
      <c r="KU23" s="60"/>
      <c r="KV23" s="60"/>
      <c r="KW23" s="60"/>
      <c r="KX23" s="60"/>
      <c r="KY23" s="60"/>
      <c r="KZ23" s="76">
        <v>55.7</v>
      </c>
      <c r="LA23" s="76">
        <v>184.70500000000001</v>
      </c>
      <c r="LB23" s="76">
        <v>20.7</v>
      </c>
      <c r="LC23" s="76">
        <v>12.1</v>
      </c>
      <c r="LD23" s="76">
        <v>1.7117</v>
      </c>
      <c r="LE23" s="76">
        <v>0.74139999999999995</v>
      </c>
      <c r="LF23" s="76">
        <v>0.93889999999999996</v>
      </c>
      <c r="LG23" s="76">
        <v>0.74829999999999997</v>
      </c>
      <c r="LH23" s="76">
        <v>0.54959999999999998</v>
      </c>
      <c r="LI23" s="76">
        <v>4</v>
      </c>
      <c r="LJ23" s="76">
        <v>3</v>
      </c>
      <c r="LK23" s="76">
        <v>7</v>
      </c>
      <c r="LL23" s="76">
        <v>456.4</v>
      </c>
      <c r="LM23" s="76">
        <v>114.1</v>
      </c>
      <c r="LN23" s="76">
        <v>3104.74</v>
      </c>
      <c r="LO23" s="76">
        <v>776.18499999999995</v>
      </c>
      <c r="LP23" s="76">
        <v>1896.09</v>
      </c>
      <c r="LQ23" s="76">
        <v>474.02199999999999</v>
      </c>
      <c r="LR23" s="76">
        <v>1597.27</v>
      </c>
      <c r="LS23" s="76">
        <v>1</v>
      </c>
      <c r="LT23" s="76">
        <v>4</v>
      </c>
      <c r="LU23" s="76">
        <v>244.9</v>
      </c>
      <c r="LV23" s="76">
        <v>61.2</v>
      </c>
      <c r="LW23" s="76">
        <v>199.7</v>
      </c>
      <c r="LX23" s="76">
        <v>1857.05</v>
      </c>
      <c r="LY23" s="76">
        <v>464.26299999999998</v>
      </c>
      <c r="LZ23" s="76">
        <v>61526.400000000001</v>
      </c>
      <c r="MA23" s="76">
        <v>1235.77</v>
      </c>
      <c r="MB23" s="76">
        <v>308.94400000000002</v>
      </c>
      <c r="MC23" s="76">
        <v>55036.9</v>
      </c>
      <c r="MD23" s="76">
        <v>2</v>
      </c>
      <c r="ME23" s="76">
        <v>2</v>
      </c>
      <c r="MF23" s="76">
        <v>4</v>
      </c>
      <c r="MG23" s="76">
        <v>192.5</v>
      </c>
      <c r="MH23" s="76">
        <v>48.1</v>
      </c>
      <c r="MI23" s="76">
        <v>442.5</v>
      </c>
      <c r="MJ23" s="76">
        <v>1183.24</v>
      </c>
      <c r="MK23" s="76">
        <v>295.81</v>
      </c>
      <c r="ML23" s="76">
        <v>17816.7</v>
      </c>
      <c r="MM23" s="76">
        <v>634.88800000000003</v>
      </c>
      <c r="MN23" s="76">
        <v>158.72200000000001</v>
      </c>
      <c r="MO23" s="76">
        <v>6182.46</v>
      </c>
      <c r="MP23" s="76">
        <v>1</v>
      </c>
      <c r="MQ23" s="76">
        <v>3</v>
      </c>
      <c r="MR23" s="76">
        <v>2</v>
      </c>
      <c r="MS23" s="76">
        <v>18.899999999999999</v>
      </c>
      <c r="MT23" s="76">
        <v>9.5</v>
      </c>
      <c r="MU23" s="76">
        <v>1.2</v>
      </c>
      <c r="MV23" s="76">
        <v>64.447400000000002</v>
      </c>
      <c r="MW23" s="76">
        <v>32.223700000000001</v>
      </c>
      <c r="MX23" s="76">
        <v>3.7833800000000002</v>
      </c>
      <c r="MY23" s="76">
        <v>12.7135</v>
      </c>
      <c r="MZ23" s="76">
        <v>0</v>
      </c>
      <c r="NA23" s="76">
        <v>5.3325899999999997</v>
      </c>
      <c r="NB23" s="76">
        <v>0</v>
      </c>
      <c r="NC23" s="76">
        <v>0</v>
      </c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>
        <v>0</v>
      </c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>
        <v>0</v>
      </c>
      <c r="OA23" s="76">
        <v>94.971400000000003</v>
      </c>
      <c r="OB23" s="76">
        <v>201.3</v>
      </c>
      <c r="OC23" s="76">
        <v>2</v>
      </c>
      <c r="OD23" s="76">
        <v>1</v>
      </c>
      <c r="OE23" s="76">
        <v>3</v>
      </c>
      <c r="OF23" s="76">
        <v>263.5</v>
      </c>
      <c r="OG23" s="76">
        <v>131.80000000000001</v>
      </c>
      <c r="OH23" s="76">
        <v>1994.27</v>
      </c>
      <c r="OI23" s="76">
        <v>997.13699999999994</v>
      </c>
      <c r="OJ23" s="76">
        <v>1292.46</v>
      </c>
      <c r="OK23" s="76">
        <v>646.23199999999997</v>
      </c>
      <c r="OL23" s="76">
        <v>658.76199999999994</v>
      </c>
      <c r="OM23" s="76">
        <v>1</v>
      </c>
      <c r="ON23" s="76">
        <v>2</v>
      </c>
      <c r="OO23" s="76">
        <v>143</v>
      </c>
      <c r="OP23" s="76">
        <v>71.5</v>
      </c>
      <c r="OQ23" s="76">
        <v>173.4</v>
      </c>
      <c r="OR23" s="76">
        <v>1238.49</v>
      </c>
      <c r="OS23" s="76">
        <v>619.24699999999996</v>
      </c>
      <c r="OT23" s="76">
        <v>58245.7</v>
      </c>
      <c r="OU23" s="76">
        <v>886.46299999999997</v>
      </c>
      <c r="OV23" s="76">
        <v>443.23099999999999</v>
      </c>
      <c r="OW23" s="76">
        <v>66294.100000000006</v>
      </c>
      <c r="OX23" s="76">
        <v>1</v>
      </c>
      <c r="OY23" s="76">
        <v>2</v>
      </c>
      <c r="OZ23" s="76">
        <v>2</v>
      </c>
      <c r="PA23" s="76">
        <v>120.5</v>
      </c>
      <c r="PB23" s="76">
        <v>60.3</v>
      </c>
      <c r="PC23" s="76">
        <v>374.7</v>
      </c>
      <c r="PD23" s="76">
        <v>755.78099999999995</v>
      </c>
      <c r="PE23" s="76">
        <v>377.89</v>
      </c>
      <c r="PF23" s="76">
        <v>25574.2</v>
      </c>
      <c r="PG23" s="76">
        <v>406.00099999999998</v>
      </c>
      <c r="PH23" s="76">
        <v>203</v>
      </c>
      <c r="PI23" s="76">
        <v>9902.2900000000009</v>
      </c>
      <c r="PJ23" s="76">
        <v>0</v>
      </c>
      <c r="PK23" s="76">
        <v>0</v>
      </c>
      <c r="PL23" s="76"/>
      <c r="PM23" s="76"/>
      <c r="PN23" s="76"/>
      <c r="PO23" s="76"/>
      <c r="PP23" s="76"/>
      <c r="PQ23" s="76"/>
      <c r="PR23" s="76"/>
      <c r="PS23" s="76"/>
      <c r="PT23" s="76"/>
      <c r="PU23" s="76"/>
      <c r="PV23" s="76">
        <v>0</v>
      </c>
      <c r="PW23" s="76">
        <v>0</v>
      </c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>
        <v>0</v>
      </c>
      <c r="QI23" s="76">
        <v>0</v>
      </c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>
        <v>0</v>
      </c>
      <c r="QU23" s="76">
        <v>114.8</v>
      </c>
      <c r="QV23" s="76">
        <v>201.3</v>
      </c>
      <c r="QW23" s="76">
        <v>2</v>
      </c>
      <c r="QX23" s="76">
        <v>2</v>
      </c>
      <c r="QY23" s="76">
        <v>4</v>
      </c>
      <c r="QZ23" s="76">
        <v>192.9</v>
      </c>
      <c r="RA23" s="76">
        <v>96.4</v>
      </c>
      <c r="RB23" s="76">
        <v>1110.47</v>
      </c>
      <c r="RC23" s="76">
        <v>555.23299999999995</v>
      </c>
      <c r="RD23" s="76">
        <v>603.62699999999995</v>
      </c>
      <c r="RE23" s="76">
        <v>301.81299999999999</v>
      </c>
      <c r="RF23" s="76">
        <v>867.86599999999999</v>
      </c>
      <c r="RG23" s="76">
        <v>1</v>
      </c>
      <c r="RH23" s="76">
        <v>2</v>
      </c>
      <c r="RI23" s="76">
        <v>101.9</v>
      </c>
      <c r="RJ23" s="76">
        <v>51</v>
      </c>
      <c r="RK23" s="76">
        <v>4.5999999999999996</v>
      </c>
      <c r="RL23" s="76">
        <v>618.55799999999999</v>
      </c>
      <c r="RM23" s="76">
        <v>309.279</v>
      </c>
      <c r="RN23" s="76">
        <v>30253.599999999999</v>
      </c>
      <c r="RO23" s="76">
        <v>349.31200000000001</v>
      </c>
      <c r="RP23" s="76">
        <v>174.65600000000001</v>
      </c>
      <c r="RQ23" s="76">
        <v>26683.9</v>
      </c>
      <c r="RR23" s="76">
        <v>1</v>
      </c>
      <c r="RS23" s="76">
        <v>2</v>
      </c>
      <c r="RT23" s="76">
        <v>2</v>
      </c>
      <c r="RU23" s="76">
        <v>72</v>
      </c>
      <c r="RV23" s="76">
        <v>36</v>
      </c>
      <c r="RW23" s="76">
        <v>363.7</v>
      </c>
      <c r="RX23" s="76">
        <v>427.46</v>
      </c>
      <c r="RY23" s="76">
        <v>213.73</v>
      </c>
      <c r="RZ23" s="76">
        <v>927.46699999999998</v>
      </c>
      <c r="SA23" s="76">
        <v>228.88800000000001</v>
      </c>
      <c r="SB23" s="76">
        <v>114.444</v>
      </c>
      <c r="SC23" s="76">
        <v>802.84199999999998</v>
      </c>
      <c r="SD23" s="76">
        <v>1</v>
      </c>
      <c r="SE23" s="76">
        <v>3</v>
      </c>
      <c r="SF23" s="76">
        <v>2</v>
      </c>
      <c r="SG23" s="76">
        <v>18.899999999999999</v>
      </c>
      <c r="SH23" s="76">
        <v>9.5</v>
      </c>
      <c r="SI23" s="76">
        <v>1.2</v>
      </c>
      <c r="SJ23" s="76">
        <v>64.447400000000002</v>
      </c>
      <c r="SK23" s="76">
        <v>32.223700000000001</v>
      </c>
      <c r="SL23" s="76">
        <v>3.7833800000000002</v>
      </c>
      <c r="SM23" s="76">
        <v>12.7135</v>
      </c>
      <c r="SN23" s="76">
        <v>0</v>
      </c>
      <c r="SO23" s="76">
        <v>5.3325899999999997</v>
      </c>
      <c r="SP23" s="76">
        <v>0</v>
      </c>
      <c r="SQ23" s="76">
        <v>0</v>
      </c>
      <c r="SR23" s="76"/>
      <c r="SS23" s="76"/>
      <c r="ST23" s="76"/>
      <c r="SU23" s="76"/>
      <c r="SV23" s="76"/>
      <c r="SW23" s="76"/>
      <c r="SX23" s="76"/>
      <c r="SY23" s="76"/>
      <c r="SZ23" s="76"/>
      <c r="TA23" s="76"/>
      <c r="TB23" s="76">
        <v>0</v>
      </c>
      <c r="TC23" s="76">
        <v>0</v>
      </c>
      <c r="TD23" s="76"/>
      <c r="TE23" s="76"/>
      <c r="TF23" s="76"/>
      <c r="TG23" s="76"/>
      <c r="TH23" s="76"/>
      <c r="TI23" s="76"/>
      <c r="TJ23" s="76"/>
      <c r="TK23" s="76"/>
      <c r="TL23" s="76"/>
      <c r="TM23" s="76"/>
      <c r="TN23" s="76">
        <v>0</v>
      </c>
      <c r="TO23" s="76">
        <v>2</v>
      </c>
      <c r="TP23" s="76">
        <v>143.4</v>
      </c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</row>
    <row r="24" spans="1:1206" s="36" customFormat="1" x14ac:dyDescent="0.25">
      <c r="A24" s="21">
        <v>2</v>
      </c>
      <c r="B24" s="13" t="s">
        <v>648</v>
      </c>
      <c r="C24" s="6">
        <v>162</v>
      </c>
      <c r="D24" s="13"/>
      <c r="E24" s="13"/>
      <c r="F24" s="22">
        <v>5</v>
      </c>
      <c r="G24" s="68">
        <v>19</v>
      </c>
      <c r="H24" s="68">
        <v>21.3</v>
      </c>
      <c r="I24" s="68" t="s">
        <v>531</v>
      </c>
      <c r="J24" s="68"/>
      <c r="K24" s="68">
        <v>0</v>
      </c>
      <c r="L24" s="68">
        <v>1</v>
      </c>
      <c r="M24" s="68"/>
      <c r="N24" s="68"/>
      <c r="O24" s="68" t="s">
        <v>649</v>
      </c>
      <c r="P24" s="68"/>
      <c r="Q24" s="68"/>
      <c r="R24" s="68"/>
      <c r="S24" s="68"/>
      <c r="T24" s="68"/>
      <c r="U24" s="68"/>
      <c r="V24" s="68"/>
      <c r="W24" s="81">
        <v>0.64</v>
      </c>
      <c r="X24" s="81">
        <v>0.64</v>
      </c>
      <c r="Y24" s="50">
        <v>442</v>
      </c>
      <c r="Z24" s="50">
        <v>658</v>
      </c>
      <c r="AA24" s="25">
        <v>0.67173252279635254</v>
      </c>
      <c r="AB24" s="25">
        <v>0.67173252279635254</v>
      </c>
      <c r="AC24" s="25">
        <v>1</v>
      </c>
      <c r="AD24" s="25">
        <v>1</v>
      </c>
      <c r="AE24" s="60">
        <v>9.14</v>
      </c>
      <c r="AF24" s="60">
        <v>8.4</v>
      </c>
      <c r="AG24" s="60">
        <v>3.72</v>
      </c>
      <c r="AH24" s="60">
        <v>0.19600000000000001</v>
      </c>
      <c r="AI24" s="60">
        <v>0.193</v>
      </c>
      <c r="AJ24" s="60">
        <v>-1.2471000000000001</v>
      </c>
      <c r="AK24" s="60">
        <v>-48.238199999999999</v>
      </c>
      <c r="AL24" s="60">
        <v>1.05114</v>
      </c>
      <c r="AM24" s="60">
        <v>-48.638399999999997</v>
      </c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84"/>
      <c r="BC24" s="15"/>
      <c r="BD24" s="85"/>
      <c r="BE24" s="15"/>
      <c r="BF24" s="27"/>
      <c r="BG24" s="60">
        <v>1</v>
      </c>
      <c r="BH24" s="59">
        <v>-48.89</v>
      </c>
      <c r="BI24" s="59">
        <v>1700</v>
      </c>
      <c r="BJ24" s="59"/>
      <c r="BK24" s="59">
        <v>13.04</v>
      </c>
      <c r="BL24" s="59">
        <v>12.06</v>
      </c>
      <c r="BM24" s="59">
        <v>25.11</v>
      </c>
      <c r="BN24" s="59">
        <v>0.22</v>
      </c>
      <c r="BO24" s="59">
        <v>0.12</v>
      </c>
      <c r="BP24" s="59">
        <v>89.06</v>
      </c>
      <c r="BQ24" s="59"/>
      <c r="BR24" s="59">
        <v>-45.97</v>
      </c>
      <c r="BS24" s="59">
        <v>2.92</v>
      </c>
      <c r="BT24" s="59">
        <v>0.66</v>
      </c>
      <c r="BU24" s="59"/>
      <c r="BV24" s="59"/>
      <c r="BW24" s="59"/>
      <c r="BX24" s="59">
        <v>0.57999999999999996</v>
      </c>
      <c r="BY24" s="59">
        <v>0.76</v>
      </c>
      <c r="BZ24" s="59">
        <v>1</v>
      </c>
      <c r="CA24" s="59"/>
      <c r="CB24" s="59"/>
      <c r="CC24" s="59"/>
      <c r="CD24" s="59"/>
      <c r="CE24" s="59"/>
      <c r="CF24" s="59"/>
      <c r="CG24" s="59"/>
      <c r="CH24" s="59"/>
      <c r="CI24" s="59"/>
      <c r="CJ24"/>
      <c r="CK24" s="59"/>
      <c r="CL24" s="59"/>
      <c r="CM24" s="59"/>
      <c r="CN24" s="61">
        <v>0.36805555555555558</v>
      </c>
      <c r="CO24" s="61"/>
      <c r="CP24" s="61">
        <v>0.38541666666666669</v>
      </c>
      <c r="CQ24" s="61">
        <v>0.49791666666666662</v>
      </c>
      <c r="CR24" s="61">
        <v>0.11249999999999993</v>
      </c>
      <c r="CS24" s="25"/>
      <c r="CT24" s="25"/>
      <c r="CU24" s="25"/>
      <c r="CV24" s="59">
        <v>11.5</v>
      </c>
      <c r="CW24" s="59"/>
      <c r="CX24" s="13"/>
      <c r="CY24" s="13">
        <v>15</v>
      </c>
      <c r="CZ24" s="72">
        <v>-13.385788843999999</v>
      </c>
      <c r="DA24" s="73">
        <v>0</v>
      </c>
      <c r="DB24" s="15"/>
      <c r="DC24" s="73"/>
      <c r="DD24" s="74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>
        <v>0</v>
      </c>
      <c r="DQ24" s="15"/>
      <c r="DR24" s="15"/>
      <c r="DS24" s="15"/>
      <c r="DT24" s="15"/>
      <c r="DU24" s="15"/>
      <c r="DV24" s="14"/>
      <c r="DW24" s="15"/>
      <c r="DX24" s="13"/>
      <c r="DY24" s="13"/>
      <c r="DZ24" s="13"/>
      <c r="EA24" s="13">
        <v>1</v>
      </c>
      <c r="EB24" s="14"/>
      <c r="EC24" s="63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4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13"/>
      <c r="FM24" s="63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5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3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5"/>
      <c r="HP24" s="60"/>
      <c r="HQ24" s="60"/>
      <c r="HR24" s="60"/>
      <c r="HS24" s="60"/>
      <c r="HT24" s="60"/>
      <c r="HU24" s="60"/>
      <c r="HV24" s="60"/>
      <c r="HW24" s="60"/>
      <c r="HX24" s="60"/>
      <c r="HY24" s="60"/>
      <c r="HZ24" s="60"/>
      <c r="IA24" s="60"/>
      <c r="IB24" s="60"/>
      <c r="IC24" s="60"/>
      <c r="ID24" s="60"/>
      <c r="IE24" s="60"/>
      <c r="IF24" s="60"/>
      <c r="IG24" s="63"/>
      <c r="IH24" s="60"/>
      <c r="II24" s="60"/>
      <c r="IJ24" s="60"/>
      <c r="IK24" s="60"/>
      <c r="IL24" s="60"/>
      <c r="IM24" s="60"/>
      <c r="IN24" s="60"/>
      <c r="IO24" s="60"/>
      <c r="IP24" s="60"/>
      <c r="IQ24" s="60"/>
      <c r="IR24" s="60"/>
      <c r="IS24" s="60"/>
      <c r="IT24" s="60"/>
      <c r="IU24" s="60"/>
      <c r="IV24" s="60"/>
      <c r="IW24" s="60"/>
      <c r="IX24" s="60"/>
      <c r="IY24" s="64"/>
      <c r="IZ24" s="60"/>
      <c r="JA24" s="60"/>
      <c r="JB24" s="60"/>
      <c r="JC24" s="60"/>
      <c r="JD24" s="60"/>
      <c r="JE24" s="60"/>
      <c r="JF24" s="60"/>
      <c r="JG24" s="60"/>
      <c r="JH24" s="60"/>
      <c r="JI24" s="60"/>
      <c r="JJ24" s="60"/>
      <c r="JK24" s="60"/>
      <c r="JL24" s="60"/>
      <c r="JM24" s="60"/>
      <c r="JN24" s="60"/>
      <c r="JO24" s="60"/>
      <c r="JP24" s="60"/>
      <c r="JQ24" s="60"/>
      <c r="JR24" s="60"/>
      <c r="JS24" s="60"/>
      <c r="JT24" s="60"/>
      <c r="JU24" s="60"/>
      <c r="JV24" s="60"/>
      <c r="JW24" s="60"/>
      <c r="JX24" s="60"/>
      <c r="JY24" s="60"/>
      <c r="JZ24" s="60"/>
      <c r="KA24" s="60"/>
      <c r="KB24" s="60"/>
      <c r="KC24" s="60"/>
      <c r="KD24" s="60"/>
      <c r="KE24" s="60"/>
      <c r="KF24" s="60"/>
      <c r="KG24" s="60"/>
      <c r="KH24" s="60"/>
      <c r="KI24" s="64"/>
      <c r="KJ24" s="60"/>
      <c r="KK24" s="60"/>
      <c r="KL24" s="60"/>
      <c r="KM24" s="60"/>
      <c r="KN24" s="60"/>
      <c r="KO24" s="60"/>
      <c r="KP24" s="60"/>
      <c r="KQ24" s="60"/>
      <c r="KR24" s="60"/>
      <c r="KS24" s="60"/>
      <c r="KT24" s="60"/>
      <c r="KU24" s="60"/>
      <c r="KV24" s="60"/>
      <c r="KW24" s="60"/>
      <c r="KX24" s="60"/>
      <c r="KY24" s="60"/>
      <c r="KZ24" s="76">
        <v>81.8</v>
      </c>
      <c r="LA24" s="76">
        <v>282.68799999999999</v>
      </c>
      <c r="LB24" s="76">
        <v>35.9</v>
      </c>
      <c r="LC24" s="76">
        <v>12.3</v>
      </c>
      <c r="LD24" s="76">
        <v>2.9131999999999998</v>
      </c>
      <c r="LE24" s="76">
        <v>0.52800000000000002</v>
      </c>
      <c r="LF24" s="76">
        <v>0.97529999999999994</v>
      </c>
      <c r="LG24" s="76">
        <v>0.53039999999999998</v>
      </c>
      <c r="LH24" s="76">
        <v>0.27879999999999999</v>
      </c>
      <c r="LI24" s="76">
        <v>2</v>
      </c>
      <c r="LJ24" s="76">
        <v>5</v>
      </c>
      <c r="LK24" s="76">
        <v>7</v>
      </c>
      <c r="LL24" s="76">
        <v>457.8</v>
      </c>
      <c r="LM24" s="76">
        <v>228.9</v>
      </c>
      <c r="LN24" s="76">
        <v>2944.03</v>
      </c>
      <c r="LO24" s="76">
        <v>1472.02</v>
      </c>
      <c r="LP24" s="76">
        <v>1761.92</v>
      </c>
      <c r="LQ24" s="76">
        <v>880.96100000000001</v>
      </c>
      <c r="LR24" s="76">
        <v>4807</v>
      </c>
      <c r="LS24" s="76">
        <v>1</v>
      </c>
      <c r="LT24" s="76">
        <v>2</v>
      </c>
      <c r="LU24" s="76">
        <v>44.1</v>
      </c>
      <c r="LV24" s="76">
        <v>22</v>
      </c>
      <c r="LW24" s="76">
        <v>70.900000000000006</v>
      </c>
      <c r="LX24" s="76">
        <v>453.18200000000002</v>
      </c>
      <c r="LY24" s="76">
        <v>226.59100000000001</v>
      </c>
      <c r="LZ24" s="76">
        <v>6120.56</v>
      </c>
      <c r="MA24" s="76">
        <v>376.31400000000002</v>
      </c>
      <c r="MB24" s="76">
        <v>188.15700000000001</v>
      </c>
      <c r="MC24" s="76">
        <v>3763.32</v>
      </c>
      <c r="MD24" s="76">
        <v>2</v>
      </c>
      <c r="ME24" s="76">
        <v>2</v>
      </c>
      <c r="MF24" s="76">
        <v>4</v>
      </c>
      <c r="MG24" s="76">
        <v>198.6</v>
      </c>
      <c r="MH24" s="76">
        <v>49.7</v>
      </c>
      <c r="MI24" s="76">
        <v>493.9</v>
      </c>
      <c r="MJ24" s="76">
        <v>1188.08</v>
      </c>
      <c r="MK24" s="76">
        <v>297.02</v>
      </c>
      <c r="ML24" s="76">
        <v>16109.2</v>
      </c>
      <c r="MM24" s="76">
        <v>680.25099999999998</v>
      </c>
      <c r="MN24" s="76">
        <v>170.06299999999999</v>
      </c>
      <c r="MO24" s="76">
        <v>13866.3</v>
      </c>
      <c r="MP24" s="76">
        <v>2</v>
      </c>
      <c r="MQ24" s="76">
        <v>3</v>
      </c>
      <c r="MR24" s="76">
        <v>4</v>
      </c>
      <c r="MS24" s="76">
        <v>185.9</v>
      </c>
      <c r="MT24" s="76">
        <v>46.5</v>
      </c>
      <c r="MU24" s="76">
        <v>150.6</v>
      </c>
      <c r="MV24" s="76">
        <v>1205.19</v>
      </c>
      <c r="MW24" s="76">
        <v>301.29700000000003</v>
      </c>
      <c r="MX24" s="76">
        <v>292.19600000000003</v>
      </c>
      <c r="MY24" s="76">
        <v>168.316</v>
      </c>
      <c r="MZ24" s="76">
        <v>0</v>
      </c>
      <c r="NA24" s="76">
        <v>2542.46</v>
      </c>
      <c r="NB24" s="76">
        <v>1</v>
      </c>
      <c r="NC24" s="76">
        <v>4</v>
      </c>
      <c r="ND24" s="76">
        <v>2</v>
      </c>
      <c r="NE24" s="76">
        <v>29.2</v>
      </c>
      <c r="NF24" s="76">
        <v>14.6</v>
      </c>
      <c r="NG24" s="76">
        <v>168.7</v>
      </c>
      <c r="NH24" s="76">
        <v>97.582300000000004</v>
      </c>
      <c r="NI24" s="76">
        <v>48.791200000000003</v>
      </c>
      <c r="NJ24" s="76">
        <v>1089.8900000000001</v>
      </c>
      <c r="NK24" s="76">
        <v>32.093400000000003</v>
      </c>
      <c r="NL24" s="76">
        <v>16.046700000000001</v>
      </c>
      <c r="NM24" s="76">
        <v>84.197199999999995</v>
      </c>
      <c r="NN24" s="76">
        <v>0</v>
      </c>
      <c r="NO24" s="76"/>
      <c r="NP24" s="76"/>
      <c r="NQ24" s="76"/>
      <c r="NR24" s="76"/>
      <c r="NS24" s="76"/>
      <c r="NT24" s="76"/>
      <c r="NU24" s="76"/>
      <c r="NV24" s="76"/>
      <c r="NW24" s="76"/>
      <c r="NX24" s="76"/>
      <c r="NY24" s="76"/>
      <c r="NZ24" s="76">
        <v>0</v>
      </c>
      <c r="OA24" s="76">
        <v>100.81399999999999</v>
      </c>
      <c r="OB24" s="76">
        <v>232.3</v>
      </c>
      <c r="OC24" s="76">
        <v>1</v>
      </c>
      <c r="OD24" s="76">
        <v>3</v>
      </c>
      <c r="OE24" s="76">
        <v>4</v>
      </c>
      <c r="OF24" s="76">
        <v>232.3</v>
      </c>
      <c r="OG24" s="76">
        <v>232.3</v>
      </c>
      <c r="OH24" s="76">
        <v>1252.76</v>
      </c>
      <c r="OI24" s="76">
        <v>1252.76</v>
      </c>
      <c r="OJ24" s="76">
        <v>631.23699999999997</v>
      </c>
      <c r="OK24" s="76">
        <v>631.23699999999997</v>
      </c>
      <c r="OL24" s="76">
        <v>3019.52</v>
      </c>
      <c r="OM24" s="76">
        <v>1</v>
      </c>
      <c r="ON24" s="76">
        <v>1</v>
      </c>
      <c r="OO24" s="76">
        <v>16.100000000000001</v>
      </c>
      <c r="OP24" s="76">
        <v>16.100000000000001</v>
      </c>
      <c r="OQ24" s="76">
        <v>0</v>
      </c>
      <c r="OR24" s="76">
        <v>171.27099999999999</v>
      </c>
      <c r="OS24" s="76">
        <v>171.27099999999999</v>
      </c>
      <c r="OT24" s="76">
        <v>0</v>
      </c>
      <c r="OU24" s="76">
        <v>144.779</v>
      </c>
      <c r="OV24" s="76">
        <v>144.779</v>
      </c>
      <c r="OW24" s="76">
        <v>0</v>
      </c>
      <c r="OX24" s="76">
        <v>1</v>
      </c>
      <c r="OY24" s="76">
        <v>2</v>
      </c>
      <c r="OZ24" s="76">
        <v>2</v>
      </c>
      <c r="PA24" s="76">
        <v>74.599999999999994</v>
      </c>
      <c r="PB24" s="76">
        <v>37.299999999999997</v>
      </c>
      <c r="PC24" s="76">
        <v>546.5</v>
      </c>
      <c r="PD24" s="76">
        <v>397.858</v>
      </c>
      <c r="PE24" s="76">
        <v>198.929</v>
      </c>
      <c r="PF24" s="76">
        <v>1762.35</v>
      </c>
      <c r="PG24" s="76">
        <v>204.32300000000001</v>
      </c>
      <c r="PH24" s="76">
        <v>102.161</v>
      </c>
      <c r="PI24" s="76">
        <v>135.03800000000001</v>
      </c>
      <c r="PJ24" s="76">
        <v>1</v>
      </c>
      <c r="PK24" s="76">
        <v>3</v>
      </c>
      <c r="PL24" s="76">
        <v>2</v>
      </c>
      <c r="PM24" s="76">
        <v>112.4</v>
      </c>
      <c r="PN24" s="76">
        <v>56.2</v>
      </c>
      <c r="PO24" s="76">
        <v>22.6</v>
      </c>
      <c r="PP24" s="76">
        <v>586.053</v>
      </c>
      <c r="PQ24" s="76">
        <v>293.02600000000001</v>
      </c>
      <c r="PR24" s="76">
        <v>9.79323E-2</v>
      </c>
      <c r="PS24" s="76">
        <v>125.021</v>
      </c>
      <c r="PT24" s="76">
        <v>0</v>
      </c>
      <c r="PU24" s="76">
        <v>84.402100000000004</v>
      </c>
      <c r="PV24" s="76">
        <v>1</v>
      </c>
      <c r="PW24" s="76">
        <v>4</v>
      </c>
      <c r="PX24" s="76">
        <v>2</v>
      </c>
      <c r="PY24" s="76">
        <v>29.2</v>
      </c>
      <c r="PZ24" s="76">
        <v>14.6</v>
      </c>
      <c r="QA24" s="76">
        <v>168.7</v>
      </c>
      <c r="QB24" s="76">
        <v>97.582300000000004</v>
      </c>
      <c r="QC24" s="76">
        <v>48.791200000000003</v>
      </c>
      <c r="QD24" s="76">
        <v>1089.8900000000001</v>
      </c>
      <c r="QE24" s="76">
        <v>32.093400000000003</v>
      </c>
      <c r="QF24" s="76">
        <v>16.046700000000001</v>
      </c>
      <c r="QG24" s="76">
        <v>84.197199999999995</v>
      </c>
      <c r="QH24" s="76">
        <v>0</v>
      </c>
      <c r="QI24" s="76">
        <v>0</v>
      </c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>
        <v>0</v>
      </c>
      <c r="QU24" s="76">
        <v>93.724999999999994</v>
      </c>
      <c r="QV24" s="76">
        <v>232.3</v>
      </c>
      <c r="QW24" s="76">
        <v>1</v>
      </c>
      <c r="QX24" s="76">
        <v>2</v>
      </c>
      <c r="QY24" s="76">
        <v>3</v>
      </c>
      <c r="QZ24" s="76">
        <v>225.5</v>
      </c>
      <c r="RA24" s="76">
        <v>225.5</v>
      </c>
      <c r="RB24" s="76">
        <v>1691.27</v>
      </c>
      <c r="RC24" s="76">
        <v>1691.27</v>
      </c>
      <c r="RD24" s="76">
        <v>1130.69</v>
      </c>
      <c r="RE24" s="76">
        <v>1130.69</v>
      </c>
      <c r="RF24" s="76">
        <v>1804.31</v>
      </c>
      <c r="RG24" s="76">
        <v>1</v>
      </c>
      <c r="RH24" s="76">
        <v>1</v>
      </c>
      <c r="RI24" s="76">
        <v>28</v>
      </c>
      <c r="RJ24" s="76">
        <v>28</v>
      </c>
      <c r="RK24" s="76">
        <v>0</v>
      </c>
      <c r="RL24" s="76">
        <v>281.911</v>
      </c>
      <c r="RM24" s="76">
        <v>281.911</v>
      </c>
      <c r="RN24" s="76">
        <v>0</v>
      </c>
      <c r="RO24" s="76">
        <v>231.535</v>
      </c>
      <c r="RP24" s="76">
        <v>231.535</v>
      </c>
      <c r="RQ24" s="76">
        <v>0</v>
      </c>
      <c r="RR24" s="76">
        <v>1</v>
      </c>
      <c r="RS24" s="76">
        <v>2</v>
      </c>
      <c r="RT24" s="76">
        <v>2</v>
      </c>
      <c r="RU24" s="76">
        <v>124</v>
      </c>
      <c r="RV24" s="76">
        <v>62</v>
      </c>
      <c r="RW24" s="76">
        <v>325.3</v>
      </c>
      <c r="RX24" s="76">
        <v>790.22299999999996</v>
      </c>
      <c r="RY24" s="76">
        <v>395.11200000000002</v>
      </c>
      <c r="RZ24" s="76">
        <v>8077.69</v>
      </c>
      <c r="SA24" s="76">
        <v>475.928</v>
      </c>
      <c r="SB24" s="76">
        <v>237.964</v>
      </c>
      <c r="SC24" s="76">
        <v>23021.5</v>
      </c>
      <c r="SD24" s="76">
        <v>1</v>
      </c>
      <c r="SE24" s="76">
        <v>3</v>
      </c>
      <c r="SF24" s="76">
        <v>2</v>
      </c>
      <c r="SG24" s="76">
        <v>73.5</v>
      </c>
      <c r="SH24" s="76">
        <v>36.799999999999997</v>
      </c>
      <c r="SI24" s="76">
        <v>52.1</v>
      </c>
      <c r="SJ24" s="76">
        <v>619.13400000000001</v>
      </c>
      <c r="SK24" s="76">
        <v>309.56700000000001</v>
      </c>
      <c r="SL24" s="76">
        <v>602.89499999999998</v>
      </c>
      <c r="SM24" s="76">
        <v>211.61099999999999</v>
      </c>
      <c r="SN24" s="76">
        <v>0</v>
      </c>
      <c r="SO24" s="76">
        <v>45.138599999999997</v>
      </c>
      <c r="SP24" s="76">
        <v>0</v>
      </c>
      <c r="SQ24" s="76">
        <v>0</v>
      </c>
      <c r="SR24" s="76"/>
      <c r="SS24" s="76"/>
      <c r="ST24" s="76"/>
      <c r="SU24" s="76"/>
      <c r="SV24" s="76"/>
      <c r="SW24" s="76"/>
      <c r="SX24" s="76"/>
      <c r="SY24" s="76"/>
      <c r="SZ24" s="76"/>
      <c r="TA24" s="76"/>
      <c r="TB24" s="76">
        <v>0</v>
      </c>
      <c r="TC24" s="76">
        <v>0</v>
      </c>
      <c r="TD24" s="76"/>
      <c r="TE24" s="76"/>
      <c r="TF24" s="76"/>
      <c r="TG24" s="76"/>
      <c r="TH24" s="76"/>
      <c r="TI24" s="76"/>
      <c r="TJ24" s="76"/>
      <c r="TK24" s="76"/>
      <c r="TL24" s="76"/>
      <c r="TM24" s="76"/>
      <c r="TN24" s="76">
        <v>0</v>
      </c>
      <c r="TO24" s="76">
        <v>2.3333300000000001</v>
      </c>
      <c r="TP24" s="76">
        <v>225.5</v>
      </c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</row>
    <row r="25" spans="1:1206" s="36" customFormat="1" x14ac:dyDescent="0.25">
      <c r="A25" s="21">
        <v>2</v>
      </c>
      <c r="B25" s="13" t="s">
        <v>698</v>
      </c>
      <c r="C25" s="6">
        <v>211</v>
      </c>
      <c r="D25" s="13"/>
      <c r="E25" s="13"/>
      <c r="F25" s="22">
        <v>5</v>
      </c>
      <c r="G25" s="68">
        <v>18</v>
      </c>
      <c r="H25" s="68">
        <v>14.7</v>
      </c>
      <c r="I25" s="68" t="s">
        <v>531</v>
      </c>
      <c r="J25" s="68" t="s">
        <v>699</v>
      </c>
      <c r="K25" s="68"/>
      <c r="L25" s="68">
        <v>1</v>
      </c>
      <c r="M25" s="68"/>
      <c r="N25" s="68"/>
      <c r="O25" s="68" t="s">
        <v>700</v>
      </c>
      <c r="P25" s="68"/>
      <c r="Q25" s="68"/>
      <c r="R25" s="68"/>
      <c r="S25" s="68"/>
      <c r="T25" s="68"/>
      <c r="U25" s="68"/>
      <c r="V25" s="68"/>
      <c r="W25" s="81">
        <v>0.65</v>
      </c>
      <c r="X25" s="81">
        <v>0.65</v>
      </c>
      <c r="Y25" s="53"/>
      <c r="Z25" s="53"/>
      <c r="AA25" s="25">
        <v>0.70538720538720545</v>
      </c>
      <c r="AB25" s="25"/>
      <c r="AC25" s="23">
        <v>1.5</v>
      </c>
      <c r="AD25" s="25">
        <v>1</v>
      </c>
      <c r="AE25" s="60">
        <v>6.81</v>
      </c>
      <c r="AF25" s="60">
        <v>4.54</v>
      </c>
      <c r="AG25" s="60">
        <v>1.6</v>
      </c>
      <c r="AH25" s="60">
        <v>0.28199999999999997</v>
      </c>
      <c r="AI25" s="60">
        <v>0.27100000000000002</v>
      </c>
      <c r="AJ25" s="60">
        <v>-1.0043599999999999</v>
      </c>
      <c r="AK25" s="60">
        <v>-52.362299999999998</v>
      </c>
      <c r="AL25" s="60">
        <v>0.84826000000000001</v>
      </c>
      <c r="AM25" s="60">
        <v>-52.948900000000002</v>
      </c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42"/>
      <c r="AZ25" s="42"/>
      <c r="BA25" s="42"/>
      <c r="BB25" s="60"/>
      <c r="BC25" s="15"/>
      <c r="BD25" s="15"/>
      <c r="BE25" s="15"/>
      <c r="BF25" s="27"/>
      <c r="BG25" s="60">
        <v>9</v>
      </c>
      <c r="BH25" s="59">
        <v>-51.3</v>
      </c>
      <c r="BI25" s="59"/>
      <c r="BJ25" s="59"/>
      <c r="BK25" s="59">
        <v>-0.21</v>
      </c>
      <c r="BL25" s="59">
        <v>28.51</v>
      </c>
      <c r="BM25" s="59">
        <v>28.3</v>
      </c>
      <c r="BN25" s="59">
        <v>0.32</v>
      </c>
      <c r="BO25" s="59">
        <v>0.26</v>
      </c>
      <c r="BP25" s="59">
        <v>109.55</v>
      </c>
      <c r="BQ25" s="59"/>
      <c r="BR25" s="59">
        <v>-52.48</v>
      </c>
      <c r="BS25" s="59">
        <v>-1.17</v>
      </c>
      <c r="BT25" s="59">
        <v>0.78</v>
      </c>
      <c r="BU25" s="59"/>
      <c r="BV25" s="59"/>
      <c r="BW25" s="59"/>
      <c r="BX25" s="59">
        <v>0.05</v>
      </c>
      <c r="BY25" s="59">
        <v>0.43</v>
      </c>
      <c r="BZ25" s="59">
        <v>1</v>
      </c>
      <c r="CA25" s="59"/>
      <c r="CB25" s="59"/>
      <c r="CC25" s="59"/>
      <c r="CD25" s="59"/>
      <c r="CE25" s="59"/>
      <c r="CF25" s="59"/>
      <c r="CG25" s="59"/>
      <c r="CH25" s="59"/>
      <c r="CI25" s="59"/>
      <c r="CJ25"/>
      <c r="CK25" s="59"/>
      <c r="CL25" s="59"/>
      <c r="CM25" s="59"/>
      <c r="CN25" s="61">
        <v>0.31527777777777777</v>
      </c>
      <c r="CO25" s="61"/>
      <c r="CP25" s="61">
        <v>0.3347222222222222</v>
      </c>
      <c r="CQ25" s="61">
        <v>0.38819444444444445</v>
      </c>
      <c r="CR25" s="61">
        <v>5.3472222222222254E-2</v>
      </c>
      <c r="CS25" s="25"/>
      <c r="CT25" s="25"/>
      <c r="CU25" s="25"/>
      <c r="CV25" s="59">
        <v>6.8</v>
      </c>
      <c r="CW25" s="59"/>
      <c r="CX25" s="13"/>
      <c r="CY25" s="13">
        <v>29</v>
      </c>
      <c r="CZ25" s="72"/>
      <c r="DA25" s="73"/>
      <c r="DB25" s="73"/>
      <c r="DC25" s="73"/>
      <c r="DD25" s="74">
        <v>1</v>
      </c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>
        <v>0</v>
      </c>
      <c r="DQ25" s="15"/>
      <c r="DR25" s="15"/>
      <c r="DS25" s="15"/>
      <c r="DT25" s="15"/>
      <c r="DU25" s="15"/>
      <c r="DV25" s="14"/>
      <c r="DW25" s="15"/>
      <c r="DX25" s="13"/>
      <c r="DY25" s="13"/>
      <c r="DZ25" s="13"/>
      <c r="EA25" s="13"/>
      <c r="EB25" s="14"/>
      <c r="EC25" s="63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4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13"/>
      <c r="FM25" s="63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5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3"/>
      <c r="GX25" s="60"/>
      <c r="GY25" s="60"/>
      <c r="GZ25" s="60"/>
      <c r="HA25" s="60"/>
      <c r="HB25" s="60"/>
      <c r="HC25" s="60"/>
      <c r="HD25" s="60"/>
      <c r="HE25" s="60"/>
      <c r="HF25" s="60"/>
      <c r="HG25" s="60"/>
      <c r="HH25" s="60"/>
      <c r="HI25" s="60"/>
      <c r="HJ25" s="60"/>
      <c r="HK25" s="60"/>
      <c r="HL25" s="60"/>
      <c r="HM25" s="60"/>
      <c r="HN25" s="60"/>
      <c r="HO25" s="65"/>
      <c r="HP25" s="60"/>
      <c r="HQ25" s="60"/>
      <c r="HR25" s="60"/>
      <c r="HS25" s="60"/>
      <c r="HT25" s="60"/>
      <c r="HU25" s="60"/>
      <c r="HV25" s="60"/>
      <c r="HW25" s="60"/>
      <c r="HX25" s="60"/>
      <c r="HY25" s="60"/>
      <c r="HZ25" s="60"/>
      <c r="IA25" s="60"/>
      <c r="IB25" s="60"/>
      <c r="IC25" s="60"/>
      <c r="ID25" s="60"/>
      <c r="IE25" s="60"/>
      <c r="IF25" s="60"/>
      <c r="IG25" s="63"/>
      <c r="IH25" s="60"/>
      <c r="II25" s="60"/>
      <c r="IJ25" s="60"/>
      <c r="IK25" s="60"/>
      <c r="IL25" s="60"/>
      <c r="IM25" s="60"/>
      <c r="IN25" s="60"/>
      <c r="IO25" s="60"/>
      <c r="IP25" s="60"/>
      <c r="IQ25" s="60"/>
      <c r="IR25" s="60"/>
      <c r="IS25" s="60"/>
      <c r="IT25" s="60"/>
      <c r="IU25" s="60"/>
      <c r="IV25" s="60"/>
      <c r="IW25" s="60"/>
      <c r="IX25" s="60"/>
      <c r="IY25" s="64"/>
      <c r="IZ25" s="60"/>
      <c r="JA25" s="60"/>
      <c r="JB25" s="60"/>
      <c r="JC25" s="60"/>
      <c r="JD25" s="60"/>
      <c r="JE25" s="60"/>
      <c r="JF25" s="60"/>
      <c r="JG25" s="60"/>
      <c r="JH25" s="60"/>
      <c r="JI25" s="60"/>
      <c r="JJ25" s="60"/>
      <c r="JK25" s="60"/>
      <c r="JL25" s="60"/>
      <c r="JM25" s="60"/>
      <c r="JN25" s="60"/>
      <c r="JO25" s="60"/>
      <c r="JP25" s="60"/>
      <c r="JQ25" s="60"/>
      <c r="JR25" s="60"/>
      <c r="JS25" s="60"/>
      <c r="JT25" s="60"/>
      <c r="JU25" s="60"/>
      <c r="JV25" s="60"/>
      <c r="JW25" s="60"/>
      <c r="JX25" s="60"/>
      <c r="JY25" s="60"/>
      <c r="JZ25" s="60"/>
      <c r="KA25" s="60"/>
      <c r="KB25" s="60"/>
      <c r="KC25" s="60"/>
      <c r="KD25" s="60"/>
      <c r="KE25" s="60"/>
      <c r="KF25" s="60"/>
      <c r="KG25" s="60"/>
      <c r="KH25" s="60"/>
      <c r="KI25" s="64"/>
      <c r="KJ25" s="60"/>
      <c r="KK25" s="60"/>
      <c r="KL25" s="60"/>
      <c r="KM25" s="60"/>
      <c r="KN25" s="60"/>
      <c r="KO25" s="60"/>
      <c r="KP25" s="60"/>
      <c r="KQ25" s="60"/>
      <c r="KR25" s="60"/>
      <c r="KS25" s="60"/>
      <c r="KT25" s="60"/>
      <c r="KU25" s="60"/>
      <c r="KV25" s="60"/>
      <c r="KW25" s="60"/>
      <c r="KX25" s="60"/>
      <c r="KY25" s="60"/>
      <c r="KZ25" s="42">
        <v>57.2</v>
      </c>
      <c r="LA25" s="42">
        <v>190.083</v>
      </c>
      <c r="LB25" s="42">
        <v>19.100000000000001</v>
      </c>
      <c r="LC25" s="42">
        <v>14.5</v>
      </c>
      <c r="LD25" s="42">
        <v>1.3168</v>
      </c>
      <c r="LE25" s="42">
        <v>0.81359999999999999</v>
      </c>
      <c r="LF25" s="42">
        <v>0.91669999999999996</v>
      </c>
      <c r="LG25" s="42">
        <v>0.72970000000000002</v>
      </c>
      <c r="LH25" s="42">
        <v>0.66190000000000004</v>
      </c>
      <c r="LI25" s="42">
        <v>3</v>
      </c>
      <c r="LJ25" s="42">
        <v>12</v>
      </c>
      <c r="LK25" s="42">
        <v>15</v>
      </c>
      <c r="LL25" s="42">
        <v>827.7</v>
      </c>
      <c r="LM25" s="42">
        <v>275.89999999999998</v>
      </c>
      <c r="LN25" s="42">
        <v>3281.5</v>
      </c>
      <c r="LO25" s="42">
        <v>1093.83</v>
      </c>
      <c r="LP25" s="42">
        <v>1286.81</v>
      </c>
      <c r="LQ25" s="42">
        <v>428.93799999999999</v>
      </c>
      <c r="LR25" s="42">
        <v>14346.7</v>
      </c>
      <c r="LS25" s="42">
        <v>1</v>
      </c>
      <c r="LT25" s="42">
        <v>3</v>
      </c>
      <c r="LU25" s="42">
        <v>137.5</v>
      </c>
      <c r="LV25" s="42">
        <v>45.8</v>
      </c>
      <c r="LW25" s="42">
        <v>1369.4</v>
      </c>
      <c r="LX25" s="42">
        <v>846.52</v>
      </c>
      <c r="LY25" s="42">
        <v>282.173</v>
      </c>
      <c r="LZ25" s="42">
        <v>43113</v>
      </c>
      <c r="MA25" s="42">
        <v>474.077</v>
      </c>
      <c r="MB25" s="42">
        <v>158.02600000000001</v>
      </c>
      <c r="MC25" s="42">
        <v>12667.6</v>
      </c>
      <c r="MD25" s="42">
        <v>3</v>
      </c>
      <c r="ME25" s="42">
        <v>2</v>
      </c>
      <c r="MF25" s="42">
        <v>6</v>
      </c>
      <c r="MG25" s="42">
        <v>281.39999999999998</v>
      </c>
      <c r="MH25" s="42">
        <v>46.9</v>
      </c>
      <c r="MI25" s="42">
        <v>203.5</v>
      </c>
      <c r="MJ25" s="42">
        <v>1118.5999999999999</v>
      </c>
      <c r="MK25" s="42">
        <v>186.43299999999999</v>
      </c>
      <c r="ML25" s="42">
        <v>1251.95</v>
      </c>
      <c r="MM25" s="42">
        <v>412.12099999999998</v>
      </c>
      <c r="MN25" s="42">
        <v>68.686800000000005</v>
      </c>
      <c r="MO25" s="42">
        <v>396.95</v>
      </c>
      <c r="MP25" s="42">
        <v>5</v>
      </c>
      <c r="MQ25" s="42">
        <v>3</v>
      </c>
      <c r="MR25" s="42">
        <v>10</v>
      </c>
      <c r="MS25" s="42">
        <v>186</v>
      </c>
      <c r="MT25" s="42">
        <v>18.600000000000001</v>
      </c>
      <c r="MU25" s="42">
        <v>243.1</v>
      </c>
      <c r="MV25" s="42">
        <v>595.16899999999998</v>
      </c>
      <c r="MW25" s="42">
        <v>59.5169</v>
      </c>
      <c r="MX25" s="42">
        <v>2805.08</v>
      </c>
      <c r="MY25" s="42">
        <v>17.716699999999999</v>
      </c>
      <c r="MZ25" s="42">
        <v>0</v>
      </c>
      <c r="NA25" s="42">
        <v>249.327</v>
      </c>
      <c r="NB25" s="42">
        <v>4</v>
      </c>
      <c r="NC25" s="42">
        <v>4</v>
      </c>
      <c r="ND25" s="42">
        <v>8</v>
      </c>
      <c r="NE25" s="42">
        <v>222.7</v>
      </c>
      <c r="NF25" s="42">
        <v>27.8</v>
      </c>
      <c r="NG25" s="42">
        <v>226.9</v>
      </c>
      <c r="NH25" s="42">
        <v>721.21100000000001</v>
      </c>
      <c r="NI25" s="42">
        <v>90.151399999999995</v>
      </c>
      <c r="NJ25" s="42">
        <v>4513.83</v>
      </c>
      <c r="NK25" s="42">
        <v>223.44800000000001</v>
      </c>
      <c r="NL25" s="42">
        <v>27.931000000000001</v>
      </c>
      <c r="NM25" s="42">
        <v>602.13900000000001</v>
      </c>
      <c r="NN25" s="42">
        <v>0</v>
      </c>
      <c r="NO25" s="42"/>
      <c r="NP25" s="42"/>
      <c r="NQ25" s="42"/>
      <c r="NR25" s="42"/>
      <c r="NS25" s="42"/>
      <c r="NT25" s="42"/>
      <c r="NU25" s="42"/>
      <c r="NV25" s="42"/>
      <c r="NW25" s="42"/>
      <c r="NX25" s="42"/>
      <c r="NY25" s="42"/>
      <c r="NZ25" s="42">
        <v>0</v>
      </c>
      <c r="OA25" s="42">
        <v>126.28700000000001</v>
      </c>
      <c r="OB25" s="42">
        <v>376.2</v>
      </c>
      <c r="OC25" s="42">
        <v>2</v>
      </c>
      <c r="OD25" s="42">
        <v>10</v>
      </c>
      <c r="OE25" s="42">
        <v>12</v>
      </c>
      <c r="OF25" s="42">
        <v>681.2</v>
      </c>
      <c r="OG25" s="42">
        <v>340.6</v>
      </c>
      <c r="OH25" s="42">
        <v>2645.65</v>
      </c>
      <c r="OI25" s="42">
        <v>1322.82</v>
      </c>
      <c r="OJ25" s="42">
        <v>984.31299999999999</v>
      </c>
      <c r="OK25" s="42">
        <v>492.15600000000001</v>
      </c>
      <c r="OL25" s="42">
        <v>14986.2</v>
      </c>
      <c r="OM25" s="42">
        <v>1</v>
      </c>
      <c r="ON25" s="42">
        <v>2</v>
      </c>
      <c r="OO25" s="42">
        <v>119.9</v>
      </c>
      <c r="OP25" s="42">
        <v>60</v>
      </c>
      <c r="OQ25" s="42">
        <v>1542.8</v>
      </c>
      <c r="OR25" s="42">
        <v>684.11500000000001</v>
      </c>
      <c r="OS25" s="42">
        <v>342.05700000000002</v>
      </c>
      <c r="OT25" s="42">
        <v>64709.4</v>
      </c>
      <c r="OU25" s="42">
        <v>353.02699999999999</v>
      </c>
      <c r="OV25" s="42">
        <v>176.51400000000001</v>
      </c>
      <c r="OW25" s="42">
        <v>23284.3</v>
      </c>
      <c r="OX25" s="42">
        <v>2</v>
      </c>
      <c r="OY25" s="42">
        <v>2</v>
      </c>
      <c r="OZ25" s="42">
        <v>4</v>
      </c>
      <c r="PA25" s="42">
        <v>172.6</v>
      </c>
      <c r="PB25" s="42">
        <v>43.1</v>
      </c>
      <c r="PC25" s="42">
        <v>249.3</v>
      </c>
      <c r="PD25" s="42">
        <v>679.61199999999997</v>
      </c>
      <c r="PE25" s="42">
        <v>169.90299999999999</v>
      </c>
      <c r="PF25" s="42">
        <v>989.85</v>
      </c>
      <c r="PG25" s="42">
        <v>239.57300000000001</v>
      </c>
      <c r="PH25" s="42">
        <v>59.893300000000004</v>
      </c>
      <c r="PI25" s="42">
        <v>208.13900000000001</v>
      </c>
      <c r="PJ25" s="42">
        <v>4</v>
      </c>
      <c r="PK25" s="42">
        <v>3</v>
      </c>
      <c r="PL25" s="42">
        <v>8</v>
      </c>
      <c r="PM25" s="42">
        <v>165.9</v>
      </c>
      <c r="PN25" s="42">
        <v>20.7</v>
      </c>
      <c r="PO25" s="42">
        <v>285.89999999999998</v>
      </c>
      <c r="PP25" s="42">
        <v>560.70899999999995</v>
      </c>
      <c r="PQ25" s="42">
        <v>70.0886</v>
      </c>
      <c r="PR25" s="42">
        <v>2967.15</v>
      </c>
      <c r="PS25" s="42">
        <v>21.033000000000001</v>
      </c>
      <c r="PT25" s="42">
        <v>0</v>
      </c>
      <c r="PU25" s="42">
        <v>257.12700000000001</v>
      </c>
      <c r="PV25" s="42">
        <v>4</v>
      </c>
      <c r="PW25" s="42">
        <v>4</v>
      </c>
      <c r="PX25" s="42">
        <v>8</v>
      </c>
      <c r="PY25" s="42">
        <v>222.7</v>
      </c>
      <c r="PZ25" s="42">
        <v>27.8</v>
      </c>
      <c r="QA25" s="42">
        <v>226.9</v>
      </c>
      <c r="QB25" s="42">
        <v>721.21100000000001</v>
      </c>
      <c r="QC25" s="42">
        <v>90.151399999999995</v>
      </c>
      <c r="QD25" s="42">
        <v>4513.83</v>
      </c>
      <c r="QE25" s="42">
        <v>223.44800000000001</v>
      </c>
      <c r="QF25" s="42">
        <v>27.931000000000001</v>
      </c>
      <c r="QG25" s="42">
        <v>602.13900000000001</v>
      </c>
      <c r="QH25" s="42">
        <v>0</v>
      </c>
      <c r="QI25" s="42">
        <v>0</v>
      </c>
      <c r="QJ25" s="42"/>
      <c r="QK25" s="42"/>
      <c r="QL25" s="42"/>
      <c r="QM25" s="42"/>
      <c r="QN25" s="42"/>
      <c r="QO25" s="42"/>
      <c r="QP25" s="42"/>
      <c r="QQ25" s="42"/>
      <c r="QR25" s="42"/>
      <c r="QS25" s="42"/>
      <c r="QT25" s="42">
        <v>0</v>
      </c>
      <c r="QU25" s="42">
        <v>138.767</v>
      </c>
      <c r="QV25" s="42">
        <v>376.2</v>
      </c>
      <c r="QW25" s="42">
        <v>1</v>
      </c>
      <c r="QX25" s="42">
        <v>2</v>
      </c>
      <c r="QY25" s="42">
        <v>3</v>
      </c>
      <c r="QZ25" s="42">
        <v>146.5</v>
      </c>
      <c r="RA25" s="42">
        <v>146.5</v>
      </c>
      <c r="RB25" s="42">
        <v>635.84900000000005</v>
      </c>
      <c r="RC25" s="42">
        <v>635.84900000000005</v>
      </c>
      <c r="RD25" s="42">
        <v>302.5</v>
      </c>
      <c r="RE25" s="42">
        <v>302.5</v>
      </c>
      <c r="RF25" s="42">
        <v>1172.03</v>
      </c>
      <c r="RG25" s="42">
        <v>1</v>
      </c>
      <c r="RH25" s="42">
        <v>1</v>
      </c>
      <c r="RI25" s="42">
        <v>17.600000000000001</v>
      </c>
      <c r="RJ25" s="42">
        <v>17.600000000000001</v>
      </c>
      <c r="RK25" s="42">
        <v>0</v>
      </c>
      <c r="RL25" s="42">
        <v>162.405</v>
      </c>
      <c r="RM25" s="42">
        <v>162.405</v>
      </c>
      <c r="RN25" s="42">
        <v>0</v>
      </c>
      <c r="RO25" s="42">
        <v>121.05</v>
      </c>
      <c r="RP25" s="42">
        <v>121.05</v>
      </c>
      <c r="RQ25" s="42">
        <v>0</v>
      </c>
      <c r="RR25" s="42">
        <v>1</v>
      </c>
      <c r="RS25" s="42">
        <v>2</v>
      </c>
      <c r="RT25" s="42">
        <v>2</v>
      </c>
      <c r="RU25" s="42">
        <v>108.8</v>
      </c>
      <c r="RV25" s="42">
        <v>54.4</v>
      </c>
      <c r="RW25" s="42">
        <v>100.2</v>
      </c>
      <c r="RX25" s="42">
        <v>438.983</v>
      </c>
      <c r="RY25" s="42">
        <v>219.49199999999999</v>
      </c>
      <c r="RZ25" s="42">
        <v>11.4572</v>
      </c>
      <c r="SA25" s="42">
        <v>172.547</v>
      </c>
      <c r="SB25" s="42">
        <v>86.273700000000005</v>
      </c>
      <c r="SC25" s="42">
        <v>432.43299999999999</v>
      </c>
      <c r="SD25" s="42">
        <v>1</v>
      </c>
      <c r="SE25" s="42">
        <v>3</v>
      </c>
      <c r="SF25" s="42">
        <v>2</v>
      </c>
      <c r="SG25" s="42">
        <v>20.100000000000001</v>
      </c>
      <c r="SH25" s="42">
        <v>10</v>
      </c>
      <c r="SI25" s="42">
        <v>3.5</v>
      </c>
      <c r="SJ25" s="42">
        <v>34.459699999999998</v>
      </c>
      <c r="SK25" s="42">
        <v>17.229900000000001</v>
      </c>
      <c r="SL25" s="42">
        <v>5.1821099999999998</v>
      </c>
      <c r="SM25" s="42">
        <v>4.4512600000000004</v>
      </c>
      <c r="SN25" s="42">
        <v>0</v>
      </c>
      <c r="SO25" s="42">
        <v>4.1238200000000003</v>
      </c>
      <c r="SP25" s="42">
        <v>0</v>
      </c>
      <c r="SQ25" s="42">
        <v>0</v>
      </c>
      <c r="SR25" s="42"/>
      <c r="SS25" s="42"/>
      <c r="ST25" s="42"/>
      <c r="SU25" s="42"/>
      <c r="SV25" s="42"/>
      <c r="SW25" s="42"/>
      <c r="SX25" s="42"/>
      <c r="SY25" s="42"/>
      <c r="SZ25" s="42"/>
      <c r="TA25" s="42"/>
      <c r="TB25" s="42">
        <v>0</v>
      </c>
      <c r="TC25" s="42">
        <v>0</v>
      </c>
      <c r="TD25" s="42"/>
      <c r="TE25" s="42"/>
      <c r="TF25" s="42"/>
      <c r="TG25" s="42"/>
      <c r="TH25" s="42"/>
      <c r="TI25" s="42"/>
      <c r="TJ25" s="42"/>
      <c r="TK25" s="42"/>
      <c r="TL25" s="42"/>
      <c r="TM25" s="42"/>
      <c r="TN25" s="42">
        <v>0</v>
      </c>
      <c r="TO25" s="42">
        <v>2.6666699999999999</v>
      </c>
      <c r="TP25" s="42">
        <v>146.5</v>
      </c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</row>
    <row r="26" spans="1:1206" s="36" customFormat="1" x14ac:dyDescent="0.25">
      <c r="A26" s="21">
        <v>2</v>
      </c>
      <c r="B26" s="13" t="s">
        <v>688</v>
      </c>
      <c r="C26" s="6">
        <v>203</v>
      </c>
      <c r="D26" s="13"/>
      <c r="E26" s="13"/>
      <c r="F26" s="22">
        <v>5</v>
      </c>
      <c r="G26" s="68">
        <v>18</v>
      </c>
      <c r="H26" s="68">
        <v>13.5</v>
      </c>
      <c r="I26" s="68" t="s">
        <v>531</v>
      </c>
      <c r="J26" s="68"/>
      <c r="K26" s="68">
        <v>2</v>
      </c>
      <c r="L26" s="68">
        <v>1</v>
      </c>
      <c r="M26" s="68"/>
      <c r="N26" s="68"/>
      <c r="O26" s="68" t="s">
        <v>566</v>
      </c>
      <c r="P26" s="68"/>
      <c r="Q26" s="68"/>
      <c r="R26" s="68"/>
      <c r="S26" s="68"/>
      <c r="T26" s="68"/>
      <c r="U26" s="68"/>
      <c r="V26" s="68"/>
      <c r="W26" s="81">
        <v>0.67</v>
      </c>
      <c r="X26" s="81">
        <v>0.67</v>
      </c>
      <c r="Y26" s="50">
        <v>450</v>
      </c>
      <c r="Z26" s="50">
        <v>618</v>
      </c>
      <c r="AA26" s="25">
        <v>0.72815533980582525</v>
      </c>
      <c r="AB26" s="25">
        <v>0.72815533980582525</v>
      </c>
      <c r="AC26" s="25">
        <v>1</v>
      </c>
      <c r="AD26" s="25">
        <v>1</v>
      </c>
      <c r="AE26" s="60">
        <v>9.83</v>
      </c>
      <c r="AF26" s="60">
        <v>8.15</v>
      </c>
      <c r="AG26" s="60">
        <v>4.22</v>
      </c>
      <c r="AH26" s="60">
        <v>0.23599999999999999</v>
      </c>
      <c r="AI26" s="60">
        <v>0.253</v>
      </c>
      <c r="AJ26" s="60">
        <v>-1.1361600000000001</v>
      </c>
      <c r="AK26" s="60">
        <v>-45.463000000000001</v>
      </c>
      <c r="AL26" s="60">
        <v>1.4931300000000001</v>
      </c>
      <c r="AM26" s="60">
        <v>-45.616100000000003</v>
      </c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15"/>
      <c r="BD26" s="15"/>
      <c r="BE26" s="15"/>
      <c r="BF26" s="27"/>
      <c r="BG26" s="60">
        <v>28</v>
      </c>
      <c r="BH26" s="59">
        <v>-45.779499999999999</v>
      </c>
      <c r="BI26" s="59">
        <v>1770</v>
      </c>
      <c r="BJ26" s="59">
        <v>-32.644799999999996</v>
      </c>
      <c r="BK26" s="59">
        <v>13.1348</v>
      </c>
      <c r="BL26" s="59">
        <v>14.525399999999999</v>
      </c>
      <c r="BM26" s="59">
        <v>27.6601</v>
      </c>
      <c r="BN26" s="59">
        <v>0.186914</v>
      </c>
      <c r="BO26" s="59">
        <v>0.108624</v>
      </c>
      <c r="BP26" s="59">
        <v>125.837</v>
      </c>
      <c r="BQ26" s="59"/>
      <c r="BR26" s="59">
        <v>-44.569200000000002</v>
      </c>
      <c r="BS26" s="59">
        <v>1.21034</v>
      </c>
      <c r="BT26" s="59">
        <v>0.60234100000000002</v>
      </c>
      <c r="BU26" s="59"/>
      <c r="BV26" s="59"/>
      <c r="BW26" s="59"/>
      <c r="BX26" s="59">
        <v>0.51122999999999996</v>
      </c>
      <c r="BY26" s="71">
        <v>0.68321399999999999</v>
      </c>
      <c r="BZ26" s="25">
        <v>1</v>
      </c>
      <c r="CA26" s="71"/>
      <c r="CB26" s="71"/>
      <c r="CC26" s="71"/>
      <c r="CD26" s="71"/>
      <c r="CE26" s="71"/>
      <c r="CF26" s="71"/>
      <c r="CG26" s="71"/>
      <c r="CH26" s="71"/>
      <c r="CI26" s="71"/>
      <c r="CJ26"/>
      <c r="CK26" s="71"/>
      <c r="CL26" s="71"/>
      <c r="CM26" s="71"/>
      <c r="CN26" s="61">
        <v>0.31527777777777777</v>
      </c>
      <c r="CO26" s="61"/>
      <c r="CP26" s="61">
        <v>0.33124999999999999</v>
      </c>
      <c r="CQ26" s="61">
        <v>0.51527777777777783</v>
      </c>
      <c r="CR26" s="61">
        <v>0.18402777777777785</v>
      </c>
      <c r="CS26" s="25"/>
      <c r="CT26" s="25"/>
      <c r="CU26" s="25"/>
      <c r="CV26" s="71">
        <v>10.8</v>
      </c>
      <c r="CW26" s="71"/>
      <c r="CX26" s="13"/>
      <c r="CY26" s="13">
        <v>28</v>
      </c>
      <c r="CZ26" s="72">
        <v>10.594526733999999</v>
      </c>
      <c r="DA26" s="73">
        <v>0</v>
      </c>
      <c r="DB26" s="15"/>
      <c r="DC26" s="73"/>
      <c r="DD26" s="74"/>
      <c r="DE26" s="75">
        <v>1</v>
      </c>
      <c r="DF26" s="75">
        <v>9.91</v>
      </c>
      <c r="DG26" s="75">
        <v>7.73</v>
      </c>
      <c r="DH26" s="75">
        <v>9.4600000000000009</v>
      </c>
      <c r="DI26" s="75">
        <v>9.75</v>
      </c>
      <c r="DJ26" s="75">
        <v>10.37</v>
      </c>
      <c r="DK26" s="75">
        <v>11.15</v>
      </c>
      <c r="DL26" s="75"/>
      <c r="DM26" s="75"/>
      <c r="DN26" s="75"/>
      <c r="DO26" s="75"/>
      <c r="DP26" s="75">
        <v>3</v>
      </c>
      <c r="DQ26" s="15"/>
      <c r="DR26" s="15"/>
      <c r="DS26" s="15"/>
      <c r="DT26" s="15"/>
      <c r="DU26" s="15"/>
      <c r="DV26" s="14"/>
      <c r="DW26" s="15"/>
      <c r="DX26" s="13">
        <v>0</v>
      </c>
      <c r="DY26" s="13">
        <v>1</v>
      </c>
      <c r="DZ26" s="13">
        <v>1</v>
      </c>
      <c r="EA26" s="13">
        <v>1</v>
      </c>
      <c r="EB26" s="14">
        <v>1</v>
      </c>
      <c r="EC26" s="63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4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13"/>
      <c r="FM26" s="63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5"/>
      <c r="GF26" s="60"/>
      <c r="GG26" s="60"/>
      <c r="GH26" s="60"/>
      <c r="GI26" s="60"/>
      <c r="GJ26" s="60"/>
      <c r="GK26" s="60"/>
      <c r="GL26" s="60"/>
      <c r="GM26" s="60"/>
      <c r="GN26" s="60"/>
      <c r="GO26" s="60"/>
      <c r="GP26" s="60"/>
      <c r="GQ26" s="60"/>
      <c r="GR26" s="60"/>
      <c r="GS26" s="60"/>
      <c r="GT26" s="60"/>
      <c r="GU26" s="60"/>
      <c r="GV26" s="60"/>
      <c r="GW26" s="63"/>
      <c r="GX26" s="60"/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0"/>
      <c r="HO26" s="65"/>
      <c r="HP26" s="60"/>
      <c r="HQ26" s="60"/>
      <c r="HR26" s="60"/>
      <c r="HS26" s="60"/>
      <c r="HT26" s="60"/>
      <c r="HU26" s="60"/>
      <c r="HV26" s="60"/>
      <c r="HW26" s="60"/>
      <c r="HX26" s="60"/>
      <c r="HY26" s="60"/>
      <c r="HZ26" s="60"/>
      <c r="IA26" s="60"/>
      <c r="IB26" s="60"/>
      <c r="IC26" s="60"/>
      <c r="ID26" s="60"/>
      <c r="IE26" s="60"/>
      <c r="IF26" s="60"/>
      <c r="IG26" s="63"/>
      <c r="IH26" s="60"/>
      <c r="II26" s="60"/>
      <c r="IJ26" s="60"/>
      <c r="IK26" s="60"/>
      <c r="IL26" s="60"/>
      <c r="IM26" s="60"/>
      <c r="IN26" s="60"/>
      <c r="IO26" s="60"/>
      <c r="IP26" s="60"/>
      <c r="IQ26" s="60"/>
      <c r="IR26" s="60"/>
      <c r="IS26" s="60"/>
      <c r="IT26" s="60"/>
      <c r="IU26" s="60"/>
      <c r="IV26" s="60"/>
      <c r="IW26" s="60"/>
      <c r="IX26" s="60"/>
      <c r="IY26" s="64"/>
      <c r="IZ26" s="60"/>
      <c r="JA26" s="60"/>
      <c r="JB26" s="60"/>
      <c r="JC26" s="60"/>
      <c r="JD26" s="60"/>
      <c r="JE26" s="60"/>
      <c r="JF26" s="60"/>
      <c r="JG26" s="60"/>
      <c r="JH26" s="60"/>
      <c r="JI26" s="60"/>
      <c r="JJ26" s="60"/>
      <c r="JK26" s="60"/>
      <c r="JL26" s="60"/>
      <c r="JM26" s="60"/>
      <c r="JN26" s="60"/>
      <c r="JO26" s="60"/>
      <c r="JP26" s="60"/>
      <c r="JQ26" s="60"/>
      <c r="JR26" s="60"/>
      <c r="JS26" s="60"/>
      <c r="JT26" s="60"/>
      <c r="JU26" s="60"/>
      <c r="JV26" s="60"/>
      <c r="JW26" s="60"/>
      <c r="JX26" s="60"/>
      <c r="JY26" s="60"/>
      <c r="JZ26" s="60"/>
      <c r="KA26" s="60"/>
      <c r="KB26" s="60"/>
      <c r="KC26" s="60"/>
      <c r="KD26" s="60"/>
      <c r="KE26" s="60"/>
      <c r="KF26" s="60"/>
      <c r="KG26" s="60"/>
      <c r="KH26" s="60"/>
      <c r="KI26" s="64"/>
      <c r="KJ26" s="60"/>
      <c r="KK26" s="60"/>
      <c r="KL26" s="60"/>
      <c r="KM26" s="60"/>
      <c r="KN26" s="60"/>
      <c r="KO26" s="60"/>
      <c r="KP26" s="60"/>
      <c r="KQ26" s="60"/>
      <c r="KR26" s="60"/>
      <c r="KS26" s="60"/>
      <c r="KT26" s="60"/>
      <c r="KU26" s="60"/>
      <c r="KV26" s="60"/>
      <c r="KW26" s="60"/>
      <c r="KX26" s="60"/>
      <c r="KY26" s="60"/>
      <c r="KZ26" s="76">
        <v>88.7</v>
      </c>
      <c r="LA26" s="76">
        <v>266.74</v>
      </c>
      <c r="LB26" s="76">
        <v>24.1</v>
      </c>
      <c r="LC26" s="76">
        <v>15.1</v>
      </c>
      <c r="LD26" s="76">
        <v>1.5966</v>
      </c>
      <c r="LE26" s="76">
        <v>0.76580000000000004</v>
      </c>
      <c r="LF26" s="76">
        <v>0.71199999999999997</v>
      </c>
      <c r="LG26" s="76">
        <v>0.42630000000000001</v>
      </c>
      <c r="LH26" s="76">
        <v>0.58650000000000002</v>
      </c>
      <c r="LI26" s="76">
        <v>3</v>
      </c>
      <c r="LJ26" s="76">
        <v>7</v>
      </c>
      <c r="LK26" s="76">
        <v>9</v>
      </c>
      <c r="LL26" s="76">
        <v>468.7</v>
      </c>
      <c r="LM26" s="76">
        <v>156.19999999999999</v>
      </c>
      <c r="LN26" s="76">
        <v>2871.68</v>
      </c>
      <c r="LO26" s="76">
        <v>957.22699999999998</v>
      </c>
      <c r="LP26" s="76">
        <v>1670.9</v>
      </c>
      <c r="LQ26" s="76">
        <v>556.96699999999998</v>
      </c>
      <c r="LR26" s="76">
        <v>5156.0600000000004</v>
      </c>
      <c r="LS26" s="76">
        <v>1</v>
      </c>
      <c r="LT26" s="76">
        <v>3</v>
      </c>
      <c r="LU26" s="76">
        <v>214.3</v>
      </c>
      <c r="LV26" s="76">
        <v>71.400000000000006</v>
      </c>
      <c r="LW26" s="76">
        <v>2220.1999999999998</v>
      </c>
      <c r="LX26" s="76">
        <v>1376.68</v>
      </c>
      <c r="LY26" s="76">
        <v>458.89499999999998</v>
      </c>
      <c r="LZ26" s="76">
        <v>54768.2</v>
      </c>
      <c r="MA26" s="76">
        <v>767.28399999999999</v>
      </c>
      <c r="MB26" s="76">
        <v>255.761</v>
      </c>
      <c r="MC26" s="76">
        <v>6312.77</v>
      </c>
      <c r="MD26" s="76">
        <v>2</v>
      </c>
      <c r="ME26" s="76">
        <v>2</v>
      </c>
      <c r="MF26" s="76">
        <v>3</v>
      </c>
      <c r="MG26" s="76">
        <v>66.400000000000006</v>
      </c>
      <c r="MH26" s="76">
        <v>22.1</v>
      </c>
      <c r="MI26" s="76">
        <v>1154.2</v>
      </c>
      <c r="MJ26" s="76">
        <v>585.84199999999998</v>
      </c>
      <c r="MK26" s="76">
        <v>195.28100000000001</v>
      </c>
      <c r="ML26" s="76">
        <v>99555</v>
      </c>
      <c r="MM26" s="76">
        <v>420.48399999999998</v>
      </c>
      <c r="MN26" s="76">
        <v>140.161</v>
      </c>
      <c r="MO26" s="76">
        <v>54245.7</v>
      </c>
      <c r="MP26" s="76">
        <v>2</v>
      </c>
      <c r="MQ26" s="76">
        <v>3</v>
      </c>
      <c r="MR26" s="76">
        <v>4</v>
      </c>
      <c r="MS26" s="76">
        <v>63.4</v>
      </c>
      <c r="MT26" s="76">
        <v>15.9</v>
      </c>
      <c r="MU26" s="76">
        <v>191.7</v>
      </c>
      <c r="MV26" s="76">
        <v>298.97300000000001</v>
      </c>
      <c r="MW26" s="76">
        <v>74.743300000000005</v>
      </c>
      <c r="MX26" s="76">
        <v>3604.76</v>
      </c>
      <c r="MY26" s="76">
        <v>42.569699999999997</v>
      </c>
      <c r="MZ26" s="76">
        <v>0</v>
      </c>
      <c r="NA26" s="76">
        <v>2577.6799999999998</v>
      </c>
      <c r="NB26" s="76">
        <v>1</v>
      </c>
      <c r="NC26" s="76">
        <v>4</v>
      </c>
      <c r="ND26" s="76">
        <v>2</v>
      </c>
      <c r="NE26" s="76">
        <v>9.5</v>
      </c>
      <c r="NF26" s="76">
        <v>4.7</v>
      </c>
      <c r="NG26" s="76">
        <v>20.100000000000001</v>
      </c>
      <c r="NH26" s="76">
        <v>50.081299999999999</v>
      </c>
      <c r="NI26" s="76">
        <v>25.040600000000001</v>
      </c>
      <c r="NJ26" s="76">
        <v>30.999099999999999</v>
      </c>
      <c r="NK26" s="76">
        <v>33.704599999999999</v>
      </c>
      <c r="NL26" s="76">
        <v>16.8523</v>
      </c>
      <c r="NM26" s="76">
        <v>56.712200000000003</v>
      </c>
      <c r="NN26" s="76">
        <v>1</v>
      </c>
      <c r="NO26" s="76">
        <v>5</v>
      </c>
      <c r="NP26" s="76">
        <v>2</v>
      </c>
      <c r="NQ26" s="76">
        <v>106.6</v>
      </c>
      <c r="NR26" s="76">
        <v>53.3</v>
      </c>
      <c r="NS26" s="76">
        <v>473.5</v>
      </c>
      <c r="NT26" s="76">
        <v>541.27200000000005</v>
      </c>
      <c r="NU26" s="76">
        <v>270.63600000000002</v>
      </c>
      <c r="NV26" s="76">
        <v>5194.4799999999996</v>
      </c>
      <c r="NW26" s="76">
        <v>275.745</v>
      </c>
      <c r="NX26" s="76">
        <v>137.87200000000001</v>
      </c>
      <c r="NY26" s="76">
        <v>1588.39</v>
      </c>
      <c r="NZ26" s="76">
        <v>1</v>
      </c>
      <c r="OA26" s="76">
        <v>99.555599999999998</v>
      </c>
      <c r="OB26" s="76">
        <v>268.39999999999998</v>
      </c>
      <c r="OC26" s="76">
        <v>2</v>
      </c>
      <c r="OD26" s="76">
        <v>1</v>
      </c>
      <c r="OE26" s="76">
        <v>2</v>
      </c>
      <c r="OF26" s="76">
        <v>200.3</v>
      </c>
      <c r="OG26" s="76">
        <v>100.1</v>
      </c>
      <c r="OH26" s="76">
        <v>1198.32</v>
      </c>
      <c r="OI26" s="76">
        <v>599.16</v>
      </c>
      <c r="OJ26" s="76">
        <v>603.47299999999996</v>
      </c>
      <c r="OK26" s="76">
        <v>301.73700000000002</v>
      </c>
      <c r="OL26" s="76">
        <v>300.43299999999999</v>
      </c>
      <c r="OM26" s="76">
        <v>1</v>
      </c>
      <c r="ON26" s="76">
        <v>2</v>
      </c>
      <c r="OO26" s="76">
        <v>197.2</v>
      </c>
      <c r="OP26" s="76">
        <v>98.6</v>
      </c>
      <c r="OQ26" s="76">
        <v>11.6</v>
      </c>
      <c r="OR26" s="76">
        <v>1186.77</v>
      </c>
      <c r="OS26" s="76">
        <v>593.38699999999994</v>
      </c>
      <c r="OT26" s="76">
        <v>1007.13</v>
      </c>
      <c r="OU26" s="76">
        <v>599.99099999999999</v>
      </c>
      <c r="OV26" s="76">
        <v>299.99599999999998</v>
      </c>
      <c r="OW26" s="76">
        <v>885.476</v>
      </c>
      <c r="OX26" s="76">
        <v>1</v>
      </c>
      <c r="OY26" s="76">
        <v>2</v>
      </c>
      <c r="OZ26" s="76">
        <v>1</v>
      </c>
      <c r="PA26" s="76">
        <v>3.1</v>
      </c>
      <c r="PB26" s="76">
        <v>3.1</v>
      </c>
      <c r="PC26" s="76">
        <v>0</v>
      </c>
      <c r="PD26" s="76">
        <v>11.545299999999999</v>
      </c>
      <c r="PE26" s="76">
        <v>11.545299999999999</v>
      </c>
      <c r="PF26" s="76">
        <v>0</v>
      </c>
      <c r="PG26" s="76">
        <v>3.4817499999999999</v>
      </c>
      <c r="PH26" s="76">
        <v>3.4817499999999999</v>
      </c>
      <c r="PI26" s="76">
        <v>0</v>
      </c>
      <c r="PJ26" s="76">
        <v>0</v>
      </c>
      <c r="PK26" s="76">
        <v>0</v>
      </c>
      <c r="PL26" s="76"/>
      <c r="PM26" s="76"/>
      <c r="PN26" s="76"/>
      <c r="PO26" s="76"/>
      <c r="PP26" s="76"/>
      <c r="PQ26" s="76"/>
      <c r="PR26" s="76"/>
      <c r="PS26" s="76"/>
      <c r="PT26" s="76"/>
      <c r="PU26" s="76"/>
      <c r="PV26" s="76">
        <v>0</v>
      </c>
      <c r="PW26" s="76">
        <v>0</v>
      </c>
      <c r="PX26" s="76"/>
      <c r="PY26" s="76"/>
      <c r="PZ26" s="76"/>
      <c r="QA26" s="76"/>
      <c r="QB26" s="76"/>
      <c r="QC26" s="76"/>
      <c r="QD26" s="76"/>
      <c r="QE26" s="76"/>
      <c r="QF26" s="76"/>
      <c r="QG26" s="76"/>
      <c r="QH26" s="76">
        <v>0</v>
      </c>
      <c r="QI26" s="76">
        <v>0</v>
      </c>
      <c r="QJ26" s="76"/>
      <c r="QK26" s="76"/>
      <c r="QL26" s="76"/>
      <c r="QM26" s="76"/>
      <c r="QN26" s="76"/>
      <c r="QO26" s="76"/>
      <c r="QP26" s="76"/>
      <c r="QQ26" s="76"/>
      <c r="QR26" s="76"/>
      <c r="QS26" s="76"/>
      <c r="QT26" s="76">
        <v>0</v>
      </c>
      <c r="QU26" s="76">
        <v>100.15</v>
      </c>
      <c r="QV26" s="76">
        <v>101</v>
      </c>
      <c r="QW26" s="76">
        <v>1</v>
      </c>
      <c r="QX26" s="76">
        <v>6</v>
      </c>
      <c r="QY26" s="76">
        <v>7</v>
      </c>
      <c r="QZ26" s="76">
        <v>268.39999999999998</v>
      </c>
      <c r="RA26" s="76">
        <v>268.39999999999998</v>
      </c>
      <c r="RB26" s="76">
        <v>1673.36</v>
      </c>
      <c r="RC26" s="76">
        <v>1673.36</v>
      </c>
      <c r="RD26" s="76">
        <v>1067.43</v>
      </c>
      <c r="RE26" s="76">
        <v>1067.43</v>
      </c>
      <c r="RF26" s="76">
        <v>8053.32</v>
      </c>
      <c r="RG26" s="76">
        <v>1</v>
      </c>
      <c r="RH26" s="76">
        <v>1</v>
      </c>
      <c r="RI26" s="76">
        <v>17.100000000000001</v>
      </c>
      <c r="RJ26" s="76">
        <v>17.100000000000001</v>
      </c>
      <c r="RK26" s="76">
        <v>0</v>
      </c>
      <c r="RL26" s="76">
        <v>189.91</v>
      </c>
      <c r="RM26" s="76">
        <v>189.91</v>
      </c>
      <c r="RN26" s="76">
        <v>0</v>
      </c>
      <c r="RO26" s="76">
        <v>167.29300000000001</v>
      </c>
      <c r="RP26" s="76">
        <v>167.29300000000001</v>
      </c>
      <c r="RQ26" s="76">
        <v>0</v>
      </c>
      <c r="RR26" s="76">
        <v>1</v>
      </c>
      <c r="RS26" s="76">
        <v>2</v>
      </c>
      <c r="RT26" s="76">
        <v>2</v>
      </c>
      <c r="RU26" s="76">
        <v>63.3</v>
      </c>
      <c r="RV26" s="76">
        <v>31.7</v>
      </c>
      <c r="RW26" s="76">
        <v>1763.1</v>
      </c>
      <c r="RX26" s="76">
        <v>574.29700000000003</v>
      </c>
      <c r="RY26" s="76">
        <v>287.149</v>
      </c>
      <c r="RZ26" s="76">
        <v>148472</v>
      </c>
      <c r="SA26" s="76">
        <v>417.00200000000001</v>
      </c>
      <c r="SB26" s="76">
        <v>208.501</v>
      </c>
      <c r="SC26" s="76">
        <v>80469.600000000006</v>
      </c>
      <c r="SD26" s="76">
        <v>2</v>
      </c>
      <c r="SE26" s="76">
        <v>3</v>
      </c>
      <c r="SF26" s="76">
        <v>4</v>
      </c>
      <c r="SG26" s="76">
        <v>63.4</v>
      </c>
      <c r="SH26" s="76">
        <v>15.9</v>
      </c>
      <c r="SI26" s="76">
        <v>191.7</v>
      </c>
      <c r="SJ26" s="76">
        <v>298.97300000000001</v>
      </c>
      <c r="SK26" s="76">
        <v>74.743300000000005</v>
      </c>
      <c r="SL26" s="76">
        <v>3604.76</v>
      </c>
      <c r="SM26" s="76">
        <v>42.569699999999997</v>
      </c>
      <c r="SN26" s="76">
        <v>0</v>
      </c>
      <c r="SO26" s="76">
        <v>2577.6799999999998</v>
      </c>
      <c r="SP26" s="76">
        <v>1</v>
      </c>
      <c r="SQ26" s="76">
        <v>4</v>
      </c>
      <c r="SR26" s="76">
        <v>2</v>
      </c>
      <c r="SS26" s="76">
        <v>9.5</v>
      </c>
      <c r="ST26" s="76">
        <v>4.7</v>
      </c>
      <c r="SU26" s="76">
        <v>20.100000000000001</v>
      </c>
      <c r="SV26" s="76">
        <v>50.081299999999999</v>
      </c>
      <c r="SW26" s="76">
        <v>25.040600000000001</v>
      </c>
      <c r="SX26" s="76">
        <v>30.999099999999999</v>
      </c>
      <c r="SY26" s="76">
        <v>33.704599999999999</v>
      </c>
      <c r="SZ26" s="76">
        <v>16.8523</v>
      </c>
      <c r="TA26" s="76">
        <v>56.712200000000003</v>
      </c>
      <c r="TB26" s="76">
        <v>1</v>
      </c>
      <c r="TC26" s="76">
        <v>5</v>
      </c>
      <c r="TD26" s="76">
        <v>2</v>
      </c>
      <c r="TE26" s="76">
        <v>106.6</v>
      </c>
      <c r="TF26" s="76">
        <v>53.3</v>
      </c>
      <c r="TG26" s="76">
        <v>473.5</v>
      </c>
      <c r="TH26" s="76">
        <v>541.27200000000005</v>
      </c>
      <c r="TI26" s="76">
        <v>270.63600000000002</v>
      </c>
      <c r="TJ26" s="76">
        <v>5194.4799999999996</v>
      </c>
      <c r="TK26" s="76">
        <v>275.745</v>
      </c>
      <c r="TL26" s="76">
        <v>137.87200000000001</v>
      </c>
      <c r="TM26" s="76">
        <v>1588.39</v>
      </c>
      <c r="TN26" s="76">
        <v>1</v>
      </c>
      <c r="TO26" s="76">
        <v>4.1428599999999998</v>
      </c>
      <c r="TP26" s="76">
        <v>268.39999999999998</v>
      </c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  <c r="ANC26" s="6"/>
      <c r="AND26" s="6"/>
      <c r="ANE26" s="6"/>
      <c r="ANF26" s="6"/>
      <c r="ANG26" s="6"/>
      <c r="ANH26" s="6"/>
      <c r="ANI26" s="6"/>
      <c r="ANJ26" s="6"/>
      <c r="ANK26" s="6"/>
      <c r="ANL26" s="6"/>
      <c r="ANM26" s="6"/>
      <c r="ANN26" s="6"/>
      <c r="ANO26" s="6"/>
      <c r="ANP26" s="6"/>
      <c r="ANQ26" s="6"/>
      <c r="ANR26" s="6"/>
      <c r="ANS26" s="6"/>
      <c r="ANT26" s="6"/>
      <c r="ANU26" s="6"/>
      <c r="ANV26" s="6"/>
      <c r="ANW26" s="6"/>
      <c r="ANX26" s="6"/>
      <c r="ANY26" s="6"/>
      <c r="ANZ26" s="6"/>
      <c r="AOA26" s="6"/>
      <c r="AOB26" s="6"/>
      <c r="AOC26" s="6"/>
      <c r="AOD26" s="6"/>
      <c r="AOE26" s="6"/>
      <c r="AOF26" s="6"/>
      <c r="AOG26" s="6"/>
      <c r="AOH26" s="6"/>
      <c r="AOI26" s="6"/>
      <c r="AOJ26" s="6"/>
      <c r="AOK26" s="6"/>
      <c r="AOL26" s="6"/>
      <c r="AOM26" s="6"/>
      <c r="AON26" s="6"/>
      <c r="AOO26" s="6"/>
      <c r="AOP26" s="6"/>
      <c r="AOQ26" s="6"/>
      <c r="AOR26" s="6"/>
      <c r="AOS26" s="6"/>
      <c r="AOT26" s="6"/>
      <c r="AOU26" s="6"/>
      <c r="AOV26" s="6"/>
      <c r="AOW26" s="6"/>
      <c r="AOX26" s="6"/>
      <c r="AOY26" s="6"/>
      <c r="AOZ26" s="6"/>
      <c r="APA26" s="6"/>
      <c r="APB26" s="6"/>
      <c r="APC26" s="6"/>
      <c r="APD26" s="6"/>
      <c r="APE26" s="6"/>
      <c r="APF26" s="6"/>
      <c r="APG26" s="6"/>
      <c r="APH26" s="6"/>
      <c r="API26" s="6"/>
      <c r="APJ26" s="6"/>
      <c r="APK26" s="6"/>
      <c r="APL26" s="6"/>
      <c r="APM26" s="6"/>
      <c r="APN26" s="6"/>
      <c r="APO26" s="6"/>
      <c r="APP26" s="6"/>
      <c r="APQ26" s="6"/>
      <c r="APR26" s="6"/>
      <c r="APS26" s="6"/>
      <c r="APT26" s="6"/>
      <c r="APU26" s="6"/>
      <c r="APV26" s="6"/>
      <c r="APW26" s="6"/>
      <c r="APX26" s="6"/>
      <c r="APY26" s="6"/>
      <c r="APZ26" s="6"/>
      <c r="AQA26" s="6"/>
      <c r="AQB26" s="6"/>
      <c r="AQC26" s="6"/>
      <c r="AQD26" s="6"/>
      <c r="AQE26" s="6"/>
      <c r="AQF26" s="6"/>
      <c r="AQG26" s="6"/>
      <c r="AQH26" s="6"/>
      <c r="AQI26" s="6"/>
      <c r="AQJ26" s="6"/>
      <c r="AQK26" s="6"/>
      <c r="AQL26" s="6"/>
      <c r="AQM26" s="6"/>
      <c r="AQN26" s="6"/>
      <c r="AQO26" s="6"/>
      <c r="AQP26" s="6"/>
      <c r="AQQ26" s="6"/>
      <c r="AQR26" s="6"/>
      <c r="AQS26" s="6"/>
      <c r="AQT26" s="6"/>
      <c r="AQU26" s="6"/>
      <c r="AQV26" s="6"/>
      <c r="AQW26" s="6"/>
      <c r="AQX26" s="6"/>
      <c r="AQY26" s="6"/>
      <c r="AQZ26" s="6"/>
      <c r="ARA26" s="6"/>
      <c r="ARB26" s="6"/>
      <c r="ARC26" s="6"/>
      <c r="ARD26" s="6"/>
      <c r="ARE26" s="6"/>
      <c r="ARF26" s="6"/>
      <c r="ARG26" s="6"/>
      <c r="ARH26" s="6"/>
      <c r="ARI26" s="6"/>
      <c r="ARJ26" s="6"/>
      <c r="ARK26" s="6"/>
      <c r="ARL26" s="6"/>
      <c r="ARM26" s="6"/>
      <c r="ARN26" s="6"/>
      <c r="ARO26" s="6"/>
      <c r="ARP26" s="6"/>
      <c r="ARQ26" s="6"/>
      <c r="ARR26" s="6"/>
      <c r="ARS26" s="6"/>
      <c r="ART26" s="6"/>
      <c r="ARU26" s="6"/>
      <c r="ARV26" s="6"/>
      <c r="ARW26" s="6"/>
      <c r="ARX26" s="6"/>
      <c r="ARY26" s="6"/>
      <c r="ARZ26" s="6"/>
      <c r="ASA26" s="6"/>
      <c r="ASB26" s="6"/>
      <c r="ASC26" s="6"/>
      <c r="ASD26" s="6"/>
      <c r="ASE26" s="6"/>
      <c r="ASF26" s="6"/>
      <c r="ASG26" s="6"/>
      <c r="ASH26" s="6"/>
      <c r="ASI26" s="6"/>
      <c r="ASJ26" s="6"/>
      <c r="ASK26" s="6"/>
      <c r="ASL26" s="6"/>
      <c r="ASM26" s="6"/>
      <c r="ASN26" s="6"/>
      <c r="ASO26" s="6"/>
      <c r="ASP26" s="6"/>
      <c r="ASQ26" s="6"/>
      <c r="ASR26" s="6"/>
      <c r="ASS26" s="6"/>
      <c r="AST26" s="6"/>
      <c r="ASU26" s="6"/>
      <c r="ASV26" s="6"/>
      <c r="ASW26" s="6"/>
      <c r="ASX26" s="6"/>
      <c r="ASY26" s="6"/>
      <c r="ASZ26" s="6"/>
      <c r="ATA26" s="6"/>
      <c r="ATB26" s="6"/>
      <c r="ATC26" s="6"/>
      <c r="ATD26" s="6"/>
      <c r="ATE26" s="6"/>
      <c r="ATF26" s="6"/>
      <c r="ATG26" s="6"/>
      <c r="ATH26" s="6"/>
      <c r="ATI26" s="6"/>
      <c r="ATJ26" s="6"/>
    </row>
    <row r="27" spans="1:1206" s="36" customFormat="1" x14ac:dyDescent="0.25">
      <c r="A27" s="21">
        <v>2</v>
      </c>
      <c r="B27" s="13" t="s">
        <v>646</v>
      </c>
      <c r="C27" s="6">
        <v>161</v>
      </c>
      <c r="D27" s="13"/>
      <c r="E27" s="13"/>
      <c r="F27" s="22">
        <v>5</v>
      </c>
      <c r="G27" s="68">
        <v>19</v>
      </c>
      <c r="H27" s="68">
        <v>21.3</v>
      </c>
      <c r="I27" s="68" t="s">
        <v>531</v>
      </c>
      <c r="J27" s="68" t="s">
        <v>647</v>
      </c>
      <c r="K27" s="68">
        <v>0</v>
      </c>
      <c r="L27" s="68">
        <v>1</v>
      </c>
      <c r="M27" s="68"/>
      <c r="N27" s="68"/>
      <c r="O27" s="68" t="s">
        <v>566</v>
      </c>
      <c r="P27" s="68"/>
      <c r="Q27" s="68"/>
      <c r="R27" s="68"/>
      <c r="S27" s="68"/>
      <c r="T27" s="68"/>
      <c r="U27" s="68"/>
      <c r="V27" s="68"/>
      <c r="W27" s="81">
        <v>0.64</v>
      </c>
      <c r="X27" s="81">
        <v>0.64</v>
      </c>
      <c r="Y27" s="50">
        <v>542</v>
      </c>
      <c r="Z27" s="50">
        <v>658</v>
      </c>
      <c r="AA27" s="25">
        <v>0.82370820668693012</v>
      </c>
      <c r="AB27" s="25">
        <v>0.82370820668693012</v>
      </c>
      <c r="AC27" s="25">
        <v>1</v>
      </c>
      <c r="AD27" s="25">
        <v>1</v>
      </c>
      <c r="AE27" s="60">
        <v>11.18</v>
      </c>
      <c r="AF27" s="60"/>
      <c r="AG27" s="60">
        <v>5.28</v>
      </c>
      <c r="AH27" s="60">
        <v>0.217</v>
      </c>
      <c r="AI27" s="60">
        <v>0.22700000000000001</v>
      </c>
      <c r="AJ27" s="60">
        <v>-1.2718400000000001</v>
      </c>
      <c r="AK27" s="60">
        <v>-46.136099999999999</v>
      </c>
      <c r="AL27" s="60">
        <v>1.2315100000000001</v>
      </c>
      <c r="AM27" s="60">
        <v>-44.686399999999999</v>
      </c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35"/>
      <c r="BD27" s="15"/>
      <c r="BE27" s="15"/>
      <c r="BF27" s="27"/>
      <c r="BG27" s="60">
        <v>1</v>
      </c>
      <c r="BH27" s="59">
        <v>-45.01</v>
      </c>
      <c r="BI27" s="59">
        <v>1500</v>
      </c>
      <c r="BJ27" s="59"/>
      <c r="BK27" s="59">
        <v>15.54</v>
      </c>
      <c r="BL27" s="59">
        <v>18</v>
      </c>
      <c r="BM27" s="59">
        <v>33.54</v>
      </c>
      <c r="BN27" s="59">
        <v>0.22</v>
      </c>
      <c r="BO27" s="59">
        <v>0.12</v>
      </c>
      <c r="BP27" s="59">
        <v>139.84</v>
      </c>
      <c r="BQ27" s="59"/>
      <c r="BR27" s="59">
        <v>-41.78</v>
      </c>
      <c r="BS27" s="59">
        <v>3.23</v>
      </c>
      <c r="BT27" s="59">
        <v>0.72</v>
      </c>
      <c r="BU27" s="59"/>
      <c r="BV27" s="59"/>
      <c r="BW27" s="59"/>
      <c r="BX27" s="59">
        <v>0.54</v>
      </c>
      <c r="BY27" s="71">
        <v>0.72</v>
      </c>
      <c r="BZ27" s="25">
        <v>1</v>
      </c>
      <c r="CA27" s="71"/>
      <c r="CB27" s="71"/>
      <c r="CC27" s="71"/>
      <c r="CD27" s="71"/>
      <c r="CE27" s="71"/>
      <c r="CF27" s="71"/>
      <c r="CG27" s="71"/>
      <c r="CH27" s="71"/>
      <c r="CI27" s="71"/>
      <c r="CJ27"/>
      <c r="CK27" s="71"/>
      <c r="CL27" s="71"/>
      <c r="CM27" s="71"/>
      <c r="CN27" s="61">
        <v>0.36805555555555558</v>
      </c>
      <c r="CO27" s="61"/>
      <c r="CP27" s="61">
        <v>0.38541666666666669</v>
      </c>
      <c r="CQ27" s="61">
        <v>0.49027777777777781</v>
      </c>
      <c r="CR27" s="61">
        <v>0.10486111111111113</v>
      </c>
      <c r="CS27" s="25"/>
      <c r="CT27" s="25"/>
      <c r="CU27" s="25"/>
      <c r="CV27" s="71">
        <v>16.2</v>
      </c>
      <c r="CW27" s="71"/>
      <c r="CX27" s="13"/>
      <c r="CY27" s="13">
        <v>15</v>
      </c>
      <c r="CZ27" s="72">
        <v>0</v>
      </c>
      <c r="DA27" s="73">
        <v>0</v>
      </c>
      <c r="DB27" s="15"/>
      <c r="DC27" s="73"/>
      <c r="DD27" s="74">
        <v>1</v>
      </c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>
        <v>0</v>
      </c>
      <c r="DQ27" s="15"/>
      <c r="DR27" s="15"/>
      <c r="DS27" s="15"/>
      <c r="DT27" s="15"/>
      <c r="DU27" s="15"/>
      <c r="DV27" s="15"/>
      <c r="DW27" s="15"/>
      <c r="DX27" s="13">
        <v>0</v>
      </c>
      <c r="DY27" s="13">
        <v>1</v>
      </c>
      <c r="DZ27" s="13">
        <v>0</v>
      </c>
      <c r="EA27" s="13">
        <v>0</v>
      </c>
      <c r="EB27" s="14">
        <v>1</v>
      </c>
      <c r="EC27" s="63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4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13"/>
      <c r="FM27" s="63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60"/>
      <c r="GA27" s="60"/>
      <c r="GB27" s="60"/>
      <c r="GC27" s="60"/>
      <c r="GD27" s="60"/>
      <c r="GE27" s="65"/>
      <c r="GF27" s="60"/>
      <c r="GG27" s="60"/>
      <c r="GH27" s="60"/>
      <c r="GI27" s="60"/>
      <c r="GJ27" s="60"/>
      <c r="GK27" s="60"/>
      <c r="GL27" s="60"/>
      <c r="GM27" s="60"/>
      <c r="GN27" s="60"/>
      <c r="GO27" s="60"/>
      <c r="GP27" s="60"/>
      <c r="GQ27" s="60"/>
      <c r="GR27" s="60"/>
      <c r="GS27" s="60"/>
      <c r="GT27" s="60"/>
      <c r="GU27" s="60"/>
      <c r="GV27" s="60"/>
      <c r="GW27" s="63"/>
      <c r="GX27" s="60"/>
      <c r="GY27" s="60"/>
      <c r="GZ27" s="60"/>
      <c r="HA27" s="60"/>
      <c r="HB27" s="60"/>
      <c r="HC27" s="60"/>
      <c r="HD27" s="60"/>
      <c r="HE27" s="60"/>
      <c r="HF27" s="60"/>
      <c r="HG27" s="60"/>
      <c r="HH27" s="60"/>
      <c r="HI27" s="60"/>
      <c r="HJ27" s="60"/>
      <c r="HK27" s="60"/>
      <c r="HL27" s="60"/>
      <c r="HM27" s="60"/>
      <c r="HN27" s="60"/>
      <c r="HO27" s="65"/>
      <c r="HP27" s="60"/>
      <c r="HQ27" s="60"/>
      <c r="HR27" s="60"/>
      <c r="HS27" s="60"/>
      <c r="HT27" s="60"/>
      <c r="HU27" s="60"/>
      <c r="HV27" s="60"/>
      <c r="HW27" s="60"/>
      <c r="HX27" s="60"/>
      <c r="HY27" s="60"/>
      <c r="HZ27" s="60"/>
      <c r="IA27" s="60"/>
      <c r="IB27" s="60"/>
      <c r="IC27" s="60"/>
      <c r="ID27" s="60"/>
      <c r="IE27" s="60"/>
      <c r="IF27" s="60"/>
      <c r="IG27" s="63"/>
      <c r="IH27" s="60"/>
      <c r="II27" s="60"/>
      <c r="IJ27" s="60"/>
      <c r="IK27" s="60"/>
      <c r="IL27" s="60"/>
      <c r="IM27" s="60"/>
      <c r="IN27" s="60"/>
      <c r="IO27" s="60"/>
      <c r="IP27" s="60"/>
      <c r="IQ27" s="60"/>
      <c r="IR27" s="60"/>
      <c r="IS27" s="60"/>
      <c r="IT27" s="60"/>
      <c r="IU27" s="60"/>
      <c r="IV27" s="60"/>
      <c r="IW27" s="60"/>
      <c r="IX27" s="60"/>
      <c r="IY27" s="64"/>
      <c r="IZ27" s="60"/>
      <c r="JA27" s="60"/>
      <c r="JB27" s="60"/>
      <c r="JC27" s="60"/>
      <c r="JD27" s="60"/>
      <c r="JE27" s="60"/>
      <c r="JF27" s="60"/>
      <c r="JG27" s="60"/>
      <c r="JH27" s="60"/>
      <c r="JI27" s="60"/>
      <c r="JJ27" s="60"/>
      <c r="JK27" s="60"/>
      <c r="JL27" s="60"/>
      <c r="JM27" s="60"/>
      <c r="JN27" s="60"/>
      <c r="JO27" s="60"/>
      <c r="JP27" s="60"/>
      <c r="JQ27" s="60"/>
      <c r="JR27" s="60"/>
      <c r="JS27" s="60"/>
      <c r="JT27" s="60"/>
      <c r="JU27" s="60"/>
      <c r="JV27" s="60"/>
      <c r="JW27" s="60"/>
      <c r="JX27" s="60"/>
      <c r="JY27" s="60"/>
      <c r="JZ27" s="60"/>
      <c r="KA27" s="60"/>
      <c r="KB27" s="60"/>
      <c r="KC27" s="60"/>
      <c r="KD27" s="60"/>
      <c r="KE27" s="60"/>
      <c r="KF27" s="60"/>
      <c r="KG27" s="60"/>
      <c r="KH27" s="60"/>
      <c r="KI27" s="64"/>
      <c r="KJ27" s="60"/>
      <c r="KK27" s="60"/>
      <c r="KL27" s="60"/>
      <c r="KM27" s="60"/>
      <c r="KN27" s="60"/>
      <c r="KO27" s="60"/>
      <c r="KP27" s="60"/>
      <c r="KQ27" s="60"/>
      <c r="KR27" s="60"/>
      <c r="KS27" s="60"/>
      <c r="KT27" s="60"/>
      <c r="KU27" s="60"/>
      <c r="KV27" s="60"/>
      <c r="KW27" s="60"/>
      <c r="KX27" s="60"/>
      <c r="KY27" s="60"/>
      <c r="KZ27" s="76">
        <v>67.400000000000006</v>
      </c>
      <c r="LA27" s="76">
        <v>241.25800000000001</v>
      </c>
      <c r="LB27" s="76">
        <v>25.4</v>
      </c>
      <c r="LC27" s="76">
        <v>13.5</v>
      </c>
      <c r="LD27" s="76">
        <v>1.8821000000000001</v>
      </c>
      <c r="LE27" s="76">
        <v>0.69030000000000002</v>
      </c>
      <c r="LF27" s="76">
        <v>0.92569999999999997</v>
      </c>
      <c r="LG27" s="76">
        <v>0.66700000000000004</v>
      </c>
      <c r="LH27" s="76">
        <v>0.47649999999999998</v>
      </c>
      <c r="LI27" s="76">
        <v>5</v>
      </c>
      <c r="LJ27" s="76">
        <v>4</v>
      </c>
      <c r="LK27" s="76">
        <v>9</v>
      </c>
      <c r="LL27" s="76">
        <v>528.20000000000005</v>
      </c>
      <c r="LM27" s="76">
        <v>105.6</v>
      </c>
      <c r="LN27" s="76">
        <v>2107.25</v>
      </c>
      <c r="LO27" s="76">
        <v>421.45</v>
      </c>
      <c r="LP27" s="76">
        <v>758.42100000000005</v>
      </c>
      <c r="LQ27" s="76">
        <v>151.684</v>
      </c>
      <c r="LR27" s="76">
        <v>2007.07</v>
      </c>
      <c r="LS27" s="76">
        <v>1</v>
      </c>
      <c r="LT27" s="76">
        <v>5</v>
      </c>
      <c r="LU27" s="76">
        <v>275.60000000000002</v>
      </c>
      <c r="LV27" s="76">
        <v>55.1</v>
      </c>
      <c r="LW27" s="76">
        <v>2387.1</v>
      </c>
      <c r="LX27" s="76">
        <v>1182.77</v>
      </c>
      <c r="LY27" s="76">
        <v>236.55500000000001</v>
      </c>
      <c r="LZ27" s="76">
        <v>42317.599999999999</v>
      </c>
      <c r="MA27" s="76">
        <v>461.65800000000002</v>
      </c>
      <c r="MB27" s="76">
        <v>92.331599999999995</v>
      </c>
      <c r="MC27" s="76">
        <v>7615.32</v>
      </c>
      <c r="MD27" s="76">
        <v>2</v>
      </c>
      <c r="ME27" s="76">
        <v>2</v>
      </c>
      <c r="MF27" s="76">
        <v>4</v>
      </c>
      <c r="MG27" s="76">
        <v>187.6</v>
      </c>
      <c r="MH27" s="76">
        <v>46.9</v>
      </c>
      <c r="MI27" s="76">
        <v>1696.7</v>
      </c>
      <c r="MJ27" s="76">
        <v>740.58600000000001</v>
      </c>
      <c r="MK27" s="76">
        <v>185.14699999999999</v>
      </c>
      <c r="ML27" s="76">
        <v>35218.199999999997</v>
      </c>
      <c r="MM27" s="76">
        <v>252.71899999999999</v>
      </c>
      <c r="MN27" s="76">
        <v>63.1798</v>
      </c>
      <c r="MO27" s="76">
        <v>4990.25</v>
      </c>
      <c r="MP27" s="76">
        <v>2</v>
      </c>
      <c r="MQ27" s="76">
        <v>3</v>
      </c>
      <c r="MR27" s="76">
        <v>4</v>
      </c>
      <c r="MS27" s="76">
        <v>65</v>
      </c>
      <c r="MT27" s="76">
        <v>16.3</v>
      </c>
      <c r="MU27" s="76">
        <v>254.5</v>
      </c>
      <c r="MV27" s="76">
        <v>183.88900000000001</v>
      </c>
      <c r="MW27" s="76">
        <v>45.9724</v>
      </c>
      <c r="MX27" s="76">
        <v>1968.14</v>
      </c>
      <c r="MY27" s="76">
        <v>11.0108</v>
      </c>
      <c r="MZ27" s="76">
        <v>0</v>
      </c>
      <c r="NA27" s="76">
        <v>104.84</v>
      </c>
      <c r="NB27" s="76">
        <v>0</v>
      </c>
      <c r="NC27" s="76">
        <v>0</v>
      </c>
      <c r="ND27" s="76"/>
      <c r="NE27" s="76"/>
      <c r="NF27" s="76"/>
      <c r="NG27" s="76"/>
      <c r="NH27" s="76"/>
      <c r="NI27" s="76"/>
      <c r="NJ27" s="76"/>
      <c r="NK27" s="76"/>
      <c r="NL27" s="76"/>
      <c r="NM27" s="76"/>
      <c r="NN27" s="76">
        <v>0</v>
      </c>
      <c r="NO27" s="76"/>
      <c r="NP27" s="76"/>
      <c r="NQ27" s="76"/>
      <c r="NR27" s="76"/>
      <c r="NS27" s="76"/>
      <c r="NT27" s="76"/>
      <c r="NU27" s="76"/>
      <c r="NV27" s="76"/>
      <c r="NW27" s="76"/>
      <c r="NX27" s="76"/>
      <c r="NY27" s="76"/>
      <c r="NZ27" s="76">
        <v>0</v>
      </c>
      <c r="OA27" s="76">
        <v>80.455600000000004</v>
      </c>
      <c r="OB27" s="76">
        <v>171</v>
      </c>
      <c r="OC27" s="76">
        <v>2</v>
      </c>
      <c r="OD27" s="76">
        <v>1</v>
      </c>
      <c r="OE27" s="76">
        <v>3</v>
      </c>
      <c r="OF27" s="76">
        <v>207.3</v>
      </c>
      <c r="OG27" s="76">
        <v>103.6</v>
      </c>
      <c r="OH27" s="76">
        <v>1018.26</v>
      </c>
      <c r="OI27" s="76">
        <v>509.13200000000001</v>
      </c>
      <c r="OJ27" s="76">
        <v>435.69299999999998</v>
      </c>
      <c r="OK27" s="76">
        <v>217.846</v>
      </c>
      <c r="OL27" s="76">
        <v>518.23599999999999</v>
      </c>
      <c r="OM27" s="76">
        <v>1</v>
      </c>
      <c r="ON27" s="76">
        <v>2</v>
      </c>
      <c r="OO27" s="76">
        <v>87.5</v>
      </c>
      <c r="OP27" s="76">
        <v>43.7</v>
      </c>
      <c r="OQ27" s="76">
        <v>110.4</v>
      </c>
      <c r="OR27" s="76">
        <v>489.46899999999999</v>
      </c>
      <c r="OS27" s="76">
        <v>244.73500000000001</v>
      </c>
      <c r="OT27" s="76">
        <v>24224.6</v>
      </c>
      <c r="OU27" s="76">
        <v>241.065</v>
      </c>
      <c r="OV27" s="76">
        <v>120.533</v>
      </c>
      <c r="OW27" s="76">
        <v>12154.6</v>
      </c>
      <c r="OX27" s="76">
        <v>1</v>
      </c>
      <c r="OY27" s="76">
        <v>2</v>
      </c>
      <c r="OZ27" s="76">
        <v>2</v>
      </c>
      <c r="PA27" s="76">
        <v>119.8</v>
      </c>
      <c r="PB27" s="76">
        <v>59.9</v>
      </c>
      <c r="PC27" s="76">
        <v>4391.3</v>
      </c>
      <c r="PD27" s="76">
        <v>528.79499999999996</v>
      </c>
      <c r="PE27" s="76">
        <v>264.39800000000002</v>
      </c>
      <c r="PF27" s="76">
        <v>80139.199999999997</v>
      </c>
      <c r="PG27" s="76">
        <v>194.62799999999999</v>
      </c>
      <c r="PH27" s="76">
        <v>97.313900000000004</v>
      </c>
      <c r="PI27" s="76">
        <v>10258.299999999999</v>
      </c>
      <c r="PJ27" s="76">
        <v>0</v>
      </c>
      <c r="PK27" s="76">
        <v>0</v>
      </c>
      <c r="PL27" s="76"/>
      <c r="PM27" s="76"/>
      <c r="PN27" s="76"/>
      <c r="PO27" s="76"/>
      <c r="PP27" s="76"/>
      <c r="PQ27" s="76"/>
      <c r="PR27" s="76"/>
      <c r="PS27" s="76"/>
      <c r="PT27" s="76"/>
      <c r="PU27" s="76"/>
      <c r="PV27" s="76">
        <v>0</v>
      </c>
      <c r="PW27" s="76">
        <v>0</v>
      </c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>
        <v>0</v>
      </c>
      <c r="QI27" s="76">
        <v>0</v>
      </c>
      <c r="QJ27" s="76"/>
      <c r="QK27" s="76"/>
      <c r="QL27" s="76"/>
      <c r="QM27" s="76"/>
      <c r="QN27" s="76"/>
      <c r="QO27" s="76"/>
      <c r="QP27" s="76"/>
      <c r="QQ27" s="76"/>
      <c r="QR27" s="76"/>
      <c r="QS27" s="76"/>
      <c r="QT27" s="76">
        <v>0</v>
      </c>
      <c r="QU27" s="76">
        <v>86.133300000000006</v>
      </c>
      <c r="QV27" s="76">
        <v>171</v>
      </c>
      <c r="QW27" s="76">
        <v>2</v>
      </c>
      <c r="QX27" s="76">
        <v>3</v>
      </c>
      <c r="QY27" s="76">
        <v>5</v>
      </c>
      <c r="QZ27" s="76">
        <v>298.60000000000002</v>
      </c>
      <c r="RA27" s="76">
        <v>149.30000000000001</v>
      </c>
      <c r="RB27" s="76">
        <v>1046.46</v>
      </c>
      <c r="RC27" s="76">
        <v>523.23199999999997</v>
      </c>
      <c r="RD27" s="76">
        <v>315.03399999999999</v>
      </c>
      <c r="RE27" s="76">
        <v>157.517</v>
      </c>
      <c r="RF27" s="76">
        <v>1941.05</v>
      </c>
      <c r="RG27" s="76">
        <v>1</v>
      </c>
      <c r="RH27" s="76">
        <v>2</v>
      </c>
      <c r="RI27" s="76">
        <v>165.8</v>
      </c>
      <c r="RJ27" s="76">
        <v>82.9</v>
      </c>
      <c r="RK27" s="76">
        <v>6555.6</v>
      </c>
      <c r="RL27" s="76">
        <v>650.78399999999999</v>
      </c>
      <c r="RM27" s="76">
        <v>325.392</v>
      </c>
      <c r="RN27" s="76">
        <v>91478</v>
      </c>
      <c r="RO27" s="76">
        <v>212.899</v>
      </c>
      <c r="RP27" s="76">
        <v>106.45</v>
      </c>
      <c r="RQ27" s="76">
        <v>9153.89</v>
      </c>
      <c r="RR27" s="76">
        <v>1</v>
      </c>
      <c r="RS27" s="76">
        <v>2</v>
      </c>
      <c r="RT27" s="76">
        <v>2</v>
      </c>
      <c r="RU27" s="76">
        <v>67.8</v>
      </c>
      <c r="RV27" s="76">
        <v>33.9</v>
      </c>
      <c r="RW27" s="76">
        <v>22</v>
      </c>
      <c r="RX27" s="76">
        <v>211.791</v>
      </c>
      <c r="RY27" s="76">
        <v>105.896</v>
      </c>
      <c r="RZ27" s="76">
        <v>392.26799999999997</v>
      </c>
      <c r="SA27" s="76">
        <v>58.091500000000003</v>
      </c>
      <c r="SB27" s="76">
        <v>29.0457</v>
      </c>
      <c r="SC27" s="76">
        <v>51.8688</v>
      </c>
      <c r="SD27" s="76">
        <v>2</v>
      </c>
      <c r="SE27" s="76">
        <v>3</v>
      </c>
      <c r="SF27" s="76">
        <v>4</v>
      </c>
      <c r="SG27" s="76">
        <v>65</v>
      </c>
      <c r="SH27" s="76">
        <v>16.3</v>
      </c>
      <c r="SI27" s="76">
        <v>254.5</v>
      </c>
      <c r="SJ27" s="76">
        <v>183.88900000000001</v>
      </c>
      <c r="SK27" s="76">
        <v>45.9724</v>
      </c>
      <c r="SL27" s="76">
        <v>1968.14</v>
      </c>
      <c r="SM27" s="76">
        <v>11.0108</v>
      </c>
      <c r="SN27" s="76">
        <v>0</v>
      </c>
      <c r="SO27" s="76">
        <v>104.84</v>
      </c>
      <c r="SP27" s="76">
        <v>0</v>
      </c>
      <c r="SQ27" s="76">
        <v>0</v>
      </c>
      <c r="SR27" s="76"/>
      <c r="SS27" s="76"/>
      <c r="ST27" s="76"/>
      <c r="SU27" s="76"/>
      <c r="SV27" s="76"/>
      <c r="SW27" s="76"/>
      <c r="SX27" s="76"/>
      <c r="SY27" s="76"/>
      <c r="SZ27" s="76"/>
      <c r="TA27" s="76"/>
      <c r="TB27" s="76">
        <v>0</v>
      </c>
      <c r="TC27" s="76">
        <v>0</v>
      </c>
      <c r="TD27" s="76"/>
      <c r="TE27" s="76"/>
      <c r="TF27" s="76"/>
      <c r="TG27" s="76"/>
      <c r="TH27" s="76"/>
      <c r="TI27" s="76"/>
      <c r="TJ27" s="76"/>
      <c r="TK27" s="76"/>
      <c r="TL27" s="76"/>
      <c r="TM27" s="76"/>
      <c r="TN27" s="76">
        <v>0</v>
      </c>
      <c r="TO27" s="76">
        <v>2.4</v>
      </c>
      <c r="TP27" s="76">
        <v>158.5</v>
      </c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  <c r="AMY27" s="6"/>
      <c r="AMZ27" s="6"/>
      <c r="ANA27" s="6"/>
      <c r="ANB27" s="6"/>
      <c r="ANC27" s="6"/>
      <c r="AND27" s="6"/>
      <c r="ANE27" s="6"/>
      <c r="ANF27" s="6"/>
      <c r="ANG27" s="6"/>
      <c r="ANH27" s="6"/>
      <c r="ANI27" s="6"/>
      <c r="ANJ27" s="6"/>
      <c r="ANK27" s="6"/>
      <c r="ANL27" s="6"/>
      <c r="ANM27" s="6"/>
      <c r="ANN27" s="6"/>
      <c r="ANO27" s="6"/>
      <c r="ANP27" s="6"/>
      <c r="ANQ27" s="6"/>
      <c r="ANR27" s="6"/>
      <c r="ANS27" s="6"/>
      <c r="ANT27" s="6"/>
      <c r="ANU27" s="6"/>
      <c r="ANV27" s="6"/>
      <c r="ANW27" s="6"/>
      <c r="ANX27" s="6"/>
      <c r="ANY27" s="6"/>
      <c r="ANZ27" s="6"/>
      <c r="AOA27" s="6"/>
      <c r="AOB27" s="6"/>
      <c r="AOC27" s="6"/>
      <c r="AOD27" s="6"/>
      <c r="AOE27" s="6"/>
      <c r="AOF27" s="6"/>
      <c r="AOG27" s="6"/>
      <c r="AOH27" s="6"/>
      <c r="AOI27" s="6"/>
      <c r="AOJ27" s="6"/>
      <c r="AOK27" s="6"/>
      <c r="AOL27" s="6"/>
      <c r="AOM27" s="6"/>
      <c r="AON27" s="6"/>
      <c r="AOO27" s="6"/>
      <c r="AOP27" s="6"/>
      <c r="AOQ27" s="6"/>
      <c r="AOR27" s="6"/>
      <c r="AOS27" s="6"/>
      <c r="AOT27" s="6"/>
      <c r="AOU27" s="6"/>
      <c r="AOV27" s="6"/>
      <c r="AOW27" s="6"/>
      <c r="AOX27" s="6"/>
      <c r="AOY27" s="6"/>
      <c r="AOZ27" s="6"/>
      <c r="APA27" s="6"/>
      <c r="APB27" s="6"/>
      <c r="APC27" s="6"/>
      <c r="APD27" s="6"/>
      <c r="APE27" s="6"/>
      <c r="APF27" s="6"/>
      <c r="APG27" s="6"/>
      <c r="APH27" s="6"/>
      <c r="API27" s="6"/>
      <c r="APJ27" s="6"/>
      <c r="APK27" s="6"/>
      <c r="APL27" s="6"/>
      <c r="APM27" s="6"/>
      <c r="APN27" s="6"/>
      <c r="APO27" s="6"/>
      <c r="APP27" s="6"/>
      <c r="APQ27" s="6"/>
      <c r="APR27" s="6"/>
      <c r="APS27" s="6"/>
      <c r="APT27" s="6"/>
      <c r="APU27" s="6"/>
      <c r="APV27" s="6"/>
      <c r="APW27" s="6"/>
      <c r="APX27" s="6"/>
      <c r="APY27" s="6"/>
      <c r="APZ27" s="6"/>
      <c r="AQA27" s="6"/>
      <c r="AQB27" s="6"/>
      <c r="AQC27" s="6"/>
      <c r="AQD27" s="6"/>
      <c r="AQE27" s="6"/>
      <c r="AQF27" s="6"/>
      <c r="AQG27" s="6"/>
      <c r="AQH27" s="6"/>
      <c r="AQI27" s="6"/>
      <c r="AQJ27" s="6"/>
      <c r="AQK27" s="6"/>
      <c r="AQL27" s="6"/>
      <c r="AQM27" s="6"/>
      <c r="AQN27" s="6"/>
      <c r="AQO27" s="6"/>
      <c r="AQP27" s="6"/>
      <c r="AQQ27" s="6"/>
      <c r="AQR27" s="6"/>
      <c r="AQS27" s="6"/>
      <c r="AQT27" s="6"/>
      <c r="AQU27" s="6"/>
      <c r="AQV27" s="6"/>
      <c r="AQW27" s="6"/>
      <c r="AQX27" s="6"/>
      <c r="AQY27" s="6"/>
      <c r="AQZ27" s="6"/>
      <c r="ARA27" s="6"/>
      <c r="ARB27" s="6"/>
      <c r="ARC27" s="6"/>
      <c r="ARD27" s="6"/>
      <c r="ARE27" s="6"/>
      <c r="ARF27" s="6"/>
      <c r="ARG27" s="6"/>
      <c r="ARH27" s="6"/>
      <c r="ARI27" s="6"/>
      <c r="ARJ27" s="6"/>
      <c r="ARK27" s="6"/>
      <c r="ARL27" s="6"/>
      <c r="ARM27" s="6"/>
      <c r="ARN27" s="6"/>
      <c r="ARO27" s="6"/>
      <c r="ARP27" s="6"/>
      <c r="ARQ27" s="6"/>
      <c r="ARR27" s="6"/>
      <c r="ARS27" s="6"/>
      <c r="ART27" s="6"/>
      <c r="ARU27" s="6"/>
      <c r="ARV27" s="6"/>
      <c r="ARW27" s="6"/>
      <c r="ARX27" s="6"/>
      <c r="ARY27" s="6"/>
      <c r="ARZ27" s="6"/>
      <c r="ASA27" s="6"/>
      <c r="ASB27" s="6"/>
      <c r="ASC27" s="6"/>
      <c r="ASD27" s="6"/>
      <c r="ASE27" s="6"/>
      <c r="ASF27" s="6"/>
      <c r="ASG27" s="6"/>
      <c r="ASH27" s="6"/>
      <c r="ASI27" s="6"/>
      <c r="ASJ27" s="6"/>
      <c r="ASK27" s="6"/>
      <c r="ASL27" s="6"/>
      <c r="ASM27" s="6"/>
      <c r="ASN27" s="6"/>
      <c r="ASO27" s="6"/>
      <c r="ASP27" s="6"/>
      <c r="ASQ27" s="6"/>
      <c r="ASR27" s="6"/>
      <c r="ASS27" s="6"/>
      <c r="AST27" s="6"/>
      <c r="ASU27" s="6"/>
      <c r="ASV27" s="6"/>
      <c r="ASW27" s="6"/>
      <c r="ASX27" s="6"/>
      <c r="ASY27" s="6"/>
      <c r="ASZ27" s="6"/>
      <c r="ATA27" s="6"/>
      <c r="ATB27" s="6"/>
      <c r="ATC27" s="6"/>
      <c r="ATD27" s="6"/>
      <c r="ATE27" s="6"/>
      <c r="ATF27" s="6"/>
      <c r="ATG27" s="6"/>
      <c r="ATH27" s="6"/>
      <c r="ATI27" s="6"/>
      <c r="ATJ27" s="6"/>
    </row>
    <row r="28" spans="1:1206" s="36" customFormat="1" x14ac:dyDescent="0.25">
      <c r="A28" s="21">
        <v>2</v>
      </c>
      <c r="B28" s="13" t="s">
        <v>865</v>
      </c>
      <c r="C28" s="6">
        <v>363</v>
      </c>
      <c r="D28" s="13"/>
      <c r="E28" s="13"/>
      <c r="F28" s="22" t="s">
        <v>823</v>
      </c>
      <c r="G28" s="13">
        <v>18</v>
      </c>
      <c r="H28" s="13">
        <v>16.8</v>
      </c>
      <c r="I28" s="13" t="s">
        <v>531</v>
      </c>
      <c r="J28" s="13"/>
      <c r="K28" s="13">
        <v>0</v>
      </c>
      <c r="L28" s="13">
        <v>1</v>
      </c>
      <c r="M28" s="13"/>
      <c r="N28" s="13"/>
      <c r="O28" s="13" t="s">
        <v>629</v>
      </c>
      <c r="P28" s="13"/>
      <c r="Q28" s="13"/>
      <c r="R28" s="13"/>
      <c r="S28" s="13"/>
      <c r="T28" s="13"/>
      <c r="U28" s="13"/>
      <c r="V28" s="13"/>
      <c r="W28" s="59"/>
      <c r="X28" s="25">
        <v>0.66666666666666663</v>
      </c>
      <c r="Y28" s="50">
        <v>481</v>
      </c>
      <c r="Z28" s="50">
        <v>567</v>
      </c>
      <c r="AA28" s="25">
        <v>0.84832451499118167</v>
      </c>
      <c r="AB28" s="25">
        <v>0.84832451499118167</v>
      </c>
      <c r="AC28" s="23">
        <v>1.5</v>
      </c>
      <c r="AD28" s="25">
        <v>1</v>
      </c>
      <c r="AE28" s="13">
        <v>17.079999999999998</v>
      </c>
      <c r="AF28" s="13">
        <v>11.7</v>
      </c>
      <c r="AG28" s="60"/>
      <c r="AH28" s="13">
        <v>0.39500000000000002</v>
      </c>
      <c r="AI28" s="13">
        <v>0.379</v>
      </c>
      <c r="AJ28" s="13"/>
      <c r="AK28" s="13"/>
      <c r="AL28" s="13"/>
      <c r="AM28" s="13"/>
      <c r="AN28" s="13">
        <v>0.576932</v>
      </c>
      <c r="AO28" s="13">
        <v>0.59418700000000002</v>
      </c>
      <c r="AP28" s="13">
        <v>0.59490799999999999</v>
      </c>
      <c r="AQ28" s="13">
        <v>0.62096600000000002</v>
      </c>
      <c r="AR28" s="13">
        <v>0.71168200000000004</v>
      </c>
      <c r="AS28" s="13"/>
      <c r="AT28" s="13"/>
      <c r="AU28" s="13"/>
      <c r="AV28" s="13"/>
      <c r="AW28" s="13"/>
      <c r="AX28" s="13"/>
      <c r="AY28" s="13">
        <v>0</v>
      </c>
      <c r="AZ28" s="13">
        <v>0</v>
      </c>
      <c r="BA28" s="13"/>
      <c r="BB28" s="13">
        <v>205</v>
      </c>
      <c r="BC28" s="15"/>
      <c r="BD28" s="15"/>
      <c r="BE28" s="15"/>
      <c r="BF28" s="27"/>
      <c r="BG28" s="25">
        <v>30</v>
      </c>
      <c r="BH28" s="25">
        <v>-50.1541</v>
      </c>
      <c r="BI28" s="25">
        <v>1640</v>
      </c>
      <c r="BJ28" s="25">
        <v>-33.9514</v>
      </c>
      <c r="BK28" s="25">
        <v>16.2027</v>
      </c>
      <c r="BL28" s="25">
        <v>37.773299999999999</v>
      </c>
      <c r="BM28" s="25">
        <v>53.975999999999999</v>
      </c>
      <c r="BN28" s="25">
        <v>0.20217499999999999</v>
      </c>
      <c r="BO28" s="25">
        <v>0.137099</v>
      </c>
      <c r="BP28" s="25">
        <v>292.44799999999998</v>
      </c>
      <c r="BQ28" s="25"/>
      <c r="BR28" s="25">
        <v>-51.055199999999999</v>
      </c>
      <c r="BS28" s="25">
        <v>-0.90107599999999999</v>
      </c>
      <c r="BT28" s="25">
        <v>0.68969899999999995</v>
      </c>
      <c r="BU28" s="59"/>
      <c r="BV28" s="59"/>
      <c r="BW28" s="59"/>
      <c r="BX28" s="25">
        <v>0.69363399999999997</v>
      </c>
      <c r="BY28" s="25">
        <v>0.91900000000000004</v>
      </c>
      <c r="BZ28" s="25">
        <v>1</v>
      </c>
      <c r="CA28" s="25"/>
      <c r="CB28" s="25"/>
      <c r="CC28" s="25"/>
      <c r="CD28" s="25"/>
      <c r="CE28" s="25"/>
      <c r="CF28" s="25"/>
      <c r="CG28" s="25"/>
      <c r="CH28" s="25"/>
      <c r="CI28" s="25"/>
      <c r="CJ28"/>
      <c r="CK28" s="25"/>
      <c r="CL28" s="25"/>
      <c r="CM28" s="25"/>
      <c r="CN28" s="61">
        <v>0.37152777777777773</v>
      </c>
      <c r="CO28" s="61"/>
      <c r="CP28" s="61">
        <v>0.38472222222222219</v>
      </c>
      <c r="CQ28" s="61"/>
      <c r="CR28" s="61"/>
      <c r="CS28" s="25"/>
      <c r="CT28" s="25"/>
      <c r="CU28" s="25"/>
      <c r="CV28" s="25"/>
      <c r="CW28" s="25"/>
      <c r="CX28" s="13"/>
      <c r="CY28" s="13">
        <v>93</v>
      </c>
      <c r="CZ28" s="33">
        <v>0</v>
      </c>
      <c r="DA28" s="26">
        <v>0</v>
      </c>
      <c r="DB28" s="15"/>
      <c r="DC28" s="26"/>
      <c r="DD28" s="12">
        <v>1</v>
      </c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>
        <v>0</v>
      </c>
      <c r="DQ28" s="38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6"/>
      <c r="DX28" s="6">
        <v>0</v>
      </c>
      <c r="DY28" s="6">
        <v>0</v>
      </c>
      <c r="DZ28" s="6">
        <v>0</v>
      </c>
      <c r="EA28" s="6">
        <v>0</v>
      </c>
      <c r="EB28" s="38">
        <v>0</v>
      </c>
      <c r="EC28" s="6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64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6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65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6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65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6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64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64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6">
        <v>64.400000000000006</v>
      </c>
      <c r="LA28" s="6">
        <v>286.334</v>
      </c>
      <c r="LB28" s="6">
        <v>23.2</v>
      </c>
      <c r="LC28" s="6">
        <v>16.7</v>
      </c>
      <c r="LD28" s="6">
        <v>1.3909</v>
      </c>
      <c r="LE28" s="6">
        <v>0.82289999999999996</v>
      </c>
      <c r="LF28" s="6">
        <v>0.96650000000000003</v>
      </c>
      <c r="LG28" s="6">
        <v>0.86680000000000001</v>
      </c>
      <c r="LH28" s="6">
        <v>0.67720000000000002</v>
      </c>
      <c r="LI28" s="6">
        <v>3</v>
      </c>
      <c r="LJ28" s="6">
        <v>6</v>
      </c>
      <c r="LK28" s="6">
        <v>9</v>
      </c>
      <c r="LL28" s="6">
        <v>504.2</v>
      </c>
      <c r="LM28" s="6">
        <v>168.1</v>
      </c>
      <c r="LN28" s="6">
        <v>2051.19</v>
      </c>
      <c r="LO28" s="6">
        <v>683.73</v>
      </c>
      <c r="LP28" s="6">
        <v>825.149</v>
      </c>
      <c r="LQ28" s="6">
        <v>275.05</v>
      </c>
      <c r="LR28" s="6">
        <v>4538.18</v>
      </c>
      <c r="LS28" s="6">
        <v>1</v>
      </c>
      <c r="LT28" s="6">
        <v>3</v>
      </c>
      <c r="LU28" s="6">
        <v>87.6</v>
      </c>
      <c r="LV28" s="6">
        <v>29.2</v>
      </c>
      <c r="LW28" s="6">
        <v>73.599999999999994</v>
      </c>
      <c r="LX28" s="6">
        <v>514.27700000000004</v>
      </c>
      <c r="LY28" s="6">
        <v>171.42599999999999</v>
      </c>
      <c r="LZ28" s="6">
        <v>1205.23</v>
      </c>
      <c r="MA28" s="6">
        <v>292.24400000000003</v>
      </c>
      <c r="MB28" s="6">
        <v>97.414699999999996</v>
      </c>
      <c r="MC28" s="6">
        <v>2965.13</v>
      </c>
      <c r="MD28" s="6">
        <v>2</v>
      </c>
      <c r="ME28" s="6">
        <v>2</v>
      </c>
      <c r="MF28" s="6">
        <v>4</v>
      </c>
      <c r="MG28" s="6">
        <v>144.30000000000001</v>
      </c>
      <c r="MH28" s="6">
        <v>36.1</v>
      </c>
      <c r="MI28" s="6">
        <v>541.79999999999995</v>
      </c>
      <c r="MJ28" s="6">
        <v>568.90899999999999</v>
      </c>
      <c r="MK28" s="6">
        <v>142.227</v>
      </c>
      <c r="ML28" s="6">
        <v>7426.26</v>
      </c>
      <c r="MM28" s="6">
        <v>226.875</v>
      </c>
      <c r="MN28" s="6">
        <v>56.718699999999998</v>
      </c>
      <c r="MO28" s="6">
        <v>1911.41</v>
      </c>
      <c r="MP28" s="6">
        <v>2</v>
      </c>
      <c r="MQ28" s="6">
        <v>3</v>
      </c>
      <c r="MR28" s="6">
        <v>4</v>
      </c>
      <c r="MS28" s="6">
        <v>140.9</v>
      </c>
      <c r="MT28" s="6">
        <v>35.200000000000003</v>
      </c>
      <c r="MU28" s="6">
        <v>88.8</v>
      </c>
      <c r="MV28" s="6">
        <v>483.10199999999998</v>
      </c>
      <c r="MW28" s="6">
        <v>120.776</v>
      </c>
      <c r="MX28" s="6">
        <v>1063.57</v>
      </c>
      <c r="MY28" s="6">
        <v>38.294800000000002</v>
      </c>
      <c r="MZ28" s="6">
        <v>0</v>
      </c>
      <c r="NA28" s="6">
        <v>343.12099999999998</v>
      </c>
      <c r="NB28" s="6">
        <v>2</v>
      </c>
      <c r="NC28" s="6">
        <v>4</v>
      </c>
      <c r="ND28" s="6">
        <v>4</v>
      </c>
      <c r="NE28" s="6">
        <v>131.4</v>
      </c>
      <c r="NF28" s="6">
        <v>32.799999999999997</v>
      </c>
      <c r="NG28" s="6">
        <v>317.5</v>
      </c>
      <c r="NH28" s="6">
        <v>484.90199999999999</v>
      </c>
      <c r="NI28" s="6">
        <v>121.226</v>
      </c>
      <c r="NJ28" s="6">
        <v>6585.09</v>
      </c>
      <c r="NK28" s="6">
        <v>152.851</v>
      </c>
      <c r="NL28" s="6">
        <v>38.212699999999998</v>
      </c>
      <c r="NM28" s="6">
        <v>857.88199999999995</v>
      </c>
      <c r="NN28" s="6">
        <v>0</v>
      </c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>
        <v>0</v>
      </c>
      <c r="OA28" s="6">
        <v>88.511099999999999</v>
      </c>
      <c r="OB28" s="6">
        <v>360.4</v>
      </c>
      <c r="OC28" s="21">
        <v>4</v>
      </c>
      <c r="OD28" s="21">
        <v>11</v>
      </c>
      <c r="OE28" s="21">
        <v>15</v>
      </c>
      <c r="OF28" s="21">
        <v>864.6</v>
      </c>
      <c r="OG28" s="21">
        <v>216.2</v>
      </c>
      <c r="OH28" s="21">
        <v>3581.52</v>
      </c>
      <c r="OI28" s="21">
        <v>895.38099999999997</v>
      </c>
      <c r="OJ28" s="21">
        <v>1466.29</v>
      </c>
      <c r="OK28" s="21">
        <v>366.57299999999998</v>
      </c>
      <c r="OL28" s="21">
        <v>10591.7</v>
      </c>
      <c r="OM28" s="21">
        <v>1</v>
      </c>
      <c r="ON28" s="21">
        <v>4</v>
      </c>
      <c r="OO28" s="21">
        <v>107.4</v>
      </c>
      <c r="OP28" s="21">
        <v>26.8</v>
      </c>
      <c r="OQ28" s="21">
        <v>71.400000000000006</v>
      </c>
      <c r="OR28" s="21">
        <v>703.36400000000003</v>
      </c>
      <c r="OS28" s="21">
        <v>175.84100000000001</v>
      </c>
      <c r="OT28" s="21">
        <v>881.46299999999997</v>
      </c>
      <c r="OU28" s="21">
        <v>440.892</v>
      </c>
      <c r="OV28" s="21">
        <v>110.223</v>
      </c>
      <c r="OW28" s="21">
        <v>2632.96</v>
      </c>
      <c r="OX28" s="21">
        <v>3</v>
      </c>
      <c r="OY28" s="21">
        <v>2</v>
      </c>
      <c r="OZ28" s="21">
        <v>6</v>
      </c>
      <c r="PA28" s="21">
        <v>212.7</v>
      </c>
      <c r="PB28" s="21">
        <v>35.4</v>
      </c>
      <c r="PC28" s="21">
        <v>499.5</v>
      </c>
      <c r="PD28" s="21">
        <v>942.15099999999995</v>
      </c>
      <c r="PE28" s="21">
        <v>157.02500000000001</v>
      </c>
      <c r="PF28" s="21">
        <v>6901.96</v>
      </c>
      <c r="PG28" s="21">
        <v>413.339</v>
      </c>
      <c r="PH28" s="21">
        <v>68.889899999999997</v>
      </c>
      <c r="PI28" s="21">
        <v>1542.04</v>
      </c>
      <c r="PJ28" s="21">
        <v>4</v>
      </c>
      <c r="PK28" s="21">
        <v>3</v>
      </c>
      <c r="PL28" s="21">
        <v>8</v>
      </c>
      <c r="PM28" s="21">
        <v>281.8</v>
      </c>
      <c r="PN28" s="21">
        <v>35.200000000000003</v>
      </c>
      <c r="PO28" s="21">
        <v>76.099999999999994</v>
      </c>
      <c r="PP28" s="21">
        <v>966.20500000000004</v>
      </c>
      <c r="PQ28" s="21">
        <v>120.776</v>
      </c>
      <c r="PR28" s="21">
        <v>911.63199999999995</v>
      </c>
      <c r="PS28" s="21">
        <v>38.294800000000002</v>
      </c>
      <c r="PT28" s="21">
        <v>0</v>
      </c>
      <c r="PU28" s="21">
        <v>294.10300000000001</v>
      </c>
      <c r="PV28" s="21">
        <v>4</v>
      </c>
      <c r="PW28" s="21">
        <v>4</v>
      </c>
      <c r="PX28" s="21">
        <v>8</v>
      </c>
      <c r="PY28" s="21">
        <v>262.7</v>
      </c>
      <c r="PZ28" s="21">
        <v>32.799999999999997</v>
      </c>
      <c r="QA28" s="21">
        <v>272.10000000000002</v>
      </c>
      <c r="QB28" s="21">
        <v>969.80399999999997</v>
      </c>
      <c r="QC28" s="21">
        <v>121.226</v>
      </c>
      <c r="QD28" s="21">
        <v>5644.36</v>
      </c>
      <c r="QE28" s="21">
        <v>305.702</v>
      </c>
      <c r="QF28" s="21">
        <v>38.212699999999998</v>
      </c>
      <c r="QG28" s="21">
        <v>735.32799999999997</v>
      </c>
      <c r="QH28" s="21">
        <v>0</v>
      </c>
      <c r="QI28" s="21">
        <v>0</v>
      </c>
      <c r="QJ28" s="21"/>
      <c r="QK28" s="21"/>
      <c r="QL28" s="21"/>
      <c r="QM28" s="21"/>
      <c r="QN28" s="21"/>
      <c r="QO28" s="21"/>
      <c r="QP28" s="21"/>
      <c r="QQ28" s="21"/>
      <c r="QR28" s="21"/>
      <c r="QS28" s="21"/>
      <c r="QT28" s="21">
        <v>0</v>
      </c>
      <c r="QU28" s="21">
        <v>94.193299999999994</v>
      </c>
      <c r="QV28" s="21">
        <v>360.4</v>
      </c>
      <c r="QW28" s="21">
        <v>2</v>
      </c>
      <c r="QX28" s="21">
        <v>1</v>
      </c>
      <c r="QY28" s="21">
        <v>3</v>
      </c>
      <c r="QZ28" s="21">
        <v>143.9</v>
      </c>
      <c r="RA28" s="21">
        <v>71.900000000000006</v>
      </c>
      <c r="RB28" s="21">
        <v>520.85599999999999</v>
      </c>
      <c r="RC28" s="21">
        <v>260.428</v>
      </c>
      <c r="RD28" s="21">
        <v>184.00700000000001</v>
      </c>
      <c r="RE28" s="21">
        <v>92.003500000000003</v>
      </c>
      <c r="RF28" s="21">
        <v>359.63299999999998</v>
      </c>
      <c r="RG28" s="21">
        <v>1</v>
      </c>
      <c r="RH28" s="21">
        <v>2</v>
      </c>
      <c r="RI28" s="21">
        <v>67.900000000000006</v>
      </c>
      <c r="RJ28" s="21">
        <v>33.9</v>
      </c>
      <c r="RK28" s="21">
        <v>13.4</v>
      </c>
      <c r="RL28" s="21">
        <v>325.19</v>
      </c>
      <c r="RM28" s="21">
        <v>162.595</v>
      </c>
      <c r="RN28" s="21">
        <v>1942.57</v>
      </c>
      <c r="RO28" s="21">
        <v>143.596</v>
      </c>
      <c r="RP28" s="21">
        <v>71.798199999999994</v>
      </c>
      <c r="RQ28" s="21">
        <v>1993.03</v>
      </c>
      <c r="RR28" s="21">
        <v>1</v>
      </c>
      <c r="RS28" s="21">
        <v>2</v>
      </c>
      <c r="RT28" s="21">
        <v>2</v>
      </c>
      <c r="RU28" s="21">
        <v>76</v>
      </c>
      <c r="RV28" s="21">
        <v>38</v>
      </c>
      <c r="RW28" s="21">
        <v>743.5</v>
      </c>
      <c r="RX28" s="21">
        <v>195.666</v>
      </c>
      <c r="RY28" s="21">
        <v>97.832899999999995</v>
      </c>
      <c r="RZ28" s="21">
        <v>4792.16</v>
      </c>
      <c r="SA28" s="21">
        <v>40.410499999999999</v>
      </c>
      <c r="SB28" s="21">
        <v>20.205200000000001</v>
      </c>
      <c r="SC28" s="21">
        <v>202.971</v>
      </c>
      <c r="SD28" s="21">
        <v>0</v>
      </c>
      <c r="SE28" s="21">
        <v>0</v>
      </c>
      <c r="SF28" s="21"/>
      <c r="SG28" s="21"/>
      <c r="SH28" s="21"/>
      <c r="SI28" s="21"/>
      <c r="SJ28" s="21"/>
      <c r="SK28" s="21"/>
      <c r="SL28" s="21"/>
      <c r="SM28" s="21"/>
      <c r="SN28" s="21"/>
      <c r="SO28" s="21"/>
      <c r="SP28" s="6">
        <v>0</v>
      </c>
      <c r="SQ28" s="21"/>
      <c r="SR28" s="21"/>
      <c r="SS28" s="21"/>
      <c r="ST28" s="21"/>
      <c r="SU28" s="21"/>
      <c r="SV28" s="21"/>
      <c r="SW28" s="21"/>
      <c r="SX28" s="21"/>
      <c r="SY28" s="21"/>
      <c r="SZ28" s="21"/>
      <c r="TA28" s="21"/>
      <c r="TB28" s="21">
        <v>0</v>
      </c>
      <c r="TC28" s="21">
        <v>0</v>
      </c>
      <c r="TD28" s="21"/>
      <c r="TE28" s="21"/>
      <c r="TF28" s="21"/>
      <c r="TG28" s="21"/>
      <c r="TH28" s="21"/>
      <c r="TI28" s="21"/>
      <c r="TJ28" s="21"/>
      <c r="TK28" s="21"/>
      <c r="TL28" s="21"/>
      <c r="TM28" s="21"/>
      <c r="TN28" s="21">
        <v>0</v>
      </c>
      <c r="TO28" s="21">
        <v>1.6666700000000001</v>
      </c>
      <c r="TP28" s="21">
        <v>112.5</v>
      </c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  <c r="ANC28" s="6"/>
      <c r="AND28" s="6"/>
      <c r="ANE28" s="6"/>
      <c r="ANF28" s="6"/>
      <c r="ANG28" s="6"/>
      <c r="ANH28" s="6"/>
      <c r="ANI28" s="6"/>
      <c r="ANJ28" s="6"/>
      <c r="ANK28" s="6"/>
      <c r="ANL28" s="6"/>
      <c r="ANM28" s="6"/>
      <c r="ANN28" s="6"/>
      <c r="ANO28" s="6"/>
      <c r="ANP28" s="6"/>
      <c r="ANQ28" s="6"/>
      <c r="ANR28" s="6"/>
      <c r="ANS28" s="6"/>
      <c r="ANT28" s="6"/>
      <c r="ANU28" s="6"/>
      <c r="ANV28" s="6"/>
      <c r="ANW28" s="6"/>
      <c r="ANX28" s="6"/>
      <c r="ANY28" s="6"/>
      <c r="ANZ28" s="6"/>
      <c r="AOA28" s="6"/>
      <c r="AOB28" s="6"/>
      <c r="AOC28" s="6"/>
      <c r="AOD28" s="6"/>
      <c r="AOE28" s="6"/>
      <c r="AOF28" s="6"/>
      <c r="AOG28" s="6"/>
      <c r="AOH28" s="6"/>
      <c r="AOI28" s="6"/>
      <c r="AOJ28" s="6"/>
      <c r="AOK28" s="6"/>
      <c r="AOL28" s="6"/>
      <c r="AOM28" s="6"/>
      <c r="AON28" s="6"/>
      <c r="AOO28" s="6"/>
      <c r="AOP28" s="6"/>
      <c r="AOQ28" s="6"/>
      <c r="AOR28" s="6"/>
      <c r="AOS28" s="6"/>
      <c r="AOT28" s="6"/>
      <c r="AOU28" s="6"/>
      <c r="AOV28" s="6"/>
      <c r="AOW28" s="6"/>
      <c r="AOX28" s="6"/>
      <c r="AOY28" s="6"/>
      <c r="AOZ28" s="6"/>
      <c r="APA28" s="6"/>
      <c r="APB28" s="6"/>
      <c r="APC28" s="6"/>
      <c r="APD28" s="6"/>
      <c r="APE28" s="6"/>
      <c r="APF28" s="6"/>
      <c r="APG28" s="6"/>
      <c r="APH28" s="6"/>
      <c r="API28" s="6"/>
      <c r="APJ28" s="6"/>
      <c r="APK28" s="6"/>
      <c r="APL28" s="6"/>
      <c r="APM28" s="6"/>
      <c r="APN28" s="6"/>
      <c r="APO28" s="6"/>
      <c r="APP28" s="6"/>
      <c r="APQ28" s="6"/>
      <c r="APR28" s="6"/>
      <c r="APS28" s="6"/>
      <c r="APT28" s="6"/>
      <c r="APU28" s="6"/>
      <c r="APV28" s="6"/>
      <c r="APW28" s="6"/>
      <c r="APX28" s="6"/>
      <c r="APY28" s="6"/>
      <c r="APZ28" s="6"/>
      <c r="AQA28" s="6"/>
      <c r="AQB28" s="6"/>
      <c r="AQC28" s="6"/>
      <c r="AQD28" s="6"/>
      <c r="AQE28" s="6"/>
      <c r="AQF28" s="6"/>
      <c r="AQG28" s="6"/>
      <c r="AQH28" s="6"/>
      <c r="AQI28" s="6"/>
      <c r="AQJ28" s="6"/>
      <c r="AQK28" s="6"/>
      <c r="AQL28" s="6"/>
      <c r="AQM28" s="6"/>
      <c r="AQN28" s="6"/>
      <c r="AQO28" s="6"/>
      <c r="AQP28" s="6"/>
      <c r="AQQ28" s="6"/>
      <c r="AQR28" s="6"/>
      <c r="AQS28" s="6"/>
      <c r="AQT28" s="6"/>
      <c r="AQU28" s="6"/>
      <c r="AQV28" s="6"/>
      <c r="AQW28" s="6"/>
      <c r="AQX28" s="6"/>
      <c r="AQY28" s="6"/>
      <c r="AQZ28" s="6"/>
      <c r="ARA28" s="6"/>
      <c r="ARB28" s="6"/>
      <c r="ARC28" s="6"/>
      <c r="ARD28" s="6"/>
      <c r="ARE28" s="6"/>
      <c r="ARF28" s="6"/>
      <c r="ARG28" s="6"/>
      <c r="ARH28" s="6"/>
      <c r="ARI28" s="6"/>
      <c r="ARJ28" s="6"/>
      <c r="ARK28" s="6"/>
      <c r="ARL28" s="6"/>
      <c r="ARM28" s="6"/>
      <c r="ARN28" s="6"/>
      <c r="ARO28" s="6"/>
      <c r="ARP28" s="6"/>
      <c r="ARQ28" s="6"/>
      <c r="ARR28" s="6"/>
      <c r="ARS28" s="6"/>
      <c r="ART28" s="6"/>
      <c r="ARU28" s="6"/>
      <c r="ARV28" s="6"/>
      <c r="ARW28" s="6"/>
      <c r="ARX28" s="6"/>
      <c r="ARY28" s="6"/>
      <c r="ARZ28" s="6"/>
      <c r="ASA28" s="6"/>
      <c r="ASB28" s="6"/>
      <c r="ASC28" s="6"/>
      <c r="ASD28" s="6"/>
      <c r="ASE28" s="6"/>
      <c r="ASF28" s="6"/>
      <c r="ASG28" s="6"/>
      <c r="ASH28" s="6"/>
      <c r="ASI28" s="6"/>
      <c r="ASJ28" s="6"/>
      <c r="ASK28" s="6"/>
      <c r="ASL28" s="6"/>
      <c r="ASM28" s="6"/>
      <c r="ASN28" s="6"/>
      <c r="ASO28" s="6"/>
      <c r="ASP28" s="6"/>
      <c r="ASQ28" s="6"/>
      <c r="ASR28" s="6"/>
      <c r="ASS28" s="6"/>
      <c r="AST28" s="6"/>
      <c r="ASU28" s="6"/>
      <c r="ASV28" s="6"/>
      <c r="ASW28" s="6"/>
      <c r="ASX28" s="6"/>
      <c r="ASY28" s="6"/>
      <c r="ASZ28" s="6"/>
      <c r="ATA28" s="6"/>
      <c r="ATB28" s="6"/>
      <c r="ATC28" s="6"/>
      <c r="ATD28" s="6"/>
      <c r="ATE28" s="6"/>
      <c r="ATF28" s="6"/>
      <c r="ATG28" s="6"/>
      <c r="ATH28" s="6"/>
      <c r="ATI28" s="6"/>
      <c r="ATJ28" s="6"/>
    </row>
    <row r="29" spans="1:1206" s="36" customFormat="1" x14ac:dyDescent="0.25">
      <c r="A29" s="21">
        <v>2</v>
      </c>
      <c r="B29" s="13" t="s">
        <v>769</v>
      </c>
      <c r="C29" s="6">
        <v>282</v>
      </c>
      <c r="D29" s="13"/>
      <c r="E29" s="13"/>
      <c r="F29" s="22">
        <v>5</v>
      </c>
      <c r="G29" s="68">
        <v>18</v>
      </c>
      <c r="H29" s="68">
        <v>19.2</v>
      </c>
      <c r="I29" s="68" t="s">
        <v>531</v>
      </c>
      <c r="J29" s="68"/>
      <c r="K29" s="68">
        <v>0</v>
      </c>
      <c r="L29" s="68">
        <v>1</v>
      </c>
      <c r="M29" s="68"/>
      <c r="N29" s="68"/>
      <c r="O29" s="68" t="s">
        <v>770</v>
      </c>
      <c r="P29" s="68"/>
      <c r="Q29" s="68"/>
      <c r="R29" s="68"/>
      <c r="S29" s="68"/>
      <c r="T29" s="68"/>
      <c r="U29" s="68"/>
      <c r="V29" s="68"/>
      <c r="W29" s="60"/>
      <c r="X29" s="60"/>
      <c r="Y29" s="53"/>
      <c r="Z29" s="53"/>
      <c r="AA29" s="81">
        <v>0.9</v>
      </c>
      <c r="AB29" s="25"/>
      <c r="AC29" s="25">
        <v>1</v>
      </c>
      <c r="AD29" s="25">
        <v>1</v>
      </c>
      <c r="AE29" s="60">
        <v>7.2</v>
      </c>
      <c r="AF29" s="60">
        <v>5.27</v>
      </c>
      <c r="AG29" s="60">
        <v>2.0299999999999998</v>
      </c>
      <c r="AH29" s="60">
        <v>0.22600000000000001</v>
      </c>
      <c r="AI29" s="60">
        <v>0.27900000000000003</v>
      </c>
      <c r="AJ29" s="60">
        <v>-0.90465600000000002</v>
      </c>
      <c r="AK29" s="60">
        <v>-50.567399999999999</v>
      </c>
      <c r="AL29" s="60">
        <v>0.94292100000000001</v>
      </c>
      <c r="AM29" s="60">
        <v>-50.8523</v>
      </c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42"/>
      <c r="AZ29" s="42"/>
      <c r="BA29" s="42"/>
      <c r="BB29" s="60"/>
      <c r="BC29" s="15"/>
      <c r="BD29" s="15"/>
      <c r="BE29" s="15"/>
      <c r="BF29" s="27"/>
      <c r="BG29" s="59">
        <v>18</v>
      </c>
      <c r="BH29" s="59">
        <v>-49.83</v>
      </c>
      <c r="BI29" s="59">
        <v>2310</v>
      </c>
      <c r="BJ29" s="59"/>
      <c r="BK29" s="59">
        <v>11.03</v>
      </c>
      <c r="BL29" s="59">
        <v>10.68</v>
      </c>
      <c r="BM29" s="59">
        <v>21.71</v>
      </c>
      <c r="BN29" s="59">
        <v>0.17</v>
      </c>
      <c r="BO29" s="59">
        <v>0.1</v>
      </c>
      <c r="BP29" s="59">
        <v>103.56</v>
      </c>
      <c r="BQ29" s="59"/>
      <c r="BR29" s="59">
        <v>-48.98</v>
      </c>
      <c r="BS29" s="59">
        <v>0.86</v>
      </c>
      <c r="BT29" s="59">
        <v>0.56999999999999995</v>
      </c>
      <c r="BU29" s="59"/>
      <c r="BV29" s="59"/>
      <c r="BW29" s="59"/>
      <c r="BX29" s="59">
        <v>0.54</v>
      </c>
      <c r="BY29" s="71">
        <v>0.69</v>
      </c>
      <c r="BZ29" s="25">
        <v>1</v>
      </c>
      <c r="CA29" s="71"/>
      <c r="CB29" s="71"/>
      <c r="CC29" s="71"/>
      <c r="CD29" s="71"/>
      <c r="CE29" s="71"/>
      <c r="CF29" s="71"/>
      <c r="CG29" s="71"/>
      <c r="CH29" s="71"/>
      <c r="CI29" s="71"/>
      <c r="CJ29"/>
      <c r="CK29" s="71"/>
      <c r="CL29" s="71"/>
      <c r="CM29" s="71"/>
      <c r="CN29" s="61">
        <v>0.43888888888888888</v>
      </c>
      <c r="CO29" s="61"/>
      <c r="CP29" s="61">
        <v>0.45416666666666666</v>
      </c>
      <c r="CQ29" s="61"/>
      <c r="CR29" s="95"/>
      <c r="CS29" s="71"/>
      <c r="CT29" s="71"/>
      <c r="CU29" s="71"/>
      <c r="CV29" s="71"/>
      <c r="CW29" s="71"/>
      <c r="CX29" s="13"/>
      <c r="CY29" s="13">
        <v>54</v>
      </c>
      <c r="CZ29" s="178"/>
      <c r="DA29" s="178"/>
      <c r="DB29" s="96"/>
      <c r="DC29" s="178"/>
      <c r="DD29" s="181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38"/>
      <c r="DR29" s="26"/>
      <c r="DS29" s="26"/>
      <c r="DT29" s="26"/>
      <c r="DU29" s="26"/>
      <c r="DV29" s="26"/>
      <c r="DW29" s="26"/>
      <c r="DX29" s="6"/>
      <c r="DY29" s="6"/>
      <c r="DZ29" s="6"/>
      <c r="EA29" s="6"/>
      <c r="EB29" s="38"/>
      <c r="EC29" s="63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4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13"/>
      <c r="FM29" s="63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5"/>
      <c r="GF29" s="60"/>
      <c r="GG29" s="60"/>
      <c r="GH29" s="60"/>
      <c r="GI29" s="60"/>
      <c r="GJ29" s="60"/>
      <c r="GK29" s="60"/>
      <c r="GL29" s="60"/>
      <c r="GM29" s="60"/>
      <c r="GN29" s="60"/>
      <c r="GO29" s="60"/>
      <c r="GP29" s="60"/>
      <c r="GQ29" s="60"/>
      <c r="GR29" s="60"/>
      <c r="GS29" s="60"/>
      <c r="GT29" s="60"/>
      <c r="GU29" s="60"/>
      <c r="GV29" s="60"/>
      <c r="GW29" s="63"/>
      <c r="GX29" s="60"/>
      <c r="GY29" s="60"/>
      <c r="GZ29" s="60"/>
      <c r="HA29" s="60"/>
      <c r="HB29" s="60"/>
      <c r="HC29" s="60"/>
      <c r="HD29" s="60"/>
      <c r="HE29" s="60"/>
      <c r="HF29" s="60"/>
      <c r="HG29" s="60"/>
      <c r="HH29" s="60"/>
      <c r="HI29" s="60"/>
      <c r="HJ29" s="60"/>
      <c r="HK29" s="60"/>
      <c r="HL29" s="60"/>
      <c r="HM29" s="60"/>
      <c r="HN29" s="60"/>
      <c r="HO29" s="65"/>
      <c r="HP29" s="60"/>
      <c r="HQ29" s="60"/>
      <c r="HR29" s="60"/>
      <c r="HS29" s="60"/>
      <c r="HT29" s="60"/>
      <c r="HU29" s="60"/>
      <c r="HV29" s="60"/>
      <c r="HW29" s="60"/>
      <c r="HX29" s="60"/>
      <c r="HY29" s="60"/>
      <c r="HZ29" s="60"/>
      <c r="IA29" s="60"/>
      <c r="IB29" s="60"/>
      <c r="IC29" s="60"/>
      <c r="ID29" s="60"/>
      <c r="IE29" s="60"/>
      <c r="IF29" s="60"/>
      <c r="IG29" s="63"/>
      <c r="IH29" s="60"/>
      <c r="II29" s="60"/>
      <c r="IJ29" s="60"/>
      <c r="IK29" s="60"/>
      <c r="IL29" s="60"/>
      <c r="IM29" s="60"/>
      <c r="IN29" s="60"/>
      <c r="IO29" s="60"/>
      <c r="IP29" s="60"/>
      <c r="IQ29" s="60"/>
      <c r="IR29" s="60"/>
      <c r="IS29" s="60"/>
      <c r="IT29" s="60"/>
      <c r="IU29" s="60"/>
      <c r="IV29" s="60"/>
      <c r="IW29" s="60"/>
      <c r="IX29" s="60"/>
      <c r="IY29" s="64"/>
      <c r="IZ29" s="60"/>
      <c r="JA29" s="60"/>
      <c r="JB29" s="60"/>
      <c r="JC29" s="60"/>
      <c r="JD29" s="60"/>
      <c r="JE29" s="60"/>
      <c r="JF29" s="60"/>
      <c r="JG29" s="60"/>
      <c r="JH29" s="60"/>
      <c r="JI29" s="60"/>
      <c r="JJ29" s="60"/>
      <c r="JK29" s="60"/>
      <c r="JL29" s="60"/>
      <c r="JM29" s="60"/>
      <c r="JN29" s="60"/>
      <c r="JO29" s="60"/>
      <c r="JP29" s="60"/>
      <c r="JQ29" s="60"/>
      <c r="JR29" s="60"/>
      <c r="JS29" s="60"/>
      <c r="JT29" s="60"/>
      <c r="JU29" s="60"/>
      <c r="JV29" s="60"/>
      <c r="JW29" s="60"/>
      <c r="JX29" s="60"/>
      <c r="JY29" s="60"/>
      <c r="JZ29" s="60"/>
      <c r="KA29" s="60"/>
      <c r="KB29" s="60"/>
      <c r="KC29" s="60"/>
      <c r="KD29" s="60"/>
      <c r="KE29" s="60"/>
      <c r="KF29" s="60"/>
      <c r="KG29" s="60"/>
      <c r="KH29" s="60"/>
      <c r="KI29" s="64"/>
      <c r="KJ29" s="60"/>
      <c r="KK29" s="60"/>
      <c r="KL29" s="60"/>
      <c r="KM29" s="60"/>
      <c r="KN29" s="60"/>
      <c r="KO29" s="60"/>
      <c r="KP29" s="60"/>
      <c r="KQ29" s="60"/>
      <c r="KR29" s="60"/>
      <c r="KS29" s="60"/>
      <c r="KT29" s="60"/>
      <c r="KU29" s="60"/>
      <c r="KV29" s="60"/>
      <c r="KW29" s="60"/>
      <c r="KX29" s="60"/>
      <c r="KY29" s="60"/>
      <c r="KZ29" s="42"/>
      <c r="LA29" s="42"/>
      <c r="LB29" s="42"/>
      <c r="LC29" s="42"/>
      <c r="LD29" s="42"/>
      <c r="LE29" s="42"/>
      <c r="LF29" s="42"/>
      <c r="LG29" s="42"/>
      <c r="LH29" s="42"/>
      <c r="LI29" s="42"/>
      <c r="LJ29" s="42"/>
      <c r="LK29" s="42"/>
      <c r="LL29" s="42"/>
      <c r="LM29" s="42"/>
      <c r="LN29" s="42"/>
      <c r="LO29" s="42"/>
      <c r="LP29" s="42"/>
      <c r="LQ29" s="42"/>
      <c r="LR29" s="42"/>
      <c r="LS29" s="42"/>
      <c r="LT29" s="42"/>
      <c r="LU29" s="42"/>
      <c r="LV29" s="42"/>
      <c r="LW29" s="42"/>
      <c r="LX29" s="42"/>
      <c r="LY29" s="42"/>
      <c r="LZ29" s="42"/>
      <c r="MA29" s="42"/>
      <c r="MB29" s="42"/>
      <c r="MC29" s="42"/>
      <c r="MD29" s="42"/>
      <c r="ME29" s="42"/>
      <c r="MF29" s="42"/>
      <c r="MG29" s="42"/>
      <c r="MH29" s="42"/>
      <c r="MI29" s="42"/>
      <c r="MJ29" s="42"/>
      <c r="MK29" s="42"/>
      <c r="ML29" s="42"/>
      <c r="MM29" s="42"/>
      <c r="MN29" s="42"/>
      <c r="MO29" s="42"/>
      <c r="MP29" s="42"/>
      <c r="MQ29" s="42"/>
      <c r="MR29" s="42"/>
      <c r="MS29" s="42"/>
      <c r="MT29" s="42"/>
      <c r="MU29" s="42"/>
      <c r="MV29" s="42"/>
      <c r="MW29" s="42"/>
      <c r="MX29" s="42"/>
      <c r="MY29" s="42"/>
      <c r="MZ29" s="42"/>
      <c r="NA29" s="42"/>
      <c r="NB29" s="42"/>
      <c r="NC29" s="42"/>
      <c r="ND29" s="42"/>
      <c r="NE29" s="42"/>
      <c r="NF29" s="42"/>
      <c r="NG29" s="42"/>
      <c r="NH29" s="42"/>
      <c r="NI29" s="42"/>
      <c r="NJ29" s="42"/>
      <c r="NK29" s="42"/>
      <c r="NL29" s="42"/>
      <c r="NM29" s="42"/>
      <c r="NN29" s="42"/>
      <c r="NO29" s="42"/>
      <c r="NP29" s="42"/>
      <c r="NQ29" s="42"/>
      <c r="NR29" s="42"/>
      <c r="NS29" s="42"/>
      <c r="NT29" s="42"/>
      <c r="NU29" s="42"/>
      <c r="NV29" s="42"/>
      <c r="NW29" s="42"/>
      <c r="NX29" s="42"/>
      <c r="NY29" s="42"/>
      <c r="NZ29" s="42"/>
      <c r="OA29" s="42"/>
      <c r="OB29" s="42"/>
      <c r="OC29" s="42"/>
      <c r="OD29" s="42"/>
      <c r="OE29" s="42"/>
      <c r="OF29" s="42"/>
      <c r="OG29" s="42"/>
      <c r="OH29" s="42"/>
      <c r="OI29" s="42"/>
      <c r="OJ29" s="42"/>
      <c r="OK29" s="42"/>
      <c r="OL29" s="42"/>
      <c r="OM29" s="42"/>
      <c r="ON29" s="42"/>
      <c r="OO29" s="42"/>
      <c r="OP29" s="42"/>
      <c r="OQ29" s="42"/>
      <c r="OR29" s="42"/>
      <c r="OS29" s="42"/>
      <c r="OT29" s="42"/>
      <c r="OU29" s="42"/>
      <c r="OV29" s="42"/>
      <c r="OW29" s="42"/>
      <c r="OX29" s="42"/>
      <c r="OY29" s="42"/>
      <c r="OZ29" s="42"/>
      <c r="PA29" s="42"/>
      <c r="PB29" s="42"/>
      <c r="PC29" s="42"/>
      <c r="PD29" s="42"/>
      <c r="PE29" s="42"/>
      <c r="PF29" s="42"/>
      <c r="PG29" s="42"/>
      <c r="PH29" s="42"/>
      <c r="PI29" s="42"/>
      <c r="PJ29" s="42"/>
      <c r="PK29" s="42"/>
      <c r="PL29" s="42"/>
      <c r="PM29" s="42"/>
      <c r="PN29" s="42"/>
      <c r="PO29" s="42"/>
      <c r="PP29" s="42"/>
      <c r="PQ29" s="42"/>
      <c r="PR29" s="42"/>
      <c r="PS29" s="42"/>
      <c r="PT29" s="42"/>
      <c r="PU29" s="42"/>
      <c r="PV29" s="42"/>
      <c r="PW29" s="42"/>
      <c r="PX29" s="42"/>
      <c r="PY29" s="42"/>
      <c r="PZ29" s="42"/>
      <c r="QA29" s="42"/>
      <c r="QB29" s="42"/>
      <c r="QC29" s="42"/>
      <c r="QD29" s="42"/>
      <c r="QE29" s="42"/>
      <c r="QF29" s="42"/>
      <c r="QG29" s="42"/>
      <c r="QH29" s="42"/>
      <c r="QI29" s="42"/>
      <c r="QJ29" s="42"/>
      <c r="QK29" s="42"/>
      <c r="QL29" s="42"/>
      <c r="QM29" s="42"/>
      <c r="QN29" s="42"/>
      <c r="QO29" s="42"/>
      <c r="QP29" s="42"/>
      <c r="QQ29" s="42"/>
      <c r="QR29" s="42"/>
      <c r="QS29" s="42"/>
      <c r="QT29" s="42"/>
      <c r="QU29" s="42"/>
      <c r="QV29" s="42"/>
      <c r="QW29" s="42"/>
      <c r="QX29" s="42"/>
      <c r="QY29" s="42"/>
      <c r="QZ29" s="42"/>
      <c r="RA29" s="42"/>
      <c r="RB29" s="42"/>
      <c r="RC29" s="42"/>
      <c r="RD29" s="42"/>
      <c r="RE29" s="42"/>
      <c r="RF29" s="42"/>
      <c r="RG29" s="42"/>
      <c r="RH29" s="42"/>
      <c r="RI29" s="42"/>
      <c r="RJ29" s="42"/>
      <c r="RK29" s="42"/>
      <c r="RL29" s="42"/>
      <c r="RM29" s="42"/>
      <c r="RN29" s="42"/>
      <c r="RO29" s="42"/>
      <c r="RP29" s="42"/>
      <c r="RQ29" s="42"/>
      <c r="RR29" s="42"/>
      <c r="RS29" s="42"/>
      <c r="RT29" s="42"/>
      <c r="RU29" s="42"/>
      <c r="RV29" s="42"/>
      <c r="RW29" s="42"/>
      <c r="RX29" s="42"/>
      <c r="RY29" s="42"/>
      <c r="RZ29" s="42"/>
      <c r="SA29" s="42"/>
      <c r="SB29" s="42"/>
      <c r="SC29" s="42"/>
      <c r="SD29" s="42"/>
      <c r="SE29" s="42"/>
      <c r="SF29" s="42"/>
      <c r="SG29" s="42"/>
      <c r="SH29" s="42"/>
      <c r="SI29" s="42"/>
      <c r="SJ29" s="42"/>
      <c r="SK29" s="42"/>
      <c r="SL29" s="42"/>
      <c r="SM29" s="42"/>
      <c r="SN29" s="42"/>
      <c r="SO29" s="42"/>
      <c r="SP29" s="42"/>
      <c r="SQ29" s="42"/>
      <c r="SR29" s="42"/>
      <c r="SS29" s="42"/>
      <c r="ST29" s="42"/>
      <c r="SU29" s="42"/>
      <c r="SV29" s="42"/>
      <c r="SW29" s="42"/>
      <c r="SX29" s="42"/>
      <c r="SY29" s="42"/>
      <c r="SZ29" s="42"/>
      <c r="TA29" s="42"/>
      <c r="TB29" s="42"/>
      <c r="TC29" s="42"/>
      <c r="TD29" s="42"/>
      <c r="TE29" s="42"/>
      <c r="TF29" s="42"/>
      <c r="TG29" s="42"/>
      <c r="TH29" s="42"/>
      <c r="TI29" s="42"/>
      <c r="TJ29" s="42"/>
      <c r="TK29" s="42"/>
      <c r="TL29" s="42"/>
      <c r="TM29" s="42"/>
      <c r="TN29" s="42"/>
      <c r="TO29" s="42"/>
      <c r="TP29" s="42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  <c r="ANC29" s="6"/>
      <c r="AND29" s="6"/>
      <c r="ANE29" s="6"/>
      <c r="ANF29" s="6"/>
      <c r="ANG29" s="6"/>
      <c r="ANH29" s="6"/>
      <c r="ANI29" s="6"/>
      <c r="ANJ29" s="6"/>
      <c r="ANK29" s="6"/>
      <c r="ANL29" s="6"/>
      <c r="ANM29" s="6"/>
      <c r="ANN29" s="6"/>
      <c r="ANO29" s="6"/>
      <c r="ANP29" s="6"/>
      <c r="ANQ29" s="6"/>
      <c r="ANR29" s="6"/>
      <c r="ANS29" s="6"/>
      <c r="ANT29" s="6"/>
      <c r="ANU29" s="6"/>
      <c r="ANV29" s="6"/>
      <c r="ANW29" s="6"/>
      <c r="ANX29" s="6"/>
      <c r="ANY29" s="6"/>
      <c r="ANZ29" s="6"/>
      <c r="AOA29" s="6"/>
      <c r="AOB29" s="6"/>
      <c r="AOC29" s="6"/>
      <c r="AOD29" s="6"/>
      <c r="AOE29" s="6"/>
      <c r="AOF29" s="6"/>
      <c r="AOG29" s="6"/>
      <c r="AOH29" s="6"/>
      <c r="AOI29" s="6"/>
      <c r="AOJ29" s="6"/>
      <c r="AOK29" s="6"/>
      <c r="AOL29" s="6"/>
      <c r="AOM29" s="6"/>
      <c r="AON29" s="6"/>
      <c r="AOO29" s="6"/>
      <c r="AOP29" s="6"/>
      <c r="AOQ29" s="6"/>
      <c r="AOR29" s="6"/>
      <c r="AOS29" s="6"/>
      <c r="AOT29" s="6"/>
      <c r="AOU29" s="6"/>
      <c r="AOV29" s="6"/>
      <c r="AOW29" s="6"/>
      <c r="AOX29" s="6"/>
      <c r="AOY29" s="6"/>
      <c r="AOZ29" s="6"/>
      <c r="APA29" s="6"/>
      <c r="APB29" s="6"/>
      <c r="APC29" s="6"/>
      <c r="APD29" s="6"/>
      <c r="APE29" s="6"/>
      <c r="APF29" s="6"/>
      <c r="APG29" s="6"/>
      <c r="APH29" s="6"/>
      <c r="API29" s="6"/>
      <c r="APJ29" s="6"/>
      <c r="APK29" s="6"/>
      <c r="APL29" s="6"/>
      <c r="APM29" s="6"/>
      <c r="APN29" s="6"/>
      <c r="APO29" s="6"/>
      <c r="APP29" s="6"/>
      <c r="APQ29" s="6"/>
      <c r="APR29" s="6"/>
      <c r="APS29" s="6"/>
      <c r="APT29" s="6"/>
      <c r="APU29" s="6"/>
      <c r="APV29" s="6"/>
      <c r="APW29" s="6"/>
      <c r="APX29" s="6"/>
      <c r="APY29" s="6"/>
      <c r="APZ29" s="6"/>
      <c r="AQA29" s="6"/>
      <c r="AQB29" s="6"/>
      <c r="AQC29" s="6"/>
      <c r="AQD29" s="6"/>
      <c r="AQE29" s="6"/>
      <c r="AQF29" s="6"/>
      <c r="AQG29" s="6"/>
      <c r="AQH29" s="6"/>
      <c r="AQI29" s="6"/>
      <c r="AQJ29" s="6"/>
      <c r="AQK29" s="6"/>
      <c r="AQL29" s="6"/>
      <c r="AQM29" s="6"/>
      <c r="AQN29" s="6"/>
      <c r="AQO29" s="6"/>
      <c r="AQP29" s="6"/>
      <c r="AQQ29" s="6"/>
      <c r="AQR29" s="6"/>
      <c r="AQS29" s="6"/>
      <c r="AQT29" s="6"/>
      <c r="AQU29" s="6"/>
      <c r="AQV29" s="6"/>
      <c r="AQW29" s="6"/>
      <c r="AQX29" s="6"/>
      <c r="AQY29" s="6"/>
      <c r="AQZ29" s="6"/>
      <c r="ARA29" s="6"/>
      <c r="ARB29" s="6"/>
      <c r="ARC29" s="6"/>
      <c r="ARD29" s="6"/>
      <c r="ARE29" s="6"/>
      <c r="ARF29" s="6"/>
      <c r="ARG29" s="6"/>
      <c r="ARH29" s="6"/>
      <c r="ARI29" s="6"/>
      <c r="ARJ29" s="6"/>
      <c r="ARK29" s="6"/>
      <c r="ARL29" s="6"/>
      <c r="ARM29" s="6"/>
      <c r="ARN29" s="6"/>
      <c r="ARO29" s="6"/>
      <c r="ARP29" s="6"/>
      <c r="ARQ29" s="6"/>
      <c r="ARR29" s="6"/>
      <c r="ARS29" s="6"/>
      <c r="ART29" s="6"/>
      <c r="ARU29" s="6"/>
      <c r="ARV29" s="6"/>
      <c r="ARW29" s="6"/>
      <c r="ARX29" s="6"/>
      <c r="ARY29" s="6"/>
      <c r="ARZ29" s="6"/>
      <c r="ASA29" s="6"/>
      <c r="ASB29" s="6"/>
      <c r="ASC29" s="6"/>
      <c r="ASD29" s="6"/>
      <c r="ASE29" s="6"/>
      <c r="ASF29" s="6"/>
      <c r="ASG29" s="6"/>
      <c r="ASH29" s="6"/>
      <c r="ASI29" s="6"/>
      <c r="ASJ29" s="6"/>
      <c r="ASK29" s="6"/>
      <c r="ASL29" s="6"/>
      <c r="ASM29" s="6"/>
      <c r="ASN29" s="6"/>
      <c r="ASO29" s="6"/>
      <c r="ASP29" s="6"/>
      <c r="ASQ29" s="6"/>
      <c r="ASR29" s="6"/>
      <c r="ASS29" s="6"/>
      <c r="AST29" s="6"/>
      <c r="ASU29" s="6"/>
      <c r="ASV29" s="6"/>
      <c r="ASW29" s="6"/>
      <c r="ASX29" s="6"/>
      <c r="ASY29" s="6"/>
      <c r="ASZ29" s="6"/>
      <c r="ATA29" s="6"/>
      <c r="ATB29" s="6"/>
      <c r="ATC29" s="6"/>
      <c r="ATD29" s="6"/>
      <c r="ATE29" s="6"/>
      <c r="ATF29" s="6"/>
      <c r="ATG29" s="6"/>
      <c r="ATH29" s="6"/>
      <c r="ATI29" s="6"/>
      <c r="ATJ29" s="6"/>
    </row>
    <row r="30" spans="1:1206" s="36" customFormat="1" x14ac:dyDescent="0.25">
      <c r="A30" s="21">
        <v>2</v>
      </c>
      <c r="B30" s="13" t="s">
        <v>1002</v>
      </c>
      <c r="C30" s="6">
        <v>554</v>
      </c>
      <c r="D30" s="13"/>
      <c r="E30" s="13"/>
      <c r="F30" s="22" t="s">
        <v>775</v>
      </c>
      <c r="G30" s="6">
        <v>19</v>
      </c>
      <c r="H30" s="6">
        <v>18.3</v>
      </c>
      <c r="I30" s="6" t="s">
        <v>531</v>
      </c>
      <c r="J30" s="6"/>
      <c r="K30" s="6"/>
      <c r="L30" s="6">
        <v>1</v>
      </c>
      <c r="M30" s="6"/>
      <c r="N30" s="6"/>
      <c r="O30" s="6" t="s">
        <v>629</v>
      </c>
      <c r="P30" s="6"/>
      <c r="Q30" s="6"/>
      <c r="R30" s="6"/>
      <c r="S30" s="6"/>
      <c r="T30" s="6"/>
      <c r="U30" s="6"/>
      <c r="V30" s="6"/>
      <c r="W30" s="23"/>
      <c r="X30" s="23"/>
      <c r="Y30" s="53"/>
      <c r="Z30" s="53"/>
      <c r="AA30" s="23">
        <v>0.92947103274559195</v>
      </c>
      <c r="AB30" s="23"/>
      <c r="AC30" s="23">
        <v>1.5</v>
      </c>
      <c r="AD30" s="25">
        <v>1</v>
      </c>
      <c r="AE30" s="6">
        <v>42.34</v>
      </c>
      <c r="AF30" s="6">
        <v>35.21</v>
      </c>
      <c r="AG30" s="6">
        <v>31.1</v>
      </c>
      <c r="AH30" s="6">
        <v>0.66500000000000004</v>
      </c>
      <c r="AI30" s="6">
        <v>0.58099999999999996</v>
      </c>
      <c r="AJ30" s="6"/>
      <c r="AK30" s="6"/>
      <c r="AL30" s="6"/>
      <c r="AM30" s="6"/>
      <c r="AN30" s="6">
        <v>0.64888500000000005</v>
      </c>
      <c r="AO30" s="6">
        <v>0.66782900000000001</v>
      </c>
      <c r="AP30" s="6">
        <v>0.673454</v>
      </c>
      <c r="AQ30" s="6">
        <v>0.723943</v>
      </c>
      <c r="AR30" s="6">
        <v>0.81797200000000003</v>
      </c>
      <c r="AS30" s="6"/>
      <c r="AT30" s="6"/>
      <c r="AU30" s="6"/>
      <c r="AV30" s="6"/>
      <c r="AW30" s="6"/>
      <c r="AX30" s="6"/>
      <c r="AY30" s="13">
        <v>-69.2</v>
      </c>
      <c r="AZ30" s="13">
        <v>-600</v>
      </c>
      <c r="BA30" s="13"/>
      <c r="BB30" s="6"/>
      <c r="BC30" s="33"/>
      <c r="BD30" s="26"/>
      <c r="BE30" s="26"/>
      <c r="BF30" s="27"/>
      <c r="BG30" s="6">
        <v>28</v>
      </c>
      <c r="BH30" s="23">
        <v>-48.5182</v>
      </c>
      <c r="BI30" s="23">
        <v>480</v>
      </c>
      <c r="BJ30" s="23">
        <v>-32.426600000000001</v>
      </c>
      <c r="BK30" s="23">
        <v>16.0916</v>
      </c>
      <c r="BL30" s="23">
        <v>42.567300000000003</v>
      </c>
      <c r="BM30" s="23">
        <v>58.658799999999999</v>
      </c>
      <c r="BN30" s="23">
        <v>0.33611400000000002</v>
      </c>
      <c r="BO30" s="23">
        <v>0.20577100000000001</v>
      </c>
      <c r="BP30" s="23">
        <v>217.13200000000001</v>
      </c>
      <c r="BQ30" s="23"/>
      <c r="BR30" s="23">
        <v>-43.951999999999998</v>
      </c>
      <c r="BS30" s="23">
        <v>4.5662000000000003</v>
      </c>
      <c r="BT30" s="23">
        <v>1.11748</v>
      </c>
      <c r="BU30" s="23"/>
      <c r="BV30" s="23"/>
      <c r="BW30" s="23"/>
      <c r="BX30" s="23">
        <v>1.0382400000000001</v>
      </c>
      <c r="BY30" s="23">
        <v>1.37107</v>
      </c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/>
      <c r="CK30" s="23"/>
      <c r="CL30" s="23"/>
      <c r="CM30" s="23"/>
      <c r="CN30" s="105">
        <v>0.54652777777777783</v>
      </c>
      <c r="CO30" s="105">
        <v>0.55347222222222225</v>
      </c>
      <c r="CP30" s="105">
        <v>0.5625</v>
      </c>
      <c r="CQ30" s="105">
        <v>0.62222222222222223</v>
      </c>
      <c r="CR30" s="6"/>
      <c r="CS30" s="23"/>
      <c r="CT30" s="23"/>
      <c r="CU30" s="23"/>
      <c r="CV30" s="23"/>
      <c r="CW30" s="23">
        <v>-48</v>
      </c>
      <c r="CX30" s="13"/>
      <c r="CY30" s="93">
        <v>211</v>
      </c>
      <c r="CZ30" s="33">
        <v>-22.784060387999997</v>
      </c>
      <c r="DA30" s="33">
        <v>-7.2862849999999995</v>
      </c>
      <c r="DB30" s="15"/>
      <c r="DC30" s="33"/>
      <c r="DD30" s="37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38"/>
      <c r="DR30" s="38"/>
      <c r="DS30" s="38"/>
      <c r="DT30" s="38"/>
      <c r="DU30" s="38"/>
      <c r="DV30" s="38"/>
      <c r="DW30" s="26"/>
      <c r="DX30" s="6"/>
      <c r="DY30" s="6"/>
      <c r="DZ30" s="6"/>
      <c r="EA30" s="6"/>
      <c r="EB30" s="38"/>
      <c r="EC30" s="30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31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30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32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30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32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30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31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31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 t="s">
        <v>515</v>
      </c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  <c r="AMY30" s="6"/>
      <c r="AMZ30" s="6"/>
      <c r="ANA30" s="6"/>
      <c r="ANB30" s="6"/>
      <c r="ANC30" s="6"/>
      <c r="AND30" s="6"/>
      <c r="ANE30" s="6"/>
      <c r="ANF30" s="6"/>
      <c r="ANG30" s="6"/>
      <c r="ANH30" s="6"/>
      <c r="ANI30" s="6"/>
      <c r="ANJ30" s="6"/>
      <c r="ANK30" s="6"/>
      <c r="ANL30" s="6"/>
      <c r="ANM30" s="6"/>
      <c r="ANN30" s="6"/>
      <c r="ANO30" s="6"/>
      <c r="ANP30" s="6"/>
      <c r="ANQ30" s="6"/>
      <c r="ANR30" s="6"/>
      <c r="ANS30" s="6"/>
      <c r="ANT30" s="6"/>
      <c r="ANU30" s="6"/>
      <c r="ANV30" s="6"/>
      <c r="ANW30" s="6"/>
      <c r="ANX30" s="6"/>
      <c r="ANY30" s="6"/>
      <c r="ANZ30" s="6"/>
      <c r="AOA30" s="6"/>
      <c r="AOB30" s="6"/>
      <c r="AOC30" s="6"/>
      <c r="AOD30" s="6"/>
      <c r="AOE30" s="6"/>
      <c r="AOF30" s="6"/>
      <c r="AOG30" s="6"/>
      <c r="AOH30" s="6"/>
      <c r="AOI30" s="6"/>
      <c r="AOJ30" s="6"/>
      <c r="AOK30" s="6"/>
      <c r="AOL30" s="6"/>
      <c r="AOM30" s="6"/>
      <c r="AON30" s="6"/>
      <c r="AOO30" s="6"/>
      <c r="AOP30" s="6"/>
      <c r="AOQ30" s="6"/>
      <c r="AOR30" s="6"/>
      <c r="AOS30" s="6"/>
      <c r="AOT30" s="6"/>
      <c r="AOU30" s="6"/>
      <c r="AOV30" s="6"/>
      <c r="AOW30" s="6"/>
      <c r="AOX30" s="6"/>
      <c r="AOY30" s="6"/>
      <c r="AOZ30" s="6"/>
      <c r="APA30" s="6"/>
      <c r="APB30" s="6"/>
      <c r="APC30" s="6"/>
      <c r="APD30" s="6"/>
      <c r="APE30" s="6"/>
      <c r="APF30" s="6"/>
      <c r="APG30" s="6"/>
      <c r="APH30" s="6"/>
      <c r="API30" s="6"/>
      <c r="APJ30" s="6"/>
      <c r="APK30" s="6"/>
      <c r="APL30" s="6"/>
      <c r="APM30" s="6"/>
      <c r="APN30" s="6"/>
      <c r="APO30" s="6"/>
      <c r="APP30" s="6"/>
      <c r="APQ30" s="6"/>
      <c r="APR30" s="6"/>
      <c r="APS30" s="6"/>
      <c r="APT30" s="6"/>
      <c r="APU30" s="6"/>
      <c r="APV30" s="6"/>
      <c r="APW30" s="6"/>
      <c r="APX30" s="6"/>
      <c r="APY30" s="6"/>
      <c r="APZ30" s="6"/>
      <c r="AQA30" s="6"/>
      <c r="AQB30" s="6"/>
      <c r="AQC30" s="6"/>
      <c r="AQD30" s="6"/>
      <c r="AQE30" s="6"/>
      <c r="AQF30" s="6"/>
      <c r="AQG30" s="6"/>
      <c r="AQH30" s="6"/>
      <c r="AQI30" s="6"/>
      <c r="AQJ30" s="6"/>
      <c r="AQK30" s="6"/>
      <c r="AQL30" s="6"/>
      <c r="AQM30" s="6"/>
      <c r="AQN30" s="6"/>
      <c r="AQO30" s="6"/>
      <c r="AQP30" s="6"/>
      <c r="AQQ30" s="6"/>
      <c r="AQR30" s="6"/>
      <c r="AQS30" s="6"/>
      <c r="AQT30" s="6"/>
      <c r="AQU30" s="6"/>
      <c r="AQV30" s="6"/>
      <c r="AQW30" s="6"/>
      <c r="AQX30" s="6"/>
      <c r="AQY30" s="6"/>
      <c r="AQZ30" s="6"/>
      <c r="ARA30" s="6"/>
      <c r="ARB30" s="6"/>
      <c r="ARC30" s="6"/>
      <c r="ARD30" s="6"/>
      <c r="ARE30" s="6"/>
      <c r="ARF30" s="6"/>
      <c r="ARG30" s="6"/>
      <c r="ARH30" s="6"/>
      <c r="ARI30" s="6"/>
      <c r="ARJ30" s="6"/>
      <c r="ARK30" s="6"/>
      <c r="ARL30" s="6"/>
      <c r="ARM30" s="6"/>
      <c r="ARN30" s="6"/>
      <c r="ARO30" s="6"/>
      <c r="ARP30" s="6"/>
      <c r="ARQ30" s="6"/>
      <c r="ARR30" s="6"/>
      <c r="ARS30" s="6"/>
      <c r="ART30" s="6"/>
      <c r="ARU30" s="6"/>
      <c r="ARV30" s="6"/>
      <c r="ARW30" s="6"/>
      <c r="ARX30" s="6"/>
      <c r="ARY30" s="6"/>
      <c r="ARZ30" s="6"/>
      <c r="ASA30" s="6"/>
      <c r="ASB30" s="6"/>
      <c r="ASC30" s="6"/>
      <c r="ASD30" s="6"/>
      <c r="ASE30" s="6"/>
      <c r="ASF30" s="6"/>
      <c r="ASG30" s="6"/>
      <c r="ASH30" s="6"/>
      <c r="ASI30" s="6"/>
      <c r="ASJ30" s="6"/>
      <c r="ASK30" s="6"/>
      <c r="ASL30" s="6"/>
      <c r="ASM30" s="6"/>
      <c r="ASN30" s="6"/>
      <c r="ASO30" s="6"/>
      <c r="ASP30" s="6"/>
      <c r="ASQ30" s="6"/>
      <c r="ASR30" s="6"/>
      <c r="ASS30" s="6"/>
      <c r="AST30" s="6"/>
      <c r="ASU30" s="6"/>
      <c r="ASV30" s="6"/>
      <c r="ASW30" s="6"/>
      <c r="ASX30" s="6"/>
      <c r="ASY30" s="6"/>
      <c r="ASZ30" s="6"/>
      <c r="ATA30" s="6"/>
      <c r="ATB30" s="6"/>
      <c r="ATC30" s="6"/>
      <c r="ATD30" s="6"/>
      <c r="ATE30" s="6"/>
      <c r="ATF30" s="6"/>
      <c r="ATG30" s="6"/>
      <c r="ATH30" s="6"/>
      <c r="ATI30" s="6"/>
      <c r="ATJ30" s="6"/>
    </row>
    <row r="31" spans="1:1206" s="36" customFormat="1" x14ac:dyDescent="0.25">
      <c r="A31" s="21"/>
      <c r="B31" s="13"/>
      <c r="C31" s="6"/>
      <c r="D31" s="13"/>
      <c r="E31" s="13"/>
      <c r="F31" s="22"/>
      <c r="G31" s="68"/>
      <c r="H31" s="68"/>
      <c r="I31" s="68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8"/>
      <c r="X31" s="108"/>
      <c r="Y31" s="50"/>
      <c r="Z31" s="53"/>
      <c r="AA31" s="109"/>
      <c r="AB31" s="109"/>
      <c r="AC31" s="25"/>
      <c r="AD31" s="25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26"/>
      <c r="BD31" s="26"/>
      <c r="BE31" s="26"/>
      <c r="BF31" s="27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3"/>
      <c r="BV31" s="43"/>
      <c r="BW31" s="43"/>
      <c r="BX31" s="42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/>
      <c r="CK31" s="6"/>
      <c r="CL31" s="6"/>
      <c r="CM31" s="6"/>
      <c r="CN31" s="28"/>
      <c r="CO31" s="28"/>
      <c r="CP31" s="6"/>
      <c r="CQ31" s="6"/>
      <c r="CR31" s="6"/>
      <c r="CS31" s="23"/>
      <c r="CT31" s="23"/>
      <c r="CU31" s="23"/>
      <c r="CV31" s="23"/>
      <c r="CW31" s="23"/>
      <c r="CX31" s="13"/>
      <c r="CY31" s="13"/>
      <c r="CZ31" s="33"/>
      <c r="DA31" s="26"/>
      <c r="DB31" s="26"/>
      <c r="DC31" s="26"/>
      <c r="DD31" s="37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38"/>
      <c r="DR31" s="38"/>
      <c r="DS31" s="38"/>
      <c r="DT31" s="38"/>
      <c r="DU31" s="38"/>
      <c r="DV31" s="38"/>
      <c r="DW31" s="26"/>
      <c r="DX31" s="26"/>
      <c r="DY31" s="26"/>
      <c r="DZ31" s="26"/>
      <c r="EA31" s="26"/>
      <c r="EB31" s="38"/>
      <c r="EC31" s="30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31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6"/>
      <c r="FM31" s="30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3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30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3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30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  <c r="IW31" s="42"/>
      <c r="IX31" s="42"/>
      <c r="IY31" s="31"/>
      <c r="IZ31" s="42"/>
      <c r="JA31" s="42"/>
      <c r="JB31" s="42"/>
      <c r="JC31" s="42"/>
      <c r="JD31" s="42"/>
      <c r="JE31" s="42"/>
      <c r="JF31" s="42"/>
      <c r="JG31" s="42"/>
      <c r="JH31" s="42"/>
      <c r="JI31" s="42"/>
      <c r="JJ31" s="42"/>
      <c r="JK31" s="42"/>
      <c r="JL31" s="42"/>
      <c r="JM31" s="42"/>
      <c r="JN31" s="42"/>
      <c r="JO31" s="42"/>
      <c r="JP31" s="42"/>
      <c r="JQ31" s="42"/>
      <c r="JR31" s="42"/>
      <c r="JS31" s="42"/>
      <c r="JT31" s="42"/>
      <c r="JU31" s="42"/>
      <c r="JV31" s="42"/>
      <c r="JW31" s="42"/>
      <c r="JX31" s="42"/>
      <c r="JY31" s="42"/>
      <c r="JZ31" s="42"/>
      <c r="KA31" s="42"/>
      <c r="KB31" s="42"/>
      <c r="KC31" s="42"/>
      <c r="KD31" s="42"/>
      <c r="KE31" s="42"/>
      <c r="KF31" s="42"/>
      <c r="KG31" s="42"/>
      <c r="KH31" s="42"/>
      <c r="KI31" s="31"/>
      <c r="KJ31" s="42"/>
      <c r="KK31" s="42"/>
      <c r="KL31" s="42"/>
      <c r="KM31" s="42"/>
      <c r="KN31" s="42"/>
      <c r="KO31" s="42"/>
      <c r="KP31" s="42"/>
      <c r="KQ31" s="42"/>
      <c r="KR31" s="42"/>
      <c r="KS31" s="42"/>
      <c r="KT31" s="42"/>
      <c r="KU31" s="42"/>
      <c r="KV31" s="42"/>
      <c r="KW31" s="42"/>
      <c r="KX31" s="42"/>
      <c r="KY31" s="42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  <c r="AMY31" s="6"/>
      <c r="AMZ31" s="6"/>
      <c r="ANA31" s="6"/>
      <c r="ANB31" s="6"/>
      <c r="ANC31" s="6"/>
      <c r="AND31" s="6"/>
      <c r="ANE31" s="6"/>
      <c r="ANF31" s="6"/>
      <c r="ANG31" s="6"/>
      <c r="ANH31" s="6"/>
      <c r="ANI31" s="6"/>
      <c r="ANJ31" s="6"/>
      <c r="ANK31" s="6"/>
      <c r="ANL31" s="6"/>
      <c r="ANM31" s="6"/>
      <c r="ANN31" s="6"/>
      <c r="ANO31" s="6"/>
      <c r="ANP31" s="6"/>
      <c r="ANQ31" s="6"/>
      <c r="ANR31" s="6"/>
      <c r="ANS31" s="6"/>
      <c r="ANT31" s="6"/>
      <c r="ANU31" s="6"/>
      <c r="ANV31" s="6"/>
      <c r="ANW31" s="6"/>
      <c r="ANX31" s="6"/>
      <c r="ANY31" s="6"/>
      <c r="ANZ31" s="6"/>
      <c r="AOA31" s="6"/>
      <c r="AOB31" s="6"/>
      <c r="AOC31" s="6"/>
      <c r="AOD31" s="6"/>
      <c r="AOE31" s="6"/>
      <c r="AOF31" s="6"/>
      <c r="AOG31" s="6"/>
      <c r="AOH31" s="6"/>
      <c r="AOI31" s="6"/>
      <c r="AOJ31" s="6"/>
      <c r="AOK31" s="6"/>
      <c r="AOL31" s="6"/>
      <c r="AOM31" s="6"/>
      <c r="AON31" s="6"/>
      <c r="AOO31" s="6"/>
      <c r="AOP31" s="6"/>
      <c r="AOQ31" s="6"/>
      <c r="AOR31" s="6"/>
      <c r="AOS31" s="6"/>
      <c r="AOT31" s="6"/>
      <c r="AOU31" s="6"/>
      <c r="AOV31" s="6"/>
      <c r="AOW31" s="6"/>
      <c r="AOX31" s="6"/>
      <c r="AOY31" s="6"/>
      <c r="AOZ31" s="6"/>
      <c r="APA31" s="6"/>
      <c r="APB31" s="6"/>
      <c r="APC31" s="6"/>
      <c r="APD31" s="6"/>
      <c r="APE31" s="6"/>
      <c r="APF31" s="6"/>
      <c r="APG31" s="6"/>
      <c r="APH31" s="6"/>
      <c r="API31" s="6"/>
      <c r="APJ31" s="6"/>
      <c r="APK31" s="6"/>
      <c r="APL31" s="6"/>
      <c r="APM31" s="6"/>
      <c r="APN31" s="6"/>
      <c r="APO31" s="6"/>
      <c r="APP31" s="6"/>
      <c r="APQ31" s="6"/>
      <c r="APR31" s="6"/>
      <c r="APS31" s="6"/>
      <c r="APT31" s="6"/>
      <c r="APU31" s="6"/>
      <c r="APV31" s="6"/>
      <c r="APW31" s="6"/>
      <c r="APX31" s="6"/>
      <c r="APY31" s="6"/>
      <c r="APZ31" s="6"/>
      <c r="AQA31" s="6"/>
      <c r="AQB31" s="6"/>
      <c r="AQC31" s="6"/>
      <c r="AQD31" s="6"/>
      <c r="AQE31" s="6"/>
      <c r="AQF31" s="6"/>
      <c r="AQG31" s="6"/>
      <c r="AQH31" s="6"/>
      <c r="AQI31" s="6"/>
      <c r="AQJ31" s="6"/>
      <c r="AQK31" s="6"/>
      <c r="AQL31" s="6"/>
      <c r="AQM31" s="6"/>
      <c r="AQN31" s="6"/>
      <c r="AQO31" s="6"/>
      <c r="AQP31" s="6"/>
      <c r="AQQ31" s="6"/>
      <c r="AQR31" s="6"/>
      <c r="AQS31" s="6"/>
      <c r="AQT31" s="6"/>
      <c r="AQU31" s="6"/>
      <c r="AQV31" s="6"/>
      <c r="AQW31" s="6"/>
      <c r="AQX31" s="6"/>
      <c r="AQY31" s="6"/>
      <c r="AQZ31" s="6"/>
      <c r="ARA31" s="6"/>
      <c r="ARB31" s="6"/>
      <c r="ARC31" s="6"/>
      <c r="ARD31" s="6"/>
      <c r="ARE31" s="6"/>
      <c r="ARF31" s="6"/>
      <c r="ARG31" s="6"/>
      <c r="ARH31" s="6"/>
      <c r="ARI31" s="6"/>
      <c r="ARJ31" s="6"/>
      <c r="ARK31" s="6"/>
      <c r="ARL31" s="6"/>
      <c r="ARM31" s="6"/>
      <c r="ARN31" s="6"/>
      <c r="ARO31" s="6"/>
      <c r="ARP31" s="6"/>
      <c r="ARQ31" s="6"/>
      <c r="ARR31" s="6"/>
      <c r="ARS31" s="6"/>
      <c r="ART31" s="6"/>
      <c r="ARU31" s="6"/>
      <c r="ARV31" s="6"/>
      <c r="ARW31" s="6"/>
      <c r="ARX31" s="6"/>
      <c r="ARY31" s="6"/>
      <c r="ARZ31" s="6"/>
      <c r="ASA31" s="6"/>
      <c r="ASB31" s="6"/>
      <c r="ASC31" s="6"/>
      <c r="ASD31" s="6"/>
      <c r="ASE31" s="6"/>
      <c r="ASF31" s="6"/>
      <c r="ASG31" s="6"/>
      <c r="ASH31" s="6"/>
      <c r="ASI31" s="6"/>
      <c r="ASJ31" s="6"/>
      <c r="ASK31" s="6"/>
      <c r="ASL31" s="6"/>
      <c r="ASM31" s="6"/>
      <c r="ASN31" s="6"/>
      <c r="ASO31" s="6"/>
      <c r="ASP31" s="6"/>
      <c r="ASQ31" s="6"/>
      <c r="ASR31" s="6"/>
      <c r="ASS31" s="6"/>
      <c r="AST31" s="6"/>
      <c r="ASU31" s="6"/>
      <c r="ASV31" s="6"/>
      <c r="ASW31" s="6"/>
      <c r="ASX31" s="6"/>
      <c r="ASY31" s="6"/>
      <c r="ASZ31" s="6"/>
      <c r="ATA31" s="6"/>
      <c r="ATB31" s="6"/>
      <c r="ATC31" s="6"/>
      <c r="ATD31" s="6"/>
      <c r="ATE31" s="6"/>
      <c r="ATF31" s="6"/>
      <c r="ATG31" s="6"/>
      <c r="ATH31" s="6"/>
      <c r="ATI31" s="6"/>
      <c r="ATJ31" s="6"/>
    </row>
    <row r="32" spans="1:1206" s="36" customFormat="1" x14ac:dyDescent="0.25">
      <c r="A32" s="21"/>
      <c r="B32" s="13"/>
      <c r="C32" s="6"/>
      <c r="D32" s="13"/>
      <c r="E32" s="13"/>
      <c r="F32" s="22"/>
      <c r="G32" s="68"/>
      <c r="H32" s="68"/>
      <c r="I32" s="68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8"/>
      <c r="X32" s="108"/>
      <c r="Y32" s="50"/>
      <c r="Z32" s="53"/>
      <c r="AA32" s="109"/>
      <c r="AB32" s="109"/>
      <c r="AC32" s="23"/>
      <c r="AD32" s="25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26"/>
      <c r="BD32" s="26"/>
      <c r="BE32" s="26"/>
      <c r="BF32" s="27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3"/>
      <c r="BV32" s="43"/>
      <c r="BW32" s="43"/>
      <c r="BX32" s="42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/>
      <c r="CK32" s="6"/>
      <c r="CL32" s="6"/>
      <c r="CM32" s="6"/>
      <c r="CN32" s="28"/>
      <c r="CO32" s="28"/>
      <c r="CP32" s="6"/>
      <c r="CQ32" s="6"/>
      <c r="CR32" s="6"/>
      <c r="CS32" s="23"/>
      <c r="CT32" s="23"/>
      <c r="CU32" s="23"/>
      <c r="CV32" s="23"/>
      <c r="CW32" s="23"/>
      <c r="CX32" s="13"/>
      <c r="CY32" s="93"/>
      <c r="CZ32" s="33"/>
      <c r="DA32" s="26"/>
      <c r="DB32" s="6"/>
      <c r="DC32" s="26"/>
      <c r="DD32" s="37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38"/>
      <c r="DR32" s="38"/>
      <c r="DS32" s="38"/>
      <c r="DT32" s="38"/>
      <c r="DU32" s="38"/>
      <c r="DV32" s="38"/>
      <c r="DW32" s="26"/>
      <c r="DX32" s="6"/>
      <c r="DY32" s="6"/>
      <c r="DZ32" s="6"/>
      <c r="EA32" s="6"/>
      <c r="EB32" s="38"/>
      <c r="EC32" s="30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31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6"/>
      <c r="FM32" s="30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3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30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3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30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  <c r="IW32" s="42"/>
      <c r="IX32" s="42"/>
      <c r="IY32" s="31"/>
      <c r="IZ32" s="42"/>
      <c r="JA32" s="42"/>
      <c r="JB32" s="42"/>
      <c r="JC32" s="42"/>
      <c r="JD32" s="42"/>
      <c r="JE32" s="42"/>
      <c r="JF32" s="42"/>
      <c r="JG32" s="42"/>
      <c r="JH32" s="42"/>
      <c r="JI32" s="42"/>
      <c r="JJ32" s="42"/>
      <c r="JK32" s="42"/>
      <c r="JL32" s="42"/>
      <c r="JM32" s="42"/>
      <c r="JN32" s="42"/>
      <c r="JO32" s="42"/>
      <c r="JP32" s="42"/>
      <c r="JQ32" s="42"/>
      <c r="JR32" s="42"/>
      <c r="JS32" s="42"/>
      <c r="JT32" s="42"/>
      <c r="JU32" s="42"/>
      <c r="JV32" s="42"/>
      <c r="JW32" s="42"/>
      <c r="JX32" s="42"/>
      <c r="JY32" s="42"/>
      <c r="JZ32" s="42"/>
      <c r="KA32" s="42"/>
      <c r="KB32" s="42"/>
      <c r="KC32" s="42"/>
      <c r="KD32" s="42"/>
      <c r="KE32" s="42"/>
      <c r="KF32" s="42"/>
      <c r="KG32" s="42"/>
      <c r="KH32" s="42"/>
      <c r="KI32" s="31"/>
      <c r="KJ32" s="42"/>
      <c r="KK32" s="42"/>
      <c r="KL32" s="42"/>
      <c r="KM32" s="42"/>
      <c r="KN32" s="42"/>
      <c r="KO32" s="42"/>
      <c r="KP32" s="42"/>
      <c r="KQ32" s="42"/>
      <c r="KR32" s="42"/>
      <c r="KS32" s="42"/>
      <c r="KT32" s="42"/>
      <c r="KU32" s="42"/>
      <c r="KV32" s="42"/>
      <c r="KW32" s="42"/>
      <c r="KX32" s="42"/>
      <c r="KY32" s="42"/>
      <c r="KZ32" s="42"/>
      <c r="LA32" s="42"/>
      <c r="LB32" s="42"/>
      <c r="LC32" s="42"/>
      <c r="LD32" s="42"/>
      <c r="LE32" s="42"/>
      <c r="LF32" s="42"/>
      <c r="LG32" s="42"/>
      <c r="LH32" s="42"/>
      <c r="LI32" s="42"/>
      <c r="LJ32" s="42"/>
      <c r="LK32" s="42"/>
      <c r="LL32" s="42"/>
      <c r="LM32" s="42"/>
      <c r="LN32" s="42"/>
      <c r="LO32" s="42"/>
      <c r="LP32" s="42"/>
      <c r="LQ32" s="42"/>
      <c r="LR32" s="42"/>
      <c r="LS32" s="42"/>
      <c r="LT32" s="42"/>
      <c r="LU32" s="42"/>
      <c r="LV32" s="42"/>
      <c r="LW32" s="42"/>
      <c r="LX32" s="42"/>
      <c r="LY32" s="42"/>
      <c r="LZ32" s="42"/>
      <c r="MA32" s="42"/>
      <c r="MB32" s="42"/>
      <c r="MC32" s="42"/>
      <c r="MD32" s="42"/>
      <c r="ME32" s="42"/>
      <c r="MF32" s="42"/>
      <c r="MG32" s="42"/>
      <c r="MH32" s="42"/>
      <c r="MI32" s="42"/>
      <c r="MJ32" s="42"/>
      <c r="MK32" s="42"/>
      <c r="ML32" s="42"/>
      <c r="MM32" s="42"/>
      <c r="MN32" s="42"/>
      <c r="MO32" s="42"/>
      <c r="MP32" s="42"/>
      <c r="MQ32" s="42"/>
      <c r="MR32" s="42"/>
      <c r="MS32" s="42"/>
      <c r="MT32" s="42"/>
      <c r="MU32" s="42"/>
      <c r="MV32" s="42"/>
      <c r="MW32" s="42"/>
      <c r="MX32" s="42"/>
      <c r="MY32" s="42"/>
      <c r="MZ32" s="42"/>
      <c r="NA32" s="42"/>
      <c r="NB32" s="42"/>
      <c r="NC32" s="42"/>
      <c r="ND32" s="42"/>
      <c r="NE32" s="42"/>
      <c r="NF32" s="42"/>
      <c r="NG32" s="42"/>
      <c r="NH32" s="42"/>
      <c r="NI32" s="42"/>
      <c r="NJ32" s="42"/>
      <c r="NK32" s="42"/>
      <c r="NL32" s="42"/>
      <c r="NM32" s="42"/>
      <c r="NN32" s="42"/>
      <c r="NO32" s="42"/>
      <c r="NP32" s="42"/>
      <c r="NQ32" s="42"/>
      <c r="NR32" s="42"/>
      <c r="NS32" s="42"/>
      <c r="NT32" s="42"/>
      <c r="NU32" s="42"/>
      <c r="NV32" s="42"/>
      <c r="NW32" s="42"/>
      <c r="NX32" s="42"/>
      <c r="NY32" s="42"/>
      <c r="NZ32" s="42"/>
      <c r="OA32" s="42"/>
      <c r="OB32" s="42"/>
      <c r="OC32" s="42"/>
      <c r="OD32" s="42"/>
      <c r="OE32" s="42"/>
      <c r="OF32" s="42"/>
      <c r="OG32" s="42"/>
      <c r="OH32" s="42"/>
      <c r="OI32" s="42"/>
      <c r="OJ32" s="42"/>
      <c r="OK32" s="42"/>
      <c r="OL32" s="42"/>
      <c r="OM32" s="42"/>
      <c r="ON32" s="42"/>
      <c r="OO32" s="42"/>
      <c r="OP32" s="42"/>
      <c r="OQ32" s="42"/>
      <c r="OR32" s="42"/>
      <c r="OS32" s="42"/>
      <c r="OT32" s="42"/>
      <c r="OU32" s="42"/>
      <c r="OV32" s="42"/>
      <c r="OW32" s="42"/>
      <c r="OX32" s="42"/>
      <c r="OY32" s="42"/>
      <c r="OZ32" s="42"/>
      <c r="PA32" s="42"/>
      <c r="PB32" s="42"/>
      <c r="PC32" s="42"/>
      <c r="PD32" s="42"/>
      <c r="PE32" s="42"/>
      <c r="PF32" s="42"/>
      <c r="PG32" s="42"/>
      <c r="PH32" s="42"/>
      <c r="PI32" s="42"/>
      <c r="PJ32" s="42"/>
      <c r="PK32" s="42"/>
      <c r="PL32" s="42"/>
      <c r="PM32" s="42"/>
      <c r="PN32" s="42"/>
      <c r="PO32" s="42"/>
      <c r="PP32" s="42"/>
      <c r="PQ32" s="42"/>
      <c r="PR32" s="42"/>
      <c r="PS32" s="42"/>
      <c r="PT32" s="42"/>
      <c r="PU32" s="42"/>
      <c r="PV32" s="42"/>
      <c r="PW32" s="42"/>
      <c r="PX32" s="42"/>
      <c r="PY32" s="42"/>
      <c r="PZ32" s="42"/>
      <c r="QA32" s="42"/>
      <c r="QB32" s="42"/>
      <c r="QC32" s="42"/>
      <c r="QD32" s="42"/>
      <c r="QE32" s="42"/>
      <c r="QF32" s="42"/>
      <c r="QG32" s="42"/>
      <c r="QH32" s="42"/>
      <c r="QI32" s="42"/>
      <c r="QJ32" s="42"/>
      <c r="QK32" s="42"/>
      <c r="QL32" s="42"/>
      <c r="QM32" s="42"/>
      <c r="QN32" s="42"/>
      <c r="QO32" s="42"/>
      <c r="QP32" s="42"/>
      <c r="QQ32" s="42"/>
      <c r="QR32" s="42"/>
      <c r="QS32" s="42"/>
      <c r="QT32" s="42"/>
      <c r="QU32" s="42"/>
      <c r="QV32" s="42"/>
      <c r="QW32" s="42"/>
      <c r="QX32" s="42"/>
      <c r="QY32" s="42"/>
      <c r="QZ32" s="42"/>
      <c r="RA32" s="42"/>
      <c r="RB32" s="42"/>
      <c r="RC32" s="42"/>
      <c r="RD32" s="42"/>
      <c r="RE32" s="42"/>
      <c r="RF32" s="42"/>
      <c r="RG32" s="42"/>
      <c r="RH32" s="42"/>
      <c r="RI32" s="42"/>
      <c r="RJ32" s="42"/>
      <c r="RK32" s="42"/>
      <c r="RL32" s="42"/>
      <c r="RM32" s="42"/>
      <c r="RN32" s="42"/>
      <c r="RO32" s="42"/>
      <c r="RP32" s="42"/>
      <c r="RQ32" s="42"/>
      <c r="RR32" s="42"/>
      <c r="RS32" s="42"/>
      <c r="RT32" s="42"/>
      <c r="RU32" s="42"/>
      <c r="RV32" s="42"/>
      <c r="RW32" s="42"/>
      <c r="RX32" s="42"/>
      <c r="RY32" s="42"/>
      <c r="RZ32" s="42"/>
      <c r="SA32" s="42"/>
      <c r="SB32" s="42"/>
      <c r="SC32" s="42"/>
      <c r="SD32" s="42"/>
      <c r="SE32" s="42"/>
      <c r="SF32" s="42"/>
      <c r="SG32" s="42"/>
      <c r="SH32" s="42"/>
      <c r="SI32" s="42"/>
      <c r="SJ32" s="42"/>
      <c r="SK32" s="42"/>
      <c r="SL32" s="42"/>
      <c r="SM32" s="42"/>
      <c r="SN32" s="42"/>
      <c r="SO32" s="42"/>
      <c r="SP32" s="42"/>
      <c r="SQ32" s="42"/>
      <c r="SR32" s="42"/>
      <c r="SS32" s="42"/>
      <c r="ST32" s="42"/>
      <c r="SU32" s="42"/>
      <c r="SV32" s="42"/>
      <c r="SW32" s="42"/>
      <c r="SX32" s="42"/>
      <c r="SY32" s="42"/>
      <c r="SZ32" s="42"/>
      <c r="TA32" s="42"/>
      <c r="TB32" s="42"/>
      <c r="TC32" s="42"/>
      <c r="TD32" s="42"/>
      <c r="TE32" s="42"/>
      <c r="TF32" s="42"/>
      <c r="TG32" s="42"/>
      <c r="TH32" s="42"/>
      <c r="TI32" s="42"/>
      <c r="TJ32" s="42"/>
      <c r="TK32" s="42"/>
      <c r="TL32" s="42"/>
      <c r="TM32" s="42"/>
      <c r="TN32" s="42"/>
      <c r="TO32" s="42"/>
      <c r="TP32" s="42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  <c r="AML32" s="6"/>
      <c r="AMM32" s="6"/>
      <c r="AMN32" s="6"/>
      <c r="AMO32" s="6"/>
      <c r="AMP32" s="6"/>
      <c r="AMQ32" s="6"/>
      <c r="AMR32" s="6"/>
      <c r="AMS32" s="6"/>
      <c r="AMT32" s="6"/>
      <c r="AMU32" s="6"/>
      <c r="AMV32" s="6"/>
      <c r="AMW32" s="6"/>
      <c r="AMX32" s="6"/>
      <c r="AMY32" s="6"/>
      <c r="AMZ32" s="6"/>
      <c r="ANA32" s="6"/>
      <c r="ANB32" s="6"/>
      <c r="ANC32" s="6"/>
      <c r="AND32" s="6"/>
      <c r="ANE32" s="6"/>
      <c r="ANF32" s="6"/>
      <c r="ANG32" s="6"/>
      <c r="ANH32" s="6"/>
      <c r="ANI32" s="6"/>
      <c r="ANJ32" s="6"/>
      <c r="ANK32" s="6"/>
      <c r="ANL32" s="6"/>
      <c r="ANM32" s="6"/>
      <c r="ANN32" s="6"/>
      <c r="ANO32" s="6"/>
      <c r="ANP32" s="6"/>
      <c r="ANQ32" s="6"/>
      <c r="ANR32" s="6"/>
      <c r="ANS32" s="6"/>
      <c r="ANT32" s="6"/>
      <c r="ANU32" s="6"/>
      <c r="ANV32" s="6"/>
      <c r="ANW32" s="6"/>
      <c r="ANX32" s="6"/>
      <c r="ANY32" s="6"/>
      <c r="ANZ32" s="6"/>
      <c r="AOA32" s="6"/>
      <c r="AOB32" s="6"/>
      <c r="AOC32" s="6"/>
      <c r="AOD32" s="6"/>
      <c r="AOE32" s="6"/>
      <c r="AOF32" s="6"/>
      <c r="AOG32" s="6"/>
      <c r="AOH32" s="6"/>
      <c r="AOI32" s="6"/>
      <c r="AOJ32" s="6"/>
      <c r="AOK32" s="6"/>
      <c r="AOL32" s="6"/>
      <c r="AOM32" s="6"/>
      <c r="AON32" s="6"/>
      <c r="AOO32" s="6"/>
      <c r="AOP32" s="6"/>
      <c r="AOQ32" s="6"/>
      <c r="AOR32" s="6"/>
      <c r="AOS32" s="6"/>
      <c r="AOT32" s="6"/>
      <c r="AOU32" s="6"/>
      <c r="AOV32" s="6"/>
      <c r="AOW32" s="6"/>
      <c r="AOX32" s="6"/>
      <c r="AOY32" s="6"/>
      <c r="AOZ32" s="6"/>
      <c r="APA32" s="6"/>
      <c r="APB32" s="6"/>
      <c r="APC32" s="6"/>
      <c r="APD32" s="6"/>
      <c r="APE32" s="6"/>
      <c r="APF32" s="6"/>
      <c r="APG32" s="6"/>
      <c r="APH32" s="6"/>
      <c r="API32" s="6"/>
      <c r="APJ32" s="6"/>
      <c r="APK32" s="6"/>
      <c r="APL32" s="6"/>
      <c r="APM32" s="6"/>
      <c r="APN32" s="6"/>
      <c r="APO32" s="6"/>
      <c r="APP32" s="6"/>
      <c r="APQ32" s="6"/>
      <c r="APR32" s="6"/>
      <c r="APS32" s="6"/>
      <c r="APT32" s="6"/>
      <c r="APU32" s="6"/>
      <c r="APV32" s="6"/>
      <c r="APW32" s="6"/>
      <c r="APX32" s="6"/>
      <c r="APY32" s="6"/>
      <c r="APZ32" s="6"/>
      <c r="AQA32" s="6"/>
      <c r="AQB32" s="6"/>
      <c r="AQC32" s="6"/>
      <c r="AQD32" s="6"/>
      <c r="AQE32" s="6"/>
      <c r="AQF32" s="6"/>
      <c r="AQG32" s="6"/>
      <c r="AQH32" s="6"/>
      <c r="AQI32" s="6"/>
      <c r="AQJ32" s="6"/>
      <c r="AQK32" s="6"/>
      <c r="AQL32" s="6"/>
      <c r="AQM32" s="6"/>
      <c r="AQN32" s="6"/>
      <c r="AQO32" s="6"/>
      <c r="AQP32" s="6"/>
      <c r="AQQ32" s="6"/>
      <c r="AQR32" s="6"/>
      <c r="AQS32" s="6"/>
      <c r="AQT32" s="6"/>
      <c r="AQU32" s="6"/>
      <c r="AQV32" s="6"/>
      <c r="AQW32" s="6"/>
      <c r="AQX32" s="6"/>
      <c r="AQY32" s="6"/>
      <c r="AQZ32" s="6"/>
      <c r="ARA32" s="6"/>
      <c r="ARB32" s="6"/>
      <c r="ARC32" s="6"/>
      <c r="ARD32" s="6"/>
      <c r="ARE32" s="6"/>
      <c r="ARF32" s="6"/>
      <c r="ARG32" s="6"/>
      <c r="ARH32" s="6"/>
      <c r="ARI32" s="6"/>
      <c r="ARJ32" s="6"/>
      <c r="ARK32" s="6"/>
      <c r="ARL32" s="6"/>
      <c r="ARM32" s="6"/>
      <c r="ARN32" s="6"/>
      <c r="ARO32" s="6"/>
      <c r="ARP32" s="6"/>
      <c r="ARQ32" s="6"/>
      <c r="ARR32" s="6"/>
      <c r="ARS32" s="6"/>
      <c r="ART32" s="6"/>
      <c r="ARU32" s="6"/>
      <c r="ARV32" s="6"/>
      <c r="ARW32" s="6"/>
      <c r="ARX32" s="6"/>
      <c r="ARY32" s="6"/>
      <c r="ARZ32" s="6"/>
      <c r="ASA32" s="6"/>
      <c r="ASB32" s="6"/>
      <c r="ASC32" s="6"/>
      <c r="ASD32" s="6"/>
      <c r="ASE32" s="6"/>
      <c r="ASF32" s="6"/>
      <c r="ASG32" s="6"/>
      <c r="ASH32" s="6"/>
      <c r="ASI32" s="6"/>
      <c r="ASJ32" s="6"/>
      <c r="ASK32" s="6"/>
      <c r="ASL32" s="6"/>
      <c r="ASM32" s="6"/>
      <c r="ASN32" s="6"/>
      <c r="ASO32" s="6"/>
      <c r="ASP32" s="6"/>
      <c r="ASQ32" s="6"/>
      <c r="ASR32" s="6"/>
      <c r="ASS32" s="6"/>
      <c r="AST32" s="6"/>
      <c r="ASU32" s="6"/>
      <c r="ASV32" s="6"/>
      <c r="ASW32" s="6"/>
      <c r="ASX32" s="6"/>
      <c r="ASY32" s="6"/>
      <c r="ASZ32" s="6"/>
      <c r="ATA32" s="6"/>
      <c r="ATB32" s="6"/>
      <c r="ATC32" s="6"/>
      <c r="ATD32" s="6"/>
      <c r="ATE32" s="6"/>
      <c r="ATF32" s="6"/>
      <c r="ATG32" s="6"/>
      <c r="ATH32" s="6"/>
      <c r="ATI32" s="6"/>
      <c r="ATJ32" s="6"/>
    </row>
    <row r="33" spans="1:1206" s="36" customFormat="1" x14ac:dyDescent="0.25">
      <c r="A33" s="21"/>
      <c r="B33" s="13"/>
      <c r="C33" s="6"/>
      <c r="D33" s="13"/>
      <c r="E33" s="13"/>
      <c r="F33" s="2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23"/>
      <c r="X33" s="23"/>
      <c r="Y33" s="53"/>
      <c r="Z33" s="53"/>
      <c r="AA33" s="23"/>
      <c r="AB33" s="23"/>
      <c r="AC33" s="23"/>
      <c r="AD33" s="25"/>
      <c r="AE33" s="6"/>
      <c r="AF33" s="6"/>
      <c r="AG33" s="6"/>
      <c r="AH33" s="6"/>
      <c r="AI33" s="42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26"/>
      <c r="BD33" s="26"/>
      <c r="BE33" s="26"/>
      <c r="BF33" s="27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23"/>
      <c r="BV33" s="23"/>
      <c r="BW33" s="23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/>
      <c r="CK33" s="6"/>
      <c r="CL33" s="6"/>
      <c r="CM33" s="6"/>
      <c r="CN33" s="105"/>
      <c r="CO33" s="105"/>
      <c r="CP33" s="105"/>
      <c r="CQ33" s="6"/>
      <c r="CR33" s="6"/>
      <c r="CS33" s="23"/>
      <c r="CT33" s="23"/>
      <c r="CU33" s="23"/>
      <c r="CV33" s="23"/>
      <c r="CW33" s="23"/>
      <c r="CX33" s="13"/>
      <c r="CY33" s="13"/>
      <c r="CZ33" s="33"/>
      <c r="DA33" s="6"/>
      <c r="DB33" s="6"/>
      <c r="DC33" s="6"/>
      <c r="DD33" s="37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38"/>
      <c r="DR33" s="38"/>
      <c r="DS33" s="38"/>
      <c r="DT33" s="38"/>
      <c r="DU33" s="38"/>
      <c r="DV33" s="38"/>
      <c r="DW33" s="26"/>
      <c r="DX33" s="6"/>
      <c r="DY33" s="6"/>
      <c r="DZ33" s="6"/>
      <c r="EA33" s="6"/>
      <c r="EB33" s="38"/>
      <c r="EC33" s="30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31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30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32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30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32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30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31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31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42"/>
      <c r="LA33" s="21"/>
      <c r="LB33" s="21"/>
      <c r="LC33" s="21"/>
      <c r="LD33" s="21"/>
      <c r="LE33" s="21"/>
      <c r="LF33" s="21"/>
      <c r="LG33" s="21"/>
      <c r="LH33" s="21"/>
      <c r="LI33" s="21"/>
      <c r="LJ33" s="21"/>
      <c r="LK33" s="21"/>
      <c r="LL33" s="21"/>
      <c r="LM33" s="21"/>
      <c r="LN33" s="21"/>
      <c r="LO33" s="21"/>
      <c r="LP33" s="21"/>
      <c r="LQ33" s="21"/>
      <c r="LR33" s="21"/>
      <c r="LS33" s="21"/>
      <c r="LT33" s="21"/>
      <c r="LU33" s="21"/>
      <c r="LV33" s="21"/>
      <c r="LW33" s="21"/>
      <c r="LX33" s="21"/>
      <c r="LY33" s="21"/>
      <c r="LZ33" s="21"/>
      <c r="MA33" s="21"/>
      <c r="MB33" s="21"/>
      <c r="MC33" s="21"/>
      <c r="MD33" s="21"/>
      <c r="ME33" s="21"/>
      <c r="MF33" s="21"/>
      <c r="MG33" s="21"/>
      <c r="MH33" s="21"/>
      <c r="MI33" s="21"/>
      <c r="MJ33" s="21"/>
      <c r="MK33" s="21"/>
      <c r="ML33" s="21"/>
      <c r="MM33" s="21"/>
      <c r="MN33" s="21"/>
      <c r="MO33" s="21"/>
      <c r="MP33" s="21"/>
      <c r="MQ33" s="21"/>
      <c r="MR33" s="21"/>
      <c r="MS33" s="21"/>
      <c r="MT33" s="21"/>
      <c r="MU33" s="21"/>
      <c r="MV33" s="21"/>
      <c r="MW33" s="21"/>
      <c r="MX33" s="21"/>
      <c r="MY33" s="21"/>
      <c r="MZ33" s="21"/>
      <c r="NA33" s="21"/>
      <c r="NB33" s="21"/>
      <c r="NC33" s="21"/>
      <c r="ND33" s="21"/>
      <c r="NE33" s="21"/>
      <c r="NF33" s="21"/>
      <c r="NG33" s="21"/>
      <c r="NH33" s="21"/>
      <c r="NI33" s="21"/>
      <c r="NJ33" s="21"/>
      <c r="NK33" s="21"/>
      <c r="NL33" s="21"/>
      <c r="NM33" s="21"/>
      <c r="NN33" s="21"/>
      <c r="NO33" s="21"/>
      <c r="NP33" s="21"/>
      <c r="NQ33" s="21"/>
      <c r="NR33" s="21"/>
      <c r="NS33" s="21"/>
      <c r="NT33" s="21"/>
      <c r="NU33" s="21"/>
      <c r="NV33" s="21"/>
      <c r="NW33" s="21"/>
      <c r="NX33" s="21"/>
      <c r="NY33" s="21"/>
      <c r="NZ33" s="21"/>
      <c r="OA33" s="21"/>
      <c r="OB33" s="21"/>
      <c r="OC33" s="21"/>
      <c r="OD33" s="21"/>
      <c r="OE33" s="21"/>
      <c r="OF33" s="21"/>
      <c r="OG33" s="21"/>
      <c r="OH33" s="21"/>
      <c r="OI33" s="21"/>
      <c r="OJ33" s="21"/>
      <c r="OK33" s="21"/>
      <c r="OL33" s="21"/>
      <c r="OM33" s="21"/>
      <c r="ON33" s="21"/>
      <c r="OO33" s="21"/>
      <c r="OP33" s="21"/>
      <c r="OQ33" s="21"/>
      <c r="OR33" s="21"/>
      <c r="OS33" s="21"/>
      <c r="OT33" s="21"/>
      <c r="OU33" s="21"/>
      <c r="OV33" s="21"/>
      <c r="OW33" s="21"/>
      <c r="OX33" s="21"/>
      <c r="OY33" s="21"/>
      <c r="OZ33" s="21"/>
      <c r="PA33" s="21"/>
      <c r="PB33" s="21"/>
      <c r="PC33" s="21"/>
      <c r="PD33" s="21"/>
      <c r="PE33" s="21"/>
      <c r="PF33" s="21"/>
      <c r="PG33" s="21"/>
      <c r="PH33" s="21"/>
      <c r="PI33" s="21"/>
      <c r="PJ33" s="21"/>
      <c r="PK33" s="21"/>
      <c r="PL33" s="21"/>
      <c r="PM33" s="21"/>
      <c r="PN33" s="21"/>
      <c r="PO33" s="21"/>
      <c r="PP33" s="21"/>
      <c r="PQ33" s="21"/>
      <c r="PR33" s="21"/>
      <c r="PS33" s="21"/>
      <c r="PT33" s="21"/>
      <c r="PU33" s="21"/>
      <c r="PV33" s="21"/>
      <c r="PW33" s="21"/>
      <c r="PX33" s="21"/>
      <c r="PY33" s="21"/>
      <c r="PZ33" s="21"/>
      <c r="QA33" s="21"/>
      <c r="QB33" s="21"/>
      <c r="QC33" s="21"/>
      <c r="QD33" s="21"/>
      <c r="QE33" s="21"/>
      <c r="QF33" s="21"/>
      <c r="QG33" s="21"/>
      <c r="QH33" s="21"/>
      <c r="QI33" s="21"/>
      <c r="QJ33" s="21"/>
      <c r="QK33" s="21"/>
      <c r="QL33" s="21"/>
      <c r="QM33" s="21"/>
      <c r="QN33" s="21"/>
      <c r="QO33" s="21"/>
      <c r="QP33" s="21"/>
      <c r="QQ33" s="21"/>
      <c r="QR33" s="21"/>
      <c r="QS33" s="21"/>
      <c r="QT33" s="21"/>
      <c r="QU33" s="21"/>
      <c r="QV33" s="21"/>
      <c r="QW33" s="21"/>
      <c r="QX33" s="21"/>
      <c r="QY33" s="21"/>
      <c r="QZ33" s="21"/>
      <c r="RA33" s="21"/>
      <c r="RB33" s="21"/>
      <c r="RC33" s="21"/>
      <c r="RD33" s="21"/>
      <c r="RE33" s="21"/>
      <c r="RF33" s="21"/>
      <c r="RG33" s="21"/>
      <c r="RH33" s="21"/>
      <c r="RI33" s="21"/>
      <c r="RJ33" s="21"/>
      <c r="RK33" s="21"/>
      <c r="RL33" s="21"/>
      <c r="RM33" s="21"/>
      <c r="RN33" s="21"/>
      <c r="RO33" s="21"/>
      <c r="RP33" s="21"/>
      <c r="RQ33" s="21"/>
      <c r="RR33" s="21"/>
      <c r="RS33" s="21"/>
      <c r="RT33" s="21"/>
      <c r="RU33" s="21"/>
      <c r="RV33" s="21"/>
      <c r="RW33" s="21"/>
      <c r="RX33" s="21"/>
      <c r="RY33" s="21"/>
      <c r="RZ33" s="21"/>
      <c r="SA33" s="21"/>
      <c r="SB33" s="21"/>
      <c r="SC33" s="21"/>
      <c r="SD33" s="21"/>
      <c r="SE33" s="21"/>
      <c r="SF33" s="21"/>
      <c r="SG33" s="21"/>
      <c r="SH33" s="21"/>
      <c r="SI33" s="21"/>
      <c r="SJ33" s="21"/>
      <c r="SK33" s="21"/>
      <c r="SL33" s="21"/>
      <c r="SM33" s="21"/>
      <c r="SN33" s="21"/>
      <c r="SO33" s="21"/>
      <c r="SP33" s="21"/>
      <c r="SQ33" s="21"/>
      <c r="SR33" s="21"/>
      <c r="SS33" s="21"/>
      <c r="ST33" s="21"/>
      <c r="SU33" s="21"/>
      <c r="SV33" s="21"/>
      <c r="SW33" s="21"/>
      <c r="SX33" s="21"/>
      <c r="SY33" s="21"/>
      <c r="SZ33" s="21"/>
      <c r="TA33" s="21"/>
      <c r="TB33" s="21"/>
      <c r="TC33" s="21"/>
      <c r="TD33" s="21"/>
      <c r="TE33" s="21"/>
      <c r="TF33" s="21"/>
      <c r="TG33" s="21"/>
      <c r="TH33" s="21"/>
      <c r="TI33" s="21"/>
      <c r="TJ33" s="21"/>
      <c r="TK33" s="21"/>
      <c r="TL33" s="21"/>
      <c r="TM33" s="21"/>
      <c r="TN33" s="21"/>
      <c r="TO33" s="21"/>
      <c r="TP33" s="21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  <c r="ANC33" s="6"/>
      <c r="AND33" s="6"/>
      <c r="ANE33" s="6"/>
      <c r="ANF33" s="6"/>
      <c r="ANG33" s="6"/>
      <c r="ANH33" s="6"/>
      <c r="ANI33" s="6"/>
      <c r="ANJ33" s="6"/>
      <c r="ANK33" s="6"/>
      <c r="ANL33" s="6"/>
      <c r="ANM33" s="6"/>
      <c r="ANN33" s="6"/>
      <c r="ANO33" s="6"/>
      <c r="ANP33" s="6"/>
      <c r="ANQ33" s="6"/>
      <c r="ANR33" s="6"/>
      <c r="ANS33" s="6"/>
      <c r="ANT33" s="6"/>
      <c r="ANU33" s="6"/>
      <c r="ANV33" s="6"/>
      <c r="ANW33" s="6"/>
      <c r="ANX33" s="6"/>
      <c r="ANY33" s="6"/>
      <c r="ANZ33" s="6"/>
      <c r="AOA33" s="6"/>
      <c r="AOB33" s="6"/>
      <c r="AOC33" s="6"/>
      <c r="AOD33" s="6"/>
      <c r="AOE33" s="6"/>
      <c r="AOF33" s="6"/>
      <c r="AOG33" s="6"/>
      <c r="AOH33" s="6"/>
      <c r="AOI33" s="6"/>
      <c r="AOJ33" s="6"/>
      <c r="AOK33" s="6"/>
      <c r="AOL33" s="6"/>
      <c r="AOM33" s="6"/>
      <c r="AON33" s="6"/>
      <c r="AOO33" s="6"/>
      <c r="AOP33" s="6"/>
      <c r="AOQ33" s="6"/>
      <c r="AOR33" s="6"/>
      <c r="AOS33" s="6"/>
      <c r="AOT33" s="6"/>
      <c r="AOU33" s="6"/>
      <c r="AOV33" s="6"/>
      <c r="AOW33" s="6"/>
      <c r="AOX33" s="6"/>
      <c r="AOY33" s="6"/>
      <c r="AOZ33" s="6"/>
      <c r="APA33" s="6"/>
      <c r="APB33" s="6"/>
      <c r="APC33" s="6"/>
      <c r="APD33" s="6"/>
      <c r="APE33" s="6"/>
      <c r="APF33" s="6"/>
      <c r="APG33" s="6"/>
      <c r="APH33" s="6"/>
      <c r="API33" s="6"/>
      <c r="APJ33" s="6"/>
      <c r="APK33" s="6"/>
      <c r="APL33" s="6"/>
      <c r="APM33" s="6"/>
      <c r="APN33" s="6"/>
      <c r="APO33" s="6"/>
      <c r="APP33" s="6"/>
      <c r="APQ33" s="6"/>
      <c r="APR33" s="6"/>
      <c r="APS33" s="6"/>
      <c r="APT33" s="6"/>
      <c r="APU33" s="6"/>
      <c r="APV33" s="6"/>
      <c r="APW33" s="6"/>
      <c r="APX33" s="6"/>
      <c r="APY33" s="6"/>
      <c r="APZ33" s="6"/>
      <c r="AQA33" s="6"/>
      <c r="AQB33" s="6"/>
      <c r="AQC33" s="6"/>
      <c r="AQD33" s="6"/>
      <c r="AQE33" s="6"/>
      <c r="AQF33" s="6"/>
      <c r="AQG33" s="6"/>
      <c r="AQH33" s="6"/>
      <c r="AQI33" s="6"/>
      <c r="AQJ33" s="6"/>
      <c r="AQK33" s="6"/>
      <c r="AQL33" s="6"/>
      <c r="AQM33" s="6"/>
      <c r="AQN33" s="6"/>
      <c r="AQO33" s="6"/>
      <c r="AQP33" s="6"/>
      <c r="AQQ33" s="6"/>
      <c r="AQR33" s="6"/>
      <c r="AQS33" s="6"/>
      <c r="AQT33" s="6"/>
      <c r="AQU33" s="6"/>
      <c r="AQV33" s="6"/>
      <c r="AQW33" s="6"/>
      <c r="AQX33" s="6"/>
      <c r="AQY33" s="6"/>
      <c r="AQZ33" s="6"/>
      <c r="ARA33" s="6"/>
      <c r="ARB33" s="6"/>
      <c r="ARC33" s="6"/>
      <c r="ARD33" s="6"/>
      <c r="ARE33" s="6"/>
      <c r="ARF33" s="6"/>
      <c r="ARG33" s="6"/>
      <c r="ARH33" s="6"/>
      <c r="ARI33" s="6"/>
      <c r="ARJ33" s="6"/>
      <c r="ARK33" s="6"/>
      <c r="ARL33" s="6"/>
      <c r="ARM33" s="6"/>
      <c r="ARN33" s="6"/>
      <c r="ARO33" s="6"/>
      <c r="ARP33" s="6"/>
      <c r="ARQ33" s="6"/>
      <c r="ARR33" s="6"/>
      <c r="ARS33" s="6"/>
      <c r="ART33" s="6"/>
      <c r="ARU33" s="6"/>
      <c r="ARV33" s="6"/>
      <c r="ARW33" s="6"/>
      <c r="ARX33" s="6"/>
      <c r="ARY33" s="6"/>
      <c r="ARZ33" s="6"/>
      <c r="ASA33" s="6"/>
      <c r="ASB33" s="6"/>
      <c r="ASC33" s="6"/>
      <c r="ASD33" s="6"/>
      <c r="ASE33" s="6"/>
      <c r="ASF33" s="6"/>
      <c r="ASG33" s="6"/>
      <c r="ASH33" s="6"/>
      <c r="ASI33" s="6"/>
      <c r="ASJ33" s="6"/>
      <c r="ASK33" s="6"/>
      <c r="ASL33" s="6"/>
      <c r="ASM33" s="6"/>
      <c r="ASN33" s="6"/>
      <c r="ASO33" s="6"/>
      <c r="ASP33" s="6"/>
      <c r="ASQ33" s="6"/>
      <c r="ASR33" s="6"/>
      <c r="ASS33" s="6"/>
      <c r="AST33" s="6"/>
      <c r="ASU33" s="6"/>
      <c r="ASV33" s="6"/>
      <c r="ASW33" s="6"/>
      <c r="ASX33" s="6"/>
      <c r="ASY33" s="6"/>
      <c r="ASZ33" s="6"/>
      <c r="ATA33" s="6"/>
      <c r="ATB33" s="6"/>
      <c r="ATC33" s="6"/>
      <c r="ATD33" s="6"/>
      <c r="ATE33" s="6"/>
      <c r="ATF33" s="6"/>
      <c r="ATG33" s="6"/>
      <c r="ATH33" s="6"/>
      <c r="ATI33" s="6"/>
      <c r="ATJ33" s="6"/>
    </row>
    <row r="34" spans="1:1206" s="36" customFormat="1" x14ac:dyDescent="0.25">
      <c r="A34" s="21"/>
      <c r="B34" s="6"/>
      <c r="C34" s="6"/>
      <c r="D34" s="6"/>
      <c r="E34" s="6"/>
      <c r="F34" s="22"/>
      <c r="G34" s="6"/>
      <c r="H34" s="6"/>
      <c r="I34" s="40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23"/>
      <c r="X34" s="23"/>
      <c r="Y34" s="24"/>
      <c r="Z34" s="24"/>
      <c r="AA34" s="23"/>
      <c r="AB34" s="23"/>
      <c r="AC34" s="23"/>
      <c r="AD34" s="6"/>
      <c r="AE34" s="40"/>
      <c r="AF34" s="40"/>
      <c r="AG34" s="6"/>
      <c r="AH34" s="40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26"/>
      <c r="BD34" s="26"/>
      <c r="BE34" s="26"/>
      <c r="BF34" s="27"/>
      <c r="BG34" s="6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K34" s="23"/>
      <c r="CL34" s="23"/>
      <c r="CM34" s="23"/>
      <c r="CN34" s="28"/>
      <c r="CO34" s="28"/>
      <c r="CP34" s="6"/>
      <c r="CQ34" s="6"/>
      <c r="CR34" s="6"/>
      <c r="CS34" s="23"/>
      <c r="CT34" s="23"/>
      <c r="CU34" s="23"/>
      <c r="CV34" s="23"/>
      <c r="CW34" s="23"/>
      <c r="CX34" s="6"/>
      <c r="CY34" s="6"/>
      <c r="CZ34" s="33"/>
      <c r="DA34" s="33"/>
      <c r="DB34" s="26"/>
      <c r="DC34" s="33"/>
      <c r="DD34" s="37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38"/>
      <c r="DR34" s="38"/>
      <c r="DS34" s="38"/>
      <c r="DT34" s="38"/>
      <c r="DU34" s="38"/>
      <c r="DV34" s="38"/>
      <c r="DW34" s="6"/>
      <c r="DX34" s="6"/>
      <c r="DY34" s="6"/>
      <c r="DZ34" s="6"/>
      <c r="EA34" s="6"/>
      <c r="EB34" s="38"/>
      <c r="EC34" s="30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31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30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32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30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32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30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31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31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</row>
    <row r="35" spans="1:1206" s="36" customFormat="1" x14ac:dyDescent="0.25">
      <c r="A35" s="21"/>
      <c r="B35" s="13"/>
      <c r="C35" s="6"/>
      <c r="D35" s="13"/>
      <c r="E35" s="13"/>
      <c r="F35" s="22"/>
      <c r="G35" s="13"/>
      <c r="H35" s="13"/>
      <c r="I35" s="13"/>
      <c r="J35" s="6"/>
      <c r="K35" s="6"/>
      <c r="L35" s="13"/>
      <c r="M35" s="13"/>
      <c r="N35" s="13"/>
      <c r="O35" s="6"/>
      <c r="P35" s="13"/>
      <c r="Q35" s="13"/>
      <c r="R35" s="13"/>
      <c r="S35" s="13"/>
      <c r="T35" s="13"/>
      <c r="U35" s="13"/>
      <c r="V35" s="13"/>
      <c r="W35" s="23"/>
      <c r="X35" s="23"/>
      <c r="Y35" s="53"/>
      <c r="Z35" s="53"/>
      <c r="AA35" s="23"/>
      <c r="AB35" s="23"/>
      <c r="AC35" s="25"/>
      <c r="AD35" s="25"/>
      <c r="AE35" s="6"/>
      <c r="AF35" s="6"/>
      <c r="AG35" s="6"/>
      <c r="AH35" s="42"/>
      <c r="AI35" s="42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13"/>
      <c r="AZ35" s="13"/>
      <c r="BA35" s="13"/>
      <c r="BB35" s="6"/>
      <c r="BC35" s="26"/>
      <c r="BD35" s="26"/>
      <c r="BE35" s="26"/>
      <c r="BF35" s="27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43"/>
      <c r="BV35" s="43"/>
      <c r="BW35" s="43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/>
      <c r="CK35" s="6"/>
      <c r="CL35" s="6"/>
      <c r="CM35" s="6"/>
      <c r="CN35" s="28"/>
      <c r="CO35" s="28"/>
      <c r="CP35" s="6"/>
      <c r="CQ35" s="6"/>
      <c r="CR35" s="6"/>
      <c r="CS35" s="23"/>
      <c r="CT35" s="23"/>
      <c r="CU35" s="23"/>
      <c r="CV35" s="23"/>
      <c r="CW35" s="23"/>
      <c r="CX35" s="13"/>
      <c r="CY35" s="13"/>
      <c r="CZ35" s="33"/>
      <c r="DA35" s="33"/>
      <c r="DB35" s="26"/>
      <c r="DC35" s="33"/>
      <c r="DD35" s="37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38"/>
      <c r="DR35" s="38"/>
      <c r="DS35" s="38"/>
      <c r="DT35" s="38"/>
      <c r="DU35" s="38"/>
      <c r="DV35" s="38"/>
      <c r="DW35" s="26"/>
      <c r="DX35" s="6"/>
      <c r="DY35" s="6"/>
      <c r="DZ35" s="6"/>
      <c r="EA35" s="6"/>
      <c r="EB35" s="38"/>
      <c r="EC35" s="30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31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30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32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30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32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30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31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31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  <c r="ANC35" s="6"/>
      <c r="AND35" s="6"/>
      <c r="ANE35" s="6"/>
      <c r="ANF35" s="6"/>
      <c r="ANG35" s="6"/>
      <c r="ANH35" s="6"/>
      <c r="ANI35" s="6"/>
      <c r="ANJ35" s="6"/>
      <c r="ANK35" s="6"/>
      <c r="ANL35" s="6"/>
      <c r="ANM35" s="6"/>
      <c r="ANN35" s="6"/>
      <c r="ANO35" s="6"/>
      <c r="ANP35" s="6"/>
      <c r="ANQ35" s="6"/>
      <c r="ANR35" s="6"/>
      <c r="ANS35" s="6"/>
      <c r="ANT35" s="6"/>
      <c r="ANU35" s="6"/>
      <c r="ANV35" s="6"/>
      <c r="ANW35" s="6"/>
      <c r="ANX35" s="6"/>
      <c r="ANY35" s="6"/>
      <c r="ANZ35" s="6"/>
      <c r="AOA35" s="6"/>
      <c r="AOB35" s="6"/>
      <c r="AOC35" s="6"/>
      <c r="AOD35" s="6"/>
      <c r="AOE35" s="6"/>
      <c r="AOF35" s="6"/>
      <c r="AOG35" s="6"/>
      <c r="AOH35" s="6"/>
      <c r="AOI35" s="6"/>
      <c r="AOJ35" s="6"/>
      <c r="AOK35" s="6"/>
      <c r="AOL35" s="6"/>
      <c r="AOM35" s="6"/>
      <c r="AON35" s="6"/>
      <c r="AOO35" s="6"/>
      <c r="AOP35" s="6"/>
      <c r="AOQ35" s="6"/>
      <c r="AOR35" s="6"/>
      <c r="AOS35" s="6"/>
      <c r="AOT35" s="6"/>
      <c r="AOU35" s="6"/>
      <c r="AOV35" s="6"/>
      <c r="AOW35" s="6"/>
      <c r="AOX35" s="6"/>
      <c r="AOY35" s="6"/>
      <c r="AOZ35" s="6"/>
      <c r="APA35" s="6"/>
      <c r="APB35" s="6"/>
      <c r="APC35" s="6"/>
      <c r="APD35" s="6"/>
      <c r="APE35" s="6"/>
      <c r="APF35" s="6"/>
      <c r="APG35" s="6"/>
      <c r="APH35" s="6"/>
      <c r="API35" s="6"/>
      <c r="APJ35" s="6"/>
      <c r="APK35" s="6"/>
      <c r="APL35" s="6"/>
      <c r="APM35" s="6"/>
      <c r="APN35" s="6"/>
      <c r="APO35" s="6"/>
      <c r="APP35" s="6"/>
      <c r="APQ35" s="6"/>
      <c r="APR35" s="6"/>
      <c r="APS35" s="6"/>
      <c r="APT35" s="6"/>
      <c r="APU35" s="6"/>
      <c r="APV35" s="6"/>
      <c r="APW35" s="6"/>
      <c r="APX35" s="6"/>
      <c r="APY35" s="6"/>
      <c r="APZ35" s="6"/>
      <c r="AQA35" s="6"/>
      <c r="AQB35" s="6"/>
      <c r="AQC35" s="6"/>
      <c r="AQD35" s="6"/>
      <c r="AQE35" s="6"/>
      <c r="AQF35" s="6"/>
      <c r="AQG35" s="6"/>
      <c r="AQH35" s="6"/>
      <c r="AQI35" s="6"/>
      <c r="AQJ35" s="6"/>
      <c r="AQK35" s="6"/>
      <c r="AQL35" s="6"/>
      <c r="AQM35" s="6"/>
      <c r="AQN35" s="6"/>
      <c r="AQO35" s="6"/>
      <c r="AQP35" s="6"/>
      <c r="AQQ35" s="6"/>
      <c r="AQR35" s="6"/>
      <c r="AQS35" s="6"/>
      <c r="AQT35" s="6"/>
      <c r="AQU35" s="6"/>
      <c r="AQV35" s="6"/>
      <c r="AQW35" s="6"/>
      <c r="AQX35" s="6"/>
      <c r="AQY35" s="6"/>
      <c r="AQZ35" s="6"/>
      <c r="ARA35" s="6"/>
      <c r="ARB35" s="6"/>
      <c r="ARC35" s="6"/>
      <c r="ARD35" s="6"/>
      <c r="ARE35" s="6"/>
      <c r="ARF35" s="6"/>
      <c r="ARG35" s="6"/>
      <c r="ARH35" s="6"/>
      <c r="ARI35" s="6"/>
      <c r="ARJ35" s="6"/>
      <c r="ARK35" s="6"/>
      <c r="ARL35" s="6"/>
      <c r="ARM35" s="6"/>
      <c r="ARN35" s="6"/>
      <c r="ARO35" s="6"/>
      <c r="ARP35" s="6"/>
      <c r="ARQ35" s="6"/>
      <c r="ARR35" s="6"/>
      <c r="ARS35" s="6"/>
      <c r="ART35" s="6"/>
      <c r="ARU35" s="6"/>
      <c r="ARV35" s="6"/>
      <c r="ARW35" s="6"/>
      <c r="ARX35" s="6"/>
      <c r="ARY35" s="6"/>
      <c r="ARZ35" s="6"/>
      <c r="ASA35" s="6"/>
      <c r="ASB35" s="6"/>
      <c r="ASC35" s="6"/>
      <c r="ASD35" s="6"/>
      <c r="ASE35" s="6"/>
      <c r="ASF35" s="6"/>
      <c r="ASG35" s="6"/>
      <c r="ASH35" s="6"/>
      <c r="ASI35" s="6"/>
      <c r="ASJ35" s="6"/>
      <c r="ASK35" s="6"/>
      <c r="ASL35" s="6"/>
      <c r="ASM35" s="6"/>
      <c r="ASN35" s="6"/>
      <c r="ASO35" s="6"/>
      <c r="ASP35" s="6"/>
      <c r="ASQ35" s="6"/>
      <c r="ASR35" s="6"/>
      <c r="ASS35" s="6"/>
      <c r="AST35" s="6"/>
      <c r="ASU35" s="6"/>
      <c r="ASV35" s="6"/>
      <c r="ASW35" s="6"/>
      <c r="ASX35" s="6"/>
      <c r="ASY35" s="6"/>
      <c r="ASZ35" s="6"/>
      <c r="ATA35" s="6"/>
      <c r="ATB35" s="6"/>
      <c r="ATC35" s="6"/>
      <c r="ATD35" s="6"/>
      <c r="ATE35" s="6"/>
      <c r="ATF35" s="6"/>
      <c r="ATG35" s="6"/>
      <c r="ATH35" s="6"/>
      <c r="ATI35" s="6"/>
      <c r="ATJ35" s="6"/>
    </row>
    <row r="36" spans="1:1206" s="36" customFormat="1" x14ac:dyDescent="0.25">
      <c r="A36" s="21"/>
      <c r="B36" s="6"/>
      <c r="C36" s="6"/>
      <c r="D36" s="6"/>
      <c r="E36" s="6"/>
      <c r="F36" s="22"/>
      <c r="G36" s="6"/>
      <c r="H36" s="6"/>
      <c r="I36" s="39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23"/>
      <c r="X36" s="23"/>
      <c r="Y36" s="24"/>
      <c r="Z36" s="24"/>
      <c r="AA36" s="23"/>
      <c r="AB36" s="23"/>
      <c r="AC36" s="25"/>
      <c r="AD36" s="6"/>
      <c r="AE36" s="39"/>
      <c r="AF36" s="39"/>
      <c r="AG36" s="6"/>
      <c r="AH36" s="39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26"/>
      <c r="BD36" s="26"/>
      <c r="BE36" s="26"/>
      <c r="BF36" s="27"/>
      <c r="BG36" s="6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K36" s="23"/>
      <c r="CL36" s="23"/>
      <c r="CM36" s="23"/>
      <c r="CN36" s="28"/>
      <c r="CO36" s="28"/>
      <c r="CP36" s="6"/>
      <c r="CQ36" s="6"/>
      <c r="CR36" s="6"/>
      <c r="CS36" s="23"/>
      <c r="CT36" s="23"/>
      <c r="CU36" s="23"/>
      <c r="CV36" s="23"/>
      <c r="CW36" s="23"/>
      <c r="CX36" s="6"/>
      <c r="CY36" s="6"/>
      <c r="CZ36" s="33"/>
      <c r="DA36" s="26"/>
      <c r="DB36" s="26"/>
      <c r="DC36" s="26"/>
      <c r="DD36" s="37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38"/>
      <c r="DR36" s="38"/>
      <c r="DS36" s="38"/>
      <c r="DT36" s="38"/>
      <c r="DU36" s="38"/>
      <c r="DV36" s="38"/>
      <c r="DW36" s="6"/>
      <c r="DX36" s="6"/>
      <c r="DY36" s="6"/>
      <c r="DZ36" s="6"/>
      <c r="EA36" s="6"/>
      <c r="EB36" s="38"/>
      <c r="EC36" s="30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31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30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32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30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32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30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31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31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</row>
    <row r="37" spans="1:1206" x14ac:dyDescent="0.25">
      <c r="A37" s="21"/>
      <c r="B37" s="13"/>
      <c r="D37" s="13"/>
      <c r="E37" s="13"/>
      <c r="F37" s="22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81"/>
      <c r="X37" s="81"/>
      <c r="Y37" s="53"/>
      <c r="Z37" s="53"/>
      <c r="AA37" s="25"/>
      <c r="AB37" s="25"/>
      <c r="AC37" s="25"/>
      <c r="AD37" s="25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15"/>
      <c r="BD37" s="15"/>
      <c r="BE37" s="15"/>
      <c r="BF37" s="27"/>
      <c r="BG37" s="60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71"/>
      <c r="BZ37" s="25"/>
      <c r="CA37" s="71"/>
      <c r="CB37" s="71"/>
      <c r="CC37" s="71"/>
      <c r="CD37" s="71"/>
      <c r="CE37" s="71"/>
      <c r="CF37" s="71"/>
      <c r="CG37" s="71"/>
      <c r="CH37" s="71"/>
      <c r="CI37" s="71"/>
      <c r="CK37" s="71"/>
      <c r="CL37" s="71"/>
      <c r="CM37" s="71"/>
      <c r="CN37" s="61"/>
      <c r="CO37" s="61"/>
      <c r="CP37" s="61"/>
      <c r="CQ37" s="61"/>
      <c r="CR37" s="61"/>
      <c r="CS37" s="25"/>
      <c r="CT37" s="25"/>
      <c r="CU37" s="25"/>
      <c r="CV37" s="71"/>
      <c r="CW37" s="71"/>
      <c r="CX37" s="13"/>
      <c r="CY37" s="13"/>
      <c r="CZ37" s="72"/>
      <c r="DA37" s="73"/>
      <c r="DB37" s="73"/>
      <c r="DC37" s="73"/>
      <c r="DD37" s="74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14"/>
      <c r="DR37" s="14"/>
      <c r="DS37" s="14"/>
      <c r="DT37" s="14"/>
      <c r="DU37" s="14"/>
      <c r="DV37" s="14"/>
      <c r="DW37" s="15"/>
      <c r="DX37" s="13"/>
      <c r="DY37" s="13"/>
      <c r="DZ37" s="13"/>
      <c r="EA37" s="13"/>
      <c r="EB37" s="14"/>
      <c r="EC37" s="63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4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13"/>
      <c r="FM37" s="63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5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3"/>
      <c r="GX37" s="60"/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0"/>
      <c r="HO37" s="65"/>
      <c r="HP37" s="60"/>
      <c r="HQ37" s="60"/>
      <c r="HR37" s="60"/>
      <c r="HS37" s="60"/>
      <c r="HT37" s="60"/>
      <c r="HU37" s="60"/>
      <c r="HV37" s="60"/>
      <c r="HW37" s="60"/>
      <c r="HX37" s="60"/>
      <c r="HY37" s="60"/>
      <c r="HZ37" s="60"/>
      <c r="IA37" s="60"/>
      <c r="IB37" s="60"/>
      <c r="IC37" s="60"/>
      <c r="ID37" s="60"/>
      <c r="IE37" s="60"/>
      <c r="IF37" s="60"/>
      <c r="IG37" s="63"/>
      <c r="IH37" s="60"/>
      <c r="II37" s="60"/>
      <c r="IJ37" s="60"/>
      <c r="IK37" s="60"/>
      <c r="IL37" s="60"/>
      <c r="IM37" s="60"/>
      <c r="IN37" s="60"/>
      <c r="IO37" s="60"/>
      <c r="IP37" s="60"/>
      <c r="IQ37" s="60"/>
      <c r="IR37" s="60"/>
      <c r="IS37" s="60"/>
      <c r="IT37" s="60"/>
      <c r="IU37" s="60"/>
      <c r="IV37" s="60"/>
      <c r="IW37" s="60"/>
      <c r="IX37" s="60"/>
      <c r="IY37" s="64"/>
      <c r="IZ37" s="60"/>
      <c r="JA37" s="60"/>
      <c r="JB37" s="60"/>
      <c r="JC37" s="60"/>
      <c r="JD37" s="60"/>
      <c r="JE37" s="60"/>
      <c r="JF37" s="60"/>
      <c r="JG37" s="60"/>
      <c r="JH37" s="60"/>
      <c r="JI37" s="60"/>
      <c r="JJ37" s="60"/>
      <c r="JK37" s="60"/>
      <c r="JL37" s="60"/>
      <c r="JM37" s="60"/>
      <c r="JN37" s="60"/>
      <c r="JO37" s="60"/>
      <c r="JP37" s="60"/>
      <c r="JQ37" s="60"/>
      <c r="JR37" s="60"/>
      <c r="JS37" s="60"/>
      <c r="JT37" s="60"/>
      <c r="JU37" s="60"/>
      <c r="JV37" s="60"/>
      <c r="JW37" s="60"/>
      <c r="JX37" s="60"/>
      <c r="JY37" s="60"/>
      <c r="JZ37" s="60"/>
      <c r="KA37" s="60"/>
      <c r="KB37" s="60"/>
      <c r="KC37" s="60"/>
      <c r="KD37" s="60"/>
      <c r="KE37" s="60"/>
      <c r="KF37" s="60"/>
      <c r="KG37" s="60"/>
      <c r="KH37" s="60"/>
      <c r="KI37" s="64"/>
      <c r="KJ37" s="60"/>
      <c r="KK37" s="60"/>
      <c r="KL37" s="60"/>
      <c r="KM37" s="60"/>
      <c r="KN37" s="60"/>
      <c r="KO37" s="60"/>
      <c r="KP37" s="60"/>
      <c r="KQ37" s="60"/>
      <c r="KR37" s="60"/>
      <c r="KS37" s="60"/>
      <c r="KT37" s="60"/>
      <c r="KU37" s="60"/>
      <c r="KV37" s="60"/>
      <c r="KW37" s="60"/>
      <c r="KX37" s="60"/>
      <c r="KY37" s="60"/>
      <c r="KZ37" s="42"/>
      <c r="LA37" s="42"/>
      <c r="LB37" s="42"/>
      <c r="LC37" s="42"/>
      <c r="LD37" s="42"/>
      <c r="LE37" s="42"/>
      <c r="LF37" s="42"/>
      <c r="LG37" s="42"/>
      <c r="LH37" s="42"/>
      <c r="LI37" s="42"/>
      <c r="LJ37" s="42"/>
      <c r="LK37" s="42"/>
      <c r="LL37" s="42"/>
      <c r="LM37" s="42"/>
      <c r="LN37" s="42"/>
      <c r="LO37" s="42"/>
      <c r="LP37" s="42"/>
      <c r="LQ37" s="42"/>
      <c r="LR37" s="42"/>
      <c r="LS37" s="42"/>
      <c r="LT37" s="42"/>
      <c r="LU37" s="42"/>
      <c r="LV37" s="42"/>
      <c r="LW37" s="42"/>
      <c r="LX37" s="42"/>
      <c r="LY37" s="42"/>
      <c r="LZ37" s="42"/>
      <c r="MA37" s="42"/>
      <c r="MB37" s="42"/>
      <c r="MC37" s="42"/>
      <c r="MD37" s="42"/>
      <c r="ME37" s="42"/>
      <c r="MF37" s="42"/>
      <c r="MG37" s="42"/>
      <c r="MH37" s="42"/>
      <c r="MI37" s="42"/>
      <c r="MJ37" s="42"/>
      <c r="MK37" s="42"/>
      <c r="ML37" s="42"/>
      <c r="MM37" s="42"/>
      <c r="MN37" s="42"/>
      <c r="MO37" s="42"/>
      <c r="MP37" s="42"/>
      <c r="MQ37" s="42"/>
      <c r="MR37" s="42"/>
      <c r="MS37" s="42"/>
      <c r="MT37" s="42"/>
      <c r="MU37" s="42"/>
      <c r="MV37" s="42"/>
      <c r="MW37" s="42"/>
      <c r="MX37" s="42"/>
      <c r="MY37" s="42"/>
      <c r="MZ37" s="42"/>
      <c r="NA37" s="42"/>
      <c r="NB37" s="42"/>
      <c r="NC37" s="42"/>
      <c r="ND37" s="42"/>
      <c r="NE37" s="42"/>
      <c r="NF37" s="42"/>
      <c r="NG37" s="42"/>
      <c r="NH37" s="42"/>
      <c r="NI37" s="42"/>
      <c r="NJ37" s="42"/>
      <c r="NK37" s="42"/>
      <c r="NL37" s="42"/>
      <c r="NM37" s="42"/>
      <c r="NN37" s="42"/>
      <c r="NO37" s="42"/>
      <c r="NP37" s="42"/>
      <c r="NQ37" s="42"/>
      <c r="NR37" s="42"/>
      <c r="NS37" s="42"/>
      <c r="NT37" s="42"/>
      <c r="NU37" s="42"/>
      <c r="NV37" s="42"/>
      <c r="NW37" s="42"/>
      <c r="NX37" s="42"/>
      <c r="NY37" s="42"/>
      <c r="NZ37" s="42"/>
      <c r="OA37" s="42"/>
      <c r="OB37" s="42"/>
      <c r="OC37" s="42"/>
      <c r="OD37" s="42"/>
      <c r="OE37" s="42"/>
      <c r="OF37" s="42"/>
      <c r="OG37" s="42"/>
      <c r="OH37" s="42"/>
      <c r="OI37" s="42"/>
      <c r="OJ37" s="42"/>
      <c r="OK37" s="42"/>
      <c r="OL37" s="42"/>
      <c r="OM37" s="42"/>
      <c r="ON37" s="42"/>
      <c r="OO37" s="42"/>
      <c r="OP37" s="42"/>
      <c r="OQ37" s="42"/>
      <c r="OR37" s="42"/>
      <c r="OS37" s="42"/>
      <c r="OT37" s="42"/>
      <c r="OU37" s="42"/>
      <c r="OV37" s="42"/>
      <c r="OW37" s="42"/>
      <c r="OX37" s="42"/>
      <c r="OY37" s="42"/>
      <c r="OZ37" s="42"/>
      <c r="PA37" s="42"/>
      <c r="PB37" s="42"/>
      <c r="PC37" s="42"/>
      <c r="PD37" s="42"/>
      <c r="PE37" s="42"/>
      <c r="PF37" s="42"/>
      <c r="PG37" s="42"/>
      <c r="PH37" s="42"/>
      <c r="PI37" s="42"/>
      <c r="PJ37" s="42"/>
      <c r="PK37" s="42"/>
      <c r="PL37" s="42"/>
      <c r="PM37" s="42"/>
      <c r="PN37" s="42"/>
      <c r="PO37" s="42"/>
      <c r="PP37" s="42"/>
      <c r="PQ37" s="42"/>
      <c r="PR37" s="42"/>
      <c r="PS37" s="42"/>
      <c r="PT37" s="42"/>
      <c r="PU37" s="42"/>
      <c r="PV37" s="42"/>
      <c r="PW37" s="42"/>
      <c r="PX37" s="42"/>
      <c r="PY37" s="42"/>
      <c r="PZ37" s="42"/>
      <c r="QA37" s="42"/>
      <c r="QB37" s="42"/>
      <c r="QC37" s="42"/>
      <c r="QD37" s="42"/>
      <c r="QE37" s="42"/>
      <c r="QF37" s="42"/>
      <c r="QG37" s="42"/>
      <c r="QH37" s="42"/>
      <c r="QI37" s="42"/>
      <c r="QJ37" s="42"/>
      <c r="QK37" s="42"/>
      <c r="QL37" s="42"/>
      <c r="QM37" s="42"/>
      <c r="QN37" s="42"/>
      <c r="QO37" s="42"/>
      <c r="QP37" s="42"/>
      <c r="QQ37" s="42"/>
      <c r="QR37" s="42"/>
      <c r="QS37" s="42"/>
      <c r="QT37" s="42"/>
      <c r="QU37" s="42"/>
      <c r="QV37" s="42"/>
      <c r="QW37" s="42"/>
      <c r="QX37" s="42"/>
      <c r="QY37" s="42"/>
      <c r="QZ37" s="42"/>
      <c r="RA37" s="42"/>
      <c r="RB37" s="42"/>
      <c r="RC37" s="42"/>
      <c r="RD37" s="42"/>
      <c r="RE37" s="42"/>
      <c r="RF37" s="42"/>
      <c r="RG37" s="42"/>
      <c r="RH37" s="42"/>
      <c r="RI37" s="42"/>
      <c r="RJ37" s="42"/>
      <c r="RK37" s="42"/>
      <c r="RL37" s="42"/>
      <c r="RM37" s="42"/>
      <c r="RN37" s="42"/>
      <c r="RO37" s="42"/>
      <c r="RP37" s="42"/>
      <c r="RQ37" s="42"/>
      <c r="RR37" s="42"/>
      <c r="RS37" s="42"/>
      <c r="RT37" s="42"/>
      <c r="RU37" s="42"/>
      <c r="RV37" s="42"/>
      <c r="RW37" s="42"/>
      <c r="RX37" s="42"/>
      <c r="RY37" s="42"/>
      <c r="RZ37" s="42"/>
      <c r="SA37" s="42"/>
      <c r="SB37" s="42"/>
      <c r="SC37" s="42"/>
      <c r="SD37" s="42"/>
      <c r="SE37" s="42"/>
      <c r="SF37" s="42"/>
      <c r="SG37" s="42"/>
      <c r="SH37" s="42"/>
      <c r="SI37" s="42"/>
      <c r="SJ37" s="42"/>
      <c r="SK37" s="42"/>
      <c r="SL37" s="42"/>
      <c r="SM37" s="42"/>
      <c r="SN37" s="42"/>
      <c r="SO37" s="42"/>
      <c r="SP37" s="42"/>
      <c r="SQ37" s="42"/>
      <c r="SR37" s="42"/>
      <c r="SS37" s="42"/>
      <c r="ST37" s="42"/>
      <c r="SU37" s="42"/>
      <c r="SV37" s="42"/>
      <c r="SW37" s="42"/>
      <c r="SX37" s="42"/>
      <c r="SY37" s="42"/>
      <c r="SZ37" s="42"/>
      <c r="TA37" s="42"/>
      <c r="TB37" s="42"/>
      <c r="TC37" s="42"/>
      <c r="TD37" s="42"/>
      <c r="TE37" s="42"/>
      <c r="TF37" s="42"/>
      <c r="TG37" s="42"/>
      <c r="TH37" s="42"/>
      <c r="TI37" s="42"/>
      <c r="TJ37" s="42"/>
      <c r="TK37" s="42"/>
      <c r="TL37" s="42"/>
      <c r="TM37" s="42"/>
      <c r="TN37" s="42"/>
      <c r="TO37" s="42"/>
      <c r="TP37" s="42"/>
      <c r="TQ37" s="36"/>
      <c r="TR37" s="36"/>
      <c r="TS37" s="36"/>
      <c r="TT37" s="36"/>
      <c r="TU37" s="36"/>
      <c r="TV37" s="36"/>
      <c r="TW37" s="36"/>
      <c r="TX37" s="36"/>
      <c r="TY37" s="36"/>
      <c r="TZ37" s="36"/>
      <c r="UA37" s="36"/>
      <c r="UB37" s="36"/>
      <c r="UC37" s="36"/>
      <c r="UD37" s="36"/>
      <c r="UE37" s="36"/>
      <c r="UF37" s="36"/>
      <c r="UG37" s="36"/>
      <c r="UH37" s="36"/>
      <c r="UI37" s="36"/>
      <c r="UJ37" s="36"/>
      <c r="UK37" s="36"/>
      <c r="UL37" s="36"/>
      <c r="UM37" s="36"/>
      <c r="UN37" s="36"/>
      <c r="UO37" s="36"/>
      <c r="UP37" s="36"/>
      <c r="UQ37" s="36"/>
      <c r="UR37" s="36"/>
      <c r="US37" s="36"/>
      <c r="UT37" s="36"/>
      <c r="UU37" s="36"/>
      <c r="UV37" s="36"/>
      <c r="UW37" s="36"/>
      <c r="UX37" s="36"/>
      <c r="UY37" s="36"/>
      <c r="UZ37" s="36"/>
      <c r="VA37" s="36"/>
      <c r="VB37" s="36"/>
      <c r="VC37" s="36"/>
      <c r="VD37" s="36"/>
      <c r="VE37" s="36"/>
      <c r="VF37" s="36"/>
      <c r="VG37" s="36"/>
      <c r="VH37" s="36"/>
      <c r="VI37" s="36"/>
      <c r="VJ37" s="36"/>
      <c r="VK37" s="36"/>
      <c r="VL37" s="36"/>
      <c r="VM37" s="36"/>
      <c r="VN37" s="36"/>
      <c r="VO37" s="36"/>
      <c r="VP37" s="36"/>
      <c r="VQ37" s="36"/>
      <c r="VR37" s="36"/>
      <c r="VS37" s="36"/>
      <c r="VT37" s="36"/>
      <c r="VU37" s="36"/>
      <c r="VV37" s="36"/>
      <c r="VW37" s="36"/>
      <c r="VX37" s="36"/>
      <c r="VY37" s="36"/>
      <c r="VZ37" s="36"/>
      <c r="WA37" s="36"/>
      <c r="WB37" s="36"/>
      <c r="WC37" s="36"/>
      <c r="WD37" s="36"/>
      <c r="WE37" s="36"/>
      <c r="WF37" s="36"/>
      <c r="WG37" s="36"/>
    </row>
    <row r="38" spans="1:1206" x14ac:dyDescent="0.25">
      <c r="A38" s="21"/>
      <c r="F38" s="22"/>
      <c r="I38" s="39"/>
      <c r="AD38" s="6"/>
      <c r="AE38" s="39"/>
      <c r="AF38" s="39"/>
      <c r="AH38" s="39"/>
      <c r="BF38" s="27"/>
      <c r="CZ38" s="33"/>
      <c r="DA38" s="26"/>
      <c r="DB38" s="26"/>
      <c r="DC38" s="26"/>
      <c r="DD38" s="37"/>
      <c r="DQ38" s="38"/>
      <c r="DR38" s="38"/>
      <c r="DS38" s="38"/>
      <c r="DT38" s="38"/>
      <c r="DU38" s="38"/>
      <c r="DV38" s="38"/>
      <c r="EB38" s="38"/>
      <c r="EC38" s="30"/>
      <c r="EU38" s="31"/>
      <c r="FM38" s="30"/>
      <c r="GE38" s="32"/>
      <c r="GW38" s="30"/>
      <c r="HO38" s="32"/>
      <c r="IG38" s="30"/>
      <c r="IY38" s="31"/>
      <c r="KI38" s="31"/>
    </row>
    <row r="39" spans="1:1206" x14ac:dyDescent="0.25">
      <c r="A39" s="21"/>
      <c r="B39" s="13"/>
      <c r="D39" s="13"/>
      <c r="E39" s="13"/>
      <c r="F39" s="22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9"/>
      <c r="Z39" s="69"/>
      <c r="AA39" s="25"/>
      <c r="AB39" s="25"/>
      <c r="AD39" s="25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15"/>
      <c r="BD39" s="15"/>
      <c r="BE39" s="15"/>
      <c r="BF39" s="70"/>
      <c r="BG39" s="60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71"/>
      <c r="BZ39" s="25"/>
      <c r="CA39" s="71"/>
      <c r="CB39" s="71"/>
      <c r="CC39" s="71"/>
      <c r="CD39" s="71"/>
      <c r="CE39" s="71"/>
      <c r="CF39" s="71"/>
      <c r="CG39" s="71"/>
      <c r="CH39" s="71"/>
      <c r="CI39" s="71"/>
      <c r="CK39" s="71"/>
      <c r="CL39" s="71"/>
      <c r="CM39" s="71"/>
      <c r="CN39" s="61"/>
      <c r="CO39" s="61"/>
      <c r="CP39" s="61"/>
      <c r="CQ39" s="61"/>
      <c r="CR39" s="61"/>
      <c r="CS39" s="25"/>
      <c r="CT39" s="25"/>
      <c r="CU39" s="25"/>
      <c r="CV39" s="71"/>
      <c r="CW39" s="71"/>
      <c r="CX39" s="13"/>
      <c r="CY39" s="13"/>
      <c r="CZ39" s="72"/>
      <c r="DA39" s="72"/>
      <c r="DB39" s="73"/>
      <c r="DC39" s="72"/>
      <c r="DD39" s="74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14"/>
      <c r="DR39" s="14"/>
      <c r="DS39" s="14"/>
      <c r="DT39" s="14"/>
      <c r="DU39" s="14"/>
      <c r="DV39" s="14"/>
      <c r="DW39" s="15"/>
      <c r="DX39" s="13"/>
      <c r="DY39" s="13"/>
      <c r="DZ39" s="13"/>
      <c r="EA39" s="13"/>
      <c r="EB39" s="14"/>
      <c r="EC39" s="63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4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13"/>
      <c r="FM39" s="63"/>
      <c r="FN39" s="60"/>
      <c r="FO39" s="60"/>
      <c r="FP39" s="60"/>
      <c r="FQ39" s="60"/>
      <c r="FR39" s="60"/>
      <c r="FS39" s="60"/>
      <c r="FT39" s="60"/>
      <c r="FU39" s="60"/>
      <c r="FV39" s="60"/>
      <c r="FW39" s="60"/>
      <c r="FX39" s="60"/>
      <c r="FY39" s="60"/>
      <c r="FZ39" s="60"/>
      <c r="GA39" s="60"/>
      <c r="GB39" s="60"/>
      <c r="GC39" s="60"/>
      <c r="GD39" s="60"/>
      <c r="GE39" s="65"/>
      <c r="GF39" s="60"/>
      <c r="GG39" s="60"/>
      <c r="GH39" s="60"/>
      <c r="GI39" s="60"/>
      <c r="GJ39" s="60"/>
      <c r="GK39" s="60"/>
      <c r="GL39" s="60"/>
      <c r="GM39" s="60"/>
      <c r="GN39" s="60"/>
      <c r="GO39" s="60"/>
      <c r="GP39" s="60"/>
      <c r="GQ39" s="60"/>
      <c r="GR39" s="60"/>
      <c r="GS39" s="60"/>
      <c r="GT39" s="60"/>
      <c r="GU39" s="60"/>
      <c r="GV39" s="60"/>
      <c r="GW39" s="63"/>
      <c r="GX39" s="60"/>
      <c r="GY39" s="60"/>
      <c r="GZ39" s="60"/>
      <c r="HA39" s="60"/>
      <c r="HB39" s="60"/>
      <c r="HC39" s="60"/>
      <c r="HD39" s="60"/>
      <c r="HE39" s="60"/>
      <c r="HF39" s="60"/>
      <c r="HG39" s="60"/>
      <c r="HH39" s="60"/>
      <c r="HI39" s="60"/>
      <c r="HJ39" s="60"/>
      <c r="HK39" s="60"/>
      <c r="HL39" s="60"/>
      <c r="HM39" s="60"/>
      <c r="HN39" s="60"/>
      <c r="HO39" s="65"/>
      <c r="HP39" s="60"/>
      <c r="HQ39" s="60"/>
      <c r="HR39" s="60"/>
      <c r="HS39" s="60"/>
      <c r="HT39" s="60"/>
      <c r="HU39" s="60"/>
      <c r="HV39" s="60"/>
      <c r="HW39" s="60"/>
      <c r="HX39" s="60"/>
      <c r="HY39" s="60"/>
      <c r="HZ39" s="60"/>
      <c r="IA39" s="60"/>
      <c r="IB39" s="60"/>
      <c r="IC39" s="60"/>
      <c r="ID39" s="60"/>
      <c r="IE39" s="60"/>
      <c r="IF39" s="60"/>
      <c r="IG39" s="63"/>
      <c r="IH39" s="60"/>
      <c r="II39" s="60"/>
      <c r="IJ39" s="60"/>
      <c r="IK39" s="60"/>
      <c r="IL39" s="60"/>
      <c r="IM39" s="60"/>
      <c r="IN39" s="60"/>
      <c r="IO39" s="60"/>
      <c r="IP39" s="60"/>
      <c r="IQ39" s="60"/>
      <c r="IR39" s="60"/>
      <c r="IS39" s="60"/>
      <c r="IT39" s="60"/>
      <c r="IU39" s="60"/>
      <c r="IV39" s="60"/>
      <c r="IW39" s="60"/>
      <c r="IX39" s="60"/>
      <c r="IY39" s="64"/>
      <c r="IZ39" s="60"/>
      <c r="JA39" s="60"/>
      <c r="JB39" s="60"/>
      <c r="JC39" s="60"/>
      <c r="JD39" s="60"/>
      <c r="JE39" s="60"/>
      <c r="JF39" s="60"/>
      <c r="JG39" s="60"/>
      <c r="JH39" s="60"/>
      <c r="JI39" s="60"/>
      <c r="JJ39" s="60"/>
      <c r="JK39" s="60"/>
      <c r="JL39" s="60"/>
      <c r="JM39" s="60"/>
      <c r="JN39" s="60"/>
      <c r="JO39" s="60"/>
      <c r="JP39" s="60"/>
      <c r="JQ39" s="60"/>
      <c r="JR39" s="60"/>
      <c r="JS39" s="60"/>
      <c r="JT39" s="60"/>
      <c r="JU39" s="60"/>
      <c r="JV39" s="60"/>
      <c r="JW39" s="60"/>
      <c r="JX39" s="60"/>
      <c r="JY39" s="60"/>
      <c r="JZ39" s="60"/>
      <c r="KA39" s="60"/>
      <c r="KB39" s="60"/>
      <c r="KC39" s="60"/>
      <c r="KD39" s="60"/>
      <c r="KE39" s="60"/>
      <c r="KF39" s="60"/>
      <c r="KG39" s="60"/>
      <c r="KH39" s="60"/>
      <c r="KI39" s="64"/>
      <c r="KJ39" s="60"/>
      <c r="KK39" s="60"/>
      <c r="KL39" s="60"/>
      <c r="KM39" s="60"/>
      <c r="KN39" s="60"/>
      <c r="KO39" s="60"/>
      <c r="KP39" s="60"/>
      <c r="KQ39" s="60"/>
      <c r="KR39" s="60"/>
      <c r="KS39" s="60"/>
      <c r="KT39" s="60"/>
      <c r="KU39" s="60"/>
      <c r="KV39" s="60"/>
      <c r="KW39" s="60"/>
      <c r="KX39" s="60"/>
      <c r="KY39" s="60"/>
      <c r="KZ39" s="42"/>
      <c r="LA39" s="42"/>
      <c r="LB39" s="42"/>
      <c r="LC39" s="42"/>
      <c r="LD39" s="42"/>
      <c r="LE39" s="42"/>
      <c r="LF39" s="42"/>
      <c r="LG39" s="42"/>
      <c r="LH39" s="42"/>
      <c r="LI39" s="42"/>
      <c r="LJ39" s="42"/>
      <c r="LK39" s="42"/>
      <c r="LL39" s="42"/>
      <c r="LM39" s="42"/>
      <c r="LN39" s="42"/>
      <c r="LO39" s="42"/>
      <c r="LP39" s="42"/>
      <c r="LQ39" s="42"/>
      <c r="LR39" s="42"/>
      <c r="LS39" s="42"/>
      <c r="LT39" s="42"/>
      <c r="LU39" s="42"/>
      <c r="LV39" s="42"/>
      <c r="LW39" s="42"/>
      <c r="LX39" s="42"/>
      <c r="LY39" s="42"/>
      <c r="LZ39" s="42"/>
      <c r="MA39" s="42"/>
      <c r="MB39" s="42"/>
      <c r="MC39" s="42"/>
      <c r="MD39" s="42"/>
      <c r="ME39" s="42"/>
      <c r="MF39" s="42"/>
      <c r="MG39" s="42"/>
      <c r="MH39" s="42"/>
      <c r="MI39" s="42"/>
      <c r="MJ39" s="42"/>
      <c r="MK39" s="42"/>
      <c r="ML39" s="42"/>
      <c r="MM39" s="42"/>
      <c r="MN39" s="42"/>
      <c r="MO39" s="42"/>
      <c r="MP39" s="42"/>
      <c r="MQ39" s="42"/>
      <c r="MR39" s="42"/>
      <c r="MS39" s="42"/>
      <c r="MT39" s="42"/>
      <c r="MU39" s="42"/>
      <c r="MV39" s="42"/>
      <c r="MW39" s="42"/>
      <c r="MX39" s="42"/>
      <c r="MY39" s="42"/>
      <c r="MZ39" s="42"/>
      <c r="NA39" s="42"/>
      <c r="NB39" s="42"/>
      <c r="NC39" s="42"/>
      <c r="ND39" s="42"/>
      <c r="NE39" s="42"/>
      <c r="NF39" s="42"/>
      <c r="NG39" s="42"/>
      <c r="NH39" s="42"/>
      <c r="NI39" s="42"/>
      <c r="NJ39" s="42"/>
      <c r="NK39" s="42"/>
      <c r="NL39" s="42"/>
      <c r="NM39" s="42"/>
      <c r="NN39" s="42"/>
      <c r="NO39" s="42"/>
      <c r="NP39" s="42"/>
      <c r="NQ39" s="42"/>
      <c r="NR39" s="42"/>
      <c r="NS39" s="42"/>
      <c r="NT39" s="42"/>
      <c r="NU39" s="42"/>
      <c r="NV39" s="42"/>
      <c r="NW39" s="42"/>
      <c r="NX39" s="42"/>
      <c r="NY39" s="42"/>
      <c r="NZ39" s="42"/>
      <c r="OA39" s="42"/>
      <c r="OB39" s="42"/>
      <c r="OC39" s="42"/>
      <c r="OD39" s="42"/>
      <c r="OE39" s="42"/>
      <c r="OF39" s="42"/>
      <c r="OG39" s="42"/>
      <c r="OH39" s="42"/>
      <c r="OI39" s="42"/>
      <c r="OJ39" s="42"/>
      <c r="OK39" s="42"/>
      <c r="OL39" s="42"/>
      <c r="OM39" s="42"/>
      <c r="ON39" s="42"/>
      <c r="OO39" s="42"/>
      <c r="OP39" s="42"/>
      <c r="OQ39" s="42"/>
      <c r="OR39" s="42"/>
      <c r="OS39" s="42"/>
      <c r="OT39" s="42"/>
      <c r="OU39" s="42"/>
      <c r="OV39" s="42"/>
      <c r="OW39" s="42"/>
      <c r="OX39" s="42"/>
      <c r="OY39" s="42"/>
      <c r="OZ39" s="42"/>
      <c r="PA39" s="42"/>
      <c r="PB39" s="42"/>
      <c r="PC39" s="42"/>
      <c r="PD39" s="42"/>
      <c r="PE39" s="42"/>
      <c r="PF39" s="42"/>
      <c r="PG39" s="42"/>
      <c r="PH39" s="42"/>
      <c r="PI39" s="42"/>
      <c r="PJ39" s="42"/>
      <c r="PK39" s="42"/>
      <c r="PL39" s="42"/>
      <c r="PM39" s="42"/>
      <c r="PN39" s="42"/>
      <c r="PO39" s="42"/>
      <c r="PP39" s="42"/>
      <c r="PQ39" s="42"/>
      <c r="PR39" s="42"/>
      <c r="PS39" s="42"/>
      <c r="PT39" s="42"/>
      <c r="PU39" s="42"/>
      <c r="PV39" s="42"/>
      <c r="PW39" s="42"/>
      <c r="PX39" s="42"/>
      <c r="PY39" s="42"/>
      <c r="PZ39" s="42"/>
      <c r="QA39" s="42"/>
      <c r="QB39" s="42"/>
      <c r="QC39" s="42"/>
      <c r="QD39" s="42"/>
      <c r="QE39" s="42"/>
      <c r="QF39" s="42"/>
      <c r="QG39" s="42"/>
      <c r="QH39" s="42"/>
      <c r="QI39" s="42"/>
      <c r="QJ39" s="42"/>
      <c r="QK39" s="42"/>
      <c r="QL39" s="42"/>
      <c r="QM39" s="42"/>
      <c r="QN39" s="42"/>
      <c r="QO39" s="42"/>
      <c r="QP39" s="42"/>
      <c r="QQ39" s="42"/>
      <c r="QR39" s="42"/>
      <c r="QS39" s="42"/>
      <c r="QT39" s="42"/>
      <c r="QU39" s="42"/>
      <c r="QV39" s="42"/>
      <c r="QW39" s="42"/>
      <c r="QX39" s="42"/>
      <c r="QY39" s="42"/>
      <c r="QZ39" s="42"/>
      <c r="RA39" s="42"/>
      <c r="RB39" s="42"/>
      <c r="RC39" s="42"/>
      <c r="RD39" s="42"/>
      <c r="RE39" s="42"/>
      <c r="RF39" s="42"/>
      <c r="RG39" s="42"/>
      <c r="RH39" s="42"/>
      <c r="RI39" s="42"/>
      <c r="RJ39" s="42"/>
      <c r="RK39" s="42"/>
      <c r="RL39" s="42"/>
      <c r="RM39" s="42"/>
      <c r="RN39" s="42"/>
      <c r="RO39" s="42"/>
      <c r="RP39" s="42"/>
      <c r="RQ39" s="42"/>
      <c r="RR39" s="42"/>
      <c r="RS39" s="42"/>
      <c r="RT39" s="42"/>
      <c r="RU39" s="42"/>
      <c r="RV39" s="42"/>
      <c r="RW39" s="42"/>
      <c r="RX39" s="42"/>
      <c r="RY39" s="42"/>
      <c r="RZ39" s="42"/>
      <c r="SA39" s="42"/>
      <c r="SB39" s="42"/>
      <c r="SC39" s="42"/>
      <c r="SD39" s="42"/>
      <c r="SE39" s="42"/>
      <c r="SF39" s="42"/>
      <c r="SG39" s="42"/>
      <c r="SH39" s="42"/>
      <c r="SI39" s="42"/>
      <c r="SJ39" s="42"/>
      <c r="SK39" s="42"/>
      <c r="SL39" s="42"/>
      <c r="SM39" s="42"/>
      <c r="SN39" s="42"/>
      <c r="SO39" s="42"/>
      <c r="SP39" s="42"/>
      <c r="SQ39" s="42"/>
      <c r="SR39" s="42"/>
      <c r="SS39" s="42"/>
      <c r="ST39" s="42"/>
      <c r="SU39" s="42"/>
      <c r="SV39" s="42"/>
      <c r="SW39" s="42"/>
      <c r="SX39" s="42"/>
      <c r="SY39" s="42"/>
      <c r="SZ39" s="42"/>
      <c r="TA39" s="42"/>
      <c r="TB39" s="42"/>
      <c r="TC39" s="42"/>
      <c r="TD39" s="42"/>
      <c r="TE39" s="42"/>
      <c r="TF39" s="42"/>
      <c r="TG39" s="42"/>
      <c r="TH39" s="42"/>
      <c r="TI39" s="42"/>
      <c r="TJ39" s="42"/>
      <c r="TK39" s="42"/>
      <c r="TL39" s="42"/>
      <c r="TM39" s="42"/>
      <c r="TN39" s="42"/>
      <c r="TO39" s="42"/>
      <c r="TP39" s="42"/>
      <c r="TQ39" s="36"/>
      <c r="TR39" s="36"/>
      <c r="TS39" s="36"/>
      <c r="TT39" s="36"/>
      <c r="TU39" s="36"/>
      <c r="TV39" s="36"/>
      <c r="TW39" s="36"/>
      <c r="TX39" s="36"/>
      <c r="TY39" s="36"/>
      <c r="TZ39" s="36"/>
      <c r="UA39" s="36"/>
      <c r="UB39" s="36"/>
      <c r="UC39" s="36"/>
      <c r="UD39" s="36"/>
      <c r="UE39" s="36"/>
      <c r="UF39" s="36"/>
      <c r="UG39" s="36"/>
      <c r="UH39" s="36"/>
      <c r="UI39" s="36"/>
      <c r="UJ39" s="36"/>
      <c r="UK39" s="36"/>
      <c r="UL39" s="36"/>
      <c r="UM39" s="36"/>
      <c r="UN39" s="36"/>
      <c r="UO39" s="36"/>
      <c r="UP39" s="36"/>
      <c r="UQ39" s="36"/>
      <c r="UR39" s="36"/>
      <c r="US39" s="36"/>
      <c r="UT39" s="36"/>
      <c r="UU39" s="36"/>
      <c r="UV39" s="36"/>
      <c r="UW39" s="36"/>
      <c r="UX39" s="36"/>
      <c r="UY39" s="36"/>
      <c r="UZ39" s="36"/>
      <c r="VA39" s="36"/>
      <c r="VB39" s="36"/>
      <c r="VC39" s="36"/>
      <c r="VD39" s="36"/>
      <c r="VE39" s="36"/>
      <c r="VF39" s="36"/>
      <c r="VG39" s="36"/>
      <c r="VH39" s="36"/>
      <c r="VI39" s="36"/>
      <c r="VJ39" s="36"/>
      <c r="VK39" s="36"/>
      <c r="VL39" s="36"/>
      <c r="VM39" s="36"/>
      <c r="VN39" s="36"/>
      <c r="VO39" s="36"/>
      <c r="VP39" s="36"/>
      <c r="VQ39" s="36"/>
      <c r="VR39" s="36"/>
      <c r="VS39" s="36"/>
      <c r="VT39" s="36"/>
      <c r="VU39" s="36"/>
      <c r="VV39" s="36"/>
      <c r="VW39" s="36"/>
      <c r="VX39" s="36"/>
      <c r="VY39" s="36"/>
      <c r="VZ39" s="36"/>
      <c r="WA39" s="36"/>
      <c r="WB39" s="36"/>
      <c r="WC39" s="36"/>
      <c r="WD39" s="36"/>
      <c r="WE39" s="36"/>
      <c r="WF39" s="36"/>
      <c r="WG39" s="36"/>
      <c r="WH39" s="36"/>
      <c r="WI39" s="36"/>
      <c r="WJ39" s="36"/>
      <c r="WK39" s="36"/>
      <c r="WL39" s="36"/>
      <c r="WM39" s="36"/>
      <c r="WN39" s="36"/>
      <c r="WO39" s="36"/>
      <c r="WP39" s="36"/>
      <c r="WQ39" s="36"/>
      <c r="WR39" s="36"/>
      <c r="WS39" s="36"/>
      <c r="WT39" s="36"/>
      <c r="WU39" s="36"/>
      <c r="WV39" s="36"/>
      <c r="WW39" s="36"/>
      <c r="WX39" s="36"/>
      <c r="WY39" s="36"/>
      <c r="WZ39" s="36"/>
      <c r="XA39" s="36"/>
      <c r="XB39" s="36"/>
      <c r="XC39" s="36"/>
      <c r="XD39" s="36"/>
      <c r="XE39" s="36"/>
      <c r="XF39" s="36"/>
      <c r="XG39" s="36"/>
      <c r="XH39" s="36"/>
      <c r="XI39" s="36"/>
      <c r="XJ39" s="36"/>
      <c r="XK39" s="36"/>
      <c r="XL39" s="36"/>
      <c r="XM39" s="36"/>
      <c r="XN39" s="36"/>
      <c r="XO39" s="36"/>
      <c r="XP39" s="36"/>
      <c r="XQ39" s="36"/>
      <c r="XR39" s="36"/>
      <c r="XS39" s="36"/>
      <c r="XT39" s="36"/>
      <c r="XU39" s="36"/>
      <c r="XV39" s="36"/>
      <c r="XW39" s="36"/>
      <c r="XX39" s="36"/>
      <c r="XY39" s="36"/>
      <c r="XZ39" s="36"/>
      <c r="YA39" s="36"/>
      <c r="YB39" s="36"/>
      <c r="YC39" s="36"/>
      <c r="YD39" s="36"/>
      <c r="YE39" s="36"/>
      <c r="YF39" s="36"/>
      <c r="YG39" s="36"/>
      <c r="YH39" s="36"/>
      <c r="YI39" s="36"/>
      <c r="YJ39" s="36"/>
      <c r="YK39" s="36"/>
      <c r="YL39" s="36"/>
      <c r="YM39" s="36"/>
      <c r="YN39" s="36"/>
      <c r="YO39" s="36"/>
      <c r="YP39" s="36"/>
      <c r="YQ39" s="36"/>
      <c r="YR39" s="36"/>
      <c r="YS39" s="36"/>
      <c r="YT39" s="36"/>
      <c r="YU39" s="36"/>
      <c r="YV39" s="36"/>
      <c r="YW39" s="36"/>
      <c r="YX39" s="36"/>
      <c r="YY39" s="36"/>
      <c r="YZ39" s="36"/>
      <c r="ZA39" s="36"/>
      <c r="ZB39" s="36"/>
      <c r="ZC39" s="36"/>
      <c r="ZD39" s="36"/>
      <c r="ZE39" s="36"/>
      <c r="ZF39" s="36"/>
      <c r="ZG39" s="36"/>
      <c r="ZH39" s="36"/>
      <c r="ZI39" s="36"/>
      <c r="ZJ39" s="36"/>
      <c r="ZK39" s="36"/>
      <c r="ZL39" s="36"/>
      <c r="ZM39" s="36"/>
      <c r="ZN39" s="36"/>
      <c r="ZO39" s="36"/>
      <c r="ZP39" s="36"/>
      <c r="ZQ39" s="36"/>
      <c r="ZR39" s="36"/>
      <c r="ZS39" s="36"/>
      <c r="ZT39" s="36"/>
      <c r="ZU39" s="36"/>
      <c r="ZV39" s="36"/>
      <c r="ZW39" s="36"/>
    </row>
    <row r="40" spans="1:1206" x14ac:dyDescent="0.25">
      <c r="A40" s="21"/>
      <c r="B40" s="13"/>
      <c r="D40" s="13"/>
      <c r="E40" s="13"/>
      <c r="F40" s="22"/>
      <c r="G40" s="68"/>
      <c r="H40" s="68"/>
      <c r="I40" s="68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8"/>
      <c r="X40" s="108"/>
      <c r="Y40" s="50"/>
      <c r="Z40" s="53"/>
      <c r="AA40" s="109"/>
      <c r="AB40" s="109"/>
      <c r="AD40" s="25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F40" s="27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3"/>
      <c r="BV40" s="43"/>
      <c r="BW40" s="43"/>
      <c r="BX40" s="42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K40" s="6"/>
      <c r="CL40" s="6"/>
      <c r="CM40" s="6"/>
      <c r="CX40" s="13"/>
      <c r="CY40" s="13"/>
      <c r="CZ40" s="33"/>
      <c r="DA40" s="26"/>
      <c r="DB40" s="26"/>
      <c r="DC40" s="26"/>
      <c r="DD40" s="37"/>
      <c r="DQ40" s="38"/>
      <c r="DR40" s="38"/>
      <c r="DS40" s="38"/>
      <c r="DT40" s="38"/>
      <c r="DU40" s="38"/>
      <c r="DV40" s="38"/>
      <c r="DW40" s="26"/>
      <c r="EB40" s="38"/>
      <c r="EC40" s="30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31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M40" s="30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3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30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3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30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  <c r="IW40" s="42"/>
      <c r="IX40" s="42"/>
      <c r="IY40" s="31"/>
      <c r="IZ40" s="42"/>
      <c r="JA40" s="42"/>
      <c r="JB40" s="42"/>
      <c r="JC40" s="42"/>
      <c r="JD40" s="42"/>
      <c r="JE40" s="42"/>
      <c r="JF40" s="42"/>
      <c r="JG40" s="42"/>
      <c r="JH40" s="42"/>
      <c r="JI40" s="42"/>
      <c r="JJ40" s="42"/>
      <c r="JK40" s="42"/>
      <c r="JL40" s="42"/>
      <c r="JM40" s="42"/>
      <c r="JN40" s="42"/>
      <c r="JO40" s="42"/>
      <c r="JP40" s="42"/>
      <c r="JQ40" s="42"/>
      <c r="JR40" s="42"/>
      <c r="JS40" s="42"/>
      <c r="JT40" s="42"/>
      <c r="JU40" s="42"/>
      <c r="JV40" s="42"/>
      <c r="JW40" s="42"/>
      <c r="JX40" s="42"/>
      <c r="JY40" s="42"/>
      <c r="JZ40" s="42"/>
      <c r="KA40" s="42"/>
      <c r="KB40" s="42"/>
      <c r="KC40" s="42"/>
      <c r="KD40" s="42"/>
      <c r="KE40" s="42"/>
      <c r="KF40" s="42"/>
      <c r="KG40" s="42"/>
      <c r="KH40" s="42"/>
      <c r="KI40" s="31"/>
      <c r="KJ40" s="42"/>
      <c r="KK40" s="42"/>
      <c r="KL40" s="42"/>
      <c r="KM40" s="42"/>
      <c r="KN40" s="42"/>
      <c r="KO40" s="42"/>
      <c r="KP40" s="42"/>
      <c r="KQ40" s="42"/>
      <c r="KR40" s="42"/>
      <c r="KS40" s="42"/>
      <c r="KT40" s="42"/>
      <c r="KU40" s="42"/>
      <c r="KV40" s="42"/>
      <c r="KW40" s="42"/>
      <c r="KX40" s="42"/>
      <c r="KY40" s="42"/>
      <c r="KZ40" s="42"/>
      <c r="LA40" s="42"/>
      <c r="LB40" s="42"/>
      <c r="LC40" s="42"/>
      <c r="LD40" s="42"/>
      <c r="LE40" s="42"/>
      <c r="LF40" s="42"/>
      <c r="LG40" s="42"/>
      <c r="LH40" s="42"/>
      <c r="LI40" s="42"/>
    </row>
    <row r="41" spans="1:1206" x14ac:dyDescent="0.25">
      <c r="B41" s="13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105"/>
      <c r="CO41" s="105"/>
      <c r="CP41" s="105"/>
      <c r="CQ41" s="105"/>
      <c r="CR41" s="105"/>
      <c r="CW41" s="6"/>
      <c r="CZ41" s="33"/>
      <c r="DD41" s="184"/>
      <c r="DQ41" s="38"/>
      <c r="DR41" s="38"/>
      <c r="DS41" s="38"/>
      <c r="DT41" s="38"/>
      <c r="DU41" s="38"/>
      <c r="DV41" s="38"/>
      <c r="EB41" s="38"/>
    </row>
    <row r="42" spans="1:1206" x14ac:dyDescent="0.25">
      <c r="B42" s="13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105"/>
      <c r="CO42" s="105"/>
      <c r="CP42" s="105"/>
      <c r="CQ42" s="105"/>
      <c r="CR42" s="105"/>
      <c r="CW42" s="6"/>
      <c r="CZ42" s="33"/>
      <c r="DA42" s="26"/>
      <c r="DC42" s="26"/>
      <c r="DD42" s="184"/>
      <c r="DQ42" s="38"/>
      <c r="DR42" s="38"/>
      <c r="DS42" s="38"/>
      <c r="DT42" s="38"/>
      <c r="DU42" s="38"/>
      <c r="DV42" s="38"/>
      <c r="EB42" s="38"/>
    </row>
    <row r="43" spans="1:1206" x14ac:dyDescent="0.25">
      <c r="A43" s="21"/>
      <c r="B43" s="13"/>
      <c r="D43" s="13"/>
      <c r="E43" s="13"/>
      <c r="F43" s="22"/>
      <c r="G43" s="68"/>
      <c r="H43" s="68"/>
      <c r="I43" s="68"/>
      <c r="J43" s="68"/>
      <c r="K43" s="68"/>
      <c r="L43" s="21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59"/>
      <c r="X43" s="25"/>
      <c r="Y43" s="50"/>
      <c r="Z43" s="50"/>
      <c r="AA43" s="81"/>
      <c r="AB43" s="25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15"/>
      <c r="BD43" s="15"/>
      <c r="BE43" s="15"/>
      <c r="BF43" s="27"/>
      <c r="BG43" s="60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25"/>
      <c r="CA43" s="59"/>
      <c r="CB43" s="59"/>
      <c r="CC43" s="59"/>
      <c r="CD43" s="59"/>
      <c r="CE43" s="59"/>
      <c r="CF43" s="59"/>
      <c r="CG43" s="59"/>
      <c r="CH43" s="59"/>
      <c r="CI43" s="59"/>
      <c r="CK43" s="59"/>
      <c r="CL43" s="59"/>
      <c r="CM43" s="59"/>
      <c r="CN43" s="61"/>
      <c r="CO43" s="61"/>
      <c r="CP43" s="61"/>
      <c r="CQ43" s="61"/>
      <c r="CR43" s="95"/>
      <c r="CS43" s="71"/>
      <c r="CT43" s="71"/>
      <c r="CU43" s="71"/>
      <c r="CV43" s="71"/>
      <c r="CW43" s="71"/>
      <c r="CX43" s="13"/>
      <c r="CY43" s="13"/>
      <c r="CZ43" s="178"/>
      <c r="DA43" s="96"/>
      <c r="DB43" s="96"/>
      <c r="DC43" s="96"/>
      <c r="DD43" s="181"/>
      <c r="DE43" s="76"/>
      <c r="DF43" s="76"/>
      <c r="DG43" s="76"/>
      <c r="DH43" s="76"/>
      <c r="DI43" s="76"/>
      <c r="DJ43" s="76"/>
      <c r="DK43" s="76"/>
      <c r="DL43" s="76"/>
      <c r="DM43" s="76"/>
      <c r="DN43" s="76"/>
      <c r="DO43" s="76"/>
      <c r="DP43" s="76"/>
      <c r="DQ43" s="38"/>
      <c r="DR43" s="38"/>
      <c r="DS43" s="38"/>
      <c r="DT43" s="38"/>
      <c r="DU43" s="38"/>
      <c r="DV43" s="38"/>
      <c r="DW43" s="26"/>
      <c r="EB43" s="38"/>
      <c r="EC43" s="63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4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13"/>
      <c r="FM43" s="63"/>
      <c r="FN43" s="60"/>
      <c r="FO43" s="60"/>
      <c r="FP43" s="60"/>
      <c r="FQ43" s="60"/>
      <c r="FR43" s="60"/>
      <c r="FS43" s="60"/>
      <c r="FT43" s="60"/>
      <c r="FU43" s="60"/>
      <c r="FV43" s="60"/>
      <c r="FW43" s="60"/>
      <c r="FX43" s="60"/>
      <c r="FY43" s="60"/>
      <c r="FZ43" s="60"/>
      <c r="GA43" s="60"/>
      <c r="GB43" s="60"/>
      <c r="GC43" s="60"/>
      <c r="GD43" s="60"/>
      <c r="GE43" s="65"/>
      <c r="GF43" s="60"/>
      <c r="GG43" s="60"/>
      <c r="GH43" s="60"/>
      <c r="GI43" s="60"/>
      <c r="GJ43" s="60"/>
      <c r="GK43" s="60"/>
      <c r="GL43" s="60"/>
      <c r="GM43" s="60"/>
      <c r="GN43" s="60"/>
      <c r="GO43" s="60"/>
      <c r="GP43" s="60"/>
      <c r="GQ43" s="60"/>
      <c r="GR43" s="60"/>
      <c r="GS43" s="60"/>
      <c r="GT43" s="60"/>
      <c r="GU43" s="60"/>
      <c r="GV43" s="60"/>
      <c r="GW43" s="63"/>
      <c r="GX43" s="60"/>
      <c r="GY43" s="60"/>
      <c r="GZ43" s="60"/>
      <c r="HA43" s="60"/>
      <c r="HB43" s="60"/>
      <c r="HC43" s="60"/>
      <c r="HD43" s="60"/>
      <c r="HE43" s="60"/>
      <c r="HF43" s="60"/>
      <c r="HG43" s="60"/>
      <c r="HH43" s="60"/>
      <c r="HI43" s="60"/>
      <c r="HJ43" s="60"/>
      <c r="HK43" s="60"/>
      <c r="HL43" s="60"/>
      <c r="HM43" s="60"/>
      <c r="HN43" s="60"/>
      <c r="HO43" s="65"/>
      <c r="HP43" s="60"/>
      <c r="HQ43" s="60"/>
      <c r="HR43" s="60"/>
      <c r="HS43" s="60"/>
      <c r="HT43" s="60"/>
      <c r="HU43" s="60"/>
      <c r="HV43" s="60"/>
      <c r="HW43" s="60"/>
      <c r="HX43" s="60"/>
      <c r="HY43" s="60"/>
      <c r="HZ43" s="60"/>
      <c r="IA43" s="60"/>
      <c r="IB43" s="60"/>
      <c r="IC43" s="60"/>
      <c r="ID43" s="60"/>
      <c r="IE43" s="60"/>
      <c r="IF43" s="60"/>
      <c r="IG43" s="63"/>
      <c r="IH43" s="60"/>
      <c r="II43" s="60"/>
      <c r="IJ43" s="60"/>
      <c r="IK43" s="60"/>
      <c r="IL43" s="60"/>
      <c r="IM43" s="60"/>
      <c r="IN43" s="60"/>
      <c r="IO43" s="60"/>
      <c r="IP43" s="60"/>
      <c r="IQ43" s="60"/>
      <c r="IR43" s="60"/>
      <c r="IS43" s="60"/>
      <c r="IT43" s="60"/>
      <c r="IU43" s="60"/>
      <c r="IV43" s="60"/>
      <c r="IW43" s="60"/>
      <c r="IX43" s="60"/>
      <c r="IY43" s="64"/>
      <c r="IZ43" s="60"/>
      <c r="JA43" s="60"/>
      <c r="JB43" s="60"/>
      <c r="JC43" s="60"/>
      <c r="JD43" s="60"/>
      <c r="JE43" s="60"/>
      <c r="JF43" s="60"/>
      <c r="JG43" s="60"/>
      <c r="JH43" s="60"/>
      <c r="JI43" s="60"/>
      <c r="JJ43" s="60"/>
      <c r="JK43" s="60"/>
      <c r="JL43" s="60"/>
      <c r="JM43" s="60"/>
      <c r="JN43" s="60"/>
      <c r="JO43" s="60"/>
      <c r="JP43" s="60"/>
      <c r="JQ43" s="60"/>
      <c r="JR43" s="60"/>
      <c r="JS43" s="60"/>
      <c r="JT43" s="60"/>
      <c r="JU43" s="60"/>
      <c r="JV43" s="60"/>
      <c r="JW43" s="60"/>
      <c r="JX43" s="60"/>
      <c r="JY43" s="60"/>
      <c r="JZ43" s="60"/>
      <c r="KA43" s="60"/>
      <c r="KB43" s="60"/>
      <c r="KC43" s="60"/>
      <c r="KD43" s="60"/>
      <c r="KE43" s="60"/>
      <c r="KF43" s="60"/>
      <c r="KG43" s="60"/>
      <c r="KH43" s="60"/>
      <c r="KI43" s="64"/>
      <c r="KJ43" s="60"/>
      <c r="KK43" s="60"/>
      <c r="KL43" s="60"/>
      <c r="KM43" s="60"/>
      <c r="KN43" s="60"/>
      <c r="KO43" s="60"/>
      <c r="KP43" s="60"/>
      <c r="KQ43" s="60"/>
      <c r="KR43" s="60"/>
      <c r="KS43" s="60"/>
      <c r="KT43" s="60"/>
      <c r="KU43" s="60"/>
      <c r="KV43" s="60"/>
      <c r="KW43" s="60"/>
      <c r="KX43" s="60"/>
      <c r="KY43" s="60"/>
      <c r="KZ43" s="76"/>
      <c r="LA43" s="76"/>
      <c r="LB43" s="76"/>
      <c r="LC43" s="76"/>
      <c r="LD43" s="76"/>
      <c r="LE43" s="76"/>
      <c r="LF43" s="76"/>
      <c r="LG43" s="76"/>
      <c r="LH43" s="76"/>
      <c r="LI43" s="76"/>
      <c r="LJ43" s="76"/>
      <c r="LK43" s="76"/>
      <c r="LL43" s="76"/>
      <c r="LM43" s="76"/>
      <c r="LN43" s="76"/>
      <c r="LO43" s="76"/>
      <c r="LP43" s="76"/>
      <c r="LQ43" s="76"/>
      <c r="LR43" s="76"/>
      <c r="LS43" s="76"/>
      <c r="LT43" s="76"/>
      <c r="LU43" s="76"/>
      <c r="LV43" s="76"/>
      <c r="LW43" s="76"/>
      <c r="LX43" s="76"/>
      <c r="LY43" s="76"/>
      <c r="LZ43" s="76"/>
      <c r="MA43" s="76"/>
      <c r="MB43" s="76"/>
      <c r="MC43" s="76"/>
      <c r="MD43" s="76"/>
      <c r="ME43" s="76"/>
      <c r="MF43" s="76"/>
      <c r="MG43" s="76"/>
      <c r="MH43" s="76"/>
      <c r="MI43" s="76"/>
      <c r="MJ43" s="76"/>
      <c r="MK43" s="76"/>
      <c r="ML43" s="76"/>
      <c r="MM43" s="76"/>
      <c r="MN43" s="76"/>
      <c r="MO43" s="76"/>
      <c r="MP43" s="76"/>
      <c r="MQ43" s="76"/>
      <c r="MR43" s="76"/>
      <c r="MS43" s="76"/>
      <c r="MT43" s="76"/>
      <c r="MU43" s="76"/>
      <c r="MV43" s="76"/>
      <c r="MW43" s="76"/>
      <c r="MX43" s="76"/>
      <c r="MY43" s="76"/>
      <c r="MZ43" s="76"/>
      <c r="NA43" s="76"/>
      <c r="NB43" s="76"/>
      <c r="NC43" s="76"/>
      <c r="ND43" s="76"/>
      <c r="NE43" s="76"/>
      <c r="NF43" s="76"/>
      <c r="NG43" s="76"/>
      <c r="NH43" s="76"/>
      <c r="NI43" s="76"/>
      <c r="NJ43" s="76"/>
      <c r="NK43" s="76"/>
      <c r="NL43" s="76"/>
      <c r="NM43" s="76"/>
      <c r="NN43" s="76"/>
      <c r="NO43" s="76"/>
      <c r="NP43" s="76"/>
      <c r="NQ43" s="76"/>
      <c r="NR43" s="76"/>
      <c r="NS43" s="76"/>
      <c r="NT43" s="76"/>
      <c r="NU43" s="76"/>
      <c r="NV43" s="76"/>
      <c r="NW43" s="76"/>
      <c r="NX43" s="76"/>
      <c r="NY43" s="76"/>
      <c r="NZ43" s="76"/>
      <c r="OA43" s="76"/>
      <c r="OB43" s="76"/>
    </row>
    <row r="44" spans="1:1206" x14ac:dyDescent="0.25">
      <c r="A44" s="21"/>
      <c r="B44" s="13"/>
      <c r="D44" s="13"/>
      <c r="E44" s="13"/>
      <c r="F44" s="2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25"/>
      <c r="X44" s="25"/>
      <c r="Y44" s="53"/>
      <c r="Z44" s="53"/>
      <c r="AA44" s="25"/>
      <c r="AB44" s="25"/>
      <c r="AD44" s="25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60"/>
      <c r="BC44" s="15"/>
      <c r="BD44" s="15"/>
      <c r="BE44" s="15"/>
      <c r="BF44" s="27"/>
      <c r="BG44" s="13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59"/>
      <c r="BV44" s="59"/>
      <c r="BW44" s="59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K44" s="25"/>
      <c r="CL44" s="25"/>
      <c r="CM44" s="25"/>
      <c r="CN44" s="61"/>
      <c r="CO44" s="61"/>
      <c r="CP44" s="61"/>
      <c r="CQ44" s="61"/>
      <c r="CR44" s="61"/>
      <c r="CS44" s="25"/>
      <c r="CT44" s="25"/>
      <c r="CU44" s="25"/>
      <c r="CV44" s="25"/>
      <c r="CW44" s="25"/>
      <c r="CX44" s="13"/>
      <c r="CY44" s="13"/>
      <c r="CZ44" s="62"/>
      <c r="DA44" s="15"/>
      <c r="DB44" s="15"/>
      <c r="DC44" s="15"/>
      <c r="DD44" s="12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4"/>
      <c r="DR44" s="14"/>
      <c r="DS44" s="14"/>
      <c r="DT44" s="14"/>
      <c r="DU44" s="14"/>
      <c r="DV44" s="14"/>
      <c r="DW44" s="15"/>
      <c r="DX44" s="13"/>
      <c r="DY44" s="13"/>
      <c r="DZ44" s="13"/>
      <c r="EA44" s="13"/>
      <c r="EB44" s="14"/>
      <c r="EC44" s="6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64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6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65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6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65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6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64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64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42"/>
      <c r="LA44" s="42"/>
      <c r="LB44" s="42"/>
      <c r="LC44" s="42"/>
      <c r="LD44" s="42"/>
      <c r="LE44" s="42"/>
      <c r="LF44" s="42"/>
      <c r="LG44" s="42"/>
      <c r="LH44" s="42"/>
      <c r="LI44" s="42"/>
      <c r="LJ44" s="42"/>
      <c r="LK44" s="42"/>
      <c r="LL44" s="42"/>
      <c r="LM44" s="42"/>
      <c r="LN44" s="42"/>
      <c r="LO44" s="42"/>
      <c r="LP44" s="42"/>
      <c r="LQ44" s="42"/>
      <c r="LR44" s="42"/>
      <c r="LS44" s="42"/>
      <c r="LT44" s="42"/>
      <c r="LU44" s="42"/>
      <c r="LV44" s="42"/>
      <c r="LW44" s="42"/>
      <c r="LX44" s="42"/>
      <c r="LY44" s="42"/>
      <c r="LZ44" s="42"/>
      <c r="MA44" s="42"/>
      <c r="MB44" s="42"/>
      <c r="MC44" s="42"/>
      <c r="MD44" s="42"/>
      <c r="ME44" s="42"/>
      <c r="MF44" s="42"/>
      <c r="MG44" s="42"/>
      <c r="MH44" s="42"/>
      <c r="MI44" s="42"/>
      <c r="MJ44" s="42"/>
      <c r="MK44" s="42"/>
      <c r="ML44" s="42"/>
      <c r="MM44" s="42"/>
      <c r="MN44" s="42"/>
      <c r="MO44" s="42"/>
      <c r="MP44" s="42"/>
      <c r="MQ44" s="42"/>
      <c r="MR44" s="42"/>
      <c r="MS44" s="42"/>
      <c r="MT44" s="42"/>
      <c r="MU44" s="42"/>
      <c r="MV44" s="42"/>
      <c r="MW44" s="42"/>
      <c r="MX44" s="42"/>
      <c r="MY44" s="42"/>
      <c r="MZ44" s="42"/>
      <c r="NA44" s="42"/>
      <c r="NB44" s="42"/>
      <c r="NC44" s="42"/>
      <c r="ND44" s="42"/>
      <c r="NE44" s="42"/>
      <c r="NF44" s="42"/>
      <c r="NG44" s="42"/>
      <c r="NH44" s="42"/>
      <c r="NI44" s="42"/>
      <c r="NJ44" s="42"/>
      <c r="NK44" s="42"/>
      <c r="NL44" s="42"/>
      <c r="NM44" s="42"/>
      <c r="NN44" s="42"/>
      <c r="NO44" s="42"/>
      <c r="NP44" s="42"/>
      <c r="NQ44" s="42"/>
      <c r="NR44" s="42"/>
      <c r="NS44" s="42"/>
      <c r="NT44" s="42"/>
      <c r="NU44" s="42"/>
      <c r="NV44" s="42"/>
      <c r="NW44" s="42"/>
      <c r="NX44" s="42"/>
      <c r="NY44" s="42"/>
      <c r="NZ44" s="42"/>
      <c r="OA44" s="42"/>
      <c r="OB44" s="42"/>
      <c r="OC44" s="42"/>
      <c r="OD44" s="42"/>
      <c r="OE44" s="42"/>
      <c r="OF44" s="42"/>
      <c r="OG44" s="42"/>
      <c r="OH44" s="42"/>
      <c r="OI44" s="42"/>
      <c r="OJ44" s="42"/>
      <c r="OK44" s="42"/>
      <c r="OL44" s="42"/>
      <c r="OM44" s="42"/>
      <c r="ON44" s="42"/>
      <c r="OO44" s="42"/>
      <c r="OP44" s="42"/>
      <c r="OQ44" s="42"/>
      <c r="OR44" s="42"/>
      <c r="OS44" s="42"/>
      <c r="OT44" s="42"/>
      <c r="OU44" s="42"/>
      <c r="OV44" s="42"/>
      <c r="OW44" s="42"/>
      <c r="OX44" s="42"/>
      <c r="OY44" s="42"/>
      <c r="OZ44" s="42"/>
      <c r="PA44" s="42"/>
      <c r="PB44" s="42"/>
      <c r="PC44" s="42"/>
      <c r="PD44" s="42"/>
      <c r="PE44" s="42"/>
      <c r="PF44" s="42"/>
      <c r="PG44" s="42"/>
      <c r="PH44" s="42"/>
      <c r="PI44" s="42"/>
      <c r="PJ44" s="42"/>
      <c r="PK44" s="42"/>
      <c r="PL44" s="42"/>
      <c r="PM44" s="42"/>
      <c r="PN44" s="42"/>
      <c r="PO44" s="42"/>
      <c r="PP44" s="42"/>
      <c r="PQ44" s="42"/>
      <c r="PR44" s="42"/>
      <c r="PS44" s="42"/>
      <c r="PT44" s="42"/>
      <c r="PU44" s="42"/>
      <c r="PV44" s="42"/>
      <c r="PW44" s="42"/>
      <c r="PX44" s="42"/>
      <c r="PY44" s="42"/>
      <c r="PZ44" s="42"/>
      <c r="QA44" s="42"/>
      <c r="QB44" s="42"/>
      <c r="QC44" s="42"/>
      <c r="QD44" s="42"/>
      <c r="QE44" s="42"/>
      <c r="QF44" s="42"/>
      <c r="QG44" s="42"/>
      <c r="QH44" s="42"/>
      <c r="QI44" s="42"/>
      <c r="QJ44" s="42"/>
      <c r="QK44" s="42"/>
      <c r="QL44" s="42"/>
      <c r="QM44" s="42"/>
      <c r="QN44" s="42"/>
      <c r="QO44" s="42"/>
      <c r="QP44" s="42"/>
      <c r="QQ44" s="42"/>
      <c r="QR44" s="42"/>
      <c r="QS44" s="42"/>
      <c r="QT44" s="42"/>
      <c r="QU44" s="42"/>
      <c r="QV44" s="42"/>
      <c r="QW44" s="42"/>
      <c r="QX44" s="42"/>
      <c r="QY44" s="42"/>
      <c r="QZ44" s="42"/>
      <c r="RA44" s="42"/>
      <c r="RB44" s="42"/>
      <c r="RC44" s="42"/>
      <c r="RD44" s="42"/>
      <c r="RE44" s="42"/>
      <c r="RF44" s="42"/>
      <c r="RG44" s="42"/>
      <c r="RH44" s="42"/>
      <c r="RI44" s="42"/>
      <c r="RJ44" s="42"/>
      <c r="RK44" s="42"/>
      <c r="RL44" s="42"/>
      <c r="RM44" s="42"/>
      <c r="RN44" s="42"/>
      <c r="RO44" s="42"/>
      <c r="RP44" s="42"/>
      <c r="RQ44" s="42"/>
      <c r="RR44" s="42"/>
      <c r="RS44" s="42"/>
      <c r="RT44" s="42"/>
      <c r="RU44" s="42"/>
      <c r="RV44" s="42"/>
      <c r="RW44" s="42"/>
      <c r="RX44" s="42"/>
      <c r="RY44" s="42"/>
      <c r="RZ44" s="42"/>
      <c r="SA44" s="42"/>
      <c r="SB44" s="42"/>
      <c r="SC44" s="42"/>
      <c r="SD44" s="42"/>
      <c r="SE44" s="42"/>
      <c r="SF44" s="42"/>
      <c r="SG44" s="42"/>
      <c r="SH44" s="42"/>
      <c r="SI44" s="42"/>
      <c r="SJ44" s="42"/>
      <c r="SK44" s="42"/>
      <c r="SL44" s="42"/>
      <c r="SM44" s="42"/>
      <c r="SN44" s="42"/>
      <c r="SO44" s="42"/>
      <c r="SP44" s="42"/>
      <c r="SQ44" s="42"/>
      <c r="SR44" s="42"/>
      <c r="SS44" s="42"/>
      <c r="ST44" s="42"/>
      <c r="SU44" s="42"/>
      <c r="SV44" s="42"/>
      <c r="SW44" s="42"/>
      <c r="SX44" s="42"/>
      <c r="SY44" s="42"/>
      <c r="SZ44" s="42"/>
      <c r="TA44" s="42"/>
      <c r="TB44" s="42"/>
      <c r="TC44" s="42"/>
      <c r="TD44" s="42"/>
      <c r="TE44" s="42"/>
      <c r="TF44" s="42"/>
      <c r="TG44" s="42"/>
      <c r="TH44" s="42"/>
      <c r="TI44" s="42"/>
      <c r="TJ44" s="42"/>
      <c r="TK44" s="42"/>
      <c r="TL44" s="42"/>
      <c r="TM44" s="42"/>
      <c r="TN44" s="42"/>
      <c r="TO44" s="42"/>
      <c r="TP44" s="42"/>
      <c r="TQ44" s="36"/>
      <c r="TR44" s="36"/>
      <c r="TS44" s="36"/>
      <c r="TT44" s="36"/>
      <c r="TU44" s="36"/>
      <c r="TV44" s="36"/>
      <c r="TW44" s="36"/>
      <c r="TX44" s="36"/>
      <c r="TY44" s="36"/>
      <c r="TZ44" s="36"/>
      <c r="UA44" s="36"/>
      <c r="UB44" s="36"/>
      <c r="UC44" s="36"/>
      <c r="UD44" s="36"/>
      <c r="UE44" s="36"/>
      <c r="UF44" s="36"/>
      <c r="UG44" s="36"/>
      <c r="UH44" s="36"/>
      <c r="UI44" s="36"/>
      <c r="UJ44" s="36"/>
      <c r="UK44" s="36"/>
      <c r="UL44" s="36"/>
      <c r="UM44" s="36"/>
      <c r="UN44" s="36"/>
      <c r="UO44" s="36"/>
      <c r="UP44" s="36"/>
      <c r="UQ44" s="36"/>
      <c r="UR44" s="36"/>
      <c r="US44" s="36"/>
      <c r="UT44" s="36"/>
      <c r="UU44" s="36"/>
      <c r="UV44" s="36"/>
      <c r="UW44" s="36"/>
      <c r="UX44" s="36"/>
      <c r="UY44" s="36"/>
      <c r="UZ44" s="36"/>
      <c r="VA44" s="36"/>
      <c r="VB44" s="36"/>
      <c r="VC44" s="36"/>
      <c r="VD44" s="36"/>
      <c r="VE44" s="36"/>
      <c r="VF44" s="36"/>
      <c r="VG44" s="36"/>
      <c r="VH44" s="36"/>
      <c r="VI44" s="36"/>
      <c r="VJ44" s="36"/>
      <c r="VK44" s="36"/>
      <c r="VL44" s="36"/>
      <c r="VM44" s="36"/>
      <c r="VN44" s="36"/>
      <c r="VO44" s="36"/>
      <c r="VP44" s="36"/>
      <c r="VQ44" s="36"/>
      <c r="VR44" s="36"/>
      <c r="VS44" s="36"/>
      <c r="VT44" s="36"/>
      <c r="VU44" s="36"/>
      <c r="VV44" s="36"/>
      <c r="VW44" s="36"/>
      <c r="VX44" s="36"/>
      <c r="VY44" s="36"/>
      <c r="VZ44" s="36"/>
      <c r="WA44" s="36"/>
      <c r="WB44" s="36"/>
      <c r="WC44" s="36"/>
      <c r="WD44" s="36"/>
      <c r="WE44" s="36"/>
      <c r="WF44" s="36"/>
      <c r="WG44" s="36"/>
    </row>
    <row r="45" spans="1:1206" x14ac:dyDescent="0.25">
      <c r="A45" s="21"/>
      <c r="F45" s="22"/>
      <c r="I45" s="39"/>
      <c r="AC45" s="25"/>
      <c r="AD45" s="6"/>
      <c r="AE45" s="39"/>
      <c r="AF45" s="39"/>
      <c r="AH45" s="39"/>
      <c r="BF45" s="27"/>
      <c r="CJ45" s="36"/>
      <c r="CZ45" s="33"/>
      <c r="DA45" s="26"/>
      <c r="DB45" s="26"/>
      <c r="DC45" s="26"/>
      <c r="DD45" s="37"/>
      <c r="DQ45" s="38"/>
      <c r="DR45" s="38"/>
      <c r="DS45" s="38"/>
      <c r="DT45" s="38"/>
      <c r="DU45" s="38"/>
      <c r="DV45" s="38"/>
      <c r="EB45" s="38"/>
      <c r="EC45" s="30"/>
      <c r="EU45" s="31"/>
      <c r="FM45" s="30"/>
      <c r="GE45" s="32"/>
      <c r="GW45" s="30"/>
      <c r="HO45" s="32"/>
      <c r="IG45" s="30"/>
      <c r="IY45" s="31"/>
      <c r="KI45" s="31"/>
      <c r="ZX45" s="36"/>
      <c r="ZY45" s="36"/>
      <c r="ZZ45" s="36"/>
      <c r="AAA45" s="36"/>
      <c r="AAB45" s="36"/>
      <c r="AAC45" s="36"/>
      <c r="AAD45" s="36"/>
      <c r="AAE45" s="36"/>
      <c r="AAF45" s="36"/>
      <c r="AAG45" s="36"/>
      <c r="AAH45" s="36"/>
      <c r="AAI45" s="36"/>
      <c r="AAJ45" s="36"/>
      <c r="AAK45" s="36"/>
      <c r="AAL45" s="36"/>
      <c r="AAM45" s="36"/>
      <c r="AAN45" s="36"/>
      <c r="AAO45" s="36"/>
      <c r="AAP45" s="36"/>
      <c r="AAQ45" s="36"/>
      <c r="AAR45" s="36"/>
      <c r="AAS45" s="36"/>
      <c r="AAT45" s="36"/>
      <c r="AAU45" s="36"/>
      <c r="AAV45" s="36"/>
      <c r="AAW45" s="36"/>
      <c r="AAX45" s="36"/>
      <c r="AAY45" s="36"/>
      <c r="AAZ45" s="36"/>
      <c r="ABA45" s="36"/>
      <c r="ABB45" s="36"/>
      <c r="ABC45" s="36"/>
      <c r="ABD45" s="36"/>
      <c r="ABE45" s="36"/>
      <c r="ABF45" s="36"/>
      <c r="ABG45" s="36"/>
      <c r="ABH45" s="36"/>
      <c r="ABI45" s="36"/>
      <c r="ABJ45" s="36"/>
      <c r="ABK45" s="36"/>
      <c r="ABL45" s="36"/>
      <c r="ABM45" s="36"/>
      <c r="ABN45" s="36"/>
      <c r="ABO45" s="36"/>
      <c r="ABP45" s="36"/>
      <c r="ABQ45" s="36"/>
      <c r="ABR45" s="36"/>
      <c r="ABS45" s="36"/>
      <c r="ABT45" s="36"/>
      <c r="ABU45" s="36"/>
      <c r="ABV45" s="36"/>
      <c r="ABW45" s="36"/>
      <c r="ABX45" s="36"/>
      <c r="ABY45" s="36"/>
      <c r="ABZ45" s="36"/>
      <c r="ACA45" s="36"/>
      <c r="ACB45" s="36"/>
      <c r="ACC45" s="36"/>
      <c r="ACD45" s="36"/>
      <c r="ACE45" s="36"/>
      <c r="ACF45" s="36"/>
      <c r="ACG45" s="36"/>
      <c r="ACH45" s="36"/>
      <c r="ACI45" s="36"/>
      <c r="ACJ45" s="36"/>
      <c r="ACK45" s="36"/>
      <c r="ACL45" s="36"/>
      <c r="ACM45" s="36"/>
      <c r="ACN45" s="36"/>
      <c r="ACO45" s="36"/>
      <c r="ACP45" s="36"/>
      <c r="ACQ45" s="36"/>
      <c r="ACR45" s="36"/>
      <c r="ACS45" s="36"/>
      <c r="ACT45" s="36"/>
      <c r="ACU45" s="36"/>
      <c r="ACV45" s="36"/>
      <c r="ACW45" s="36"/>
      <c r="ACX45" s="36"/>
      <c r="ACY45" s="36"/>
      <c r="ACZ45" s="36"/>
      <c r="ADA45" s="36"/>
      <c r="ADB45" s="36"/>
      <c r="ADC45" s="36"/>
      <c r="ADD45" s="36"/>
      <c r="ADE45" s="36"/>
      <c r="ADF45" s="36"/>
      <c r="ADG45" s="36"/>
      <c r="ADH45" s="36"/>
      <c r="ADI45" s="36"/>
      <c r="ADJ45" s="36"/>
      <c r="ADK45" s="36"/>
      <c r="ADL45" s="36"/>
      <c r="ADM45" s="36"/>
      <c r="ADN45" s="36"/>
      <c r="ADO45" s="36"/>
      <c r="ADP45" s="36"/>
      <c r="ADQ45" s="36"/>
      <c r="ADR45" s="36"/>
      <c r="ADS45" s="36"/>
      <c r="ADT45" s="36"/>
      <c r="ADU45" s="36"/>
      <c r="ADV45" s="36"/>
      <c r="ADW45" s="36"/>
      <c r="ADX45" s="36"/>
      <c r="ADY45" s="36"/>
      <c r="ADZ45" s="36"/>
      <c r="AEA45" s="36"/>
      <c r="AEB45" s="36"/>
      <c r="AEC45" s="36"/>
      <c r="AED45" s="36"/>
      <c r="AEE45" s="36"/>
      <c r="AEF45" s="36"/>
      <c r="AEG45" s="36"/>
      <c r="AEH45" s="36"/>
      <c r="AEI45" s="36"/>
      <c r="AEJ45" s="36"/>
      <c r="AEK45" s="36"/>
      <c r="AEL45" s="36"/>
      <c r="AEM45" s="36"/>
      <c r="AEN45" s="36"/>
      <c r="AEO45" s="36"/>
      <c r="AEP45" s="36"/>
      <c r="AEQ45" s="36"/>
      <c r="AER45" s="36"/>
      <c r="AES45" s="36"/>
      <c r="AET45" s="36"/>
      <c r="AEU45" s="36"/>
      <c r="AEV45" s="36"/>
      <c r="AEW45" s="36"/>
      <c r="AEX45" s="36"/>
      <c r="AEY45" s="36"/>
      <c r="AEZ45" s="36"/>
      <c r="AFA45" s="36"/>
      <c r="AFB45" s="36"/>
      <c r="AFC45" s="36"/>
      <c r="AFD45" s="36"/>
      <c r="AFE45" s="36"/>
      <c r="AFF45" s="36"/>
      <c r="AFG45" s="36"/>
      <c r="AFH45" s="36"/>
      <c r="AFI45" s="36"/>
      <c r="AFJ45" s="36"/>
      <c r="AFK45" s="36"/>
      <c r="AFL45" s="36"/>
      <c r="AFM45" s="36"/>
      <c r="AFN45" s="36"/>
      <c r="AFO45" s="36"/>
      <c r="AFP45" s="36"/>
      <c r="AFQ45" s="36"/>
      <c r="AFR45" s="36"/>
      <c r="AFS45" s="36"/>
      <c r="AFT45" s="36"/>
      <c r="AFU45" s="36"/>
      <c r="AFV45" s="36"/>
      <c r="AFW45" s="36"/>
      <c r="AFX45" s="36"/>
      <c r="AFY45" s="36"/>
      <c r="AFZ45" s="36"/>
      <c r="AGA45" s="36"/>
      <c r="AGB45" s="36"/>
      <c r="AGC45" s="36"/>
      <c r="AGD45" s="36"/>
      <c r="AGE45" s="36"/>
      <c r="AGF45" s="36"/>
      <c r="AGG45" s="36"/>
      <c r="AGH45" s="36"/>
      <c r="AGI45" s="36"/>
      <c r="AGJ45" s="36"/>
      <c r="AGK45" s="36"/>
      <c r="AGL45" s="36"/>
      <c r="AGM45" s="36"/>
      <c r="AGN45" s="36"/>
      <c r="AGO45" s="36"/>
      <c r="AGP45" s="36"/>
      <c r="AGQ45" s="36"/>
      <c r="AGR45" s="36"/>
      <c r="AGS45" s="36"/>
      <c r="AGT45" s="36"/>
      <c r="AGU45" s="36"/>
      <c r="AGV45" s="36"/>
      <c r="AGW45" s="36"/>
      <c r="AGX45" s="36"/>
      <c r="AGY45" s="36"/>
      <c r="AGZ45" s="36"/>
      <c r="AHA45" s="36"/>
      <c r="AHB45" s="36"/>
      <c r="AHC45" s="36"/>
      <c r="AHD45" s="36"/>
      <c r="AHE45" s="36"/>
      <c r="AHF45" s="36"/>
      <c r="AHG45" s="36"/>
      <c r="AHH45" s="36"/>
      <c r="AHI45" s="36"/>
      <c r="AHJ45" s="36"/>
      <c r="AHK45" s="36"/>
      <c r="AHL45" s="36"/>
      <c r="AHM45" s="36"/>
      <c r="AHN45" s="36"/>
      <c r="AHO45" s="36"/>
      <c r="AHP45" s="36"/>
      <c r="AHQ45" s="36"/>
      <c r="AHR45" s="36"/>
      <c r="AHS45" s="36"/>
      <c r="AHT45" s="36"/>
      <c r="AHU45" s="36"/>
      <c r="AHV45" s="36"/>
      <c r="AHW45" s="36"/>
      <c r="AHX45" s="36"/>
      <c r="AHY45" s="36"/>
      <c r="AHZ45" s="36"/>
      <c r="AIA45" s="36"/>
      <c r="AIB45" s="36"/>
      <c r="AIC45" s="36"/>
      <c r="AID45" s="36"/>
      <c r="AIE45" s="36"/>
      <c r="AIF45" s="36"/>
      <c r="AIG45" s="36"/>
      <c r="AIH45" s="36"/>
      <c r="AII45" s="36"/>
      <c r="AIJ45" s="36"/>
      <c r="AIK45" s="36"/>
      <c r="AIL45" s="36"/>
      <c r="AIM45" s="36"/>
      <c r="AIN45" s="36"/>
      <c r="AIO45" s="36"/>
      <c r="AIP45" s="36"/>
      <c r="AIQ45" s="36"/>
      <c r="AIR45" s="36"/>
      <c r="AIS45" s="36"/>
      <c r="AIT45" s="36"/>
      <c r="AIU45" s="36"/>
      <c r="AIV45" s="36"/>
      <c r="AIW45" s="36"/>
      <c r="AIX45" s="36"/>
      <c r="AIY45" s="36"/>
      <c r="AIZ45" s="36"/>
      <c r="AJA45" s="36"/>
      <c r="AJB45" s="36"/>
      <c r="AJC45" s="36"/>
      <c r="AJD45" s="36"/>
      <c r="AJE45" s="36"/>
      <c r="AJF45" s="36"/>
      <c r="AJG45" s="36"/>
      <c r="AJH45" s="36"/>
      <c r="AJI45" s="36"/>
      <c r="AJJ45" s="36"/>
      <c r="AJK45" s="36"/>
      <c r="AJL45" s="36"/>
      <c r="AJM45" s="36"/>
      <c r="AJN45" s="36"/>
      <c r="AJO45" s="36"/>
      <c r="AJP45" s="36"/>
      <c r="AJQ45" s="36"/>
      <c r="AJR45" s="36"/>
      <c r="AJS45" s="36"/>
      <c r="AJT45" s="36"/>
      <c r="AJU45" s="36"/>
      <c r="AJV45" s="36"/>
      <c r="AJW45" s="36"/>
      <c r="AJX45" s="36"/>
      <c r="AJY45" s="36"/>
      <c r="AJZ45" s="36"/>
      <c r="AKA45" s="36"/>
      <c r="AKB45" s="36"/>
      <c r="AKC45" s="36"/>
      <c r="AKD45" s="36"/>
      <c r="AKE45" s="36"/>
      <c r="AKF45" s="36"/>
      <c r="AKG45" s="36"/>
      <c r="AKH45" s="36"/>
      <c r="AKI45" s="36"/>
      <c r="AKJ45" s="36"/>
      <c r="AKK45" s="36"/>
      <c r="AKL45" s="36"/>
      <c r="AKM45" s="36"/>
      <c r="AKN45" s="36"/>
      <c r="AKO45" s="36"/>
      <c r="AKP45" s="36"/>
      <c r="AKQ45" s="36"/>
      <c r="AKR45" s="36"/>
      <c r="AKS45" s="36"/>
      <c r="AKT45" s="36"/>
      <c r="AKU45" s="36"/>
      <c r="AKV45" s="36"/>
      <c r="AKW45" s="36"/>
      <c r="AKX45" s="36"/>
      <c r="AKY45" s="36"/>
      <c r="AKZ45" s="36"/>
      <c r="ALA45" s="36"/>
      <c r="ALB45" s="36"/>
      <c r="ALC45" s="36"/>
      <c r="ALD45" s="36"/>
      <c r="ALE45" s="36"/>
      <c r="ALF45" s="36"/>
      <c r="ALG45" s="36"/>
      <c r="ALH45" s="36"/>
      <c r="ALI45" s="36"/>
      <c r="ALJ45" s="36"/>
      <c r="ALK45" s="36"/>
      <c r="ALL45" s="36"/>
      <c r="ALM45" s="36"/>
      <c r="ALN45" s="36"/>
      <c r="ALO45" s="36"/>
      <c r="ALP45" s="36"/>
      <c r="ALQ45" s="36"/>
      <c r="ALR45" s="36"/>
      <c r="ALS45" s="36"/>
      <c r="ALT45" s="36"/>
      <c r="ALU45" s="36"/>
      <c r="ALV45" s="36"/>
      <c r="ALW45" s="36"/>
      <c r="ALX45" s="36"/>
      <c r="ALY45" s="36"/>
      <c r="ALZ45" s="36"/>
      <c r="AMA45" s="36"/>
      <c r="AMB45" s="36"/>
      <c r="AMC45" s="36"/>
      <c r="AMD45" s="36"/>
      <c r="AME45" s="36"/>
      <c r="AMF45" s="36"/>
      <c r="AMG45" s="36"/>
      <c r="AMH45" s="36"/>
      <c r="AMI45" s="36"/>
      <c r="AMJ45" s="36"/>
      <c r="AMK45" s="36"/>
      <c r="AML45" s="36"/>
      <c r="AMM45" s="36"/>
      <c r="AMN45" s="36"/>
      <c r="AMO45" s="36"/>
      <c r="AMP45" s="36"/>
      <c r="AMQ45" s="36"/>
      <c r="AMR45" s="36"/>
      <c r="AMS45" s="36"/>
      <c r="AMT45" s="36"/>
      <c r="AMU45" s="36"/>
      <c r="AMV45" s="36"/>
      <c r="AMW45" s="36"/>
      <c r="AMX45" s="36"/>
      <c r="AMY45" s="36"/>
      <c r="AMZ45" s="36"/>
      <c r="ANA45" s="36"/>
      <c r="ANB45" s="36"/>
      <c r="ANC45" s="36"/>
      <c r="AND45" s="36"/>
      <c r="ANE45" s="36"/>
      <c r="ANF45" s="36"/>
      <c r="ANG45" s="36"/>
      <c r="ANH45" s="36"/>
      <c r="ANI45" s="36"/>
      <c r="ANJ45" s="36"/>
      <c r="ANK45" s="36"/>
      <c r="ANL45" s="36"/>
      <c r="ANM45" s="36"/>
      <c r="ANN45" s="36"/>
      <c r="ANO45" s="36"/>
      <c r="ANP45" s="36"/>
      <c r="ANQ45" s="36"/>
      <c r="ANR45" s="36"/>
      <c r="ANS45" s="36"/>
      <c r="ANT45" s="36"/>
      <c r="ANU45" s="36"/>
      <c r="ANV45" s="36"/>
      <c r="ANW45" s="36"/>
      <c r="ANX45" s="36"/>
      <c r="ANY45" s="36"/>
      <c r="ANZ45" s="36"/>
      <c r="AOA45" s="36"/>
      <c r="AOB45" s="36"/>
      <c r="AOC45" s="36"/>
      <c r="AOD45" s="36"/>
      <c r="AOE45" s="36"/>
      <c r="AOF45" s="36"/>
      <c r="AOG45" s="36"/>
      <c r="AOH45" s="36"/>
      <c r="AOI45" s="36"/>
      <c r="AOJ45" s="36"/>
      <c r="AOK45" s="36"/>
      <c r="AOL45" s="36"/>
      <c r="AOM45" s="36"/>
      <c r="AON45" s="36"/>
      <c r="AOO45" s="36"/>
      <c r="AOP45" s="36"/>
      <c r="AOQ45" s="36"/>
      <c r="AOR45" s="36"/>
      <c r="AOS45" s="36"/>
      <c r="AOT45" s="36"/>
      <c r="AOU45" s="36"/>
      <c r="AOV45" s="36"/>
      <c r="AOW45" s="36"/>
      <c r="AOX45" s="36"/>
      <c r="AOY45" s="36"/>
      <c r="AOZ45" s="36"/>
      <c r="APA45" s="36"/>
      <c r="APB45" s="36"/>
      <c r="APC45" s="36"/>
      <c r="APD45" s="36"/>
      <c r="APE45" s="36"/>
      <c r="APF45" s="36"/>
      <c r="APG45" s="36"/>
      <c r="APH45" s="36"/>
      <c r="API45" s="36"/>
      <c r="APJ45" s="36"/>
      <c r="APK45" s="36"/>
      <c r="APL45" s="36"/>
      <c r="APM45" s="36"/>
      <c r="APN45" s="36"/>
      <c r="APO45" s="36"/>
      <c r="APP45" s="36"/>
      <c r="APQ45" s="36"/>
      <c r="APR45" s="36"/>
      <c r="APS45" s="36"/>
      <c r="APT45" s="36"/>
      <c r="APU45" s="36"/>
      <c r="APV45" s="36"/>
      <c r="APW45" s="36"/>
      <c r="APX45" s="36"/>
      <c r="APY45" s="36"/>
      <c r="APZ45" s="36"/>
      <c r="AQA45" s="36"/>
      <c r="AQB45" s="36"/>
      <c r="AQC45" s="36"/>
      <c r="AQD45" s="36"/>
      <c r="AQE45" s="36"/>
      <c r="AQF45" s="36"/>
      <c r="AQG45" s="36"/>
      <c r="AQH45" s="36"/>
      <c r="AQI45" s="36"/>
      <c r="AQJ45" s="36"/>
      <c r="AQK45" s="36"/>
      <c r="AQL45" s="36"/>
      <c r="AQM45" s="36"/>
      <c r="AQN45" s="36"/>
      <c r="AQO45" s="36"/>
      <c r="AQP45" s="36"/>
      <c r="AQQ45" s="36"/>
      <c r="AQR45" s="36"/>
      <c r="AQS45" s="36"/>
      <c r="AQT45" s="36"/>
      <c r="AQU45" s="36"/>
      <c r="AQV45" s="36"/>
      <c r="AQW45" s="36"/>
      <c r="AQX45" s="36"/>
      <c r="AQY45" s="36"/>
      <c r="AQZ45" s="36"/>
      <c r="ARA45" s="36"/>
      <c r="ARB45" s="36"/>
      <c r="ARC45" s="36"/>
      <c r="ARD45" s="36"/>
      <c r="ARE45" s="36"/>
      <c r="ARF45" s="36"/>
      <c r="ARG45" s="36"/>
      <c r="ARH45" s="36"/>
      <c r="ARI45" s="36"/>
      <c r="ARJ45" s="36"/>
      <c r="ARK45" s="36"/>
      <c r="ARL45" s="36"/>
      <c r="ARM45" s="36"/>
      <c r="ARN45" s="36"/>
      <c r="ARO45" s="36"/>
      <c r="ARP45" s="36"/>
      <c r="ARQ45" s="36"/>
      <c r="ARR45" s="36"/>
      <c r="ARS45" s="36"/>
      <c r="ART45" s="36"/>
      <c r="ARU45" s="36"/>
      <c r="ARV45" s="36"/>
      <c r="ARW45" s="36"/>
      <c r="ARX45" s="36"/>
      <c r="ARY45" s="36"/>
      <c r="ARZ45" s="36"/>
      <c r="ASA45" s="36"/>
      <c r="ASB45" s="36"/>
      <c r="ASC45" s="36"/>
      <c r="ASD45" s="36"/>
      <c r="ASE45" s="36"/>
      <c r="ASF45" s="36"/>
      <c r="ASG45" s="36"/>
      <c r="ASH45" s="36"/>
      <c r="ASI45" s="36"/>
      <c r="ASJ45" s="36"/>
      <c r="ASK45" s="36"/>
      <c r="ASL45" s="36"/>
      <c r="ASM45" s="36"/>
      <c r="ASN45" s="36"/>
      <c r="ASO45" s="36"/>
      <c r="ASP45" s="36"/>
      <c r="ASQ45" s="36"/>
      <c r="ASR45" s="36"/>
      <c r="ASS45" s="36"/>
      <c r="AST45" s="36"/>
      <c r="ASU45" s="36"/>
      <c r="ASV45" s="36"/>
      <c r="ASW45" s="36"/>
      <c r="ASX45" s="36"/>
      <c r="ASY45" s="36"/>
      <c r="ASZ45" s="36"/>
      <c r="ATA45" s="36"/>
      <c r="ATB45" s="36"/>
      <c r="ATC45" s="36"/>
      <c r="ATD45" s="36"/>
      <c r="ATE45" s="36"/>
      <c r="ATF45" s="36"/>
      <c r="ATG45" s="36"/>
      <c r="ATH45" s="36"/>
      <c r="ATI45" s="36"/>
      <c r="ATJ45" s="36"/>
    </row>
    <row r="46" spans="1:1206" x14ac:dyDescent="0.25">
      <c r="A46" s="21"/>
      <c r="F46" s="22"/>
      <c r="I46" s="39"/>
      <c r="AD46" s="6"/>
      <c r="AE46" s="39"/>
      <c r="AF46" s="39"/>
      <c r="AH46" s="39"/>
      <c r="BF46" s="27"/>
      <c r="BG46" s="42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CJ46" s="36"/>
      <c r="CZ46" s="33"/>
      <c r="DA46" s="26"/>
      <c r="DB46" s="26"/>
      <c r="DC46" s="26"/>
      <c r="DD46" s="37"/>
      <c r="DQ46" s="38"/>
      <c r="DR46" s="38"/>
      <c r="DS46" s="38"/>
      <c r="DT46" s="38"/>
      <c r="DU46" s="38"/>
      <c r="DV46" s="38"/>
      <c r="EB46" s="38"/>
      <c r="EC46" s="30"/>
      <c r="EU46" s="31"/>
      <c r="FM46" s="30"/>
      <c r="GE46" s="32"/>
      <c r="GW46" s="30"/>
      <c r="HO46" s="32"/>
      <c r="IG46" s="30"/>
      <c r="IY46" s="31"/>
      <c r="KI46" s="31"/>
      <c r="ZX46" s="36"/>
      <c r="ZY46" s="36"/>
      <c r="ZZ46" s="36"/>
      <c r="AAA46" s="36"/>
      <c r="AAB46" s="36"/>
      <c r="AAC46" s="36"/>
      <c r="AAD46" s="36"/>
      <c r="AAE46" s="36"/>
      <c r="AAF46" s="36"/>
      <c r="AAG46" s="36"/>
      <c r="AAH46" s="36"/>
      <c r="AAI46" s="36"/>
      <c r="AAJ46" s="36"/>
      <c r="AAK46" s="36"/>
      <c r="AAL46" s="36"/>
      <c r="AAM46" s="36"/>
      <c r="AAN46" s="36"/>
      <c r="AAO46" s="36"/>
      <c r="AAP46" s="36"/>
      <c r="AAQ46" s="36"/>
      <c r="AAR46" s="36"/>
      <c r="AAS46" s="36"/>
      <c r="AAT46" s="36"/>
      <c r="AAU46" s="36"/>
      <c r="AAV46" s="36"/>
      <c r="AAW46" s="36"/>
      <c r="AAX46" s="36"/>
      <c r="AAY46" s="36"/>
      <c r="AAZ46" s="36"/>
      <c r="ABA46" s="36"/>
      <c r="ABB46" s="36"/>
      <c r="ABC46" s="36"/>
      <c r="ABD46" s="36"/>
      <c r="ABE46" s="36"/>
      <c r="ABF46" s="36"/>
      <c r="ABG46" s="36"/>
      <c r="ABH46" s="36"/>
      <c r="ABI46" s="36"/>
      <c r="ABJ46" s="36"/>
      <c r="ABK46" s="36"/>
      <c r="ABL46" s="36"/>
      <c r="ABM46" s="36"/>
      <c r="ABN46" s="36"/>
      <c r="ABO46" s="36"/>
      <c r="ABP46" s="36"/>
      <c r="ABQ46" s="36"/>
      <c r="ABR46" s="36"/>
      <c r="ABS46" s="36"/>
      <c r="ABT46" s="36"/>
      <c r="ABU46" s="36"/>
      <c r="ABV46" s="36"/>
      <c r="ABW46" s="36"/>
      <c r="ABX46" s="36"/>
      <c r="ABY46" s="36"/>
      <c r="ABZ46" s="36"/>
      <c r="ACA46" s="36"/>
      <c r="ACB46" s="36"/>
      <c r="ACC46" s="36"/>
      <c r="ACD46" s="36"/>
      <c r="ACE46" s="36"/>
      <c r="ACF46" s="36"/>
      <c r="ACG46" s="36"/>
      <c r="ACH46" s="36"/>
      <c r="ACI46" s="36"/>
      <c r="ACJ46" s="36"/>
      <c r="ACK46" s="36"/>
      <c r="ACL46" s="36"/>
      <c r="ACM46" s="36"/>
      <c r="ACN46" s="36"/>
      <c r="ACO46" s="36"/>
      <c r="ACP46" s="36"/>
      <c r="ACQ46" s="36"/>
      <c r="ACR46" s="36"/>
      <c r="ACS46" s="36"/>
      <c r="ACT46" s="36"/>
      <c r="ACU46" s="36"/>
      <c r="ACV46" s="36"/>
      <c r="ACW46" s="36"/>
      <c r="ACX46" s="36"/>
      <c r="ACY46" s="36"/>
      <c r="ACZ46" s="36"/>
      <c r="ADA46" s="36"/>
      <c r="ADB46" s="36"/>
      <c r="ADC46" s="36"/>
      <c r="ADD46" s="36"/>
      <c r="ADE46" s="36"/>
      <c r="ADF46" s="36"/>
      <c r="ADG46" s="36"/>
      <c r="ADH46" s="36"/>
      <c r="ADI46" s="36"/>
      <c r="ADJ46" s="36"/>
      <c r="ADK46" s="36"/>
      <c r="ADL46" s="36"/>
      <c r="ADM46" s="36"/>
      <c r="ADN46" s="36"/>
      <c r="ADO46" s="36"/>
      <c r="ADP46" s="36"/>
      <c r="ADQ46" s="36"/>
      <c r="ADR46" s="36"/>
      <c r="ADS46" s="36"/>
      <c r="ADT46" s="36"/>
      <c r="ADU46" s="36"/>
      <c r="ADV46" s="36"/>
      <c r="ADW46" s="36"/>
      <c r="ADX46" s="36"/>
      <c r="ADY46" s="36"/>
      <c r="ADZ46" s="36"/>
      <c r="AEA46" s="36"/>
      <c r="AEB46" s="36"/>
      <c r="AEC46" s="36"/>
      <c r="AED46" s="36"/>
      <c r="AEE46" s="36"/>
      <c r="AEF46" s="36"/>
      <c r="AEG46" s="36"/>
      <c r="AEH46" s="36"/>
      <c r="AEI46" s="36"/>
      <c r="AEJ46" s="36"/>
      <c r="AEK46" s="36"/>
      <c r="AEL46" s="36"/>
      <c r="AEM46" s="36"/>
      <c r="AEN46" s="36"/>
      <c r="AEO46" s="36"/>
      <c r="AEP46" s="36"/>
      <c r="AEQ46" s="36"/>
      <c r="AER46" s="36"/>
      <c r="AES46" s="36"/>
      <c r="AET46" s="36"/>
      <c r="AEU46" s="36"/>
      <c r="AEV46" s="36"/>
      <c r="AEW46" s="36"/>
      <c r="AEX46" s="36"/>
      <c r="AEY46" s="36"/>
      <c r="AEZ46" s="36"/>
      <c r="AFA46" s="36"/>
      <c r="AFB46" s="36"/>
      <c r="AFC46" s="36"/>
      <c r="AFD46" s="36"/>
      <c r="AFE46" s="36"/>
      <c r="AFF46" s="36"/>
      <c r="AFG46" s="36"/>
      <c r="AFH46" s="36"/>
      <c r="AFI46" s="36"/>
      <c r="AFJ46" s="36"/>
      <c r="AFK46" s="36"/>
      <c r="AFL46" s="36"/>
      <c r="AFM46" s="36"/>
      <c r="AFN46" s="36"/>
      <c r="AFO46" s="36"/>
      <c r="AFP46" s="36"/>
      <c r="AFQ46" s="36"/>
      <c r="AFR46" s="36"/>
      <c r="AFS46" s="36"/>
      <c r="AFT46" s="36"/>
      <c r="AFU46" s="36"/>
      <c r="AFV46" s="36"/>
      <c r="AFW46" s="36"/>
      <c r="AFX46" s="36"/>
      <c r="AFY46" s="36"/>
      <c r="AFZ46" s="36"/>
      <c r="AGA46" s="36"/>
      <c r="AGB46" s="36"/>
      <c r="AGC46" s="36"/>
      <c r="AGD46" s="36"/>
      <c r="AGE46" s="36"/>
      <c r="AGF46" s="36"/>
      <c r="AGG46" s="36"/>
      <c r="AGH46" s="36"/>
      <c r="AGI46" s="36"/>
      <c r="AGJ46" s="36"/>
      <c r="AGK46" s="36"/>
      <c r="AGL46" s="36"/>
      <c r="AGM46" s="36"/>
      <c r="AGN46" s="36"/>
      <c r="AGO46" s="36"/>
      <c r="AGP46" s="36"/>
      <c r="AGQ46" s="36"/>
      <c r="AGR46" s="36"/>
      <c r="AGS46" s="36"/>
      <c r="AGT46" s="36"/>
      <c r="AGU46" s="36"/>
      <c r="AGV46" s="36"/>
      <c r="AGW46" s="36"/>
      <c r="AGX46" s="36"/>
      <c r="AGY46" s="36"/>
      <c r="AGZ46" s="36"/>
      <c r="AHA46" s="36"/>
      <c r="AHB46" s="36"/>
      <c r="AHC46" s="36"/>
      <c r="AHD46" s="36"/>
      <c r="AHE46" s="36"/>
      <c r="AHF46" s="36"/>
      <c r="AHG46" s="36"/>
      <c r="AHH46" s="36"/>
      <c r="AHI46" s="36"/>
      <c r="AHJ46" s="36"/>
      <c r="AHK46" s="36"/>
      <c r="AHL46" s="36"/>
      <c r="AHM46" s="36"/>
      <c r="AHN46" s="36"/>
      <c r="AHO46" s="36"/>
      <c r="AHP46" s="36"/>
      <c r="AHQ46" s="36"/>
      <c r="AHR46" s="36"/>
      <c r="AHS46" s="36"/>
      <c r="AHT46" s="36"/>
      <c r="AHU46" s="36"/>
      <c r="AHV46" s="36"/>
      <c r="AHW46" s="36"/>
      <c r="AHX46" s="36"/>
      <c r="AHY46" s="36"/>
      <c r="AHZ46" s="36"/>
      <c r="AIA46" s="36"/>
      <c r="AIB46" s="36"/>
      <c r="AIC46" s="36"/>
      <c r="AID46" s="36"/>
      <c r="AIE46" s="36"/>
      <c r="AIF46" s="36"/>
      <c r="AIG46" s="36"/>
      <c r="AIH46" s="36"/>
      <c r="AII46" s="36"/>
      <c r="AIJ46" s="36"/>
      <c r="AIK46" s="36"/>
      <c r="AIL46" s="36"/>
      <c r="AIM46" s="36"/>
      <c r="AIN46" s="36"/>
      <c r="AIO46" s="36"/>
      <c r="AIP46" s="36"/>
      <c r="AIQ46" s="36"/>
      <c r="AIR46" s="36"/>
      <c r="AIS46" s="36"/>
      <c r="AIT46" s="36"/>
      <c r="AIU46" s="36"/>
      <c r="AIV46" s="36"/>
      <c r="AIW46" s="36"/>
      <c r="AIX46" s="36"/>
      <c r="AIY46" s="36"/>
      <c r="AIZ46" s="36"/>
      <c r="AJA46" s="36"/>
      <c r="AJB46" s="36"/>
      <c r="AJC46" s="36"/>
      <c r="AJD46" s="36"/>
      <c r="AJE46" s="36"/>
      <c r="AJF46" s="36"/>
      <c r="AJG46" s="36"/>
      <c r="AJH46" s="36"/>
      <c r="AJI46" s="36"/>
      <c r="AJJ46" s="36"/>
      <c r="AJK46" s="36"/>
      <c r="AJL46" s="36"/>
      <c r="AJM46" s="36"/>
      <c r="AJN46" s="36"/>
      <c r="AJO46" s="36"/>
      <c r="AJP46" s="36"/>
      <c r="AJQ46" s="36"/>
      <c r="AJR46" s="36"/>
      <c r="AJS46" s="36"/>
      <c r="AJT46" s="36"/>
      <c r="AJU46" s="36"/>
      <c r="AJV46" s="36"/>
      <c r="AJW46" s="36"/>
      <c r="AJX46" s="36"/>
      <c r="AJY46" s="36"/>
      <c r="AJZ46" s="36"/>
      <c r="AKA46" s="36"/>
      <c r="AKB46" s="36"/>
      <c r="AKC46" s="36"/>
      <c r="AKD46" s="36"/>
      <c r="AKE46" s="36"/>
      <c r="AKF46" s="36"/>
      <c r="AKG46" s="36"/>
      <c r="AKH46" s="36"/>
      <c r="AKI46" s="36"/>
      <c r="AKJ46" s="36"/>
      <c r="AKK46" s="36"/>
      <c r="AKL46" s="36"/>
      <c r="AKM46" s="36"/>
      <c r="AKN46" s="36"/>
      <c r="AKO46" s="36"/>
      <c r="AKP46" s="36"/>
      <c r="AKQ46" s="36"/>
      <c r="AKR46" s="36"/>
      <c r="AKS46" s="36"/>
      <c r="AKT46" s="36"/>
      <c r="AKU46" s="36"/>
      <c r="AKV46" s="36"/>
      <c r="AKW46" s="36"/>
      <c r="AKX46" s="36"/>
      <c r="AKY46" s="36"/>
      <c r="AKZ46" s="36"/>
      <c r="ALA46" s="36"/>
      <c r="ALB46" s="36"/>
      <c r="ALC46" s="36"/>
      <c r="ALD46" s="36"/>
      <c r="ALE46" s="36"/>
      <c r="ALF46" s="36"/>
      <c r="ALG46" s="36"/>
      <c r="ALH46" s="36"/>
      <c r="ALI46" s="36"/>
      <c r="ALJ46" s="36"/>
      <c r="ALK46" s="36"/>
      <c r="ALL46" s="36"/>
      <c r="ALM46" s="36"/>
      <c r="ALN46" s="36"/>
      <c r="ALO46" s="36"/>
      <c r="ALP46" s="36"/>
      <c r="ALQ46" s="36"/>
      <c r="ALR46" s="36"/>
      <c r="ALS46" s="36"/>
      <c r="ALT46" s="36"/>
      <c r="ALU46" s="36"/>
      <c r="ALV46" s="36"/>
      <c r="ALW46" s="36"/>
      <c r="ALX46" s="36"/>
      <c r="ALY46" s="36"/>
      <c r="ALZ46" s="36"/>
      <c r="AMA46" s="36"/>
      <c r="AMB46" s="36"/>
      <c r="AMC46" s="36"/>
      <c r="AMD46" s="36"/>
      <c r="AME46" s="36"/>
      <c r="AMF46" s="36"/>
      <c r="AMG46" s="36"/>
      <c r="AMH46" s="36"/>
      <c r="AMI46" s="36"/>
      <c r="AMJ46" s="36"/>
      <c r="AMK46" s="36"/>
      <c r="AML46" s="36"/>
      <c r="AMM46" s="36"/>
      <c r="AMN46" s="36"/>
      <c r="AMO46" s="36"/>
      <c r="AMP46" s="36"/>
      <c r="AMQ46" s="36"/>
      <c r="AMR46" s="36"/>
      <c r="AMS46" s="36"/>
      <c r="AMT46" s="36"/>
      <c r="AMU46" s="36"/>
      <c r="AMV46" s="36"/>
      <c r="AMW46" s="36"/>
      <c r="AMX46" s="36"/>
      <c r="AMY46" s="36"/>
      <c r="AMZ46" s="36"/>
      <c r="ANA46" s="36"/>
      <c r="ANB46" s="36"/>
      <c r="ANC46" s="36"/>
      <c r="AND46" s="36"/>
      <c r="ANE46" s="36"/>
      <c r="ANF46" s="36"/>
      <c r="ANG46" s="36"/>
      <c r="ANH46" s="36"/>
      <c r="ANI46" s="36"/>
      <c r="ANJ46" s="36"/>
      <c r="ANK46" s="36"/>
      <c r="ANL46" s="36"/>
      <c r="ANM46" s="36"/>
      <c r="ANN46" s="36"/>
      <c r="ANO46" s="36"/>
      <c r="ANP46" s="36"/>
      <c r="ANQ46" s="36"/>
      <c r="ANR46" s="36"/>
      <c r="ANS46" s="36"/>
      <c r="ANT46" s="36"/>
      <c r="ANU46" s="36"/>
      <c r="ANV46" s="36"/>
      <c r="ANW46" s="36"/>
      <c r="ANX46" s="36"/>
      <c r="ANY46" s="36"/>
      <c r="ANZ46" s="36"/>
      <c r="AOA46" s="36"/>
      <c r="AOB46" s="36"/>
      <c r="AOC46" s="36"/>
      <c r="AOD46" s="36"/>
      <c r="AOE46" s="36"/>
      <c r="AOF46" s="36"/>
      <c r="AOG46" s="36"/>
      <c r="AOH46" s="36"/>
      <c r="AOI46" s="36"/>
      <c r="AOJ46" s="36"/>
      <c r="AOK46" s="36"/>
      <c r="AOL46" s="36"/>
      <c r="AOM46" s="36"/>
      <c r="AON46" s="36"/>
      <c r="AOO46" s="36"/>
      <c r="AOP46" s="36"/>
      <c r="AOQ46" s="36"/>
      <c r="AOR46" s="36"/>
      <c r="AOS46" s="36"/>
      <c r="AOT46" s="36"/>
      <c r="AOU46" s="36"/>
      <c r="AOV46" s="36"/>
      <c r="AOW46" s="36"/>
      <c r="AOX46" s="36"/>
      <c r="AOY46" s="36"/>
      <c r="AOZ46" s="36"/>
      <c r="APA46" s="36"/>
      <c r="APB46" s="36"/>
      <c r="APC46" s="36"/>
      <c r="APD46" s="36"/>
      <c r="APE46" s="36"/>
      <c r="APF46" s="36"/>
      <c r="APG46" s="36"/>
      <c r="APH46" s="36"/>
      <c r="API46" s="36"/>
      <c r="APJ46" s="36"/>
      <c r="APK46" s="36"/>
      <c r="APL46" s="36"/>
      <c r="APM46" s="36"/>
      <c r="APN46" s="36"/>
      <c r="APO46" s="36"/>
      <c r="APP46" s="36"/>
      <c r="APQ46" s="36"/>
      <c r="APR46" s="36"/>
      <c r="APS46" s="36"/>
      <c r="APT46" s="36"/>
      <c r="APU46" s="36"/>
      <c r="APV46" s="36"/>
      <c r="APW46" s="36"/>
      <c r="APX46" s="36"/>
      <c r="APY46" s="36"/>
      <c r="APZ46" s="36"/>
      <c r="AQA46" s="36"/>
      <c r="AQB46" s="36"/>
      <c r="AQC46" s="36"/>
      <c r="AQD46" s="36"/>
      <c r="AQE46" s="36"/>
      <c r="AQF46" s="36"/>
      <c r="AQG46" s="36"/>
      <c r="AQH46" s="36"/>
      <c r="AQI46" s="36"/>
      <c r="AQJ46" s="36"/>
      <c r="AQK46" s="36"/>
      <c r="AQL46" s="36"/>
      <c r="AQM46" s="36"/>
      <c r="AQN46" s="36"/>
      <c r="AQO46" s="36"/>
      <c r="AQP46" s="36"/>
      <c r="AQQ46" s="36"/>
      <c r="AQR46" s="36"/>
      <c r="AQS46" s="36"/>
      <c r="AQT46" s="36"/>
      <c r="AQU46" s="36"/>
      <c r="AQV46" s="36"/>
      <c r="AQW46" s="36"/>
      <c r="AQX46" s="36"/>
      <c r="AQY46" s="36"/>
      <c r="AQZ46" s="36"/>
      <c r="ARA46" s="36"/>
      <c r="ARB46" s="36"/>
      <c r="ARC46" s="36"/>
      <c r="ARD46" s="36"/>
      <c r="ARE46" s="36"/>
      <c r="ARF46" s="36"/>
      <c r="ARG46" s="36"/>
      <c r="ARH46" s="36"/>
      <c r="ARI46" s="36"/>
      <c r="ARJ46" s="36"/>
      <c r="ARK46" s="36"/>
      <c r="ARL46" s="36"/>
      <c r="ARM46" s="36"/>
      <c r="ARN46" s="36"/>
      <c r="ARO46" s="36"/>
      <c r="ARP46" s="36"/>
      <c r="ARQ46" s="36"/>
      <c r="ARR46" s="36"/>
      <c r="ARS46" s="36"/>
      <c r="ART46" s="36"/>
      <c r="ARU46" s="36"/>
      <c r="ARV46" s="36"/>
      <c r="ARW46" s="36"/>
      <c r="ARX46" s="36"/>
      <c r="ARY46" s="36"/>
      <c r="ARZ46" s="36"/>
      <c r="ASA46" s="36"/>
      <c r="ASB46" s="36"/>
      <c r="ASC46" s="36"/>
      <c r="ASD46" s="36"/>
      <c r="ASE46" s="36"/>
      <c r="ASF46" s="36"/>
      <c r="ASG46" s="36"/>
      <c r="ASH46" s="36"/>
      <c r="ASI46" s="36"/>
      <c r="ASJ46" s="36"/>
      <c r="ASK46" s="36"/>
      <c r="ASL46" s="36"/>
      <c r="ASM46" s="36"/>
      <c r="ASN46" s="36"/>
      <c r="ASO46" s="36"/>
      <c r="ASP46" s="36"/>
      <c r="ASQ46" s="36"/>
      <c r="ASR46" s="36"/>
      <c r="ASS46" s="36"/>
      <c r="AST46" s="36"/>
      <c r="ASU46" s="36"/>
      <c r="ASV46" s="36"/>
      <c r="ASW46" s="36"/>
      <c r="ASX46" s="36"/>
      <c r="ASY46" s="36"/>
      <c r="ASZ46" s="36"/>
      <c r="ATA46" s="36"/>
      <c r="ATB46" s="36"/>
      <c r="ATC46" s="36"/>
      <c r="ATD46" s="36"/>
      <c r="ATE46" s="36"/>
      <c r="ATF46" s="36"/>
      <c r="ATG46" s="36"/>
      <c r="ATH46" s="36"/>
      <c r="ATI46" s="36"/>
      <c r="ATJ46" s="36"/>
    </row>
    <row r="47" spans="1:1206" x14ac:dyDescent="0.25">
      <c r="B47" s="13"/>
      <c r="AC47" s="43"/>
      <c r="AD47" s="43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98"/>
      <c r="BD47" s="98"/>
      <c r="BE47" s="98"/>
      <c r="BF47" s="89"/>
      <c r="BG47" s="42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105"/>
      <c r="CO47" s="105"/>
      <c r="CP47" s="105"/>
      <c r="CQ47" s="42"/>
      <c r="CR47" s="105"/>
      <c r="CS47" s="43"/>
      <c r="CT47" s="43"/>
      <c r="CU47" s="43"/>
      <c r="CV47" s="43"/>
      <c r="CW47" s="42"/>
      <c r="CX47" s="42"/>
      <c r="CY47" s="42"/>
      <c r="CZ47" s="179"/>
      <c r="DA47" s="42"/>
      <c r="DB47" s="42"/>
      <c r="DC47" s="42"/>
      <c r="DD47" s="185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89"/>
      <c r="DR47" s="89"/>
      <c r="DS47" s="89"/>
      <c r="DT47" s="89"/>
      <c r="DU47" s="89"/>
      <c r="DV47" s="89"/>
      <c r="DW47" s="42"/>
      <c r="DX47" s="42"/>
      <c r="DY47" s="42"/>
      <c r="DZ47" s="42"/>
      <c r="EA47" s="42"/>
      <c r="EB47" s="89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  <c r="IW47" s="42"/>
      <c r="IX47" s="42"/>
      <c r="IY47" s="42"/>
      <c r="IZ47" s="42"/>
      <c r="JA47" s="42"/>
      <c r="JB47" s="42"/>
      <c r="JC47" s="42"/>
      <c r="JD47" s="42"/>
      <c r="JE47" s="42"/>
      <c r="JF47" s="42"/>
      <c r="JG47" s="42"/>
      <c r="JH47" s="42"/>
      <c r="JI47" s="42"/>
      <c r="JJ47" s="42"/>
      <c r="JK47" s="42"/>
      <c r="JL47" s="42"/>
      <c r="JM47" s="42"/>
      <c r="JN47" s="42"/>
      <c r="JO47" s="42"/>
      <c r="JP47" s="42"/>
      <c r="JQ47" s="42"/>
      <c r="JR47" s="42"/>
      <c r="JS47" s="42"/>
      <c r="JT47" s="42"/>
      <c r="JU47" s="42"/>
      <c r="JV47" s="42"/>
      <c r="JW47" s="42"/>
      <c r="JX47" s="42"/>
      <c r="JY47" s="42"/>
      <c r="JZ47" s="42"/>
      <c r="KA47" s="42"/>
      <c r="KB47" s="42"/>
      <c r="KC47" s="42"/>
      <c r="KD47" s="42"/>
      <c r="KE47" s="42"/>
      <c r="KF47" s="42"/>
      <c r="KG47" s="42"/>
      <c r="KH47" s="42"/>
      <c r="KI47" s="42"/>
      <c r="KJ47" s="42"/>
      <c r="KK47" s="42"/>
      <c r="KL47" s="42"/>
      <c r="KM47" s="42"/>
      <c r="KN47" s="42"/>
      <c r="KO47" s="42"/>
      <c r="KP47" s="42"/>
      <c r="KQ47" s="42"/>
      <c r="KR47" s="42"/>
      <c r="KS47" s="42"/>
      <c r="KT47" s="42"/>
      <c r="KU47" s="42"/>
      <c r="KV47" s="42"/>
      <c r="KW47" s="42"/>
      <c r="KX47" s="42"/>
      <c r="KY47" s="42"/>
      <c r="KZ47" s="42"/>
      <c r="LA47" s="42"/>
      <c r="LB47" s="42"/>
      <c r="LC47" s="42"/>
      <c r="LD47" s="42"/>
      <c r="LE47" s="42"/>
      <c r="LF47" s="42"/>
      <c r="LG47" s="42"/>
      <c r="LH47" s="42"/>
      <c r="LI47" s="42"/>
      <c r="LJ47" s="42"/>
      <c r="LK47" s="42"/>
      <c r="LL47" s="42"/>
      <c r="LM47" s="42"/>
      <c r="LN47" s="42"/>
      <c r="LO47" s="42"/>
      <c r="LP47" s="42"/>
      <c r="LQ47" s="42"/>
      <c r="LR47" s="42"/>
      <c r="LS47" s="42"/>
      <c r="LT47" s="42"/>
      <c r="LU47" s="42"/>
      <c r="LV47" s="42"/>
      <c r="LW47" s="42"/>
      <c r="LX47" s="42"/>
      <c r="LY47" s="42"/>
      <c r="LZ47" s="42"/>
      <c r="MA47" s="42"/>
      <c r="MB47" s="42"/>
      <c r="MC47" s="42"/>
      <c r="MD47" s="42"/>
      <c r="ME47" s="42"/>
      <c r="MF47" s="42"/>
      <c r="MG47" s="42"/>
      <c r="MH47" s="42"/>
      <c r="MI47" s="42"/>
      <c r="MJ47" s="42"/>
      <c r="MK47" s="42"/>
      <c r="ML47" s="42"/>
      <c r="MM47" s="42"/>
      <c r="MN47" s="42"/>
      <c r="MO47" s="42"/>
      <c r="MP47" s="42"/>
      <c r="MQ47" s="42"/>
      <c r="MR47" s="42"/>
      <c r="MS47" s="42"/>
      <c r="MT47" s="42"/>
      <c r="MU47" s="42"/>
      <c r="MV47" s="42"/>
      <c r="MW47" s="42"/>
      <c r="MX47" s="42"/>
      <c r="MY47" s="42"/>
      <c r="MZ47" s="42"/>
      <c r="NA47" s="42"/>
      <c r="NB47" s="42"/>
      <c r="NC47" s="42"/>
      <c r="ND47" s="42"/>
      <c r="NE47" s="42"/>
      <c r="NF47" s="42"/>
      <c r="NG47" s="42"/>
      <c r="NH47" s="42"/>
      <c r="NI47" s="42"/>
      <c r="NJ47" s="42"/>
      <c r="NK47" s="42"/>
      <c r="NL47" s="42"/>
      <c r="NM47" s="42"/>
      <c r="NN47" s="42"/>
      <c r="NO47" s="42"/>
      <c r="NP47" s="42"/>
      <c r="NQ47" s="42"/>
      <c r="NR47" s="42"/>
      <c r="NS47" s="42"/>
      <c r="NT47" s="42"/>
      <c r="NU47" s="42"/>
      <c r="NV47" s="42"/>
      <c r="NW47" s="42"/>
      <c r="NX47" s="42"/>
      <c r="NY47" s="42"/>
      <c r="NZ47" s="42"/>
      <c r="OA47" s="42"/>
      <c r="OB47" s="42"/>
      <c r="OC47" s="42"/>
      <c r="OD47" s="42"/>
      <c r="OE47" s="42"/>
      <c r="OF47" s="42"/>
      <c r="OG47" s="42"/>
      <c r="OH47" s="42"/>
      <c r="OI47" s="42"/>
      <c r="OJ47" s="42"/>
      <c r="OK47" s="42"/>
      <c r="OL47" s="42"/>
      <c r="OM47" s="42"/>
      <c r="ON47" s="42"/>
      <c r="OO47" s="42"/>
      <c r="OP47" s="42"/>
      <c r="OQ47" s="42"/>
      <c r="OR47" s="42"/>
      <c r="OS47" s="42"/>
      <c r="OT47" s="42"/>
      <c r="OU47" s="42"/>
      <c r="OV47" s="42"/>
      <c r="OW47" s="42"/>
      <c r="OX47" s="42"/>
      <c r="OY47" s="42"/>
      <c r="OZ47" s="42"/>
      <c r="PA47" s="42"/>
      <c r="PB47" s="42"/>
      <c r="PC47" s="42"/>
      <c r="PD47" s="42"/>
      <c r="PE47" s="42"/>
      <c r="PF47" s="42"/>
      <c r="PG47" s="42"/>
      <c r="PH47" s="42"/>
      <c r="PI47" s="42"/>
      <c r="PJ47" s="42"/>
      <c r="PK47" s="42"/>
      <c r="PL47" s="42"/>
      <c r="PM47" s="42"/>
      <c r="PN47" s="42"/>
      <c r="PO47" s="42"/>
      <c r="PP47" s="42"/>
      <c r="PQ47" s="42"/>
      <c r="PR47" s="42"/>
      <c r="PS47" s="42"/>
      <c r="PT47" s="42"/>
      <c r="PU47" s="42"/>
      <c r="PV47" s="42"/>
      <c r="PW47" s="42"/>
      <c r="PX47" s="42"/>
      <c r="PY47" s="42"/>
      <c r="PZ47" s="42"/>
      <c r="QA47" s="42"/>
      <c r="QB47" s="42"/>
      <c r="QC47" s="42"/>
      <c r="QD47" s="42"/>
      <c r="QE47" s="42"/>
      <c r="QF47" s="42"/>
      <c r="QG47" s="42"/>
      <c r="QH47" s="42"/>
      <c r="QI47" s="42"/>
      <c r="QJ47" s="42"/>
      <c r="QK47" s="42"/>
      <c r="QL47" s="42"/>
      <c r="QM47" s="42"/>
      <c r="QN47" s="42"/>
      <c r="QO47" s="42"/>
      <c r="QP47" s="42"/>
      <c r="QQ47" s="42"/>
      <c r="QR47" s="42"/>
      <c r="QS47" s="42"/>
      <c r="QT47" s="42"/>
      <c r="QU47" s="42"/>
      <c r="QV47" s="42"/>
      <c r="QW47" s="42"/>
      <c r="QX47" s="42"/>
      <c r="QY47" s="42"/>
      <c r="QZ47" s="42"/>
      <c r="RA47" s="42"/>
      <c r="RB47" s="42"/>
      <c r="RC47" s="42"/>
      <c r="RD47" s="42"/>
      <c r="RE47" s="42"/>
      <c r="RF47" s="42"/>
      <c r="RG47" s="42"/>
      <c r="RH47" s="42"/>
      <c r="RI47" s="42"/>
      <c r="RJ47" s="42"/>
      <c r="RK47" s="42"/>
      <c r="RL47" s="42"/>
      <c r="RM47" s="42"/>
      <c r="RN47" s="42"/>
      <c r="RO47" s="42"/>
      <c r="RP47" s="42"/>
      <c r="RQ47" s="42"/>
      <c r="RR47" s="42"/>
      <c r="RS47" s="42"/>
      <c r="RT47" s="42"/>
      <c r="RU47" s="42"/>
      <c r="RV47" s="42"/>
      <c r="RW47" s="42"/>
      <c r="RX47" s="42"/>
      <c r="RY47" s="42"/>
      <c r="RZ47" s="42"/>
      <c r="SA47" s="42"/>
      <c r="SB47" s="42"/>
      <c r="SC47" s="42"/>
      <c r="SD47" s="42"/>
      <c r="SE47" s="42"/>
      <c r="SF47" s="42"/>
      <c r="SG47" s="42"/>
      <c r="SH47" s="42"/>
      <c r="SI47" s="42"/>
      <c r="SJ47" s="42"/>
      <c r="SK47" s="42"/>
      <c r="SL47" s="42"/>
      <c r="SM47" s="42"/>
      <c r="SN47" s="42"/>
      <c r="SO47" s="42"/>
      <c r="SP47" s="42"/>
      <c r="SQ47" s="42"/>
      <c r="SR47" s="42"/>
      <c r="SS47" s="42"/>
      <c r="ST47" s="42"/>
      <c r="SU47" s="42"/>
      <c r="SV47" s="42"/>
      <c r="SW47" s="42"/>
      <c r="SX47" s="42"/>
      <c r="SY47" s="42"/>
      <c r="SZ47" s="42"/>
      <c r="TA47" s="42"/>
      <c r="TB47" s="42"/>
      <c r="TC47" s="42"/>
      <c r="TD47" s="42"/>
      <c r="TE47" s="42"/>
      <c r="TF47" s="42"/>
      <c r="TG47" s="42"/>
      <c r="TH47" s="42"/>
      <c r="TI47" s="42"/>
      <c r="TJ47" s="42"/>
      <c r="TK47" s="42"/>
      <c r="TL47" s="42"/>
      <c r="TM47" s="42"/>
      <c r="TN47" s="42"/>
      <c r="TO47" s="42"/>
      <c r="TP47" s="42"/>
      <c r="TQ47" s="42"/>
      <c r="TR47" s="42"/>
      <c r="TS47" s="42"/>
      <c r="TT47" s="42"/>
      <c r="TU47" s="42"/>
      <c r="TV47" s="42"/>
      <c r="TW47" s="42"/>
      <c r="TX47" s="42"/>
      <c r="TY47" s="42"/>
      <c r="TZ47" s="42"/>
      <c r="UA47" s="42"/>
      <c r="UB47" s="42"/>
      <c r="UC47" s="42"/>
      <c r="UD47" s="42"/>
      <c r="UE47" s="42"/>
      <c r="UF47" s="42"/>
      <c r="UG47" s="42"/>
      <c r="UH47" s="42"/>
      <c r="UI47" s="42"/>
      <c r="UJ47" s="42"/>
      <c r="UK47" s="42"/>
      <c r="UL47" s="42"/>
      <c r="UM47" s="42"/>
      <c r="UN47" s="42"/>
      <c r="UO47" s="42"/>
      <c r="UP47" s="42"/>
      <c r="UQ47" s="42"/>
      <c r="UR47" s="42"/>
      <c r="US47" s="42"/>
      <c r="UT47" s="42"/>
      <c r="UU47" s="42"/>
      <c r="UV47" s="42"/>
      <c r="UW47" s="42"/>
      <c r="UX47" s="42"/>
      <c r="UY47" s="42"/>
      <c r="UZ47" s="42"/>
      <c r="VA47" s="42"/>
      <c r="VB47" s="42"/>
      <c r="VC47" s="42"/>
      <c r="VD47" s="42"/>
      <c r="VE47" s="42"/>
      <c r="VF47" s="42"/>
      <c r="VG47" s="42"/>
      <c r="VH47" s="42"/>
      <c r="VI47" s="42"/>
      <c r="VJ47" s="42"/>
      <c r="VK47" s="42"/>
      <c r="VL47" s="42"/>
      <c r="VM47" s="42"/>
      <c r="VN47" s="42"/>
      <c r="VO47" s="42"/>
      <c r="VP47" s="42"/>
      <c r="VQ47" s="42"/>
      <c r="VR47" s="42"/>
      <c r="VS47" s="42"/>
      <c r="VT47" s="42"/>
      <c r="VU47" s="42"/>
      <c r="VV47" s="42"/>
      <c r="VW47" s="42"/>
      <c r="VX47" s="42"/>
      <c r="VY47" s="42"/>
      <c r="VZ47" s="42"/>
      <c r="WA47" s="42"/>
      <c r="WB47" s="42"/>
      <c r="WC47" s="42"/>
      <c r="WD47" s="42"/>
      <c r="WE47" s="42"/>
      <c r="WF47" s="42"/>
      <c r="WG47" s="42"/>
      <c r="WH47" s="42"/>
      <c r="WI47" s="42"/>
      <c r="WJ47" s="42"/>
      <c r="WK47" s="42"/>
      <c r="WL47" s="42"/>
      <c r="WM47" s="42"/>
      <c r="WN47" s="42"/>
      <c r="WO47" s="42"/>
      <c r="WP47" s="42"/>
      <c r="WQ47" s="42"/>
      <c r="WR47" s="42"/>
      <c r="WS47" s="42"/>
      <c r="WT47" s="42"/>
      <c r="WU47" s="42"/>
      <c r="WV47" s="42"/>
      <c r="WW47" s="42"/>
      <c r="WX47" s="42"/>
      <c r="WY47" s="42"/>
      <c r="WZ47" s="42"/>
      <c r="XA47" s="42"/>
      <c r="XB47" s="42"/>
      <c r="XC47" s="42"/>
      <c r="XD47" s="42"/>
      <c r="XE47" s="42"/>
      <c r="XF47" s="42"/>
      <c r="XG47" s="42"/>
      <c r="XH47" s="42"/>
      <c r="XI47" s="42"/>
      <c r="XJ47" s="42"/>
      <c r="XK47" s="42"/>
      <c r="XL47" s="42"/>
      <c r="XM47" s="42"/>
      <c r="XN47" s="42"/>
      <c r="XO47" s="42"/>
      <c r="XP47" s="42"/>
      <c r="XQ47" s="42"/>
      <c r="XR47" s="42"/>
      <c r="XS47" s="42"/>
      <c r="XT47" s="42"/>
      <c r="XU47" s="42"/>
      <c r="XV47" s="42"/>
      <c r="XW47" s="42"/>
      <c r="XX47" s="42"/>
      <c r="XY47" s="42"/>
      <c r="XZ47" s="42"/>
      <c r="YA47" s="42"/>
      <c r="YB47" s="42"/>
      <c r="YC47" s="42"/>
      <c r="YD47" s="42"/>
      <c r="YE47" s="42"/>
      <c r="YF47" s="42"/>
      <c r="YG47" s="42"/>
      <c r="YH47" s="42"/>
      <c r="YI47" s="42"/>
      <c r="YJ47" s="42"/>
      <c r="YK47" s="42"/>
      <c r="YL47" s="42"/>
      <c r="YM47" s="42"/>
      <c r="YN47" s="42"/>
      <c r="YO47" s="42"/>
      <c r="YP47" s="42"/>
      <c r="YQ47" s="42"/>
      <c r="YR47" s="42"/>
      <c r="YS47" s="42"/>
      <c r="YT47" s="42"/>
      <c r="YU47" s="42"/>
      <c r="YV47" s="42"/>
      <c r="YW47" s="42"/>
      <c r="YX47" s="42"/>
      <c r="YY47" s="42"/>
      <c r="YZ47" s="42"/>
      <c r="ZA47" s="42"/>
      <c r="ZB47" s="42"/>
      <c r="ZC47" s="42"/>
      <c r="ZD47" s="42"/>
      <c r="ZE47" s="42"/>
      <c r="ZF47" s="42"/>
      <c r="ZG47" s="42"/>
      <c r="ZH47" s="42"/>
      <c r="ZI47" s="42"/>
      <c r="ZJ47" s="42"/>
      <c r="ZK47" s="42"/>
      <c r="ZL47" s="42"/>
      <c r="ZM47" s="42"/>
      <c r="ZN47" s="42"/>
      <c r="ZO47" s="42"/>
      <c r="ZP47" s="42"/>
      <c r="ZQ47" s="42"/>
      <c r="ZR47" s="42"/>
      <c r="ZS47" s="42"/>
      <c r="ZT47" s="42"/>
      <c r="ZU47" s="42"/>
      <c r="ZV47" s="42"/>
      <c r="ZW47" s="42"/>
    </row>
    <row r="48" spans="1:1206" x14ac:dyDescent="0.25">
      <c r="A48" s="21"/>
      <c r="B48" s="13"/>
      <c r="D48" s="13"/>
      <c r="E48" s="13"/>
      <c r="F48" s="22"/>
      <c r="G48" s="68"/>
      <c r="H48" s="68"/>
      <c r="I48" s="68"/>
      <c r="J48" s="107"/>
      <c r="K48" s="68"/>
      <c r="L48" s="21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8"/>
      <c r="X48" s="108"/>
      <c r="Y48" s="50"/>
      <c r="Z48" s="53"/>
      <c r="AA48" s="109"/>
      <c r="AB48" s="109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F48" s="27"/>
      <c r="BG48" s="42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K48" s="43"/>
      <c r="CL48" s="43"/>
      <c r="CM48" s="43"/>
      <c r="CX48" s="13"/>
      <c r="CY48" s="93"/>
      <c r="CZ48" s="26"/>
      <c r="DA48" s="26"/>
      <c r="DB48" s="26"/>
      <c r="DC48" s="26"/>
      <c r="DD48" s="29"/>
      <c r="DQ48" s="26"/>
      <c r="DR48" s="26"/>
      <c r="DS48" s="26"/>
      <c r="DT48" s="26"/>
      <c r="DU48" s="26"/>
      <c r="DV48" s="26"/>
      <c r="DW48" s="26"/>
      <c r="EB48" s="26"/>
      <c r="EC48" s="30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31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M48" s="30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3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30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3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30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  <c r="IW48" s="42"/>
      <c r="IX48" s="42"/>
      <c r="IY48" s="31"/>
      <c r="IZ48" s="42"/>
      <c r="JA48" s="42"/>
      <c r="JB48" s="42"/>
      <c r="JC48" s="42"/>
      <c r="JD48" s="42"/>
      <c r="JE48" s="42"/>
      <c r="JF48" s="42"/>
      <c r="JG48" s="42"/>
      <c r="JH48" s="42"/>
      <c r="JI48" s="42"/>
      <c r="JJ48" s="42"/>
      <c r="JK48" s="42"/>
      <c r="JL48" s="42"/>
      <c r="JM48" s="42"/>
      <c r="JN48" s="42"/>
      <c r="JO48" s="42"/>
      <c r="JP48" s="42"/>
      <c r="JQ48" s="42"/>
      <c r="JR48" s="42"/>
      <c r="JS48" s="42"/>
      <c r="JT48" s="42"/>
      <c r="JU48" s="42"/>
      <c r="JV48" s="42"/>
      <c r="JW48" s="42"/>
      <c r="JX48" s="42"/>
      <c r="JY48" s="42"/>
      <c r="JZ48" s="42"/>
      <c r="KA48" s="42"/>
      <c r="KB48" s="42"/>
      <c r="KC48" s="42"/>
      <c r="KD48" s="42"/>
      <c r="KE48" s="42"/>
      <c r="KF48" s="42"/>
      <c r="KG48" s="42"/>
      <c r="KH48" s="42"/>
      <c r="KI48" s="31"/>
      <c r="KJ48" s="42"/>
      <c r="KK48" s="42"/>
      <c r="KL48" s="42"/>
      <c r="KM48" s="42"/>
      <c r="KN48" s="42"/>
      <c r="KO48" s="42"/>
      <c r="KP48" s="42"/>
      <c r="KQ48" s="42"/>
      <c r="KR48" s="42"/>
      <c r="KS48" s="42"/>
      <c r="KT48" s="42"/>
      <c r="KU48" s="42"/>
      <c r="KV48" s="42"/>
      <c r="KW48" s="42"/>
      <c r="KX48" s="42"/>
      <c r="KY48" s="42"/>
      <c r="KZ48" s="42"/>
      <c r="LA48" s="42"/>
      <c r="LB48" s="42"/>
      <c r="LC48" s="42"/>
      <c r="LD48" s="42"/>
      <c r="LE48" s="42"/>
      <c r="LF48" s="42"/>
      <c r="LG48" s="42"/>
      <c r="LH48" s="42"/>
      <c r="LI48" s="42"/>
      <c r="LJ48" s="42"/>
      <c r="LK48" s="42"/>
      <c r="LL48" s="42"/>
      <c r="LM48" s="42"/>
      <c r="LN48" s="42"/>
      <c r="LO48" s="42"/>
      <c r="LP48" s="42"/>
      <c r="LQ48" s="42"/>
      <c r="LR48" s="42"/>
      <c r="LS48" s="42"/>
      <c r="LT48" s="42"/>
      <c r="LU48" s="42"/>
      <c r="LV48" s="42"/>
      <c r="LW48" s="42"/>
      <c r="LX48" s="42"/>
      <c r="LY48" s="42"/>
      <c r="LZ48" s="42"/>
      <c r="MA48" s="42"/>
      <c r="MB48" s="42"/>
      <c r="MC48" s="42"/>
      <c r="MD48" s="42"/>
      <c r="ME48" s="42"/>
      <c r="MF48" s="42"/>
      <c r="MG48" s="42"/>
      <c r="MH48" s="42"/>
      <c r="MI48" s="42"/>
      <c r="MJ48" s="42"/>
      <c r="MK48" s="42"/>
      <c r="ML48" s="42"/>
      <c r="MM48" s="42"/>
      <c r="MN48" s="42"/>
      <c r="MO48" s="42"/>
      <c r="MP48" s="42"/>
      <c r="MQ48" s="42"/>
      <c r="MR48" s="42"/>
      <c r="MS48" s="42"/>
      <c r="MT48" s="42"/>
      <c r="MU48" s="42"/>
      <c r="MV48" s="42"/>
      <c r="MW48" s="42"/>
      <c r="MX48" s="42"/>
      <c r="MY48" s="42"/>
      <c r="MZ48" s="42"/>
      <c r="NA48" s="42"/>
      <c r="NB48" s="42"/>
      <c r="NC48" s="42"/>
      <c r="ND48" s="42"/>
      <c r="NE48" s="42"/>
      <c r="NF48" s="42"/>
      <c r="NG48" s="42"/>
      <c r="NH48" s="42"/>
      <c r="NI48" s="42"/>
      <c r="NJ48" s="42"/>
      <c r="NK48" s="42"/>
      <c r="NL48" s="42"/>
      <c r="NM48" s="42"/>
      <c r="NN48" s="42"/>
      <c r="NO48" s="42"/>
      <c r="NP48" s="42"/>
      <c r="NQ48" s="42"/>
      <c r="NR48" s="42"/>
      <c r="NS48" s="42"/>
      <c r="NT48" s="42"/>
      <c r="NU48" s="42"/>
      <c r="NV48" s="42"/>
      <c r="NW48" s="42"/>
      <c r="NX48" s="42"/>
      <c r="NY48" s="42"/>
      <c r="NZ48" s="42"/>
      <c r="OA48" s="42"/>
      <c r="OB48" s="42"/>
      <c r="OC48" s="42"/>
      <c r="OD48" s="42"/>
      <c r="OE48" s="42"/>
      <c r="OF48" s="42"/>
      <c r="OG48" s="42"/>
      <c r="OH48" s="42"/>
      <c r="OI48" s="42"/>
      <c r="OJ48" s="42"/>
      <c r="OK48" s="42"/>
      <c r="OL48" s="42"/>
      <c r="OM48" s="42"/>
      <c r="ON48" s="42"/>
      <c r="OO48" s="42"/>
      <c r="OP48" s="42"/>
      <c r="OQ48" s="42"/>
      <c r="OR48" s="42"/>
      <c r="OS48" s="42"/>
      <c r="OT48" s="42"/>
      <c r="OU48" s="42"/>
      <c r="OV48" s="42"/>
      <c r="OW48" s="42"/>
      <c r="OX48" s="42"/>
      <c r="OY48" s="42"/>
      <c r="OZ48" s="42"/>
      <c r="PA48" s="42"/>
      <c r="PB48" s="42"/>
      <c r="PC48" s="42"/>
      <c r="PD48" s="42"/>
      <c r="PE48" s="42"/>
      <c r="PF48" s="42"/>
      <c r="PG48" s="42"/>
      <c r="PH48" s="42"/>
      <c r="PI48" s="42"/>
      <c r="PJ48" s="42"/>
      <c r="PK48" s="42"/>
      <c r="PL48" s="42"/>
      <c r="PM48" s="42"/>
      <c r="PN48" s="42"/>
      <c r="PO48" s="42"/>
      <c r="PP48" s="42"/>
      <c r="PQ48" s="42"/>
      <c r="PR48" s="42"/>
      <c r="PS48" s="42"/>
      <c r="PT48" s="42"/>
      <c r="PU48" s="42"/>
      <c r="PV48" s="42"/>
      <c r="PW48" s="42"/>
      <c r="PX48" s="42"/>
      <c r="PY48" s="42"/>
      <c r="PZ48" s="42"/>
      <c r="QA48" s="42"/>
      <c r="QB48" s="42"/>
      <c r="QC48" s="42"/>
      <c r="QD48" s="42"/>
      <c r="QE48" s="42"/>
      <c r="QF48" s="42"/>
      <c r="QG48" s="42"/>
      <c r="QH48" s="42"/>
      <c r="QI48" s="42"/>
      <c r="QJ48" s="42"/>
      <c r="QK48" s="42"/>
      <c r="QL48" s="42"/>
      <c r="QM48" s="42"/>
      <c r="QN48" s="42"/>
      <c r="QO48" s="42"/>
      <c r="QP48" s="42"/>
      <c r="QQ48" s="42"/>
      <c r="QR48" s="42"/>
      <c r="QS48" s="42"/>
      <c r="QT48" s="42"/>
      <c r="QU48" s="42"/>
      <c r="QV48" s="42"/>
      <c r="QW48" s="42"/>
      <c r="QX48" s="42"/>
      <c r="QY48" s="42"/>
      <c r="QZ48" s="42"/>
      <c r="RA48" s="42"/>
      <c r="RB48" s="42"/>
      <c r="RC48" s="42"/>
      <c r="RD48" s="42"/>
      <c r="RE48" s="42"/>
      <c r="RF48" s="42"/>
      <c r="RG48" s="42"/>
      <c r="RH48" s="42"/>
      <c r="RI48" s="42"/>
      <c r="RJ48" s="42"/>
      <c r="RK48" s="42"/>
      <c r="RL48" s="42"/>
      <c r="RM48" s="42"/>
      <c r="RN48" s="42"/>
      <c r="RO48" s="42"/>
      <c r="RP48" s="42"/>
      <c r="RQ48" s="42"/>
      <c r="RR48" s="42"/>
      <c r="RS48" s="42"/>
      <c r="RT48" s="42"/>
      <c r="RU48" s="42"/>
      <c r="RV48" s="42"/>
      <c r="RW48" s="42"/>
      <c r="RX48" s="42"/>
      <c r="RY48" s="42"/>
      <c r="RZ48" s="42"/>
      <c r="SA48" s="42"/>
      <c r="SB48" s="42"/>
      <c r="SC48" s="42"/>
      <c r="SD48" s="42"/>
      <c r="SE48" s="42"/>
      <c r="SF48" s="42"/>
      <c r="SG48" s="42"/>
      <c r="SH48" s="42"/>
      <c r="SI48" s="42"/>
      <c r="SJ48" s="42"/>
      <c r="SK48" s="42"/>
      <c r="SL48" s="42"/>
      <c r="SM48" s="42"/>
      <c r="SN48" s="42"/>
      <c r="SO48" s="42"/>
      <c r="SP48" s="42"/>
      <c r="SQ48" s="42"/>
      <c r="SR48" s="42"/>
      <c r="SS48" s="42"/>
      <c r="ST48" s="42"/>
      <c r="SU48" s="42"/>
      <c r="SV48" s="42"/>
      <c r="SW48" s="42"/>
      <c r="SX48" s="42"/>
      <c r="SY48" s="42"/>
      <c r="SZ48" s="42"/>
      <c r="TA48" s="42"/>
      <c r="TB48" s="42"/>
      <c r="TC48" s="42"/>
      <c r="TD48" s="42"/>
      <c r="TE48" s="42"/>
      <c r="TF48" s="42"/>
      <c r="TG48" s="42"/>
      <c r="TH48" s="42"/>
      <c r="TI48" s="42"/>
      <c r="TJ48" s="42"/>
      <c r="TK48" s="42"/>
      <c r="TL48" s="42"/>
      <c r="TM48" s="42"/>
      <c r="TN48" s="42"/>
      <c r="TO48" s="42"/>
      <c r="TP48" s="42"/>
    </row>
    <row r="49" spans="1:699" x14ac:dyDescent="0.25">
      <c r="A49" s="21"/>
      <c r="F49" s="22"/>
      <c r="I49" s="39"/>
      <c r="AD49" s="6"/>
      <c r="AE49" s="39"/>
      <c r="AF49" s="39"/>
      <c r="AH49" s="39"/>
      <c r="BF49" s="27"/>
      <c r="CZ49" s="26"/>
      <c r="DA49" s="26"/>
      <c r="DC49" s="26"/>
      <c r="DD49" s="29"/>
      <c r="DQ49" s="26"/>
      <c r="DR49" s="26"/>
      <c r="DS49" s="26"/>
      <c r="DT49" s="26"/>
      <c r="DU49" s="26"/>
      <c r="DV49" s="26"/>
      <c r="EB49" s="26"/>
      <c r="EC49" s="30"/>
      <c r="EU49" s="31"/>
      <c r="FM49" s="30"/>
      <c r="GE49" s="32"/>
      <c r="GW49" s="30"/>
      <c r="HO49" s="32"/>
      <c r="IG49" s="30"/>
      <c r="IY49" s="31"/>
      <c r="KI49" s="31"/>
    </row>
    <row r="50" spans="1:699" x14ac:dyDescent="0.25">
      <c r="A50" s="21"/>
      <c r="B50" s="13"/>
      <c r="D50" s="13"/>
      <c r="E50" s="13"/>
      <c r="F50" s="22"/>
      <c r="G50" s="13"/>
      <c r="H50" s="13"/>
      <c r="I50" s="13"/>
      <c r="L50" s="21"/>
      <c r="M50" s="13"/>
      <c r="N50" s="13"/>
      <c r="P50" s="13"/>
      <c r="Q50" s="13"/>
      <c r="R50" s="13"/>
      <c r="S50" s="13"/>
      <c r="T50" s="13"/>
      <c r="U50" s="13"/>
      <c r="V50" s="13"/>
      <c r="Y50" s="53"/>
      <c r="Z50" s="53"/>
      <c r="BF50" s="27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43"/>
      <c r="BV50" s="43"/>
      <c r="BW50" s="43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K50" s="6"/>
      <c r="CL50" s="6"/>
      <c r="CM50" s="6"/>
      <c r="CQ50" s="105"/>
      <c r="CR50" s="105"/>
      <c r="CX50" s="13"/>
      <c r="CY50" s="13"/>
      <c r="CZ50" s="26"/>
      <c r="DA50" s="26"/>
      <c r="DB50" s="26"/>
      <c r="DC50" s="26"/>
      <c r="DD50" s="29"/>
      <c r="DQ50" s="26"/>
      <c r="DR50" s="26"/>
      <c r="DS50" s="26"/>
      <c r="DT50" s="26"/>
      <c r="DU50" s="26"/>
      <c r="DV50" s="26"/>
      <c r="DW50" s="26"/>
      <c r="EB50" s="26"/>
      <c r="EC50" s="30"/>
      <c r="EU50" s="31"/>
      <c r="FM50" s="30"/>
      <c r="GE50" s="32"/>
      <c r="GW50" s="30"/>
      <c r="HO50" s="32"/>
      <c r="IG50" s="30"/>
      <c r="IY50" s="31"/>
      <c r="KI50" s="31"/>
    </row>
    <row r="51" spans="1:699" x14ac:dyDescent="0.25">
      <c r="A51" s="21"/>
      <c r="B51" s="13"/>
      <c r="D51" s="13"/>
      <c r="E51" s="13"/>
      <c r="F51" s="22"/>
      <c r="G51" s="107"/>
      <c r="I51" s="68"/>
      <c r="J51" s="107"/>
      <c r="K51" s="107"/>
      <c r="L51" s="21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9"/>
      <c r="X51" s="109"/>
      <c r="Y51" s="53"/>
      <c r="Z51" s="53"/>
      <c r="AA51" s="43"/>
      <c r="AB51" s="109"/>
      <c r="AG51" s="23"/>
      <c r="AH51" s="23"/>
      <c r="AI51" s="42"/>
      <c r="BB51" s="42"/>
      <c r="BF51" s="27"/>
      <c r="BG51" s="42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N51" s="105"/>
      <c r="CO51" s="105"/>
      <c r="CP51" s="105"/>
      <c r="CQ51" s="105"/>
      <c r="CR51" s="158"/>
      <c r="CS51" s="97"/>
      <c r="CT51" s="97"/>
      <c r="CU51" s="97"/>
      <c r="CV51" s="97"/>
      <c r="CW51" s="97"/>
      <c r="CX51" s="13"/>
      <c r="CY51" s="13"/>
      <c r="CZ51" s="26"/>
      <c r="DA51" s="26"/>
      <c r="DB51" s="26"/>
      <c r="DC51" s="26"/>
      <c r="DD51" s="159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6"/>
      <c r="DR51" s="26"/>
      <c r="DS51" s="26"/>
      <c r="DT51" s="26"/>
      <c r="DU51" s="26"/>
      <c r="DV51" s="26"/>
      <c r="DW51" s="26"/>
      <c r="EB51" s="26"/>
      <c r="EC51" s="30"/>
      <c r="EU51" s="31"/>
      <c r="FM51" s="30"/>
      <c r="GE51" s="32"/>
      <c r="GW51" s="30"/>
      <c r="HO51" s="32"/>
      <c r="IG51" s="30"/>
      <c r="IY51" s="31"/>
      <c r="KI51" s="31"/>
      <c r="KZ51" s="21"/>
      <c r="LA51" s="21"/>
      <c r="LB51" s="21"/>
      <c r="LC51" s="21"/>
      <c r="LD51" s="21"/>
      <c r="LE51" s="21"/>
      <c r="LF51" s="21"/>
      <c r="LG51" s="21"/>
      <c r="LH51" s="21"/>
      <c r="LI51" s="21"/>
      <c r="LJ51" s="21"/>
      <c r="LK51" s="21"/>
      <c r="LL51" s="21"/>
      <c r="LM51" s="21"/>
      <c r="LN51" s="21"/>
      <c r="LO51" s="21"/>
      <c r="LP51" s="21"/>
      <c r="LQ51" s="21"/>
      <c r="LR51" s="21"/>
      <c r="LS51" s="21"/>
      <c r="LT51" s="21"/>
      <c r="LU51" s="21"/>
      <c r="LV51" s="21"/>
      <c r="LW51" s="21"/>
      <c r="LX51" s="21"/>
      <c r="LY51" s="21"/>
      <c r="LZ51" s="21"/>
      <c r="MA51" s="21"/>
      <c r="MB51" s="21"/>
      <c r="MC51" s="21"/>
      <c r="MD51" s="21"/>
      <c r="ME51" s="21"/>
      <c r="MF51" s="21"/>
      <c r="MG51" s="21"/>
      <c r="MH51" s="21"/>
      <c r="MI51" s="21"/>
      <c r="MJ51" s="21"/>
      <c r="MK51" s="21"/>
      <c r="ML51" s="21"/>
      <c r="MM51" s="21"/>
      <c r="MN51" s="21"/>
      <c r="MO51" s="21"/>
      <c r="MP51" s="21"/>
      <c r="MQ51" s="21"/>
      <c r="MR51" s="21"/>
      <c r="MS51" s="21"/>
      <c r="MT51" s="21"/>
      <c r="MU51" s="21"/>
      <c r="MV51" s="21"/>
      <c r="MW51" s="21"/>
      <c r="MX51" s="21"/>
      <c r="MY51" s="21"/>
      <c r="MZ51" s="21"/>
      <c r="NA51" s="21"/>
      <c r="NB51" s="21"/>
      <c r="NC51" s="21"/>
      <c r="ND51" s="21"/>
      <c r="NE51" s="21"/>
      <c r="NF51" s="21"/>
      <c r="NG51" s="21"/>
      <c r="NH51" s="21"/>
      <c r="NI51" s="21"/>
      <c r="NJ51" s="21"/>
      <c r="NK51" s="21"/>
      <c r="NL51" s="21"/>
      <c r="NM51" s="21"/>
      <c r="NN51" s="21"/>
      <c r="NO51" s="21"/>
      <c r="NP51" s="21"/>
      <c r="NQ51" s="21"/>
      <c r="NR51" s="21"/>
      <c r="NS51" s="21"/>
      <c r="NT51" s="21"/>
      <c r="NU51" s="21"/>
      <c r="NV51" s="21"/>
      <c r="NW51" s="21"/>
      <c r="NX51" s="21"/>
      <c r="NY51" s="21"/>
      <c r="NZ51" s="21"/>
      <c r="OA51" s="21"/>
      <c r="OB51" s="21"/>
      <c r="OC51" s="21"/>
      <c r="OD51" s="21"/>
      <c r="OE51" s="21"/>
      <c r="OF51" s="21"/>
      <c r="OG51" s="21"/>
      <c r="OH51" s="21"/>
      <c r="OI51" s="21"/>
      <c r="OJ51" s="21"/>
      <c r="OK51" s="21"/>
      <c r="OL51" s="21"/>
      <c r="OM51" s="21"/>
      <c r="ON51" s="21"/>
      <c r="OO51" s="21"/>
      <c r="OP51" s="21"/>
      <c r="OQ51" s="21"/>
      <c r="OR51" s="21"/>
      <c r="OS51" s="21"/>
      <c r="OT51" s="21"/>
      <c r="OU51" s="21"/>
      <c r="OV51" s="21"/>
      <c r="OW51" s="21"/>
      <c r="OX51" s="21"/>
      <c r="OY51" s="21"/>
      <c r="OZ51" s="21"/>
      <c r="PA51" s="21"/>
      <c r="PB51" s="21"/>
      <c r="PC51" s="21"/>
      <c r="PD51" s="21"/>
      <c r="PE51" s="21"/>
      <c r="PF51" s="21"/>
      <c r="PG51" s="21"/>
      <c r="PH51" s="21"/>
      <c r="PI51" s="21"/>
      <c r="PJ51" s="21"/>
      <c r="PK51" s="21"/>
      <c r="PL51" s="21"/>
      <c r="PM51" s="21"/>
      <c r="PN51" s="21"/>
      <c r="PO51" s="21"/>
      <c r="PP51" s="21"/>
      <c r="PQ51" s="21"/>
      <c r="PR51" s="21"/>
      <c r="PS51" s="21"/>
      <c r="PT51" s="21"/>
      <c r="PU51" s="21"/>
      <c r="PV51" s="21"/>
      <c r="PW51" s="21"/>
      <c r="PX51" s="21"/>
      <c r="PY51" s="21"/>
      <c r="PZ51" s="21"/>
      <c r="QA51" s="21"/>
      <c r="QB51" s="21"/>
      <c r="QC51" s="21"/>
      <c r="QD51" s="21"/>
      <c r="QE51" s="21"/>
      <c r="QF51" s="21"/>
      <c r="QG51" s="21"/>
      <c r="QH51" s="21"/>
      <c r="QI51" s="21"/>
      <c r="QJ51" s="21"/>
      <c r="QK51" s="21"/>
      <c r="QL51" s="21"/>
      <c r="QM51" s="21"/>
      <c r="QN51" s="21"/>
      <c r="QO51" s="21"/>
      <c r="QP51" s="21"/>
      <c r="QQ51" s="21"/>
      <c r="QR51" s="21"/>
      <c r="QS51" s="21"/>
      <c r="QT51" s="21"/>
      <c r="QU51" s="21"/>
      <c r="QV51" s="21"/>
      <c r="QW51" s="21"/>
      <c r="QX51" s="21"/>
      <c r="QY51" s="21"/>
      <c r="QZ51" s="21"/>
      <c r="RA51" s="21"/>
      <c r="RB51" s="21"/>
      <c r="RC51" s="21"/>
      <c r="RD51" s="21"/>
      <c r="RE51" s="21"/>
      <c r="RF51" s="21"/>
      <c r="RG51" s="21"/>
      <c r="RH51" s="21"/>
      <c r="RI51" s="21"/>
      <c r="RJ51" s="21"/>
      <c r="RK51" s="21"/>
      <c r="RL51" s="21"/>
      <c r="RM51" s="21"/>
      <c r="RN51" s="21"/>
      <c r="RO51" s="21"/>
      <c r="RP51" s="21"/>
      <c r="RQ51" s="21"/>
      <c r="RR51" s="21"/>
      <c r="RS51" s="21"/>
      <c r="RT51" s="21"/>
      <c r="RU51" s="21"/>
      <c r="RV51" s="21"/>
      <c r="RW51" s="21"/>
      <c r="RX51" s="21"/>
      <c r="RY51" s="21"/>
      <c r="RZ51" s="21"/>
      <c r="SA51" s="21"/>
      <c r="SB51" s="21"/>
      <c r="SC51" s="21"/>
      <c r="SD51" s="21"/>
      <c r="SE51" s="21"/>
      <c r="SF51" s="21"/>
      <c r="SG51" s="21"/>
      <c r="SH51" s="21"/>
      <c r="SI51" s="21"/>
      <c r="SJ51" s="21"/>
      <c r="SK51" s="21"/>
      <c r="SL51" s="21"/>
      <c r="SM51" s="21"/>
      <c r="SN51" s="21"/>
      <c r="SO51" s="21"/>
      <c r="SP51" s="21"/>
      <c r="SQ51" s="21"/>
      <c r="SR51" s="21"/>
      <c r="SS51" s="21"/>
      <c r="ST51" s="21"/>
      <c r="SU51" s="21"/>
      <c r="SV51" s="21"/>
      <c r="SW51" s="21"/>
      <c r="SX51" s="21"/>
      <c r="SY51" s="21"/>
      <c r="SZ51" s="21"/>
      <c r="TA51" s="21"/>
      <c r="TB51" s="21"/>
      <c r="TC51" s="21"/>
      <c r="TD51" s="21"/>
      <c r="TE51" s="21"/>
      <c r="TF51" s="21"/>
      <c r="TG51" s="21"/>
      <c r="TH51" s="21"/>
      <c r="TI51" s="21"/>
      <c r="TJ51" s="21"/>
      <c r="TK51" s="21"/>
      <c r="TL51" s="21"/>
      <c r="TM51" s="21"/>
      <c r="TN51" s="21"/>
      <c r="TO51" s="21"/>
      <c r="TP51" s="21"/>
    </row>
    <row r="52" spans="1:699" x14ac:dyDescent="0.25">
      <c r="A52" s="21"/>
      <c r="B52" s="13"/>
      <c r="D52" s="13"/>
      <c r="E52" s="13"/>
      <c r="F52" s="22"/>
      <c r="Y52" s="53"/>
      <c r="Z52" s="53"/>
      <c r="AD52" s="25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K52" s="42"/>
      <c r="CL52" s="42"/>
      <c r="CM52" s="42"/>
      <c r="CN52" s="105"/>
      <c r="CO52" s="105"/>
      <c r="CP52" s="105"/>
      <c r="CR52" s="42"/>
      <c r="CS52" s="43"/>
      <c r="CT52" s="43"/>
      <c r="CU52" s="43"/>
      <c r="CV52" s="43"/>
      <c r="CW52" s="43"/>
      <c r="CX52" s="13"/>
      <c r="CY52" s="93"/>
      <c r="CZ52" s="26"/>
      <c r="DA52" s="26"/>
      <c r="DC52" s="26"/>
      <c r="DD52" s="98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26"/>
      <c r="DR52" s="26"/>
      <c r="DS52" s="26"/>
      <c r="DT52" s="26"/>
      <c r="DU52" s="26"/>
      <c r="DV52" s="26"/>
      <c r="DW52" s="26"/>
      <c r="EB52" s="26"/>
      <c r="EC52" s="30"/>
      <c r="ED52" s="42"/>
      <c r="EE52" s="42"/>
      <c r="EF52" s="42"/>
      <c r="EG52" s="42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31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M52" s="30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3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30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3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30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  <c r="IW52" s="42"/>
      <c r="IX52" s="42"/>
      <c r="IY52" s="31"/>
      <c r="IZ52" s="42"/>
      <c r="JA52" s="42"/>
      <c r="JB52" s="42"/>
      <c r="JC52" s="42"/>
      <c r="JD52" s="42"/>
      <c r="JE52" s="42"/>
      <c r="JF52" s="42"/>
      <c r="JG52" s="42"/>
      <c r="JH52" s="42"/>
      <c r="JI52" s="42"/>
      <c r="JJ52" s="42"/>
      <c r="JK52" s="42"/>
      <c r="JL52" s="42"/>
      <c r="JM52" s="42"/>
      <c r="JN52" s="42"/>
      <c r="JO52" s="42"/>
      <c r="JP52" s="42"/>
      <c r="JQ52" s="42"/>
      <c r="JR52" s="42"/>
      <c r="JS52" s="42"/>
      <c r="JT52" s="42"/>
      <c r="JU52" s="42"/>
      <c r="JV52" s="42"/>
      <c r="JW52" s="42"/>
      <c r="JX52" s="42"/>
      <c r="JY52" s="42"/>
      <c r="JZ52" s="42"/>
      <c r="KA52" s="42"/>
      <c r="KB52" s="42"/>
      <c r="KC52" s="42"/>
      <c r="KD52" s="42"/>
      <c r="KE52" s="42"/>
      <c r="KF52" s="42"/>
      <c r="KG52" s="42"/>
      <c r="KH52" s="42"/>
      <c r="KI52" s="31"/>
      <c r="KJ52" s="42"/>
      <c r="KK52" s="42"/>
      <c r="KL52" s="42"/>
      <c r="KM52" s="42"/>
      <c r="KN52" s="42"/>
      <c r="KO52" s="42"/>
      <c r="KP52" s="42"/>
      <c r="KQ52" s="42"/>
      <c r="KR52" s="42"/>
      <c r="KS52" s="42"/>
      <c r="KT52" s="42"/>
      <c r="KU52" s="42"/>
      <c r="KV52" s="42"/>
      <c r="KW52" s="42"/>
      <c r="KX52" s="42"/>
      <c r="KY52" s="42"/>
      <c r="KZ52" s="42"/>
      <c r="LA52" s="42"/>
      <c r="LB52" s="42"/>
      <c r="LC52" s="42"/>
      <c r="LD52" s="42"/>
      <c r="LE52" s="42"/>
      <c r="LF52" s="42"/>
      <c r="LG52" s="42"/>
      <c r="LH52" s="42"/>
      <c r="LI52" s="42"/>
      <c r="LJ52" s="42"/>
      <c r="LK52" s="42"/>
      <c r="LL52" s="42"/>
      <c r="LM52" s="42"/>
      <c r="LN52" s="42"/>
      <c r="LO52" s="42"/>
      <c r="LP52" s="42"/>
      <c r="LQ52" s="42"/>
      <c r="LR52" s="42"/>
      <c r="LS52" s="42"/>
      <c r="LT52" s="42"/>
      <c r="LU52" s="42"/>
      <c r="LV52" s="42"/>
      <c r="LW52" s="42"/>
      <c r="LX52" s="42"/>
      <c r="LY52" s="42"/>
      <c r="LZ52" s="42"/>
      <c r="MA52" s="42"/>
      <c r="MB52" s="42"/>
      <c r="MC52" s="42"/>
      <c r="MD52" s="42"/>
      <c r="ME52" s="42"/>
      <c r="MF52" s="42"/>
      <c r="MG52" s="42"/>
      <c r="MH52" s="42"/>
      <c r="MI52" s="42"/>
      <c r="MJ52" s="42"/>
      <c r="MK52" s="42"/>
      <c r="ML52" s="42"/>
      <c r="MM52" s="42"/>
      <c r="MN52" s="42"/>
      <c r="MO52" s="42"/>
      <c r="MP52" s="42"/>
      <c r="MQ52" s="42"/>
      <c r="MR52" s="42"/>
      <c r="MS52" s="42"/>
      <c r="MT52" s="42"/>
      <c r="MU52" s="42"/>
      <c r="MV52" s="42"/>
      <c r="MW52" s="42"/>
      <c r="MX52" s="42"/>
      <c r="MY52" s="42"/>
      <c r="MZ52" s="42"/>
      <c r="NA52" s="42"/>
      <c r="NB52" s="42"/>
      <c r="NC52" s="42"/>
      <c r="ND52" s="42"/>
      <c r="NE52" s="42"/>
      <c r="NF52" s="42"/>
      <c r="NG52" s="42"/>
      <c r="NH52" s="42"/>
      <c r="NI52" s="42"/>
      <c r="NJ52" s="42"/>
      <c r="NK52" s="42"/>
      <c r="NL52" s="42"/>
      <c r="NM52" s="42"/>
      <c r="NN52" s="42"/>
      <c r="NO52" s="42"/>
      <c r="NP52" s="42"/>
      <c r="NQ52" s="42"/>
      <c r="NR52" s="42"/>
      <c r="NS52" s="42"/>
      <c r="NT52" s="42"/>
      <c r="NU52" s="42"/>
      <c r="NV52" s="42"/>
      <c r="NW52" s="42"/>
      <c r="NX52" s="42"/>
      <c r="NY52" s="42"/>
      <c r="NZ52" s="42"/>
      <c r="OA52" s="42"/>
      <c r="OB52" s="42"/>
      <c r="OC52" s="42"/>
      <c r="OD52" s="42"/>
      <c r="OE52" s="42"/>
      <c r="OF52" s="42"/>
      <c r="OG52" s="42"/>
      <c r="OH52" s="42"/>
      <c r="OI52" s="42"/>
      <c r="OJ52" s="42"/>
      <c r="OK52" s="42"/>
      <c r="OL52" s="42"/>
      <c r="OM52" s="42"/>
      <c r="ON52" s="42"/>
      <c r="OO52" s="42"/>
      <c r="OP52" s="42"/>
      <c r="OQ52" s="42"/>
      <c r="OR52" s="42"/>
      <c r="OS52" s="42"/>
      <c r="OT52" s="42"/>
      <c r="OU52" s="42"/>
      <c r="OV52" s="42"/>
      <c r="OW52" s="42"/>
      <c r="OX52" s="42"/>
      <c r="OY52" s="42"/>
      <c r="OZ52" s="42"/>
      <c r="PA52" s="42"/>
      <c r="PB52" s="42"/>
      <c r="PC52" s="42"/>
      <c r="PD52" s="42"/>
      <c r="PE52" s="42"/>
      <c r="PF52" s="42"/>
      <c r="PG52" s="42"/>
      <c r="PH52" s="42"/>
      <c r="PI52" s="42"/>
      <c r="PJ52" s="42"/>
      <c r="PK52" s="42"/>
      <c r="PL52" s="42"/>
      <c r="PM52" s="42"/>
      <c r="PN52" s="42"/>
      <c r="PO52" s="42"/>
      <c r="PP52" s="42"/>
      <c r="PQ52" s="42"/>
      <c r="PR52" s="42"/>
      <c r="PS52" s="42"/>
      <c r="PT52" s="42"/>
      <c r="PU52" s="42"/>
      <c r="PV52" s="42"/>
      <c r="PW52" s="42"/>
      <c r="PX52" s="42"/>
      <c r="PY52" s="42"/>
      <c r="PZ52" s="42"/>
      <c r="QA52" s="42"/>
      <c r="QB52" s="42"/>
      <c r="QC52" s="42"/>
      <c r="QD52" s="42"/>
      <c r="QE52" s="42"/>
      <c r="QF52" s="42"/>
      <c r="QG52" s="42"/>
      <c r="QH52" s="42"/>
      <c r="QI52" s="42"/>
      <c r="QJ52" s="42"/>
      <c r="QK52" s="42"/>
      <c r="QL52" s="42"/>
      <c r="QM52" s="42"/>
      <c r="QN52" s="42"/>
      <c r="QO52" s="42"/>
      <c r="QP52" s="42"/>
      <c r="QQ52" s="42"/>
      <c r="QR52" s="42"/>
      <c r="QS52" s="42"/>
      <c r="QT52" s="42"/>
      <c r="QU52" s="42"/>
      <c r="QV52" s="42"/>
      <c r="QW52" s="42"/>
      <c r="QX52" s="42"/>
      <c r="QY52" s="42"/>
      <c r="QZ52" s="42"/>
      <c r="RA52" s="42"/>
      <c r="RB52" s="42"/>
      <c r="RC52" s="42"/>
      <c r="RD52" s="42"/>
      <c r="RE52" s="42"/>
      <c r="RF52" s="42"/>
      <c r="RG52" s="42"/>
      <c r="RH52" s="42"/>
      <c r="RI52" s="42"/>
      <c r="RJ52" s="42"/>
      <c r="RK52" s="42"/>
      <c r="RL52" s="42"/>
      <c r="RM52" s="42"/>
    </row>
    <row r="53" spans="1:699" x14ac:dyDescent="0.25">
      <c r="A53" s="21"/>
      <c r="B53" s="13"/>
      <c r="D53" s="13"/>
      <c r="E53" s="13"/>
      <c r="F53" s="22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81"/>
      <c r="X53" s="81"/>
      <c r="Y53" s="53"/>
      <c r="Z53" s="53"/>
      <c r="AA53" s="25"/>
      <c r="AB53" s="25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15"/>
      <c r="BD53" s="15"/>
      <c r="BE53" s="15"/>
      <c r="BF53" s="27"/>
      <c r="BG53" s="60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25"/>
      <c r="CA53" s="59"/>
      <c r="CB53" s="59"/>
      <c r="CC53" s="59"/>
      <c r="CD53" s="59"/>
      <c r="CE53" s="59"/>
      <c r="CF53" s="59"/>
      <c r="CG53" s="59"/>
      <c r="CH53" s="59"/>
      <c r="CI53" s="59"/>
      <c r="CK53" s="59"/>
      <c r="CL53" s="59"/>
      <c r="CM53" s="59"/>
      <c r="CN53" s="61"/>
      <c r="CO53" s="61"/>
      <c r="CP53" s="61"/>
      <c r="CQ53" s="61"/>
      <c r="CR53" s="61"/>
      <c r="CS53" s="25"/>
      <c r="CT53" s="25"/>
      <c r="CU53" s="25"/>
      <c r="CV53" s="71"/>
      <c r="CW53" s="71"/>
      <c r="CX53" s="13"/>
      <c r="CY53" s="13"/>
      <c r="CZ53" s="73"/>
      <c r="DA53" s="73"/>
      <c r="DB53" s="73"/>
      <c r="DC53" s="73"/>
      <c r="DD53" s="186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15"/>
      <c r="DR53" s="15"/>
      <c r="DS53" s="15"/>
      <c r="DT53" s="15"/>
      <c r="DU53" s="15"/>
      <c r="DV53" s="15"/>
      <c r="DW53" s="15"/>
      <c r="DX53" s="13"/>
      <c r="DY53" s="13"/>
      <c r="DZ53" s="13"/>
      <c r="EA53" s="13"/>
      <c r="EB53" s="15"/>
      <c r="EC53" s="63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0"/>
      <c r="EQ53" s="60"/>
      <c r="ER53" s="60"/>
      <c r="ES53" s="60"/>
      <c r="ET53" s="60"/>
      <c r="EU53" s="64"/>
      <c r="EV53" s="60"/>
      <c r="EW53" s="60"/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13"/>
      <c r="FM53" s="63"/>
      <c r="FN53" s="60"/>
      <c r="FO53" s="60"/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5"/>
      <c r="GF53" s="60"/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63"/>
      <c r="GX53" s="60"/>
      <c r="GY53" s="60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0"/>
      <c r="HO53" s="65"/>
      <c r="HP53" s="60"/>
      <c r="HQ53" s="60"/>
      <c r="HR53" s="60"/>
      <c r="HS53" s="60"/>
      <c r="HT53" s="60"/>
      <c r="HU53" s="60"/>
      <c r="HV53" s="60"/>
      <c r="HW53" s="60"/>
      <c r="HX53" s="60"/>
      <c r="HY53" s="60"/>
      <c r="HZ53" s="60"/>
      <c r="IA53" s="60"/>
      <c r="IB53" s="60"/>
      <c r="IC53" s="60"/>
      <c r="ID53" s="60"/>
      <c r="IE53" s="60"/>
      <c r="IF53" s="60"/>
      <c r="IG53" s="63"/>
      <c r="IH53" s="60"/>
      <c r="II53" s="60"/>
      <c r="IJ53" s="60"/>
      <c r="IK53" s="60"/>
      <c r="IL53" s="60"/>
      <c r="IM53" s="60"/>
      <c r="IN53" s="60"/>
      <c r="IO53" s="60"/>
      <c r="IP53" s="60"/>
      <c r="IQ53" s="60"/>
      <c r="IR53" s="60"/>
      <c r="IS53" s="60"/>
      <c r="IT53" s="60"/>
      <c r="IU53" s="60"/>
      <c r="IV53" s="60"/>
      <c r="IW53" s="60"/>
      <c r="IX53" s="60"/>
      <c r="IY53" s="64"/>
      <c r="IZ53" s="60"/>
      <c r="JA53" s="60"/>
      <c r="JB53" s="60"/>
      <c r="JC53" s="60"/>
      <c r="JD53" s="60"/>
      <c r="JE53" s="60"/>
      <c r="JF53" s="60"/>
      <c r="JG53" s="60"/>
      <c r="JH53" s="60"/>
      <c r="JI53" s="60"/>
      <c r="JJ53" s="60"/>
      <c r="JK53" s="60"/>
      <c r="JL53" s="60"/>
      <c r="JM53" s="60"/>
      <c r="JN53" s="60"/>
      <c r="JO53" s="60"/>
      <c r="JP53" s="60"/>
      <c r="JQ53" s="60"/>
      <c r="JR53" s="60"/>
      <c r="JS53" s="60"/>
      <c r="JT53" s="60"/>
      <c r="JU53" s="60"/>
      <c r="JV53" s="60"/>
      <c r="JW53" s="60"/>
      <c r="JX53" s="60"/>
      <c r="JY53" s="60"/>
      <c r="JZ53" s="60"/>
      <c r="KA53" s="60"/>
      <c r="KB53" s="60"/>
      <c r="KC53" s="60"/>
      <c r="KD53" s="60"/>
      <c r="KE53" s="60"/>
      <c r="KF53" s="60"/>
      <c r="KG53" s="60"/>
      <c r="KH53" s="60"/>
      <c r="KI53" s="64"/>
      <c r="KJ53" s="60"/>
      <c r="KK53" s="60"/>
      <c r="KL53" s="60"/>
      <c r="KM53" s="60"/>
      <c r="KN53" s="60"/>
      <c r="KO53" s="60"/>
      <c r="KP53" s="60"/>
      <c r="KQ53" s="60"/>
      <c r="KR53" s="60"/>
      <c r="KS53" s="60"/>
      <c r="KT53" s="60"/>
      <c r="KU53" s="60"/>
      <c r="KV53" s="60"/>
      <c r="KW53" s="60"/>
      <c r="KX53" s="60"/>
      <c r="KY53" s="60"/>
      <c r="KZ53" s="76"/>
      <c r="LA53" s="76"/>
      <c r="LB53" s="76"/>
      <c r="LC53" s="76"/>
      <c r="LD53" s="76"/>
      <c r="LE53" s="76"/>
      <c r="LF53" s="76"/>
      <c r="LG53" s="76"/>
      <c r="LH53" s="76"/>
      <c r="LI53" s="76"/>
      <c r="LJ53" s="76"/>
      <c r="LK53" s="76"/>
      <c r="LL53" s="76"/>
      <c r="LM53" s="76"/>
      <c r="LN53" s="76"/>
      <c r="LO53" s="76"/>
      <c r="LP53" s="76"/>
      <c r="LQ53" s="76"/>
      <c r="LR53" s="76"/>
      <c r="LS53" s="76"/>
      <c r="LT53" s="76"/>
      <c r="LU53" s="76"/>
      <c r="LV53" s="76"/>
      <c r="LW53" s="76"/>
      <c r="LX53" s="76"/>
      <c r="LY53" s="76"/>
      <c r="LZ53" s="76"/>
      <c r="MA53" s="76"/>
      <c r="MB53" s="76"/>
      <c r="MC53" s="76"/>
      <c r="MD53" s="76"/>
      <c r="ME53" s="76"/>
      <c r="MF53" s="76"/>
      <c r="MG53" s="76"/>
      <c r="MH53" s="76"/>
      <c r="MI53" s="76"/>
      <c r="MJ53" s="76"/>
      <c r="MK53" s="76"/>
      <c r="ML53" s="76"/>
      <c r="MM53" s="76"/>
      <c r="MN53" s="76"/>
      <c r="MO53" s="76"/>
      <c r="MP53" s="76"/>
      <c r="MQ53" s="76"/>
      <c r="MR53" s="76"/>
      <c r="MS53" s="76"/>
      <c r="MT53" s="76"/>
      <c r="MU53" s="76"/>
      <c r="MV53" s="76"/>
      <c r="MW53" s="76"/>
      <c r="MX53" s="76"/>
      <c r="MY53" s="76"/>
      <c r="MZ53" s="76"/>
      <c r="NA53" s="76"/>
      <c r="NB53" s="76"/>
      <c r="NC53" s="76"/>
      <c r="ND53" s="76"/>
      <c r="NE53" s="76"/>
      <c r="NF53" s="76"/>
      <c r="NG53" s="76"/>
      <c r="NH53" s="76"/>
      <c r="NI53" s="76"/>
      <c r="NJ53" s="76"/>
      <c r="NK53" s="76"/>
      <c r="NL53" s="76"/>
      <c r="NM53" s="76"/>
      <c r="NN53" s="76"/>
      <c r="NO53" s="76"/>
      <c r="NP53" s="76"/>
      <c r="NQ53" s="76"/>
      <c r="NR53" s="76"/>
      <c r="NS53" s="76"/>
      <c r="NT53" s="76"/>
      <c r="NU53" s="76"/>
      <c r="NV53" s="76"/>
      <c r="NW53" s="76"/>
      <c r="NX53" s="76"/>
      <c r="NY53" s="76"/>
      <c r="NZ53" s="76"/>
      <c r="OA53" s="76"/>
      <c r="OB53" s="76"/>
      <c r="OC53" s="76"/>
      <c r="OD53" s="76"/>
      <c r="OE53" s="76"/>
      <c r="OF53" s="76"/>
      <c r="OG53" s="76"/>
      <c r="OH53" s="76"/>
      <c r="OI53" s="76"/>
      <c r="OJ53" s="76"/>
      <c r="OK53" s="76"/>
      <c r="OL53" s="76"/>
      <c r="OM53" s="76"/>
      <c r="ON53" s="76"/>
      <c r="OO53" s="76"/>
      <c r="OP53" s="76"/>
      <c r="OQ53" s="76"/>
      <c r="OR53" s="76"/>
      <c r="OS53" s="76"/>
      <c r="OT53" s="76"/>
      <c r="OU53" s="76"/>
      <c r="OV53" s="76"/>
      <c r="OW53" s="76"/>
      <c r="OX53" s="76"/>
      <c r="OY53" s="76"/>
      <c r="OZ53" s="76"/>
      <c r="PA53" s="76"/>
      <c r="PB53" s="76"/>
      <c r="PC53" s="76"/>
      <c r="PD53" s="76"/>
      <c r="PE53" s="76"/>
      <c r="PF53" s="76"/>
      <c r="PG53" s="76"/>
      <c r="PH53" s="76"/>
      <c r="PI53" s="76"/>
      <c r="PJ53" s="76"/>
      <c r="PK53" s="76"/>
      <c r="PL53" s="76"/>
      <c r="PM53" s="76"/>
      <c r="PN53" s="76"/>
      <c r="PO53" s="76"/>
      <c r="PP53" s="76"/>
      <c r="PQ53" s="76"/>
      <c r="PR53" s="76"/>
      <c r="PS53" s="76"/>
      <c r="PT53" s="76"/>
      <c r="PU53" s="76"/>
      <c r="PV53" s="76"/>
      <c r="PW53" s="76"/>
      <c r="PX53" s="76"/>
      <c r="PY53" s="76"/>
      <c r="PZ53" s="76"/>
      <c r="QA53" s="76"/>
      <c r="QB53" s="76"/>
      <c r="QC53" s="76"/>
      <c r="QD53" s="76"/>
      <c r="QE53" s="76"/>
      <c r="QF53" s="76"/>
      <c r="QG53" s="76"/>
      <c r="QH53" s="76"/>
      <c r="QI53" s="76"/>
      <c r="QJ53" s="76"/>
      <c r="QK53" s="76"/>
      <c r="QL53" s="76"/>
      <c r="QM53" s="76"/>
      <c r="QN53" s="76"/>
      <c r="QO53" s="76"/>
      <c r="QP53" s="76"/>
      <c r="QQ53" s="76"/>
      <c r="QR53" s="76"/>
      <c r="QS53" s="76"/>
      <c r="QT53" s="76"/>
      <c r="QU53" s="76"/>
      <c r="QV53" s="76"/>
      <c r="QW53" s="76"/>
      <c r="QX53" s="76"/>
      <c r="QY53" s="76"/>
      <c r="QZ53" s="76"/>
      <c r="RA53" s="76"/>
      <c r="RB53" s="76"/>
      <c r="RC53" s="76"/>
      <c r="RD53" s="76"/>
      <c r="RE53" s="76"/>
      <c r="RF53" s="76"/>
      <c r="RG53" s="76"/>
      <c r="RH53" s="76"/>
      <c r="RI53" s="76"/>
      <c r="RJ53" s="76"/>
      <c r="RK53" s="76"/>
      <c r="RL53" s="76"/>
      <c r="RM53" s="76"/>
      <c r="RN53" s="76"/>
      <c r="RO53" s="76"/>
      <c r="RP53" s="76"/>
      <c r="RQ53" s="76"/>
      <c r="RR53" s="76"/>
      <c r="RS53" s="76"/>
      <c r="RT53" s="76"/>
      <c r="RU53" s="76"/>
      <c r="RV53" s="76"/>
      <c r="RW53" s="76"/>
      <c r="RX53" s="76"/>
      <c r="RY53" s="76"/>
      <c r="RZ53" s="76"/>
      <c r="SA53" s="76"/>
      <c r="SB53" s="76"/>
      <c r="SC53" s="76"/>
      <c r="SD53" s="76"/>
      <c r="SE53" s="76"/>
      <c r="SF53" s="76"/>
      <c r="SG53" s="76"/>
      <c r="SH53" s="76"/>
      <c r="SI53" s="76"/>
      <c r="SJ53" s="76"/>
      <c r="SK53" s="76"/>
      <c r="SL53" s="76"/>
      <c r="SM53" s="76"/>
      <c r="SN53" s="76"/>
      <c r="SO53" s="76"/>
      <c r="SP53" s="76"/>
      <c r="SQ53" s="76"/>
      <c r="SR53" s="76"/>
      <c r="SS53" s="76"/>
      <c r="ST53" s="76"/>
      <c r="SU53" s="76"/>
      <c r="SV53" s="76"/>
      <c r="SW53" s="76"/>
      <c r="SX53" s="76"/>
      <c r="SY53" s="76"/>
      <c r="SZ53" s="76"/>
      <c r="TA53" s="76"/>
      <c r="TB53" s="76"/>
      <c r="TC53" s="76"/>
      <c r="TD53" s="76"/>
      <c r="TE53" s="76"/>
      <c r="TF53" s="76"/>
      <c r="TG53" s="76"/>
      <c r="TH53" s="76"/>
      <c r="TI53" s="76"/>
      <c r="TJ53" s="76"/>
      <c r="TK53" s="76"/>
      <c r="TL53" s="76"/>
      <c r="TM53" s="76"/>
      <c r="TN53" s="76"/>
      <c r="TO53" s="76"/>
      <c r="TP53" s="76"/>
    </row>
    <row r="54" spans="1:699" x14ac:dyDescent="0.25">
      <c r="A54" s="21"/>
      <c r="B54" s="13"/>
      <c r="D54" s="13"/>
      <c r="E54" s="13"/>
      <c r="F54" s="22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81"/>
      <c r="X54" s="81"/>
      <c r="Y54" s="53"/>
      <c r="Z54" s="53"/>
      <c r="AA54" s="25"/>
      <c r="AB54" s="25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15"/>
      <c r="BD54" s="15"/>
      <c r="BE54" s="15"/>
      <c r="BF54" s="27"/>
      <c r="BG54" s="60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25"/>
      <c r="CA54" s="59"/>
      <c r="CB54" s="59"/>
      <c r="CC54" s="59"/>
      <c r="CD54" s="59"/>
      <c r="CE54" s="59"/>
      <c r="CF54" s="59"/>
      <c r="CG54" s="59"/>
      <c r="CH54" s="59"/>
      <c r="CI54" s="59"/>
      <c r="CK54" s="59"/>
      <c r="CL54" s="59"/>
      <c r="CM54" s="59"/>
      <c r="CN54" s="61"/>
      <c r="CO54" s="61"/>
      <c r="CP54" s="61"/>
      <c r="CQ54" s="61"/>
      <c r="CR54" s="61"/>
      <c r="CS54" s="25"/>
      <c r="CT54" s="25"/>
      <c r="CU54" s="25"/>
      <c r="CV54" s="71"/>
      <c r="CW54" s="71"/>
      <c r="CX54" s="13"/>
      <c r="CY54" s="13"/>
      <c r="CZ54" s="73"/>
      <c r="DA54" s="73"/>
      <c r="DB54" s="73"/>
      <c r="DC54" s="73"/>
      <c r="DD54" s="186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15"/>
      <c r="DR54" s="15"/>
      <c r="DS54" s="15"/>
      <c r="DT54" s="15"/>
      <c r="DU54" s="15"/>
      <c r="DV54" s="15"/>
      <c r="DW54" s="15"/>
      <c r="DX54" s="13"/>
      <c r="DY54" s="13"/>
      <c r="DZ54" s="13"/>
      <c r="EA54" s="13"/>
      <c r="EB54" s="15"/>
      <c r="EC54" s="63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4"/>
      <c r="EV54" s="60"/>
      <c r="EW54" s="60"/>
      <c r="EX54" s="60"/>
      <c r="EY54" s="60"/>
      <c r="EZ54" s="60"/>
      <c r="FA54" s="60"/>
      <c r="FB54" s="60"/>
      <c r="FC54" s="60"/>
      <c r="FD54" s="60"/>
      <c r="FE54" s="60"/>
      <c r="FF54" s="60"/>
      <c r="FG54" s="60"/>
      <c r="FH54" s="60"/>
      <c r="FI54" s="60"/>
      <c r="FJ54" s="60"/>
      <c r="FK54" s="60"/>
      <c r="FL54" s="13"/>
      <c r="FM54" s="63"/>
      <c r="FN54" s="60"/>
      <c r="FO54" s="60"/>
      <c r="FP54" s="60"/>
      <c r="FQ54" s="60"/>
      <c r="FR54" s="60"/>
      <c r="FS54" s="60"/>
      <c r="FT54" s="60"/>
      <c r="FU54" s="60"/>
      <c r="FV54" s="60"/>
      <c r="FW54" s="60"/>
      <c r="FX54" s="60"/>
      <c r="FY54" s="60"/>
      <c r="FZ54" s="60"/>
      <c r="GA54" s="60"/>
      <c r="GB54" s="60"/>
      <c r="GC54" s="60"/>
      <c r="GD54" s="60"/>
      <c r="GE54" s="65"/>
      <c r="GF54" s="60"/>
      <c r="GG54" s="60"/>
      <c r="GH54" s="60"/>
      <c r="GI54" s="60"/>
      <c r="GJ54" s="60"/>
      <c r="GK54" s="60"/>
      <c r="GL54" s="60"/>
      <c r="GM54" s="60"/>
      <c r="GN54" s="60"/>
      <c r="GO54" s="60"/>
      <c r="GP54" s="60"/>
      <c r="GQ54" s="60"/>
      <c r="GR54" s="60"/>
      <c r="GS54" s="60"/>
      <c r="GT54" s="60"/>
      <c r="GU54" s="60"/>
      <c r="GV54" s="60"/>
      <c r="GW54" s="63"/>
      <c r="GX54" s="60"/>
      <c r="GY54" s="60"/>
      <c r="GZ54" s="60"/>
      <c r="HA54" s="60"/>
      <c r="HB54" s="60"/>
      <c r="HC54" s="60"/>
      <c r="HD54" s="60"/>
      <c r="HE54" s="60"/>
      <c r="HF54" s="60"/>
      <c r="HG54" s="60"/>
      <c r="HH54" s="60"/>
      <c r="HI54" s="60"/>
      <c r="HJ54" s="60"/>
      <c r="HK54" s="60"/>
      <c r="HL54" s="60"/>
      <c r="HM54" s="60"/>
      <c r="HN54" s="60"/>
      <c r="HO54" s="65"/>
      <c r="HP54" s="60"/>
      <c r="HQ54" s="60"/>
      <c r="HR54" s="60"/>
      <c r="HS54" s="60"/>
      <c r="HT54" s="60"/>
      <c r="HU54" s="60"/>
      <c r="HV54" s="60"/>
      <c r="HW54" s="60"/>
      <c r="HX54" s="60"/>
      <c r="HY54" s="60"/>
      <c r="HZ54" s="60"/>
      <c r="IA54" s="60"/>
      <c r="IB54" s="60"/>
      <c r="IC54" s="60"/>
      <c r="ID54" s="60"/>
      <c r="IE54" s="60"/>
      <c r="IF54" s="60"/>
      <c r="IG54" s="63"/>
      <c r="IH54" s="60"/>
      <c r="II54" s="60"/>
      <c r="IJ54" s="60"/>
      <c r="IK54" s="60"/>
      <c r="IL54" s="60"/>
      <c r="IM54" s="60"/>
      <c r="IN54" s="60"/>
      <c r="IO54" s="60"/>
      <c r="IP54" s="60"/>
      <c r="IQ54" s="60"/>
      <c r="IR54" s="60"/>
      <c r="IS54" s="60"/>
      <c r="IT54" s="60"/>
      <c r="IU54" s="60"/>
      <c r="IV54" s="60"/>
      <c r="IW54" s="60"/>
      <c r="IX54" s="60"/>
      <c r="IY54" s="64"/>
      <c r="IZ54" s="60"/>
      <c r="JA54" s="60"/>
      <c r="JB54" s="60"/>
      <c r="JC54" s="60"/>
      <c r="JD54" s="60"/>
      <c r="JE54" s="60"/>
      <c r="JF54" s="60"/>
      <c r="JG54" s="60"/>
      <c r="JH54" s="60"/>
      <c r="JI54" s="60"/>
      <c r="JJ54" s="60"/>
      <c r="JK54" s="60"/>
      <c r="JL54" s="60"/>
      <c r="JM54" s="60"/>
      <c r="JN54" s="60"/>
      <c r="JO54" s="60"/>
      <c r="JP54" s="60"/>
      <c r="JQ54" s="60"/>
      <c r="JR54" s="60"/>
      <c r="JS54" s="60"/>
      <c r="JT54" s="60"/>
      <c r="JU54" s="60"/>
      <c r="JV54" s="60"/>
      <c r="JW54" s="60"/>
      <c r="JX54" s="60"/>
      <c r="JY54" s="60"/>
      <c r="JZ54" s="60"/>
      <c r="KA54" s="60"/>
      <c r="KB54" s="60"/>
      <c r="KC54" s="60"/>
      <c r="KD54" s="60"/>
      <c r="KE54" s="60"/>
      <c r="KF54" s="60"/>
      <c r="KG54" s="60"/>
      <c r="KH54" s="60"/>
      <c r="KI54" s="64"/>
      <c r="KJ54" s="60"/>
      <c r="KK54" s="60"/>
      <c r="KL54" s="60"/>
      <c r="KM54" s="60"/>
      <c r="KN54" s="60"/>
      <c r="KO54" s="60"/>
      <c r="KP54" s="60"/>
      <c r="KQ54" s="60"/>
      <c r="KR54" s="60"/>
      <c r="KS54" s="60"/>
      <c r="KT54" s="60"/>
      <c r="KU54" s="60"/>
      <c r="KV54" s="60"/>
      <c r="KW54" s="60"/>
      <c r="KX54" s="60"/>
      <c r="KY54" s="60"/>
      <c r="KZ54" s="42"/>
      <c r="LA54" s="42"/>
      <c r="LB54" s="42"/>
      <c r="LC54" s="42"/>
      <c r="LD54" s="42"/>
      <c r="LE54" s="42"/>
      <c r="LF54" s="42"/>
      <c r="LG54" s="42"/>
      <c r="LH54" s="42"/>
      <c r="LI54" s="42"/>
      <c r="LJ54" s="42"/>
      <c r="LK54" s="42"/>
      <c r="LL54" s="42"/>
      <c r="LM54" s="42"/>
      <c r="LN54" s="42"/>
      <c r="LO54" s="42"/>
      <c r="LP54" s="42"/>
      <c r="LQ54" s="42"/>
      <c r="LR54" s="42"/>
      <c r="LS54" s="42"/>
      <c r="LT54" s="42"/>
      <c r="LU54" s="42"/>
      <c r="LV54" s="42"/>
      <c r="LW54" s="42"/>
      <c r="LX54" s="42"/>
      <c r="LY54" s="42"/>
      <c r="LZ54" s="42"/>
      <c r="MA54" s="42"/>
      <c r="MB54" s="42"/>
      <c r="MC54" s="42"/>
      <c r="MD54" s="42"/>
      <c r="ME54" s="42"/>
      <c r="MF54" s="42"/>
      <c r="MG54" s="42"/>
      <c r="MH54" s="42"/>
      <c r="MI54" s="42"/>
      <c r="MJ54" s="42"/>
      <c r="MK54" s="42"/>
      <c r="ML54" s="42"/>
      <c r="MM54" s="42"/>
      <c r="MN54" s="42"/>
      <c r="MO54" s="42"/>
      <c r="MP54" s="42"/>
      <c r="MQ54" s="42"/>
      <c r="MR54" s="42"/>
      <c r="MS54" s="42"/>
      <c r="MT54" s="42"/>
      <c r="MU54" s="42"/>
      <c r="MV54" s="42"/>
      <c r="MW54" s="42"/>
      <c r="MX54" s="42"/>
      <c r="MY54" s="42"/>
      <c r="MZ54" s="42"/>
      <c r="NA54" s="42"/>
      <c r="NB54" s="42"/>
      <c r="NC54" s="42"/>
      <c r="ND54" s="42"/>
      <c r="NE54" s="42"/>
      <c r="NF54" s="42"/>
      <c r="NG54" s="42"/>
      <c r="NH54" s="42"/>
      <c r="NI54" s="42"/>
      <c r="NJ54" s="42"/>
      <c r="NK54" s="42"/>
      <c r="NL54" s="42"/>
      <c r="NM54" s="42"/>
      <c r="NN54" s="42"/>
      <c r="NO54" s="42"/>
      <c r="NP54" s="42"/>
      <c r="NQ54" s="42"/>
      <c r="NR54" s="42"/>
      <c r="NS54" s="42"/>
      <c r="NT54" s="42"/>
      <c r="NU54" s="42"/>
      <c r="NV54" s="42"/>
      <c r="NW54" s="42"/>
      <c r="NX54" s="42"/>
      <c r="NY54" s="42"/>
      <c r="NZ54" s="42"/>
      <c r="OA54" s="42"/>
      <c r="OB54" s="42"/>
      <c r="OC54" s="42"/>
      <c r="OD54" s="42"/>
      <c r="OE54" s="42"/>
      <c r="OF54" s="42"/>
      <c r="OG54" s="42"/>
      <c r="OH54" s="42"/>
      <c r="OI54" s="42"/>
      <c r="OJ54" s="42"/>
      <c r="OK54" s="42"/>
      <c r="OL54" s="42"/>
      <c r="OM54" s="42"/>
      <c r="ON54" s="42"/>
      <c r="OO54" s="42"/>
      <c r="OP54" s="42"/>
      <c r="OQ54" s="42"/>
      <c r="OR54" s="42"/>
      <c r="OS54" s="42"/>
      <c r="OT54" s="42"/>
      <c r="OU54" s="42"/>
      <c r="OV54" s="42"/>
      <c r="OW54" s="42"/>
      <c r="OX54" s="42"/>
      <c r="OY54" s="42"/>
      <c r="OZ54" s="42"/>
      <c r="PA54" s="42"/>
      <c r="PB54" s="42"/>
      <c r="PC54" s="42"/>
      <c r="PD54" s="42"/>
      <c r="PE54" s="42"/>
      <c r="PF54" s="42"/>
      <c r="PG54" s="42"/>
      <c r="PH54" s="42"/>
      <c r="PI54" s="42"/>
      <c r="PJ54" s="42"/>
      <c r="PK54" s="42"/>
      <c r="PL54" s="42"/>
      <c r="PM54" s="42"/>
      <c r="PN54" s="42"/>
      <c r="PO54" s="42"/>
      <c r="PP54" s="42"/>
      <c r="PQ54" s="42"/>
      <c r="PR54" s="42"/>
      <c r="PS54" s="42"/>
      <c r="PT54" s="42"/>
      <c r="PU54" s="42"/>
      <c r="PV54" s="42"/>
      <c r="PW54" s="42"/>
      <c r="PX54" s="42"/>
      <c r="PY54" s="42"/>
      <c r="PZ54" s="42"/>
      <c r="QA54" s="42"/>
      <c r="QB54" s="42"/>
      <c r="QC54" s="42"/>
      <c r="QD54" s="42"/>
      <c r="QE54" s="42"/>
      <c r="QF54" s="42"/>
      <c r="QG54" s="42"/>
      <c r="QH54" s="42"/>
      <c r="QI54" s="42"/>
      <c r="QJ54" s="42"/>
      <c r="QK54" s="42"/>
      <c r="QL54" s="42"/>
      <c r="QM54" s="42"/>
      <c r="QN54" s="42"/>
      <c r="QO54" s="42"/>
      <c r="QP54" s="42"/>
      <c r="QQ54" s="42"/>
      <c r="QR54" s="42"/>
      <c r="QS54" s="42"/>
      <c r="QT54" s="42"/>
      <c r="QU54" s="42"/>
      <c r="QV54" s="42"/>
      <c r="QW54" s="42"/>
      <c r="QX54" s="42"/>
      <c r="QY54" s="42"/>
      <c r="QZ54" s="42"/>
      <c r="RA54" s="42"/>
      <c r="RB54" s="42"/>
      <c r="RC54" s="42"/>
      <c r="RD54" s="42"/>
      <c r="RE54" s="42"/>
      <c r="RF54" s="42"/>
      <c r="RG54" s="42"/>
      <c r="RH54" s="42"/>
      <c r="RI54" s="42"/>
      <c r="RJ54" s="42"/>
      <c r="RK54" s="42"/>
      <c r="RL54" s="42"/>
      <c r="RM54" s="42"/>
      <c r="RN54" s="42"/>
      <c r="RO54" s="42"/>
      <c r="RP54" s="42"/>
      <c r="RQ54" s="42"/>
      <c r="RR54" s="42"/>
      <c r="RS54" s="42"/>
      <c r="RT54" s="42"/>
      <c r="RU54" s="42"/>
      <c r="RV54" s="42"/>
      <c r="RW54" s="42"/>
      <c r="RX54" s="42"/>
      <c r="RY54" s="42"/>
      <c r="RZ54" s="42"/>
      <c r="SA54" s="42"/>
      <c r="SB54" s="42"/>
      <c r="SC54" s="42"/>
      <c r="SD54" s="42"/>
      <c r="SE54" s="42"/>
      <c r="SF54" s="42"/>
      <c r="SG54" s="42"/>
      <c r="SH54" s="42"/>
      <c r="SI54" s="42"/>
      <c r="SJ54" s="42"/>
      <c r="SK54" s="42"/>
      <c r="SL54" s="42"/>
      <c r="SM54" s="42"/>
      <c r="SN54" s="42"/>
      <c r="SO54" s="42"/>
      <c r="SP54" s="42"/>
      <c r="SQ54" s="42"/>
      <c r="SR54" s="42"/>
      <c r="SS54" s="42"/>
      <c r="ST54" s="42"/>
      <c r="SU54" s="42"/>
      <c r="SV54" s="42"/>
      <c r="SW54" s="42"/>
      <c r="SX54" s="42"/>
      <c r="SY54" s="42"/>
      <c r="SZ54" s="42"/>
      <c r="TA54" s="42"/>
      <c r="TB54" s="42"/>
      <c r="TC54" s="42"/>
      <c r="TD54" s="42"/>
      <c r="TE54" s="42"/>
      <c r="TF54" s="42"/>
      <c r="TG54" s="42"/>
      <c r="TH54" s="42"/>
      <c r="TI54" s="42"/>
      <c r="TJ54" s="42"/>
      <c r="TK54" s="42"/>
      <c r="TL54" s="42"/>
      <c r="TM54" s="42"/>
      <c r="TN54" s="42"/>
      <c r="TO54" s="42"/>
      <c r="TP54" s="42"/>
    </row>
    <row r="55" spans="1:699" x14ac:dyDescent="0.25">
      <c r="A55" s="21"/>
      <c r="B55" s="13"/>
      <c r="D55" s="13"/>
      <c r="E55" s="13"/>
      <c r="F55" s="22"/>
      <c r="G55" s="68"/>
      <c r="H55" s="68"/>
      <c r="I55" s="68"/>
      <c r="J55" s="107"/>
      <c r="K55" s="107"/>
      <c r="L55" s="21"/>
      <c r="M55" s="108"/>
      <c r="N55" s="108"/>
      <c r="O55" s="107"/>
      <c r="P55" s="108"/>
      <c r="Q55" s="108"/>
      <c r="R55" s="108"/>
      <c r="S55" s="108"/>
      <c r="T55" s="108"/>
      <c r="U55" s="108"/>
      <c r="V55" s="108"/>
      <c r="W55" s="109"/>
      <c r="X55" s="109"/>
      <c r="Y55" s="53"/>
      <c r="Z55" s="53"/>
      <c r="AA55" s="109"/>
      <c r="AB55" s="109"/>
      <c r="AC55" s="25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F55" s="27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3"/>
      <c r="BV55" s="43"/>
      <c r="BW55" s="43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K55" s="42"/>
      <c r="CL55" s="42"/>
      <c r="CM55" s="42"/>
      <c r="CN55" s="105"/>
      <c r="CO55" s="105"/>
      <c r="CP55" s="105"/>
      <c r="CX55" s="13"/>
      <c r="CY55" s="13"/>
      <c r="CZ55" s="26"/>
      <c r="DA55" s="26"/>
      <c r="DB55" s="15"/>
      <c r="DC55" s="26"/>
      <c r="DD55" s="29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30"/>
      <c r="ED55" s="42"/>
      <c r="EE55" s="42"/>
      <c r="EF55" s="42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31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M55" s="30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3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30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3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30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  <c r="IW55" s="42"/>
      <c r="IX55" s="42"/>
      <c r="IY55" s="31"/>
      <c r="IZ55" s="42"/>
      <c r="JA55" s="42"/>
      <c r="JB55" s="42"/>
      <c r="JC55" s="42"/>
      <c r="JD55" s="42"/>
      <c r="JE55" s="42"/>
      <c r="JF55" s="42"/>
      <c r="JG55" s="42"/>
      <c r="JH55" s="42"/>
      <c r="JI55" s="42"/>
      <c r="JJ55" s="42"/>
      <c r="JK55" s="42"/>
      <c r="JL55" s="42"/>
      <c r="JM55" s="42"/>
      <c r="JN55" s="42"/>
      <c r="JO55" s="42"/>
      <c r="JP55" s="42"/>
      <c r="JQ55" s="42"/>
      <c r="JR55" s="42"/>
      <c r="JS55" s="42"/>
      <c r="JT55" s="42"/>
      <c r="JU55" s="42"/>
      <c r="JV55" s="42"/>
      <c r="JW55" s="42"/>
      <c r="JX55" s="42"/>
      <c r="JY55" s="42"/>
      <c r="JZ55" s="42"/>
      <c r="KA55" s="42"/>
      <c r="KB55" s="42"/>
      <c r="KC55" s="42"/>
      <c r="KD55" s="42"/>
      <c r="KE55" s="42"/>
      <c r="KF55" s="42"/>
      <c r="KG55" s="42"/>
      <c r="KH55" s="42"/>
      <c r="KI55" s="31"/>
      <c r="KJ55" s="42"/>
      <c r="KK55" s="42"/>
      <c r="KL55" s="42"/>
      <c r="KM55" s="42"/>
      <c r="KN55" s="42"/>
      <c r="KO55" s="42"/>
      <c r="KP55" s="42"/>
      <c r="KQ55" s="42"/>
      <c r="KR55" s="42"/>
      <c r="KS55" s="42"/>
      <c r="KT55" s="42"/>
      <c r="KU55" s="42"/>
      <c r="KV55" s="42"/>
      <c r="KW55" s="42"/>
      <c r="KX55" s="42"/>
      <c r="KY55" s="42"/>
      <c r="OC55" s="21"/>
      <c r="OD55" s="21"/>
      <c r="OE55" s="21"/>
      <c r="OF55" s="21"/>
      <c r="OG55" s="21"/>
      <c r="OH55" s="21"/>
      <c r="OI55" s="21"/>
      <c r="OJ55" s="21"/>
      <c r="OK55" s="21"/>
      <c r="OL55" s="21"/>
      <c r="OM55" s="21"/>
      <c r="ON55" s="21"/>
      <c r="OO55" s="21"/>
      <c r="OP55" s="21"/>
      <c r="OQ55" s="21"/>
      <c r="OR55" s="21"/>
      <c r="OS55" s="21"/>
      <c r="OT55" s="21"/>
      <c r="OU55" s="21"/>
      <c r="OV55" s="21"/>
      <c r="OW55" s="21"/>
      <c r="OX55" s="21"/>
      <c r="OY55" s="21"/>
      <c r="OZ55" s="21"/>
      <c r="PA55" s="21"/>
      <c r="PB55" s="21"/>
      <c r="PC55" s="21"/>
      <c r="PD55" s="21"/>
      <c r="PE55" s="21"/>
      <c r="PF55" s="21"/>
      <c r="PG55" s="21"/>
      <c r="PH55" s="21"/>
      <c r="PI55" s="21"/>
      <c r="PJ55" s="21"/>
      <c r="PK55" s="21"/>
      <c r="PL55" s="21"/>
      <c r="PM55" s="21"/>
      <c r="PN55" s="21"/>
      <c r="PO55" s="21"/>
      <c r="PP55" s="21"/>
      <c r="PQ55" s="21"/>
      <c r="PR55" s="21"/>
      <c r="PS55" s="21"/>
      <c r="PT55" s="21"/>
      <c r="PU55" s="21"/>
      <c r="PV55" s="21"/>
      <c r="PW55" s="21"/>
      <c r="PX55" s="21"/>
      <c r="PY55" s="21"/>
      <c r="PZ55" s="21"/>
      <c r="QA55" s="21"/>
      <c r="QB55" s="21"/>
      <c r="QC55" s="21"/>
      <c r="QD55" s="21"/>
      <c r="QE55" s="21"/>
      <c r="QF55" s="21"/>
      <c r="QG55" s="21"/>
      <c r="QH55" s="21"/>
      <c r="QI55" s="21"/>
      <c r="QJ55" s="21"/>
      <c r="QK55" s="21"/>
      <c r="QL55" s="21"/>
      <c r="QM55" s="21"/>
      <c r="QN55" s="21"/>
      <c r="QO55" s="21"/>
      <c r="QP55" s="21"/>
      <c r="QQ55" s="21"/>
      <c r="QR55" s="21"/>
      <c r="QS55" s="21"/>
      <c r="QT55" s="21"/>
      <c r="QU55" s="21"/>
      <c r="QV55" s="21"/>
      <c r="QW55" s="21"/>
      <c r="QX55" s="21"/>
      <c r="QY55" s="21"/>
      <c r="QZ55" s="21"/>
      <c r="RA55" s="21"/>
      <c r="RB55" s="21"/>
      <c r="RC55" s="21"/>
      <c r="RD55" s="21"/>
      <c r="RE55" s="21"/>
      <c r="RF55" s="21"/>
      <c r="RG55" s="21"/>
      <c r="RH55" s="21"/>
      <c r="RI55" s="21"/>
      <c r="RJ55" s="21"/>
      <c r="RK55" s="21"/>
      <c r="RL55" s="21"/>
      <c r="RM55" s="21"/>
      <c r="RN55" s="21"/>
      <c r="RO55" s="21"/>
      <c r="RP55" s="21"/>
      <c r="RQ55" s="21"/>
      <c r="RR55" s="21"/>
      <c r="RS55" s="21"/>
      <c r="RT55" s="21"/>
      <c r="RU55" s="21"/>
      <c r="RV55" s="21"/>
      <c r="RW55" s="21"/>
      <c r="RX55" s="21"/>
      <c r="RY55" s="21"/>
      <c r="RZ55" s="21"/>
      <c r="SA55" s="21"/>
      <c r="SB55" s="21"/>
      <c r="SC55" s="21"/>
      <c r="SD55" s="21"/>
      <c r="SE55" s="21"/>
      <c r="SF55" s="21"/>
      <c r="SG55" s="21"/>
      <c r="SH55" s="21"/>
      <c r="SI55" s="21"/>
      <c r="SJ55" s="21"/>
      <c r="SK55" s="21"/>
      <c r="SL55" s="21"/>
      <c r="SM55" s="21"/>
      <c r="SN55" s="21"/>
      <c r="SO55" s="21"/>
      <c r="SP55" s="21"/>
      <c r="SQ55" s="21"/>
      <c r="SR55" s="21"/>
      <c r="SS55" s="21"/>
      <c r="ST55" s="21"/>
      <c r="SU55" s="21"/>
      <c r="SV55" s="21"/>
      <c r="SW55" s="21"/>
      <c r="SX55" s="21"/>
      <c r="SY55" s="21"/>
      <c r="SZ55" s="21"/>
      <c r="TA55" s="21"/>
      <c r="TB55" s="21"/>
      <c r="TC55" s="21"/>
      <c r="TD55" s="21"/>
      <c r="TE55" s="21"/>
      <c r="TF55" s="21"/>
      <c r="TG55" s="21"/>
      <c r="TH55" s="21"/>
      <c r="TI55" s="21"/>
      <c r="TJ55" s="21"/>
      <c r="TK55" s="21"/>
      <c r="TL55" s="21"/>
      <c r="TM55" s="21"/>
      <c r="TN55" s="21"/>
      <c r="TO55" s="21"/>
      <c r="TP55" s="21"/>
    </row>
    <row r="56" spans="1:699" x14ac:dyDescent="0.25">
      <c r="A56" s="21"/>
      <c r="B56" s="13"/>
      <c r="D56" s="13"/>
      <c r="E56" s="13"/>
      <c r="F56" s="22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81"/>
      <c r="X56" s="81"/>
      <c r="Y56" s="50"/>
      <c r="Z56" s="50"/>
      <c r="AA56" s="25"/>
      <c r="AB56" s="25"/>
      <c r="AC56" s="25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F56" s="27"/>
      <c r="BG56" s="60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25"/>
      <c r="CA56" s="59"/>
      <c r="CB56" s="59"/>
      <c r="CC56" s="59"/>
      <c r="CD56" s="59"/>
      <c r="CE56" s="59"/>
      <c r="CF56" s="59"/>
      <c r="CG56" s="59"/>
      <c r="CH56" s="59"/>
      <c r="CI56" s="59"/>
      <c r="CK56" s="59"/>
      <c r="CL56" s="59"/>
      <c r="CM56" s="59"/>
      <c r="CN56" s="61"/>
      <c r="CO56" s="61"/>
      <c r="CP56" s="61"/>
      <c r="CQ56" s="61"/>
      <c r="CR56" s="61"/>
      <c r="CS56" s="25"/>
      <c r="CT56" s="25"/>
      <c r="CU56" s="25"/>
      <c r="CV56" s="71"/>
      <c r="CW56" s="71"/>
      <c r="CX56" s="13"/>
      <c r="CY56" s="13"/>
      <c r="CZ56" s="73"/>
      <c r="DA56" s="73"/>
      <c r="DB56" s="15"/>
      <c r="DC56" s="73"/>
      <c r="DD56" s="186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63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0"/>
      <c r="EO56" s="60"/>
      <c r="EP56" s="60"/>
      <c r="EQ56" s="60"/>
      <c r="ER56" s="60"/>
      <c r="ES56" s="60"/>
      <c r="ET56" s="60"/>
      <c r="EU56" s="64"/>
      <c r="EV56" s="60"/>
      <c r="EW56" s="60"/>
      <c r="EX56" s="60"/>
      <c r="EY56" s="60"/>
      <c r="EZ56" s="60"/>
      <c r="FA56" s="60"/>
      <c r="FB56" s="60"/>
      <c r="FC56" s="60"/>
      <c r="FD56" s="60"/>
      <c r="FE56" s="60"/>
      <c r="FF56" s="60"/>
      <c r="FG56" s="60"/>
      <c r="FH56" s="60"/>
      <c r="FI56" s="60"/>
      <c r="FJ56" s="60"/>
      <c r="FK56" s="60"/>
      <c r="FL56" s="13"/>
      <c r="FM56" s="63"/>
      <c r="FN56" s="60"/>
      <c r="FO56" s="60"/>
      <c r="FP56" s="60"/>
      <c r="FQ56" s="60"/>
      <c r="FR56" s="60"/>
      <c r="FS56" s="60"/>
      <c r="FT56" s="60"/>
      <c r="FU56" s="60"/>
      <c r="FV56" s="60"/>
      <c r="FW56" s="60"/>
      <c r="FX56" s="60"/>
      <c r="FY56" s="60"/>
      <c r="FZ56" s="60"/>
      <c r="GA56" s="60"/>
      <c r="GB56" s="60"/>
      <c r="GC56" s="60"/>
      <c r="GD56" s="60"/>
      <c r="GE56" s="65"/>
      <c r="GF56" s="60"/>
      <c r="GG56" s="60"/>
      <c r="GH56" s="60"/>
      <c r="GI56" s="60"/>
      <c r="GJ56" s="60"/>
      <c r="GK56" s="60"/>
      <c r="GL56" s="60"/>
      <c r="GM56" s="60"/>
      <c r="GN56" s="60"/>
      <c r="GO56" s="60"/>
      <c r="GP56" s="60"/>
      <c r="GQ56" s="60"/>
      <c r="GR56" s="60"/>
      <c r="GS56" s="60"/>
      <c r="GT56" s="60"/>
      <c r="GU56" s="60"/>
      <c r="GV56" s="60"/>
      <c r="GW56" s="63"/>
      <c r="GX56" s="60"/>
      <c r="GY56" s="60"/>
      <c r="GZ56" s="60"/>
      <c r="HA56" s="60"/>
      <c r="HB56" s="60"/>
      <c r="HC56" s="60"/>
      <c r="HD56" s="60"/>
      <c r="HE56" s="60"/>
      <c r="HF56" s="60"/>
      <c r="HG56" s="60"/>
      <c r="HH56" s="60"/>
      <c r="HI56" s="60"/>
      <c r="HJ56" s="60"/>
      <c r="HK56" s="60"/>
      <c r="HL56" s="60"/>
      <c r="HM56" s="60"/>
      <c r="HN56" s="60"/>
      <c r="HO56" s="65"/>
      <c r="HP56" s="60"/>
      <c r="HQ56" s="60"/>
      <c r="HR56" s="60"/>
      <c r="HS56" s="60"/>
      <c r="HT56" s="60"/>
      <c r="HU56" s="60"/>
      <c r="HV56" s="60"/>
      <c r="HW56" s="60"/>
      <c r="HX56" s="60"/>
      <c r="HY56" s="60"/>
      <c r="HZ56" s="60"/>
      <c r="IA56" s="60"/>
      <c r="IB56" s="60"/>
      <c r="IC56" s="60"/>
      <c r="ID56" s="60"/>
      <c r="IE56" s="60"/>
      <c r="IF56" s="60"/>
      <c r="IG56" s="63"/>
      <c r="IH56" s="60"/>
      <c r="II56" s="60"/>
      <c r="IJ56" s="60"/>
      <c r="IK56" s="60"/>
      <c r="IL56" s="60"/>
      <c r="IM56" s="60"/>
      <c r="IN56" s="60"/>
      <c r="IO56" s="60"/>
      <c r="IP56" s="60"/>
      <c r="IQ56" s="60"/>
      <c r="IR56" s="60"/>
      <c r="IS56" s="60"/>
      <c r="IT56" s="60"/>
      <c r="IU56" s="60"/>
      <c r="IV56" s="60"/>
      <c r="IW56" s="60"/>
      <c r="IX56" s="60"/>
      <c r="IY56" s="64"/>
      <c r="IZ56" s="60"/>
      <c r="JA56" s="60"/>
      <c r="JB56" s="60"/>
      <c r="JC56" s="60"/>
      <c r="JD56" s="60"/>
      <c r="JE56" s="60"/>
      <c r="JF56" s="60"/>
      <c r="JG56" s="60"/>
      <c r="JH56" s="60"/>
      <c r="JI56" s="60"/>
      <c r="JJ56" s="60"/>
      <c r="JK56" s="60"/>
      <c r="JL56" s="60"/>
      <c r="JM56" s="60"/>
      <c r="JN56" s="60"/>
      <c r="JO56" s="60"/>
      <c r="JP56" s="60"/>
      <c r="JQ56" s="60"/>
      <c r="JR56" s="60"/>
      <c r="JS56" s="60"/>
      <c r="JT56" s="60"/>
      <c r="JU56" s="60"/>
      <c r="JV56" s="60"/>
      <c r="JW56" s="60"/>
      <c r="JX56" s="60"/>
      <c r="JY56" s="60"/>
      <c r="JZ56" s="60"/>
      <c r="KA56" s="60"/>
      <c r="KB56" s="60"/>
      <c r="KC56" s="60"/>
      <c r="KD56" s="60"/>
      <c r="KE56" s="60"/>
      <c r="KF56" s="60"/>
      <c r="KG56" s="60"/>
      <c r="KH56" s="60"/>
      <c r="KI56" s="64"/>
      <c r="KJ56" s="60"/>
      <c r="KK56" s="60"/>
      <c r="KL56" s="60"/>
      <c r="KM56" s="60"/>
      <c r="KN56" s="60"/>
      <c r="KO56" s="60"/>
      <c r="KP56" s="60"/>
      <c r="KQ56" s="60"/>
      <c r="KR56" s="60"/>
      <c r="KS56" s="60"/>
      <c r="KT56" s="60"/>
      <c r="KU56" s="60"/>
      <c r="KV56" s="60"/>
      <c r="KW56" s="60"/>
      <c r="KX56" s="60"/>
      <c r="KY56" s="60"/>
      <c r="KZ56" s="76"/>
      <c r="LA56" s="76"/>
      <c r="LB56" s="76"/>
      <c r="LC56" s="76"/>
      <c r="LD56" s="76"/>
      <c r="LE56" s="76"/>
      <c r="LF56" s="76"/>
      <c r="LG56" s="76"/>
      <c r="LH56" s="76"/>
      <c r="LI56" s="76"/>
      <c r="LJ56" s="76"/>
      <c r="LK56" s="76"/>
      <c r="LL56" s="76"/>
      <c r="LM56" s="76"/>
      <c r="LN56" s="76"/>
      <c r="LO56" s="76"/>
      <c r="LP56" s="76"/>
      <c r="LQ56" s="76"/>
      <c r="LR56" s="76"/>
      <c r="LS56" s="76"/>
      <c r="LT56" s="76"/>
      <c r="LU56" s="76"/>
      <c r="LV56" s="76"/>
      <c r="LW56" s="76"/>
      <c r="LX56" s="76"/>
      <c r="LY56" s="76"/>
      <c r="LZ56" s="76"/>
      <c r="MA56" s="76"/>
      <c r="MB56" s="76"/>
      <c r="MC56" s="76"/>
      <c r="MD56" s="76"/>
      <c r="ME56" s="76"/>
      <c r="MF56" s="76"/>
      <c r="MG56" s="76"/>
      <c r="MH56" s="76"/>
      <c r="MI56" s="76"/>
      <c r="MJ56" s="76"/>
      <c r="MK56" s="76"/>
      <c r="ML56" s="76"/>
      <c r="MM56" s="76"/>
      <c r="MN56" s="76"/>
      <c r="MO56" s="76"/>
      <c r="MP56" s="76"/>
      <c r="MQ56" s="76"/>
      <c r="MR56" s="76"/>
      <c r="MS56" s="76"/>
      <c r="MT56" s="76"/>
      <c r="MU56" s="76"/>
      <c r="MV56" s="76"/>
      <c r="MW56" s="76"/>
      <c r="MX56" s="76"/>
      <c r="MY56" s="76"/>
      <c r="MZ56" s="76"/>
      <c r="NA56" s="76"/>
      <c r="NB56" s="76"/>
      <c r="NC56" s="76"/>
      <c r="ND56" s="76"/>
      <c r="NE56" s="76"/>
      <c r="NF56" s="76"/>
      <c r="NG56" s="76"/>
      <c r="NH56" s="76"/>
      <c r="NI56" s="76"/>
      <c r="NJ56" s="76"/>
      <c r="NK56" s="76"/>
      <c r="NL56" s="76"/>
      <c r="NM56" s="76"/>
      <c r="NN56" s="76"/>
      <c r="NO56" s="76"/>
      <c r="NP56" s="76"/>
      <c r="NQ56" s="76"/>
      <c r="NR56" s="76"/>
      <c r="NS56" s="76"/>
      <c r="NT56" s="76"/>
      <c r="NU56" s="76"/>
      <c r="NV56" s="76"/>
      <c r="NW56" s="76"/>
      <c r="NX56" s="76"/>
      <c r="NY56" s="76"/>
      <c r="NZ56" s="76"/>
      <c r="OA56" s="76"/>
      <c r="OB56" s="76"/>
      <c r="OC56" s="76"/>
      <c r="OD56" s="76"/>
      <c r="OE56" s="76"/>
      <c r="OF56" s="76"/>
      <c r="OG56" s="76"/>
      <c r="OH56" s="76"/>
      <c r="OI56" s="76"/>
      <c r="OJ56" s="76"/>
      <c r="OK56" s="76"/>
      <c r="OL56" s="76"/>
      <c r="OM56" s="76"/>
      <c r="ON56" s="76"/>
      <c r="OO56" s="76"/>
      <c r="OP56" s="76"/>
      <c r="OQ56" s="76"/>
      <c r="OR56" s="76"/>
      <c r="OS56" s="76"/>
      <c r="OT56" s="76"/>
      <c r="OU56" s="76"/>
      <c r="OV56" s="76"/>
      <c r="OW56" s="76"/>
      <c r="OX56" s="76"/>
      <c r="OY56" s="76"/>
      <c r="OZ56" s="76"/>
      <c r="PA56" s="76"/>
      <c r="PB56" s="76"/>
      <c r="PC56" s="76"/>
      <c r="PD56" s="76"/>
      <c r="PE56" s="76"/>
      <c r="PF56" s="76"/>
      <c r="PG56" s="76"/>
      <c r="PH56" s="76"/>
      <c r="PI56" s="76"/>
      <c r="PJ56" s="76"/>
      <c r="PK56" s="76"/>
      <c r="PL56" s="76"/>
      <c r="PM56" s="76"/>
      <c r="PN56" s="76"/>
      <c r="PO56" s="76"/>
      <c r="PP56" s="76"/>
      <c r="PQ56" s="76"/>
      <c r="PR56" s="76"/>
      <c r="PS56" s="76"/>
      <c r="PT56" s="76"/>
      <c r="PU56" s="76"/>
      <c r="PV56" s="76"/>
      <c r="PW56" s="76"/>
      <c r="PX56" s="76"/>
      <c r="PY56" s="76"/>
      <c r="PZ56" s="76"/>
      <c r="QA56" s="76"/>
      <c r="QB56" s="76"/>
      <c r="QC56" s="76"/>
      <c r="QD56" s="76"/>
      <c r="QE56" s="76"/>
      <c r="QF56" s="76"/>
      <c r="QG56" s="76"/>
      <c r="QH56" s="76"/>
      <c r="QI56" s="76"/>
      <c r="QJ56" s="76"/>
      <c r="QK56" s="76"/>
      <c r="QL56" s="76"/>
      <c r="QM56" s="76"/>
      <c r="QN56" s="76"/>
      <c r="QO56" s="76"/>
      <c r="QP56" s="76"/>
      <c r="QQ56" s="76"/>
      <c r="QR56" s="76"/>
      <c r="QS56" s="76"/>
      <c r="QT56" s="76"/>
      <c r="QU56" s="76"/>
      <c r="QV56" s="76"/>
      <c r="QW56" s="76"/>
      <c r="QX56" s="76"/>
      <c r="QY56" s="76"/>
      <c r="QZ56" s="76"/>
      <c r="RA56" s="76"/>
      <c r="RB56" s="76"/>
      <c r="RC56" s="76"/>
      <c r="RD56" s="76"/>
      <c r="RE56" s="76"/>
      <c r="RF56" s="76"/>
      <c r="RG56" s="76"/>
      <c r="RH56" s="76"/>
      <c r="RI56" s="76"/>
      <c r="RJ56" s="76"/>
      <c r="RK56" s="76"/>
      <c r="RL56" s="76"/>
      <c r="RM56" s="76"/>
      <c r="RN56" s="76"/>
      <c r="RO56" s="76"/>
      <c r="RP56" s="76"/>
      <c r="RQ56" s="76"/>
      <c r="RR56" s="76"/>
      <c r="RS56" s="76"/>
      <c r="RT56" s="76"/>
      <c r="RU56" s="76"/>
      <c r="RV56" s="76"/>
      <c r="RW56" s="76"/>
      <c r="RX56" s="76"/>
      <c r="RY56" s="76"/>
      <c r="RZ56" s="76"/>
      <c r="SA56" s="76"/>
      <c r="SB56" s="76"/>
      <c r="SC56" s="76"/>
      <c r="SD56" s="76"/>
      <c r="SE56" s="76"/>
      <c r="SF56" s="76"/>
      <c r="SG56" s="76"/>
      <c r="SH56" s="76"/>
      <c r="SI56" s="76"/>
      <c r="SJ56" s="76"/>
      <c r="SK56" s="76"/>
      <c r="SL56" s="76"/>
      <c r="SM56" s="76"/>
      <c r="SN56" s="76"/>
      <c r="SO56" s="76"/>
      <c r="SP56" s="76"/>
      <c r="SQ56" s="76"/>
      <c r="SR56" s="76"/>
      <c r="SS56" s="76"/>
      <c r="ST56" s="76"/>
      <c r="SU56" s="76"/>
      <c r="SV56" s="76"/>
      <c r="SW56" s="76"/>
      <c r="SX56" s="76"/>
      <c r="SY56" s="76"/>
      <c r="SZ56" s="76"/>
      <c r="TA56" s="76"/>
      <c r="TB56" s="76"/>
      <c r="TC56" s="76"/>
      <c r="TD56" s="76"/>
      <c r="TE56" s="76"/>
      <c r="TF56" s="76"/>
      <c r="TG56" s="76"/>
      <c r="TH56" s="76"/>
      <c r="TI56" s="76"/>
      <c r="TJ56" s="76"/>
      <c r="TK56" s="76"/>
      <c r="TL56" s="76"/>
      <c r="TM56" s="76"/>
      <c r="TN56" s="76"/>
      <c r="TO56" s="76"/>
      <c r="TP56" s="76"/>
    </row>
    <row r="57" spans="1:699" x14ac:dyDescent="0.25">
      <c r="A57" s="21"/>
      <c r="B57" s="13"/>
      <c r="D57" s="13"/>
      <c r="E57" s="13"/>
      <c r="F57" s="22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81"/>
      <c r="X57" s="81"/>
      <c r="Y57" s="50"/>
      <c r="Z57" s="50"/>
      <c r="AA57" s="25"/>
      <c r="AB57" s="25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15"/>
      <c r="BD57" s="15"/>
      <c r="BE57" s="15"/>
      <c r="BF57" s="27"/>
      <c r="BG57" s="60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25"/>
      <c r="CA57" s="59"/>
      <c r="CB57" s="59"/>
      <c r="CC57" s="59"/>
      <c r="CD57" s="59"/>
      <c r="CE57" s="59"/>
      <c r="CF57" s="59"/>
      <c r="CG57" s="59"/>
      <c r="CH57" s="59"/>
      <c r="CI57" s="59"/>
      <c r="CK57" s="59"/>
      <c r="CL57" s="59"/>
      <c r="CM57" s="59"/>
      <c r="CN57" s="61"/>
      <c r="CO57" s="61"/>
      <c r="CP57" s="61"/>
      <c r="CQ57" s="61"/>
      <c r="CR57" s="61"/>
      <c r="CS57" s="25"/>
      <c r="CT57" s="25"/>
      <c r="CU57" s="25"/>
      <c r="CV57" s="71"/>
      <c r="CW57" s="71"/>
      <c r="CX57" s="13"/>
      <c r="CY57" s="13"/>
      <c r="CZ57" s="73"/>
      <c r="DA57" s="73"/>
      <c r="DB57" s="15"/>
      <c r="DC57" s="73"/>
      <c r="DD57" s="186"/>
      <c r="DE57" s="73"/>
      <c r="DF57" s="73"/>
      <c r="DG57" s="73"/>
      <c r="DH57" s="73"/>
      <c r="DI57" s="73"/>
      <c r="DJ57" s="73"/>
      <c r="DK57" s="73"/>
      <c r="DL57" s="73"/>
      <c r="DM57" s="73"/>
      <c r="DN57" s="73"/>
      <c r="DO57" s="73"/>
      <c r="DP57" s="73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63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4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13"/>
      <c r="FM57" s="63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5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3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5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3"/>
      <c r="IH57" s="60"/>
      <c r="II57" s="60"/>
      <c r="IJ57" s="60"/>
      <c r="IK57" s="60"/>
      <c r="IL57" s="60"/>
      <c r="IM57" s="60"/>
      <c r="IN57" s="60"/>
      <c r="IO57" s="60"/>
      <c r="IP57" s="60"/>
      <c r="IQ57" s="60"/>
      <c r="IR57" s="60"/>
      <c r="IS57" s="60"/>
      <c r="IT57" s="60"/>
      <c r="IU57" s="60"/>
      <c r="IV57" s="60"/>
      <c r="IW57" s="60"/>
      <c r="IX57" s="60"/>
      <c r="IY57" s="64"/>
      <c r="IZ57" s="60"/>
      <c r="JA57" s="60"/>
      <c r="JB57" s="60"/>
      <c r="JC57" s="60"/>
      <c r="JD57" s="60"/>
      <c r="JE57" s="60"/>
      <c r="JF57" s="60"/>
      <c r="JG57" s="60"/>
      <c r="JH57" s="60"/>
      <c r="JI57" s="60"/>
      <c r="JJ57" s="60"/>
      <c r="JK57" s="60"/>
      <c r="JL57" s="60"/>
      <c r="JM57" s="60"/>
      <c r="JN57" s="60"/>
      <c r="JO57" s="60"/>
      <c r="JP57" s="60"/>
      <c r="JQ57" s="60"/>
      <c r="JR57" s="60"/>
      <c r="JS57" s="60"/>
      <c r="JT57" s="60"/>
      <c r="JU57" s="60"/>
      <c r="JV57" s="60"/>
      <c r="JW57" s="60"/>
      <c r="JX57" s="60"/>
      <c r="JY57" s="60"/>
      <c r="JZ57" s="60"/>
      <c r="KA57" s="60"/>
      <c r="KB57" s="60"/>
      <c r="KC57" s="60"/>
      <c r="KD57" s="60"/>
      <c r="KE57" s="60"/>
      <c r="KF57" s="60"/>
      <c r="KG57" s="60"/>
      <c r="KH57" s="60"/>
      <c r="KI57" s="64"/>
      <c r="KJ57" s="60"/>
      <c r="KK57" s="60"/>
      <c r="KL57" s="60"/>
      <c r="KM57" s="60"/>
      <c r="KN57" s="60"/>
      <c r="KO57" s="60"/>
      <c r="KP57" s="60"/>
      <c r="KQ57" s="60"/>
      <c r="KR57" s="60"/>
      <c r="KS57" s="60"/>
      <c r="KT57" s="60"/>
      <c r="KU57" s="60"/>
      <c r="KV57" s="60"/>
      <c r="KW57" s="60"/>
      <c r="KX57" s="60"/>
      <c r="KY57" s="60"/>
      <c r="KZ57" s="76"/>
      <c r="LA57" s="76"/>
      <c r="LB57" s="76"/>
      <c r="LC57" s="76"/>
      <c r="LD57" s="76"/>
      <c r="LE57" s="76"/>
      <c r="LF57" s="76"/>
      <c r="LG57" s="76"/>
      <c r="LH57" s="76"/>
      <c r="LI57" s="76"/>
      <c r="LJ57" s="76"/>
      <c r="LK57" s="76"/>
      <c r="LL57" s="76"/>
      <c r="LM57" s="76"/>
      <c r="LN57" s="76"/>
      <c r="LO57" s="76"/>
      <c r="LP57" s="76"/>
      <c r="LQ57" s="76"/>
      <c r="LR57" s="76"/>
      <c r="LS57" s="76"/>
      <c r="LT57" s="76"/>
      <c r="LU57" s="76"/>
      <c r="LV57" s="76"/>
      <c r="LW57" s="76"/>
      <c r="LX57" s="76"/>
      <c r="LY57" s="76"/>
      <c r="LZ57" s="76"/>
      <c r="MA57" s="76"/>
      <c r="MB57" s="76"/>
      <c r="MC57" s="76"/>
      <c r="MD57" s="76"/>
      <c r="ME57" s="76"/>
      <c r="MF57" s="76"/>
      <c r="MG57" s="76"/>
      <c r="MH57" s="76"/>
      <c r="MI57" s="76"/>
      <c r="MJ57" s="76"/>
      <c r="MK57" s="76"/>
      <c r="ML57" s="76"/>
      <c r="MM57" s="76"/>
      <c r="MN57" s="76"/>
      <c r="MO57" s="76"/>
      <c r="MP57" s="76"/>
      <c r="MQ57" s="76"/>
      <c r="MR57" s="76"/>
      <c r="MS57" s="76"/>
      <c r="MT57" s="76"/>
      <c r="MU57" s="76"/>
      <c r="MV57" s="76"/>
      <c r="MW57" s="76"/>
      <c r="MX57" s="76"/>
      <c r="MY57" s="76"/>
      <c r="MZ57" s="76"/>
      <c r="NA57" s="76"/>
      <c r="NB57" s="76"/>
      <c r="NC57" s="76"/>
      <c r="ND57" s="76"/>
      <c r="NE57" s="76"/>
      <c r="NF57" s="76"/>
      <c r="NG57" s="76"/>
      <c r="NH57" s="76"/>
      <c r="NI57" s="76"/>
      <c r="NJ57" s="76"/>
      <c r="NK57" s="76"/>
      <c r="NL57" s="76"/>
      <c r="NM57" s="76"/>
      <c r="NN57" s="76"/>
      <c r="NO57" s="76"/>
      <c r="NP57" s="76"/>
      <c r="NQ57" s="76"/>
      <c r="NR57" s="76"/>
      <c r="NS57" s="76"/>
      <c r="NT57" s="76"/>
      <c r="NU57" s="76"/>
      <c r="NV57" s="76"/>
      <c r="NW57" s="76"/>
      <c r="NX57" s="76"/>
      <c r="NY57" s="76"/>
      <c r="NZ57" s="76"/>
      <c r="OA57" s="76"/>
      <c r="OB57" s="76"/>
      <c r="OC57" s="76"/>
      <c r="OD57" s="76"/>
      <c r="OE57" s="76"/>
      <c r="OF57" s="76"/>
      <c r="OG57" s="76"/>
      <c r="OH57" s="76"/>
      <c r="OI57" s="76"/>
      <c r="OJ57" s="76"/>
      <c r="OK57" s="76"/>
      <c r="OL57" s="76"/>
      <c r="OM57" s="76"/>
      <c r="ON57" s="76"/>
      <c r="OO57" s="76"/>
      <c r="OP57" s="76"/>
      <c r="OQ57" s="76"/>
      <c r="OR57" s="76"/>
      <c r="OS57" s="76"/>
      <c r="OT57" s="76"/>
      <c r="OU57" s="76"/>
      <c r="OV57" s="76"/>
      <c r="OW57" s="76"/>
      <c r="OX57" s="76"/>
      <c r="OY57" s="76"/>
      <c r="OZ57" s="76"/>
      <c r="PA57" s="76"/>
      <c r="PB57" s="76"/>
      <c r="PC57" s="76"/>
      <c r="PD57" s="76"/>
      <c r="PE57" s="76"/>
      <c r="PF57" s="76"/>
      <c r="PG57" s="76"/>
      <c r="PH57" s="76"/>
      <c r="PI57" s="76"/>
      <c r="PJ57" s="76"/>
      <c r="PK57" s="76"/>
      <c r="PL57" s="76"/>
      <c r="PM57" s="76"/>
      <c r="PN57" s="76"/>
      <c r="PO57" s="76"/>
      <c r="PP57" s="76"/>
      <c r="PQ57" s="76"/>
      <c r="PR57" s="76"/>
      <c r="PS57" s="76"/>
      <c r="PT57" s="76"/>
      <c r="PU57" s="76"/>
      <c r="PV57" s="76"/>
      <c r="PW57" s="76"/>
      <c r="PX57" s="76"/>
      <c r="PY57" s="76"/>
      <c r="PZ57" s="76"/>
      <c r="QA57" s="76"/>
      <c r="QB57" s="76"/>
      <c r="QC57" s="76"/>
      <c r="QD57" s="76"/>
      <c r="QE57" s="76"/>
      <c r="QF57" s="76"/>
      <c r="QG57" s="76"/>
      <c r="QH57" s="76"/>
      <c r="QI57" s="76"/>
      <c r="QJ57" s="76"/>
      <c r="QK57" s="76"/>
      <c r="QL57" s="76"/>
      <c r="QM57" s="76"/>
      <c r="QN57" s="76"/>
      <c r="QO57" s="76"/>
      <c r="QP57" s="76"/>
      <c r="QQ57" s="76"/>
      <c r="QR57" s="76"/>
      <c r="QS57" s="76"/>
      <c r="QT57" s="76"/>
      <c r="QU57" s="76"/>
      <c r="QV57" s="76"/>
      <c r="QW57" s="76"/>
      <c r="QX57" s="76"/>
      <c r="QY57" s="76"/>
      <c r="QZ57" s="76"/>
      <c r="RA57" s="76"/>
      <c r="RB57" s="76"/>
      <c r="RC57" s="76"/>
      <c r="RD57" s="76"/>
      <c r="RE57" s="76"/>
      <c r="RF57" s="76"/>
      <c r="RG57" s="76"/>
      <c r="RH57" s="76"/>
      <c r="RI57" s="76"/>
      <c r="RJ57" s="76"/>
      <c r="RK57" s="76"/>
      <c r="RL57" s="76"/>
      <c r="RM57" s="76"/>
      <c r="RN57" s="76"/>
      <c r="RO57" s="76"/>
      <c r="RP57" s="76"/>
      <c r="RQ57" s="76"/>
      <c r="RR57" s="76"/>
      <c r="RS57" s="76"/>
      <c r="RT57" s="76"/>
      <c r="RU57" s="76"/>
      <c r="RV57" s="76"/>
      <c r="RW57" s="76"/>
      <c r="RX57" s="76"/>
      <c r="RY57" s="76"/>
      <c r="RZ57" s="76"/>
      <c r="SA57" s="76"/>
      <c r="SB57" s="76"/>
      <c r="SC57" s="76"/>
      <c r="SD57" s="76"/>
      <c r="SE57" s="76"/>
      <c r="SF57" s="76"/>
      <c r="SG57" s="76"/>
      <c r="SH57" s="76"/>
      <c r="SI57" s="76"/>
      <c r="SJ57" s="76"/>
      <c r="SK57" s="76"/>
      <c r="SL57" s="76"/>
      <c r="SM57" s="76"/>
      <c r="SN57" s="76"/>
      <c r="SO57" s="76"/>
      <c r="SP57" s="76"/>
      <c r="SQ57" s="76"/>
      <c r="SR57" s="76"/>
      <c r="SS57" s="76"/>
      <c r="ST57" s="76"/>
      <c r="SU57" s="76"/>
      <c r="SV57" s="76"/>
      <c r="SW57" s="76"/>
      <c r="SX57" s="76"/>
      <c r="SY57" s="76"/>
      <c r="SZ57" s="76"/>
      <c r="TA57" s="76"/>
      <c r="TB57" s="76"/>
      <c r="TC57" s="76"/>
      <c r="TD57" s="76"/>
      <c r="TE57" s="76"/>
      <c r="TF57" s="76"/>
      <c r="TG57" s="76"/>
      <c r="TH57" s="76"/>
      <c r="TI57" s="76"/>
      <c r="TJ57" s="76"/>
      <c r="TK57" s="76"/>
      <c r="TL57" s="76"/>
      <c r="TM57" s="76"/>
      <c r="TN57" s="76"/>
      <c r="TO57" s="76"/>
      <c r="TP57" s="76"/>
    </row>
    <row r="58" spans="1:699" x14ac:dyDescent="0.25">
      <c r="A58" s="21"/>
      <c r="B58" s="13"/>
      <c r="D58" s="13"/>
      <c r="E58" s="13"/>
      <c r="F58" s="22"/>
      <c r="L58" s="21"/>
      <c r="Y58" s="53"/>
      <c r="Z58" s="53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F58" s="27"/>
      <c r="BG58" s="42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K58" s="43"/>
      <c r="CL58" s="43"/>
      <c r="CM58" s="43"/>
      <c r="CN58" s="105"/>
      <c r="CO58" s="105"/>
      <c r="CP58" s="105"/>
      <c r="CR58" s="42"/>
      <c r="CS58" s="43"/>
      <c r="CT58" s="43"/>
      <c r="CU58" s="43"/>
      <c r="CV58" s="43"/>
      <c r="CW58" s="43"/>
      <c r="CX58" s="13"/>
      <c r="CY58" s="13"/>
      <c r="CZ58" s="26"/>
      <c r="DA58" s="26"/>
      <c r="DC58" s="26"/>
      <c r="DD58" s="99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26"/>
      <c r="DR58" s="26"/>
      <c r="DS58" s="26"/>
      <c r="DT58" s="26"/>
      <c r="DU58" s="26"/>
      <c r="DV58" s="26"/>
      <c r="DW58" s="26"/>
      <c r="EB58" s="26"/>
      <c r="EC58" s="30"/>
      <c r="ED58" s="42"/>
      <c r="EE58" s="42"/>
      <c r="EF58" s="42"/>
      <c r="EG58" s="42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31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M58" s="30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3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30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3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30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  <c r="IW58" s="42"/>
      <c r="IX58" s="42"/>
      <c r="IY58" s="31"/>
      <c r="IZ58" s="42"/>
      <c r="JA58" s="42"/>
      <c r="JB58" s="42"/>
      <c r="JC58" s="42"/>
      <c r="JD58" s="42"/>
      <c r="JE58" s="42"/>
      <c r="JF58" s="42"/>
      <c r="JG58" s="42"/>
      <c r="JH58" s="42"/>
      <c r="JI58" s="42"/>
      <c r="JJ58" s="42"/>
      <c r="JK58" s="42"/>
      <c r="JL58" s="42"/>
      <c r="JM58" s="42"/>
      <c r="JN58" s="42"/>
      <c r="JO58" s="42"/>
      <c r="JP58" s="42"/>
      <c r="JQ58" s="42"/>
      <c r="JR58" s="42"/>
      <c r="JS58" s="42"/>
      <c r="JT58" s="42"/>
      <c r="JU58" s="42"/>
      <c r="JV58" s="42"/>
      <c r="JW58" s="42"/>
      <c r="JX58" s="42"/>
      <c r="JY58" s="42"/>
      <c r="JZ58" s="42"/>
      <c r="KA58" s="42"/>
      <c r="KB58" s="42"/>
      <c r="KC58" s="42"/>
      <c r="KD58" s="42"/>
      <c r="KE58" s="42"/>
      <c r="KF58" s="42"/>
      <c r="KG58" s="42"/>
      <c r="KH58" s="42"/>
      <c r="KI58" s="31"/>
      <c r="KJ58" s="42"/>
      <c r="KK58" s="42"/>
      <c r="KL58" s="42"/>
      <c r="KM58" s="42"/>
      <c r="KN58" s="42"/>
      <c r="KO58" s="42"/>
      <c r="KP58" s="42"/>
      <c r="KQ58" s="42"/>
      <c r="KR58" s="42"/>
      <c r="KS58" s="42"/>
      <c r="KT58" s="42"/>
      <c r="KU58" s="42"/>
      <c r="KV58" s="42"/>
      <c r="KW58" s="42"/>
      <c r="KX58" s="42"/>
      <c r="KY58" s="42"/>
      <c r="KZ58" s="42"/>
      <c r="LA58" s="42"/>
      <c r="LB58" s="42"/>
      <c r="LC58" s="42"/>
      <c r="LD58" s="42"/>
      <c r="LE58" s="42"/>
      <c r="LF58" s="42"/>
      <c r="LG58" s="42"/>
      <c r="LH58" s="42"/>
      <c r="LI58" s="42"/>
      <c r="LJ58" s="42"/>
      <c r="LK58" s="42"/>
      <c r="LL58" s="42"/>
      <c r="LM58" s="42"/>
      <c r="LN58" s="42"/>
      <c r="LO58" s="42"/>
      <c r="LP58" s="42"/>
      <c r="LQ58" s="42"/>
      <c r="LR58" s="42"/>
      <c r="LS58" s="42"/>
      <c r="LT58" s="42"/>
      <c r="LU58" s="42"/>
      <c r="LV58" s="42"/>
      <c r="LW58" s="42"/>
      <c r="LX58" s="42"/>
      <c r="LY58" s="42"/>
      <c r="LZ58" s="42"/>
      <c r="MA58" s="42"/>
      <c r="MB58" s="42"/>
      <c r="MC58" s="42"/>
      <c r="MD58" s="42"/>
      <c r="ME58" s="42"/>
      <c r="MF58" s="42"/>
      <c r="MG58" s="42"/>
      <c r="MH58" s="42"/>
      <c r="MI58" s="42"/>
      <c r="MJ58" s="42"/>
      <c r="MK58" s="42"/>
      <c r="ML58" s="42"/>
      <c r="MM58" s="42"/>
      <c r="MN58" s="42"/>
      <c r="MO58" s="42"/>
      <c r="MP58" s="42"/>
      <c r="MQ58" s="42"/>
      <c r="MR58" s="42"/>
      <c r="MS58" s="42"/>
      <c r="MT58" s="42"/>
      <c r="MU58" s="42"/>
      <c r="MV58" s="42"/>
      <c r="MW58" s="42"/>
      <c r="MX58" s="42"/>
      <c r="MY58" s="42"/>
      <c r="MZ58" s="42"/>
      <c r="NA58" s="42"/>
      <c r="NB58" s="42"/>
      <c r="NC58" s="42"/>
      <c r="ND58" s="42"/>
    </row>
    <row r="59" spans="1:699" x14ac:dyDescent="0.25">
      <c r="A59" s="21"/>
      <c r="B59" s="13"/>
      <c r="D59" s="13"/>
      <c r="E59" s="13"/>
      <c r="F59" s="2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25"/>
      <c r="X59" s="25"/>
      <c r="Y59" s="50"/>
      <c r="Z59" s="50"/>
      <c r="AA59" s="25"/>
      <c r="AB59" s="25"/>
      <c r="AD59" s="25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60"/>
      <c r="BC59" s="15"/>
      <c r="BD59" s="15"/>
      <c r="BE59" s="15"/>
      <c r="BF59" s="27"/>
      <c r="BG59" s="13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59"/>
      <c r="BV59" s="59"/>
      <c r="BW59" s="59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K59" s="25"/>
      <c r="CL59" s="25"/>
      <c r="CM59" s="25"/>
      <c r="CN59" s="61"/>
      <c r="CO59" s="61"/>
      <c r="CP59" s="61"/>
      <c r="CQ59" s="61"/>
      <c r="CR59" s="61"/>
      <c r="CS59" s="25"/>
      <c r="CT59" s="25"/>
      <c r="CU59" s="25"/>
      <c r="CV59" s="25"/>
      <c r="CW59" s="25"/>
      <c r="CX59" s="13"/>
      <c r="CY59" s="13"/>
      <c r="CZ59" s="15"/>
      <c r="DA59" s="15"/>
      <c r="DB59" s="15"/>
      <c r="DC59" s="15"/>
      <c r="DD59" s="86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5"/>
      <c r="DR59" s="15"/>
      <c r="DS59" s="15"/>
      <c r="DT59" s="26"/>
      <c r="DU59" s="26"/>
      <c r="DV59" s="26"/>
      <c r="DW59" s="26"/>
      <c r="DX59" s="13"/>
      <c r="DY59" s="13"/>
      <c r="DZ59" s="13"/>
      <c r="EA59" s="13"/>
      <c r="EB59" s="15"/>
      <c r="EC59" s="6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64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6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65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6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65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6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64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64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</row>
    <row r="60" spans="1:699" x14ac:dyDescent="0.25">
      <c r="A60" s="21"/>
      <c r="B60" s="13"/>
      <c r="F60" s="22"/>
      <c r="AC60" s="25"/>
      <c r="BF60" s="27"/>
      <c r="CN60" s="105"/>
      <c r="CO60" s="105"/>
      <c r="CP60" s="105"/>
      <c r="CZ60" s="26"/>
      <c r="DA60" s="26"/>
      <c r="DC60" s="26"/>
      <c r="DD60" s="29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30"/>
      <c r="EU60" s="31"/>
      <c r="FM60" s="30"/>
      <c r="GE60" s="32"/>
      <c r="GW60" s="30"/>
      <c r="HO60" s="32"/>
      <c r="IG60" s="30"/>
      <c r="IY60" s="31"/>
      <c r="KI60" s="31"/>
      <c r="WH60" s="36"/>
      <c r="WI60" s="36"/>
      <c r="WJ60" s="36"/>
      <c r="WK60" s="36"/>
      <c r="WL60" s="36"/>
      <c r="WM60" s="36"/>
      <c r="WN60" s="36"/>
      <c r="WO60" s="36"/>
      <c r="WP60" s="36"/>
      <c r="WQ60" s="36"/>
      <c r="WR60" s="36"/>
      <c r="WS60" s="36"/>
      <c r="WT60" s="36"/>
      <c r="WU60" s="36"/>
      <c r="WV60" s="36"/>
      <c r="WW60" s="36"/>
      <c r="WX60" s="36"/>
      <c r="WY60" s="36"/>
      <c r="WZ60" s="36"/>
      <c r="XA60" s="36"/>
      <c r="XB60" s="36"/>
      <c r="XC60" s="36"/>
      <c r="XD60" s="36"/>
      <c r="XE60" s="36"/>
      <c r="XF60" s="36"/>
      <c r="XG60" s="36"/>
      <c r="XH60" s="36"/>
      <c r="XI60" s="36"/>
      <c r="XJ60" s="36"/>
      <c r="XK60" s="36"/>
      <c r="XL60" s="36"/>
      <c r="XM60" s="36"/>
      <c r="XN60" s="36"/>
      <c r="XO60" s="36"/>
      <c r="XP60" s="36"/>
      <c r="XQ60" s="36"/>
      <c r="XR60" s="36"/>
      <c r="XS60" s="36"/>
      <c r="XT60" s="36"/>
      <c r="XU60" s="36"/>
      <c r="XV60" s="36"/>
      <c r="XW60" s="36"/>
      <c r="XX60" s="36"/>
      <c r="XY60" s="36"/>
      <c r="XZ60" s="36"/>
      <c r="YA60" s="36"/>
      <c r="YB60" s="36"/>
      <c r="YC60" s="36"/>
      <c r="YD60" s="36"/>
      <c r="YE60" s="36"/>
      <c r="YF60" s="36"/>
      <c r="YG60" s="36"/>
      <c r="YH60" s="36"/>
      <c r="YI60" s="36"/>
      <c r="YJ60" s="36"/>
      <c r="YK60" s="36"/>
      <c r="YL60" s="36"/>
      <c r="YM60" s="36"/>
      <c r="YN60" s="36"/>
      <c r="YO60" s="36"/>
      <c r="YP60" s="36"/>
      <c r="YQ60" s="36"/>
      <c r="YR60" s="36"/>
      <c r="YS60" s="36"/>
      <c r="YT60" s="36"/>
      <c r="YU60" s="36"/>
      <c r="YV60" s="36"/>
      <c r="YW60" s="36"/>
      <c r="YX60" s="36"/>
      <c r="YY60" s="36"/>
      <c r="YZ60" s="36"/>
      <c r="ZA60" s="36"/>
      <c r="ZB60" s="36"/>
      <c r="ZC60" s="36"/>
      <c r="ZD60" s="36"/>
      <c r="ZE60" s="36"/>
      <c r="ZF60" s="36"/>
      <c r="ZG60" s="36"/>
      <c r="ZH60" s="36"/>
      <c r="ZI60" s="36"/>
      <c r="ZJ60" s="36"/>
      <c r="ZK60" s="36"/>
      <c r="ZL60" s="36"/>
      <c r="ZM60" s="36"/>
      <c r="ZN60" s="36"/>
      <c r="ZO60" s="36"/>
      <c r="ZP60" s="36"/>
      <c r="ZQ60" s="36"/>
      <c r="ZR60" s="36"/>
      <c r="ZS60" s="36"/>
      <c r="ZT60" s="36"/>
      <c r="ZU60" s="36"/>
      <c r="ZV60" s="36"/>
      <c r="ZW60" s="36"/>
    </row>
    <row r="61" spans="1:699" x14ac:dyDescent="0.25">
      <c r="A61" s="21"/>
      <c r="B61" s="13"/>
      <c r="D61" s="13"/>
      <c r="E61" s="13"/>
      <c r="F61" s="2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25"/>
      <c r="X61" s="25"/>
      <c r="Y61" s="50"/>
      <c r="Z61" s="50"/>
      <c r="AA61" s="25"/>
      <c r="AB61" s="25"/>
      <c r="AC61" s="25"/>
      <c r="AD61" s="25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60"/>
      <c r="BC61" s="15"/>
      <c r="BD61" s="15"/>
      <c r="BE61" s="15"/>
      <c r="BF61" s="27"/>
      <c r="BG61" s="13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59"/>
      <c r="BV61" s="59"/>
      <c r="BW61" s="59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K61" s="25"/>
      <c r="CL61" s="25"/>
      <c r="CM61" s="25"/>
      <c r="CN61" s="61"/>
      <c r="CO61" s="61"/>
      <c r="CP61" s="61"/>
      <c r="CQ61" s="61"/>
      <c r="CR61" s="61"/>
      <c r="CS61" s="25"/>
      <c r="CT61" s="25"/>
      <c r="CU61" s="25"/>
      <c r="CV61" s="25"/>
      <c r="CW61" s="25"/>
      <c r="CX61" s="13"/>
      <c r="CY61" s="13"/>
      <c r="CZ61" s="15"/>
      <c r="DA61" s="15"/>
      <c r="DB61" s="15"/>
      <c r="DC61" s="15"/>
      <c r="DD61" s="86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5"/>
      <c r="DR61" s="15"/>
      <c r="DS61" s="15"/>
      <c r="DT61" s="15"/>
      <c r="DU61" s="15"/>
      <c r="DV61" s="15"/>
      <c r="DW61" s="15"/>
      <c r="DX61" s="13"/>
      <c r="DY61" s="13"/>
      <c r="DZ61" s="13"/>
      <c r="EA61" s="13"/>
      <c r="EB61" s="15"/>
      <c r="EC61" s="6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64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6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65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6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65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6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64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64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</row>
    <row r="62" spans="1:699" x14ac:dyDescent="0.25">
      <c r="A62" s="21"/>
      <c r="B62" s="13"/>
      <c r="D62" s="13"/>
      <c r="E62" s="13"/>
      <c r="F62" s="2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5"/>
      <c r="X62" s="25"/>
      <c r="Y62" s="50"/>
      <c r="Z62" s="50"/>
      <c r="AA62" s="25"/>
      <c r="AB62" s="25"/>
      <c r="AC62" s="25"/>
      <c r="AD62" s="25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60"/>
      <c r="BC62" s="15"/>
      <c r="BD62" s="15"/>
      <c r="BE62" s="15"/>
      <c r="BF62" s="27"/>
      <c r="BG62" s="13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59"/>
      <c r="BV62" s="59"/>
      <c r="BW62" s="59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K62" s="25"/>
      <c r="CL62" s="25"/>
      <c r="CM62" s="25"/>
      <c r="CN62" s="61"/>
      <c r="CO62" s="61"/>
      <c r="CP62" s="61"/>
      <c r="CQ62" s="61"/>
      <c r="CR62" s="61"/>
      <c r="CS62" s="25"/>
      <c r="CT62" s="25"/>
      <c r="CU62" s="25"/>
      <c r="CV62" s="25"/>
      <c r="CW62" s="25"/>
      <c r="CX62" s="13"/>
      <c r="CY62" s="13"/>
      <c r="CZ62" s="15"/>
      <c r="DA62" s="15"/>
      <c r="DB62" s="15"/>
      <c r="DC62" s="15"/>
      <c r="DD62" s="86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5"/>
      <c r="DR62" s="15"/>
      <c r="DS62" s="15"/>
      <c r="DT62" s="15"/>
      <c r="DU62" s="15"/>
      <c r="DV62" s="15"/>
      <c r="DW62" s="15"/>
      <c r="DX62" s="13"/>
      <c r="DY62" s="13"/>
      <c r="DZ62" s="13"/>
      <c r="EA62" s="13"/>
      <c r="EB62" s="15"/>
      <c r="EC62" s="6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64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6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65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6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65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6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64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64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  <c r="KW62" s="13"/>
      <c r="KX62" s="13"/>
      <c r="KY62" s="13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</row>
    <row r="63" spans="1:699" x14ac:dyDescent="0.25">
      <c r="A63" s="21"/>
      <c r="B63" s="13"/>
      <c r="D63" s="13"/>
      <c r="E63" s="13"/>
      <c r="F63" s="2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25"/>
      <c r="X63" s="25"/>
      <c r="Y63" s="50"/>
      <c r="Z63" s="50"/>
      <c r="AA63" s="25"/>
      <c r="AB63" s="25"/>
      <c r="AC63" s="25"/>
      <c r="AD63" s="25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60"/>
      <c r="BC63" s="15"/>
      <c r="BD63" s="15"/>
      <c r="BE63" s="15"/>
      <c r="BF63" s="27"/>
      <c r="BG63" s="13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59"/>
      <c r="BV63" s="59"/>
      <c r="BW63" s="59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K63" s="25"/>
      <c r="CL63" s="25"/>
      <c r="CM63" s="25"/>
      <c r="CN63" s="61"/>
      <c r="CO63" s="61"/>
      <c r="CP63" s="61"/>
      <c r="CQ63" s="61"/>
      <c r="CR63" s="61"/>
      <c r="CS63" s="25"/>
      <c r="CT63" s="25"/>
      <c r="CU63" s="25"/>
      <c r="CV63" s="25"/>
      <c r="CW63" s="25"/>
      <c r="CX63" s="13"/>
      <c r="CY63" s="13"/>
      <c r="CZ63" s="15"/>
      <c r="DA63" s="15"/>
      <c r="DB63" s="15"/>
      <c r="DC63" s="15"/>
      <c r="DD63" s="86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6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64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6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65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6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65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6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64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64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TQ63" s="36"/>
      <c r="TR63" s="36"/>
      <c r="TS63" s="36"/>
      <c r="TT63" s="36"/>
      <c r="TU63" s="36"/>
      <c r="TV63" s="36"/>
      <c r="TW63" s="36"/>
      <c r="TX63" s="36"/>
      <c r="TY63" s="36"/>
      <c r="TZ63" s="36"/>
      <c r="UA63" s="36"/>
      <c r="UB63" s="36"/>
      <c r="UC63" s="36"/>
      <c r="UD63" s="36"/>
      <c r="UE63" s="36"/>
      <c r="UF63" s="36"/>
      <c r="UG63" s="36"/>
      <c r="UH63" s="36"/>
      <c r="UI63" s="36"/>
      <c r="UJ63" s="36"/>
      <c r="UK63" s="36"/>
      <c r="UL63" s="36"/>
      <c r="UM63" s="36"/>
      <c r="UN63" s="36"/>
      <c r="UO63" s="36"/>
      <c r="UP63" s="36"/>
      <c r="UQ63" s="36"/>
      <c r="UR63" s="36"/>
      <c r="US63" s="36"/>
      <c r="UT63" s="36"/>
      <c r="UU63" s="36"/>
      <c r="UV63" s="36"/>
      <c r="UW63" s="36"/>
      <c r="UX63" s="36"/>
      <c r="UY63" s="36"/>
      <c r="UZ63" s="36"/>
      <c r="VA63" s="36"/>
      <c r="VB63" s="36"/>
      <c r="VC63" s="36"/>
      <c r="VD63" s="36"/>
      <c r="VE63" s="36"/>
      <c r="VF63" s="36"/>
      <c r="VG63" s="36"/>
      <c r="VH63" s="36"/>
      <c r="VI63" s="36"/>
      <c r="VJ63" s="36"/>
      <c r="VK63" s="36"/>
      <c r="VL63" s="36"/>
      <c r="VM63" s="36"/>
      <c r="VN63" s="36"/>
      <c r="VO63" s="36"/>
      <c r="VP63" s="36"/>
      <c r="VQ63" s="36"/>
      <c r="VR63" s="36"/>
      <c r="VS63" s="36"/>
      <c r="VT63" s="36"/>
      <c r="VU63" s="36"/>
      <c r="VV63" s="36"/>
      <c r="VW63" s="36"/>
      <c r="VX63" s="36"/>
      <c r="VY63" s="36"/>
      <c r="VZ63" s="36"/>
      <c r="WA63" s="36"/>
      <c r="WB63" s="36"/>
      <c r="WC63" s="36"/>
      <c r="WD63" s="36"/>
      <c r="WE63" s="36"/>
      <c r="WF63" s="36"/>
      <c r="WG63" s="36"/>
    </row>
    <row r="64" spans="1:699" x14ac:dyDescent="0.25">
      <c r="A64" s="21"/>
      <c r="B64" s="13"/>
      <c r="D64" s="13"/>
      <c r="E64" s="13"/>
      <c r="F64" s="2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25"/>
      <c r="X64" s="25"/>
      <c r="Y64" s="53"/>
      <c r="AA64" s="25"/>
      <c r="AB64" s="25"/>
      <c r="AC64" s="25"/>
      <c r="AD64" s="25"/>
      <c r="AE64" s="13"/>
      <c r="AF64" s="13"/>
      <c r="AG64" s="25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5"/>
      <c r="BD64" s="15"/>
      <c r="BE64" s="15"/>
      <c r="BF64" s="27"/>
      <c r="BG64" s="13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59"/>
      <c r="BV64" s="59"/>
      <c r="BW64" s="59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K64" s="25"/>
      <c r="CL64" s="25"/>
      <c r="CM64" s="25"/>
      <c r="CN64" s="61"/>
      <c r="CO64" s="61"/>
      <c r="CP64" s="61"/>
      <c r="CQ64" s="61"/>
      <c r="CR64" s="61"/>
      <c r="CS64" s="25"/>
      <c r="CT64" s="25"/>
      <c r="CU64" s="25"/>
      <c r="CV64" s="25"/>
      <c r="CW64" s="25"/>
      <c r="CX64" s="13"/>
      <c r="CY64" s="13"/>
      <c r="CZ64" s="26"/>
      <c r="DA64" s="26"/>
      <c r="DB64" s="26"/>
      <c r="DC64" s="26"/>
      <c r="DD64" s="86"/>
      <c r="DQ64" s="26"/>
      <c r="DR64" s="26"/>
      <c r="DS64" s="26"/>
      <c r="DT64" s="26"/>
      <c r="DU64" s="26"/>
      <c r="DV64" s="26"/>
      <c r="DW64" s="26"/>
      <c r="EB64" s="26"/>
      <c r="EC64" s="6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64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6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65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6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65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6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64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64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42"/>
      <c r="LA64" s="42"/>
      <c r="LB64" s="42"/>
      <c r="LC64" s="42"/>
      <c r="LD64" s="42"/>
      <c r="LE64" s="42"/>
      <c r="LF64" s="42"/>
      <c r="LG64" s="42"/>
      <c r="LH64" s="42"/>
      <c r="LI64" s="42"/>
      <c r="LJ64" s="42"/>
      <c r="LK64" s="42"/>
      <c r="LL64" s="42"/>
      <c r="LM64" s="42"/>
      <c r="LN64" s="42"/>
      <c r="LO64" s="42"/>
      <c r="LP64" s="42"/>
      <c r="LQ64" s="42"/>
      <c r="LR64" s="42"/>
      <c r="LS64" s="42"/>
      <c r="LT64" s="42"/>
      <c r="LU64" s="42"/>
      <c r="LV64" s="42"/>
      <c r="LW64" s="42"/>
      <c r="LX64" s="42"/>
      <c r="LY64" s="42"/>
      <c r="LZ64" s="42"/>
      <c r="MA64" s="42"/>
      <c r="MB64" s="42"/>
      <c r="MC64" s="42"/>
      <c r="MD64" s="42"/>
      <c r="ME64" s="42"/>
      <c r="MF64" s="42"/>
      <c r="MG64" s="42"/>
      <c r="MH64" s="42"/>
      <c r="MI64" s="42"/>
      <c r="MJ64" s="42"/>
      <c r="MK64" s="42"/>
      <c r="ML64" s="42"/>
      <c r="MM64" s="42"/>
      <c r="MN64" s="42"/>
      <c r="MO64" s="42"/>
      <c r="MP64" s="42"/>
      <c r="MQ64" s="42"/>
      <c r="MR64" s="42"/>
      <c r="MS64" s="42"/>
      <c r="MT64" s="42"/>
      <c r="MU64" s="42"/>
      <c r="MV64" s="42"/>
      <c r="MW64" s="42"/>
      <c r="MX64" s="42"/>
      <c r="MY64" s="42"/>
      <c r="MZ64" s="42"/>
      <c r="NA64" s="42"/>
      <c r="NB64" s="42"/>
      <c r="NC64" s="42"/>
      <c r="ND64" s="42"/>
      <c r="NE64" s="42"/>
      <c r="NF64" s="42"/>
      <c r="NG64" s="42"/>
      <c r="NH64" s="42"/>
      <c r="NI64" s="42"/>
      <c r="NJ64" s="42"/>
      <c r="NK64" s="42"/>
      <c r="NL64" s="42"/>
      <c r="NM64" s="42"/>
      <c r="NN64" s="42"/>
      <c r="NO64" s="42"/>
      <c r="NP64" s="42"/>
      <c r="NQ64" s="42"/>
      <c r="NR64" s="42"/>
      <c r="NS64" s="42"/>
      <c r="NT64" s="42"/>
      <c r="NU64" s="42"/>
      <c r="NV64" s="42"/>
      <c r="NW64" s="42"/>
      <c r="NX64" s="42"/>
      <c r="NY64" s="42"/>
      <c r="NZ64" s="42"/>
      <c r="OA64" s="42"/>
      <c r="OB64" s="42"/>
      <c r="OC64" s="42"/>
      <c r="OD64" s="42"/>
      <c r="OE64" s="42"/>
      <c r="OF64" s="42"/>
      <c r="OG64" s="42"/>
      <c r="OH64" s="42"/>
      <c r="OI64" s="42"/>
      <c r="OJ64" s="42"/>
      <c r="OK64" s="42"/>
      <c r="OL64" s="42"/>
      <c r="OM64" s="42"/>
      <c r="ON64" s="42"/>
      <c r="OO64" s="42"/>
      <c r="OP64" s="42"/>
      <c r="OQ64" s="42"/>
      <c r="OR64" s="42"/>
      <c r="OS64" s="42"/>
      <c r="OT64" s="42"/>
      <c r="OU64" s="42"/>
      <c r="OV64" s="42"/>
      <c r="OW64" s="42"/>
      <c r="OX64" s="42"/>
      <c r="OY64" s="42"/>
      <c r="OZ64" s="42"/>
      <c r="PA64" s="42"/>
      <c r="PB64" s="42"/>
      <c r="PC64" s="42"/>
      <c r="PD64" s="42"/>
      <c r="PE64" s="42"/>
      <c r="PF64" s="42"/>
      <c r="PG64" s="42"/>
      <c r="PH64" s="42"/>
      <c r="PI64" s="42"/>
      <c r="PJ64" s="42"/>
      <c r="PK64" s="42"/>
      <c r="PL64" s="42"/>
      <c r="PM64" s="42"/>
      <c r="PN64" s="42"/>
      <c r="PO64" s="42"/>
      <c r="PP64" s="42"/>
      <c r="PQ64" s="42"/>
      <c r="PR64" s="42"/>
      <c r="PS64" s="42"/>
      <c r="PT64" s="42"/>
      <c r="PU64" s="42"/>
      <c r="PV64" s="42"/>
      <c r="PW64" s="42"/>
      <c r="PX64" s="42"/>
      <c r="PY64" s="42"/>
      <c r="PZ64" s="42"/>
      <c r="QA64" s="42"/>
      <c r="QB64" s="42"/>
      <c r="QC64" s="42"/>
      <c r="QD64" s="42"/>
      <c r="QE64" s="42"/>
      <c r="QF64" s="42"/>
      <c r="QG64" s="42"/>
      <c r="QH64" s="42"/>
      <c r="QI64" s="42"/>
      <c r="QJ64" s="42"/>
      <c r="QK64" s="42"/>
      <c r="QL64" s="42"/>
      <c r="QM64" s="42"/>
      <c r="QN64" s="42"/>
      <c r="QO64" s="42"/>
      <c r="QP64" s="42"/>
      <c r="QQ64" s="42"/>
      <c r="QR64" s="42"/>
      <c r="QS64" s="42"/>
      <c r="QT64" s="42"/>
      <c r="QU64" s="42"/>
      <c r="QV64" s="42"/>
      <c r="QW64" s="42"/>
      <c r="QX64" s="42"/>
      <c r="QY64" s="42"/>
      <c r="QZ64" s="42"/>
      <c r="RA64" s="42"/>
      <c r="RB64" s="42"/>
      <c r="RC64" s="42"/>
      <c r="RD64" s="42"/>
      <c r="RE64" s="42"/>
      <c r="RF64" s="42"/>
      <c r="RG64" s="42"/>
      <c r="RH64" s="42"/>
      <c r="RI64" s="42"/>
      <c r="RJ64" s="42"/>
      <c r="RK64" s="42"/>
      <c r="RL64" s="42"/>
      <c r="RM64" s="42"/>
      <c r="RN64" s="42"/>
      <c r="RO64" s="42"/>
      <c r="RP64" s="42"/>
      <c r="RQ64" s="42"/>
      <c r="RR64" s="42"/>
      <c r="RS64" s="42"/>
      <c r="RT64" s="42"/>
      <c r="RU64" s="42"/>
      <c r="RV64" s="42"/>
      <c r="RW64" s="42"/>
      <c r="RX64" s="42"/>
      <c r="RY64" s="42"/>
      <c r="RZ64" s="42"/>
      <c r="SA64" s="42"/>
      <c r="SB64" s="42"/>
      <c r="SC64" s="42"/>
      <c r="SD64" s="42"/>
      <c r="SE64" s="42"/>
      <c r="SF64" s="42"/>
      <c r="SG64" s="42"/>
      <c r="SH64" s="42"/>
      <c r="SI64" s="42"/>
      <c r="SJ64" s="42"/>
      <c r="SK64" s="42"/>
      <c r="SL64" s="42"/>
      <c r="SM64" s="42"/>
      <c r="SN64" s="42"/>
      <c r="SO64" s="42"/>
      <c r="SP64" s="42"/>
      <c r="SQ64" s="42"/>
      <c r="SR64" s="42"/>
      <c r="SS64" s="42"/>
      <c r="ST64" s="42"/>
      <c r="SU64" s="42"/>
      <c r="SV64" s="42"/>
      <c r="SW64" s="42"/>
      <c r="SX64" s="42"/>
      <c r="SY64" s="42"/>
      <c r="SZ64" s="42"/>
      <c r="TA64" s="42"/>
      <c r="TB64" s="42"/>
      <c r="TC64" s="42"/>
      <c r="TD64" s="42"/>
      <c r="TE64" s="42"/>
      <c r="TF64" s="42"/>
      <c r="TG64" s="42"/>
      <c r="TH64" s="42"/>
      <c r="TI64" s="42"/>
      <c r="TJ64" s="42"/>
      <c r="TK64" s="42"/>
      <c r="TL64" s="42"/>
      <c r="TM64" s="42"/>
      <c r="TN64" s="42"/>
      <c r="TO64" s="42"/>
      <c r="TP64" s="42"/>
    </row>
    <row r="65" spans="1:1206" x14ac:dyDescent="0.25">
      <c r="A65" s="21"/>
      <c r="B65" s="13"/>
      <c r="D65" s="13"/>
      <c r="E65" s="13"/>
      <c r="F65" s="2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5"/>
      <c r="X65" s="25"/>
      <c r="Y65" s="50"/>
      <c r="Z65" s="50"/>
      <c r="AA65" s="25"/>
      <c r="AB65" s="25"/>
      <c r="AD65" s="25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60"/>
      <c r="BC65" s="15"/>
      <c r="BD65" s="15"/>
      <c r="BE65" s="15"/>
      <c r="BF65" s="27"/>
      <c r="BG65" s="13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59"/>
      <c r="BV65" s="59"/>
      <c r="BW65" s="59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K65" s="25"/>
      <c r="CL65" s="25"/>
      <c r="CM65" s="25"/>
      <c r="CN65" s="61"/>
      <c r="CO65" s="61"/>
      <c r="CP65" s="61"/>
      <c r="CQ65" s="61"/>
      <c r="CR65" s="61"/>
      <c r="CS65" s="25"/>
      <c r="CT65" s="25"/>
      <c r="CU65" s="25"/>
      <c r="CV65" s="25"/>
      <c r="CW65" s="25"/>
      <c r="CX65" s="13"/>
      <c r="CY65" s="13"/>
      <c r="CZ65" s="15"/>
      <c r="DA65" s="15"/>
      <c r="DB65" s="15"/>
      <c r="DC65" s="15"/>
      <c r="DD65" s="86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5"/>
      <c r="DR65" s="15"/>
      <c r="DS65" s="15"/>
      <c r="DT65" s="15"/>
      <c r="DU65" s="15"/>
      <c r="DV65" s="15"/>
      <c r="DW65" s="15"/>
      <c r="DX65" s="13"/>
      <c r="DY65" s="13"/>
      <c r="DZ65" s="13"/>
      <c r="EA65" s="13"/>
      <c r="EB65" s="15"/>
      <c r="EC65" s="6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64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6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65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6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65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6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64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64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</row>
    <row r="66" spans="1:1206" x14ac:dyDescent="0.25">
      <c r="A66" s="21"/>
      <c r="B66" s="13"/>
      <c r="D66" s="13"/>
      <c r="E66" s="13"/>
      <c r="F66" s="2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25"/>
      <c r="X66" s="25"/>
      <c r="Y66" s="50"/>
      <c r="Z66" s="50"/>
      <c r="AA66" s="25"/>
      <c r="AB66" s="25"/>
      <c r="AD66" s="25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60"/>
      <c r="BC66" s="15"/>
      <c r="BD66" s="15"/>
      <c r="BE66" s="15"/>
      <c r="BF66" s="27"/>
      <c r="BG66" s="13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59"/>
      <c r="BV66" s="59"/>
      <c r="BW66" s="59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K66" s="25"/>
      <c r="CL66" s="25"/>
      <c r="CM66" s="25"/>
      <c r="CN66" s="61"/>
      <c r="CO66" s="61"/>
      <c r="CP66" s="61"/>
      <c r="CQ66" s="61"/>
      <c r="CR66" s="61"/>
      <c r="CS66" s="25"/>
      <c r="CT66" s="25"/>
      <c r="CU66" s="25"/>
      <c r="CV66" s="25"/>
      <c r="CW66" s="25"/>
      <c r="CX66" s="13"/>
      <c r="CY66" s="13"/>
      <c r="CZ66" s="15"/>
      <c r="DA66" s="15"/>
      <c r="DB66" s="15"/>
      <c r="DC66" s="15"/>
      <c r="DD66" s="86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6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64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6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65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6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65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6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64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64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TQ66" s="36"/>
      <c r="TR66" s="36"/>
      <c r="TS66" s="36"/>
      <c r="TT66" s="36"/>
      <c r="TU66" s="36"/>
      <c r="TV66" s="36"/>
      <c r="TW66" s="36"/>
      <c r="TX66" s="36"/>
      <c r="TY66" s="36"/>
      <c r="TZ66" s="36"/>
      <c r="UA66" s="36"/>
      <c r="UB66" s="36"/>
      <c r="UC66" s="36"/>
      <c r="UD66" s="36"/>
      <c r="UE66" s="36"/>
      <c r="UF66" s="36"/>
      <c r="UG66" s="36"/>
      <c r="UH66" s="36"/>
      <c r="UI66" s="36"/>
      <c r="UJ66" s="36"/>
      <c r="UK66" s="36"/>
      <c r="UL66" s="36"/>
      <c r="UM66" s="36"/>
      <c r="UN66" s="36"/>
      <c r="UO66" s="36"/>
      <c r="UP66" s="36"/>
      <c r="UQ66" s="36"/>
      <c r="UR66" s="36"/>
      <c r="US66" s="36"/>
      <c r="UT66" s="36"/>
      <c r="UU66" s="36"/>
      <c r="UV66" s="36"/>
      <c r="UW66" s="36"/>
      <c r="UX66" s="36"/>
      <c r="UY66" s="36"/>
      <c r="UZ66" s="36"/>
      <c r="VA66" s="36"/>
      <c r="VB66" s="36"/>
      <c r="VC66" s="36"/>
      <c r="VD66" s="36"/>
      <c r="VE66" s="36"/>
      <c r="VF66" s="36"/>
      <c r="VG66" s="36"/>
      <c r="VH66" s="36"/>
      <c r="VI66" s="36"/>
      <c r="VJ66" s="36"/>
      <c r="VK66" s="36"/>
      <c r="VL66" s="36"/>
      <c r="VM66" s="36"/>
      <c r="VN66" s="36"/>
      <c r="VO66" s="36"/>
      <c r="VP66" s="36"/>
      <c r="VQ66" s="36"/>
      <c r="VR66" s="36"/>
      <c r="VS66" s="36"/>
      <c r="VT66" s="36"/>
      <c r="VU66" s="36"/>
      <c r="VV66" s="36"/>
      <c r="VW66" s="36"/>
      <c r="VX66" s="36"/>
      <c r="VY66" s="36"/>
      <c r="VZ66" s="36"/>
      <c r="WA66" s="36"/>
      <c r="WB66" s="36"/>
      <c r="WC66" s="36"/>
      <c r="WD66" s="36"/>
      <c r="WE66" s="36"/>
      <c r="WF66" s="36"/>
      <c r="WG66" s="36"/>
    </row>
    <row r="67" spans="1:1206" x14ac:dyDescent="0.25">
      <c r="A67" s="21"/>
      <c r="B67" s="13"/>
      <c r="D67" s="13"/>
      <c r="E67" s="13"/>
      <c r="F67" s="22"/>
      <c r="Y67" s="53"/>
      <c r="Z67" s="53"/>
      <c r="AA67" s="106"/>
      <c r="AB67" s="106"/>
      <c r="AC67" s="25"/>
      <c r="AD67" s="25"/>
      <c r="BF67" s="27"/>
      <c r="CN67" s="105"/>
      <c r="CO67" s="105"/>
      <c r="CP67" s="105"/>
      <c r="CX67" s="13"/>
      <c r="CY67" s="13"/>
      <c r="CZ67" s="26"/>
      <c r="DA67" s="26"/>
      <c r="DB67" s="15"/>
      <c r="DC67" s="26"/>
      <c r="DD67" s="29"/>
      <c r="DV67" s="26"/>
      <c r="DW67" s="26"/>
      <c r="EB67" s="26"/>
      <c r="EC67" s="30"/>
      <c r="EU67" s="31"/>
      <c r="FM67" s="30"/>
      <c r="GE67" s="32"/>
      <c r="GW67" s="30"/>
      <c r="HO67" s="32"/>
      <c r="IG67" s="30"/>
      <c r="IY67" s="31"/>
      <c r="KI67" s="31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ZX67" s="111"/>
      <c r="ZY67" s="111"/>
      <c r="ZZ67" s="111"/>
      <c r="AAA67" s="111"/>
      <c r="AAB67" s="111"/>
      <c r="AAC67" s="111"/>
      <c r="AAD67" s="111"/>
      <c r="AAE67" s="111"/>
      <c r="AAF67" s="111"/>
      <c r="AAG67" s="111"/>
      <c r="AAH67" s="111"/>
      <c r="AAI67" s="111"/>
      <c r="AAJ67" s="111"/>
      <c r="AAK67" s="111"/>
      <c r="AAL67" s="111"/>
      <c r="AAM67" s="111"/>
      <c r="AAN67" s="111"/>
      <c r="AAO67" s="111"/>
      <c r="AAP67" s="111"/>
      <c r="AAQ67" s="111"/>
      <c r="AAR67" s="111"/>
      <c r="AAS67" s="111"/>
      <c r="AAT67" s="111"/>
      <c r="AAU67" s="111"/>
      <c r="AAV67" s="111"/>
      <c r="AAW67" s="111"/>
      <c r="AAX67" s="111"/>
      <c r="AAY67" s="111"/>
      <c r="AAZ67" s="111"/>
      <c r="ABA67" s="111"/>
      <c r="ABB67" s="111"/>
      <c r="ABC67" s="111"/>
      <c r="ABD67" s="111"/>
      <c r="ABE67" s="111"/>
      <c r="ABF67" s="111"/>
      <c r="ABG67" s="111"/>
      <c r="ABH67" s="111"/>
      <c r="ABI67" s="111"/>
      <c r="ABJ67" s="111"/>
      <c r="ABK67" s="111"/>
      <c r="ABL67" s="111"/>
      <c r="ABM67" s="111"/>
      <c r="ABN67" s="111"/>
      <c r="ABO67" s="111"/>
      <c r="ABP67" s="111"/>
      <c r="ABQ67" s="111"/>
      <c r="ABR67" s="111"/>
      <c r="ABS67" s="111"/>
      <c r="ABT67" s="111"/>
      <c r="ABU67" s="111"/>
      <c r="ABV67" s="111"/>
      <c r="ABW67" s="111"/>
      <c r="ABX67" s="111"/>
      <c r="ABY67" s="111"/>
      <c r="ABZ67" s="111"/>
      <c r="ACA67" s="111"/>
      <c r="ACB67" s="111"/>
      <c r="ACC67" s="111"/>
      <c r="ACD67" s="111"/>
      <c r="ACE67" s="111"/>
      <c r="ACF67" s="111"/>
      <c r="ACG67" s="111"/>
      <c r="ACH67" s="111"/>
      <c r="ACI67" s="111"/>
      <c r="ACJ67" s="111"/>
      <c r="ACK67" s="111"/>
      <c r="ACL67" s="111"/>
      <c r="ACM67" s="111"/>
      <c r="ACN67" s="111"/>
      <c r="ACO67" s="111"/>
      <c r="ACP67" s="111"/>
      <c r="ACQ67" s="111"/>
      <c r="ACR67" s="111"/>
      <c r="ACS67" s="111"/>
      <c r="ACT67" s="111"/>
      <c r="ACU67" s="111"/>
      <c r="ACV67" s="111"/>
      <c r="ACW67" s="111"/>
      <c r="ACX67" s="111"/>
      <c r="ACY67" s="111"/>
      <c r="ACZ67" s="111"/>
      <c r="ADA67" s="111"/>
      <c r="ADB67" s="111"/>
      <c r="ADC67" s="111"/>
      <c r="ADD67" s="111"/>
      <c r="ADE67" s="111"/>
      <c r="ADF67" s="111"/>
      <c r="ADG67" s="111"/>
      <c r="ADH67" s="111"/>
      <c r="ADI67" s="111"/>
      <c r="ADJ67" s="111"/>
      <c r="ADK67" s="111"/>
      <c r="ADL67" s="111"/>
      <c r="ADM67" s="111"/>
      <c r="ADN67" s="111"/>
      <c r="ADO67" s="111"/>
      <c r="ADP67" s="111"/>
      <c r="ADQ67" s="111"/>
      <c r="ADR67" s="111"/>
      <c r="ADS67" s="111"/>
      <c r="ADT67" s="111"/>
      <c r="ADU67" s="111"/>
      <c r="ADV67" s="111"/>
      <c r="ADW67" s="111"/>
      <c r="ADX67" s="111"/>
      <c r="ADY67" s="111"/>
      <c r="ADZ67" s="111"/>
      <c r="AEA67" s="111"/>
      <c r="AEB67" s="111"/>
      <c r="AEC67" s="111"/>
      <c r="AED67" s="111"/>
      <c r="AEE67" s="111"/>
      <c r="AEF67" s="111"/>
      <c r="AEG67" s="111"/>
      <c r="AEH67" s="111"/>
      <c r="AEI67" s="111"/>
      <c r="AEJ67" s="111"/>
      <c r="AEK67" s="111"/>
      <c r="AEL67" s="111"/>
      <c r="AEM67" s="111"/>
      <c r="AEN67" s="111"/>
      <c r="AEO67" s="111"/>
      <c r="AEP67" s="111"/>
      <c r="AEQ67" s="111"/>
      <c r="AER67" s="111"/>
      <c r="AES67" s="111"/>
      <c r="AET67" s="111"/>
      <c r="AEU67" s="111"/>
      <c r="AEV67" s="111"/>
      <c r="AEW67" s="111"/>
      <c r="AEX67" s="111"/>
      <c r="AEY67" s="111"/>
      <c r="AEZ67" s="111"/>
      <c r="AFA67" s="111"/>
      <c r="AFB67" s="111"/>
      <c r="AFC67" s="111"/>
      <c r="AFD67" s="111"/>
      <c r="AFE67" s="111"/>
      <c r="AFF67" s="111"/>
      <c r="AFG67" s="111"/>
      <c r="AFH67" s="111"/>
      <c r="AFI67" s="111"/>
      <c r="AFJ67" s="111"/>
      <c r="AFK67" s="111"/>
      <c r="AFL67" s="111"/>
      <c r="AFM67" s="111"/>
      <c r="AFN67" s="111"/>
      <c r="AFO67" s="111"/>
      <c r="AFP67" s="111"/>
      <c r="AFQ67" s="111"/>
      <c r="AFR67" s="111"/>
      <c r="AFS67" s="111"/>
      <c r="AFT67" s="111"/>
      <c r="AFU67" s="111"/>
      <c r="AFV67" s="111"/>
      <c r="AFW67" s="111"/>
      <c r="AFX67" s="111"/>
      <c r="AFY67" s="111"/>
      <c r="AFZ67" s="111"/>
      <c r="AGA67" s="111"/>
      <c r="AGB67" s="111"/>
      <c r="AGC67" s="111"/>
      <c r="AGD67" s="111"/>
      <c r="AGE67" s="111"/>
      <c r="AGF67" s="111"/>
      <c r="AGG67" s="111"/>
      <c r="AGH67" s="111"/>
      <c r="AGI67" s="111"/>
      <c r="AGJ67" s="111"/>
      <c r="AGK67" s="111"/>
      <c r="AGL67" s="111"/>
      <c r="AGM67" s="111"/>
      <c r="AGN67" s="111"/>
      <c r="AGO67" s="111"/>
      <c r="AGP67" s="111"/>
      <c r="AGQ67" s="111"/>
      <c r="AGR67" s="111"/>
      <c r="AGS67" s="111"/>
      <c r="AGT67" s="111"/>
      <c r="AGU67" s="111"/>
      <c r="AGV67" s="111"/>
      <c r="AGW67" s="111"/>
      <c r="AGX67" s="111"/>
      <c r="AGY67" s="111"/>
      <c r="AGZ67" s="111"/>
      <c r="AHA67" s="111"/>
      <c r="AHB67" s="111"/>
      <c r="AHC67" s="111"/>
      <c r="AHD67" s="111"/>
      <c r="AHE67" s="111"/>
      <c r="AHF67" s="111"/>
      <c r="AHG67" s="111"/>
      <c r="AHH67" s="111"/>
      <c r="AHI67" s="111"/>
      <c r="AHJ67" s="111"/>
      <c r="AHK67" s="111"/>
      <c r="AHL67" s="111"/>
      <c r="AHM67" s="111"/>
      <c r="AHN67" s="111"/>
      <c r="AHO67" s="111"/>
      <c r="AHP67" s="111"/>
      <c r="AHQ67" s="111"/>
      <c r="AHR67" s="111"/>
      <c r="AHS67" s="111"/>
      <c r="AHT67" s="111"/>
      <c r="AHU67" s="111"/>
      <c r="AHV67" s="111"/>
      <c r="AHW67" s="111"/>
      <c r="AHX67" s="111"/>
      <c r="AHY67" s="111"/>
      <c r="AHZ67" s="111"/>
      <c r="AIA67" s="111"/>
      <c r="AIB67" s="111"/>
      <c r="AIC67" s="111"/>
      <c r="AID67" s="111"/>
      <c r="AIE67" s="111"/>
      <c r="AIF67" s="111"/>
      <c r="AIG67" s="111"/>
      <c r="AIH67" s="111"/>
      <c r="AII67" s="111"/>
      <c r="AIJ67" s="111"/>
      <c r="AIK67" s="111"/>
      <c r="AIL67" s="111"/>
      <c r="AIM67" s="111"/>
      <c r="AIN67" s="111"/>
      <c r="AIO67" s="111"/>
      <c r="AIP67" s="111"/>
      <c r="AIQ67" s="111"/>
      <c r="AIR67" s="111"/>
      <c r="AIS67" s="111"/>
      <c r="AIT67" s="111"/>
      <c r="AIU67" s="111"/>
      <c r="AIV67" s="111"/>
      <c r="AIW67" s="111"/>
      <c r="AIX67" s="111"/>
      <c r="AIY67" s="111"/>
      <c r="AIZ67" s="111"/>
      <c r="AJA67" s="111"/>
      <c r="AJB67" s="111"/>
      <c r="AJC67" s="111"/>
      <c r="AJD67" s="111"/>
      <c r="AJE67" s="111"/>
      <c r="AJF67" s="111"/>
      <c r="AJG67" s="111"/>
      <c r="AJH67" s="111"/>
      <c r="AJI67" s="111"/>
      <c r="AJJ67" s="111"/>
      <c r="AJK67" s="111"/>
      <c r="AJL67" s="111"/>
      <c r="AJM67" s="111"/>
      <c r="AJN67" s="111"/>
      <c r="AJO67" s="111"/>
      <c r="AJP67" s="111"/>
      <c r="AJQ67" s="111"/>
      <c r="AJR67" s="111"/>
      <c r="AJS67" s="111"/>
      <c r="AJT67" s="111"/>
      <c r="AJU67" s="111"/>
      <c r="AJV67" s="111"/>
      <c r="AJW67" s="111"/>
      <c r="AJX67" s="111"/>
      <c r="AJY67" s="111"/>
      <c r="AJZ67" s="111"/>
      <c r="AKA67" s="111"/>
      <c r="AKB67" s="111"/>
      <c r="AKC67" s="111"/>
      <c r="AKD67" s="111"/>
      <c r="AKE67" s="111"/>
      <c r="AKF67" s="111"/>
      <c r="AKG67" s="111"/>
      <c r="AKH67" s="111"/>
      <c r="AKI67" s="111"/>
      <c r="AKJ67" s="111"/>
      <c r="AKK67" s="111"/>
      <c r="AKL67" s="111"/>
      <c r="AKM67" s="111"/>
      <c r="AKN67" s="111"/>
      <c r="AKO67" s="111"/>
      <c r="AKP67" s="111"/>
      <c r="AKQ67" s="111"/>
      <c r="AKR67" s="111"/>
      <c r="AKS67" s="111"/>
      <c r="AKT67" s="111"/>
      <c r="AKU67" s="111"/>
      <c r="AKV67" s="111"/>
      <c r="AKW67" s="111"/>
      <c r="AKX67" s="111"/>
      <c r="AKY67" s="111"/>
      <c r="AKZ67" s="111"/>
      <c r="ALA67" s="111"/>
      <c r="ALB67" s="111"/>
      <c r="ALC67" s="111"/>
      <c r="ALD67" s="111"/>
      <c r="ALE67" s="111"/>
      <c r="ALF67" s="111"/>
      <c r="ALG67" s="111"/>
      <c r="ALH67" s="111"/>
      <c r="ALI67" s="111"/>
      <c r="ALJ67" s="111"/>
      <c r="ALK67" s="111"/>
      <c r="ALL67" s="111"/>
      <c r="ALM67" s="111"/>
      <c r="ALN67" s="111"/>
      <c r="ALO67" s="111"/>
      <c r="ALP67" s="111"/>
      <c r="ALQ67" s="111"/>
      <c r="ALR67" s="111"/>
      <c r="ALS67" s="111"/>
      <c r="ALT67" s="111"/>
      <c r="ALU67" s="111"/>
      <c r="ALV67" s="111"/>
      <c r="ALW67" s="111"/>
      <c r="ALX67" s="111"/>
      <c r="ALY67" s="111"/>
      <c r="ALZ67" s="111"/>
      <c r="AMA67" s="111"/>
      <c r="AMB67" s="111"/>
      <c r="AMC67" s="111"/>
      <c r="AMD67" s="111"/>
      <c r="AME67" s="111"/>
      <c r="AMF67" s="111"/>
      <c r="AMG67" s="111"/>
      <c r="AMH67" s="111"/>
      <c r="AMI67" s="111"/>
      <c r="AMJ67" s="111"/>
      <c r="AMK67" s="111"/>
      <c r="AML67" s="111"/>
      <c r="AMM67" s="111"/>
      <c r="AMN67" s="111"/>
      <c r="AMO67" s="111"/>
      <c r="AMP67" s="111"/>
      <c r="AMQ67" s="111"/>
      <c r="AMR67" s="111"/>
      <c r="AMS67" s="111"/>
      <c r="AMT67" s="111"/>
      <c r="AMU67" s="111"/>
      <c r="AMV67" s="111"/>
      <c r="AMW67" s="111"/>
      <c r="AMX67" s="111"/>
      <c r="AMY67" s="111"/>
      <c r="AMZ67" s="111"/>
      <c r="ANA67" s="111"/>
      <c r="ANB67" s="111"/>
      <c r="ANC67" s="111"/>
      <c r="AND67" s="111"/>
      <c r="ANE67" s="111"/>
      <c r="ANF67" s="111"/>
      <c r="ANG67" s="111"/>
      <c r="ANH67" s="111"/>
      <c r="ANI67" s="111"/>
      <c r="ANJ67" s="111"/>
      <c r="ANK67" s="111"/>
      <c r="ANL67" s="111"/>
      <c r="ANM67" s="111"/>
      <c r="ANN67" s="111"/>
      <c r="ANO67" s="111"/>
      <c r="ANP67" s="111"/>
      <c r="ANQ67" s="111"/>
      <c r="ANR67" s="111"/>
      <c r="ANS67" s="111"/>
      <c r="ANT67" s="111"/>
      <c r="ANU67" s="111"/>
      <c r="ANV67" s="111"/>
      <c r="ANW67" s="111"/>
      <c r="ANX67" s="111"/>
      <c r="ANY67" s="111"/>
      <c r="ANZ67" s="111"/>
      <c r="AOA67" s="111"/>
      <c r="AOB67" s="111"/>
      <c r="AOC67" s="111"/>
      <c r="AOD67" s="111"/>
      <c r="AOE67" s="111"/>
      <c r="AOF67" s="111"/>
      <c r="AOG67" s="111"/>
      <c r="AOH67" s="111"/>
      <c r="AOI67" s="111"/>
      <c r="AOJ67" s="111"/>
      <c r="AOK67" s="111"/>
      <c r="AOL67" s="111"/>
      <c r="AOM67" s="111"/>
      <c r="AON67" s="111"/>
      <c r="AOO67" s="111"/>
      <c r="AOP67" s="111"/>
      <c r="AOQ67" s="111"/>
      <c r="AOR67" s="111"/>
      <c r="AOS67" s="111"/>
      <c r="AOT67" s="111"/>
      <c r="AOU67" s="111"/>
      <c r="AOV67" s="111"/>
      <c r="AOW67" s="111"/>
      <c r="AOX67" s="111"/>
      <c r="AOY67" s="111"/>
      <c r="AOZ67" s="111"/>
      <c r="APA67" s="111"/>
      <c r="APB67" s="111"/>
      <c r="APC67" s="111"/>
      <c r="APD67" s="111"/>
      <c r="APE67" s="111"/>
      <c r="APF67" s="111"/>
      <c r="APG67" s="111"/>
      <c r="APH67" s="111"/>
      <c r="API67" s="111"/>
      <c r="APJ67" s="111"/>
      <c r="APK67" s="111"/>
      <c r="APL67" s="111"/>
      <c r="APM67" s="111"/>
      <c r="APN67" s="111"/>
      <c r="APO67" s="111"/>
      <c r="APP67" s="111"/>
      <c r="APQ67" s="111"/>
      <c r="APR67" s="111"/>
      <c r="APS67" s="111"/>
      <c r="APT67" s="111"/>
      <c r="APU67" s="111"/>
      <c r="APV67" s="111"/>
      <c r="APW67" s="111"/>
      <c r="APX67" s="111"/>
      <c r="APY67" s="111"/>
      <c r="APZ67" s="111"/>
      <c r="AQA67" s="111"/>
      <c r="AQB67" s="111"/>
      <c r="AQC67" s="111"/>
      <c r="AQD67" s="111"/>
      <c r="AQE67" s="111"/>
      <c r="AQF67" s="111"/>
      <c r="AQG67" s="111"/>
      <c r="AQH67" s="111"/>
      <c r="AQI67" s="111"/>
      <c r="AQJ67" s="111"/>
      <c r="AQK67" s="111"/>
      <c r="AQL67" s="111"/>
      <c r="AQM67" s="111"/>
      <c r="AQN67" s="111"/>
      <c r="AQO67" s="111"/>
      <c r="AQP67" s="111"/>
      <c r="AQQ67" s="111"/>
      <c r="AQR67" s="111"/>
      <c r="AQS67" s="111"/>
      <c r="AQT67" s="111"/>
      <c r="AQU67" s="111"/>
      <c r="AQV67" s="111"/>
      <c r="AQW67" s="111"/>
      <c r="AQX67" s="111"/>
      <c r="AQY67" s="111"/>
      <c r="AQZ67" s="111"/>
      <c r="ARA67" s="111"/>
      <c r="ARB67" s="111"/>
      <c r="ARC67" s="111"/>
      <c r="ARD67" s="111"/>
      <c r="ARE67" s="111"/>
      <c r="ARF67" s="111"/>
      <c r="ARG67" s="111"/>
      <c r="ARH67" s="111"/>
      <c r="ARI67" s="111"/>
      <c r="ARJ67" s="111"/>
      <c r="ARK67" s="111"/>
      <c r="ARL67" s="111"/>
      <c r="ARM67" s="111"/>
      <c r="ARN67" s="111"/>
      <c r="ARO67" s="111"/>
      <c r="ARP67" s="111"/>
      <c r="ARQ67" s="111"/>
      <c r="ARR67" s="111"/>
      <c r="ARS67" s="111"/>
      <c r="ART67" s="111"/>
      <c r="ARU67" s="111"/>
      <c r="ARV67" s="111"/>
      <c r="ARW67" s="111"/>
      <c r="ARX67" s="111"/>
      <c r="ARY67" s="111"/>
      <c r="ARZ67" s="111"/>
      <c r="ASA67" s="111"/>
      <c r="ASB67" s="111"/>
      <c r="ASC67" s="111"/>
      <c r="ASD67" s="111"/>
      <c r="ASE67" s="111"/>
      <c r="ASF67" s="111"/>
      <c r="ASG67" s="111"/>
      <c r="ASH67" s="111"/>
      <c r="ASI67" s="111"/>
      <c r="ASJ67" s="111"/>
      <c r="ASK67" s="111"/>
      <c r="ASL67" s="111"/>
      <c r="ASM67" s="111"/>
      <c r="ASN67" s="111"/>
      <c r="ASO67" s="111"/>
      <c r="ASP67" s="111"/>
      <c r="ASQ67" s="111"/>
      <c r="ASR67" s="111"/>
      <c r="ASS67" s="111"/>
      <c r="AST67" s="111"/>
      <c r="ASU67" s="111"/>
      <c r="ASV67" s="111"/>
      <c r="ASW67" s="111"/>
      <c r="ASX67" s="111"/>
      <c r="ASY67" s="111"/>
      <c r="ASZ67" s="111"/>
      <c r="ATA67" s="111"/>
      <c r="ATB67" s="111"/>
      <c r="ATC67" s="111"/>
      <c r="ATD67" s="111"/>
      <c r="ATE67" s="111"/>
      <c r="ATF67" s="111"/>
      <c r="ATG67" s="111"/>
      <c r="ATH67" s="111"/>
      <c r="ATI67" s="111"/>
      <c r="ATJ67" s="111"/>
    </row>
    <row r="68" spans="1:1206" x14ac:dyDescent="0.25">
      <c r="A68" s="21"/>
      <c r="B68" s="13"/>
      <c r="D68" s="13"/>
      <c r="E68" s="13"/>
      <c r="F68" s="22"/>
      <c r="Y68" s="53"/>
      <c r="Z68" s="53"/>
      <c r="AD68" s="25"/>
      <c r="BB68" s="42"/>
      <c r="BF68" s="27"/>
      <c r="CN68" s="105"/>
      <c r="CO68" s="105"/>
      <c r="CP68" s="105"/>
      <c r="CX68" s="13"/>
      <c r="CY68" s="13"/>
      <c r="CZ68" s="26"/>
      <c r="DD68" s="29"/>
      <c r="DV68" s="26"/>
      <c r="DW68" s="26"/>
      <c r="EB68" s="26"/>
      <c r="EC68" s="30"/>
      <c r="EU68" s="31"/>
      <c r="FM68" s="30"/>
      <c r="GE68" s="32"/>
      <c r="GW68" s="30"/>
      <c r="HO68" s="32"/>
      <c r="IG68" s="30"/>
      <c r="IY68" s="31"/>
      <c r="KI68" s="31"/>
      <c r="WH68" s="36"/>
      <c r="WI68" s="36"/>
      <c r="WJ68" s="36"/>
      <c r="WK68" s="36"/>
      <c r="WL68" s="36"/>
      <c r="WM68" s="36"/>
      <c r="WN68" s="36"/>
      <c r="WO68" s="36"/>
      <c r="WP68" s="36"/>
      <c r="WQ68" s="36"/>
      <c r="WR68" s="36"/>
      <c r="WS68" s="36"/>
      <c r="WT68" s="36"/>
      <c r="WU68" s="36"/>
      <c r="WV68" s="36"/>
      <c r="WW68" s="36"/>
      <c r="WX68" s="36"/>
      <c r="WY68" s="36"/>
      <c r="WZ68" s="36"/>
      <c r="XA68" s="36"/>
      <c r="XB68" s="36"/>
      <c r="XC68" s="36"/>
      <c r="XD68" s="36"/>
      <c r="XE68" s="36"/>
      <c r="XF68" s="36"/>
      <c r="XG68" s="36"/>
      <c r="XH68" s="36"/>
      <c r="XI68" s="36"/>
      <c r="XJ68" s="36"/>
      <c r="XK68" s="36"/>
      <c r="XL68" s="36"/>
      <c r="XM68" s="36"/>
      <c r="XN68" s="36"/>
      <c r="XO68" s="36"/>
      <c r="XP68" s="36"/>
      <c r="XQ68" s="36"/>
      <c r="XR68" s="36"/>
      <c r="XS68" s="36"/>
      <c r="XT68" s="36"/>
      <c r="XU68" s="36"/>
      <c r="XV68" s="36"/>
      <c r="XW68" s="36"/>
      <c r="XX68" s="36"/>
      <c r="XY68" s="36"/>
      <c r="XZ68" s="36"/>
      <c r="YA68" s="36"/>
      <c r="YB68" s="36"/>
      <c r="YC68" s="36"/>
      <c r="YD68" s="36"/>
      <c r="YE68" s="36"/>
      <c r="YF68" s="36"/>
      <c r="YG68" s="36"/>
      <c r="YH68" s="36"/>
      <c r="YI68" s="36"/>
      <c r="YJ68" s="36"/>
      <c r="YK68" s="36"/>
      <c r="YL68" s="36"/>
      <c r="YM68" s="36"/>
      <c r="YN68" s="36"/>
      <c r="YO68" s="36"/>
      <c r="YP68" s="36"/>
      <c r="YQ68" s="36"/>
      <c r="YR68" s="36"/>
      <c r="YS68" s="36"/>
      <c r="YT68" s="36"/>
      <c r="YU68" s="36"/>
      <c r="YV68" s="36"/>
      <c r="YW68" s="36"/>
      <c r="YX68" s="36"/>
      <c r="YY68" s="36"/>
      <c r="YZ68" s="36"/>
      <c r="ZA68" s="36"/>
      <c r="ZB68" s="36"/>
      <c r="ZC68" s="36"/>
      <c r="ZD68" s="36"/>
      <c r="ZE68" s="36"/>
      <c r="ZF68" s="36"/>
      <c r="ZG68" s="36"/>
      <c r="ZH68" s="36"/>
      <c r="ZI68" s="36"/>
      <c r="ZJ68" s="36"/>
      <c r="ZK68" s="36"/>
      <c r="ZL68" s="36"/>
      <c r="ZM68" s="36"/>
      <c r="ZN68" s="36"/>
      <c r="ZO68" s="36"/>
      <c r="ZP68" s="36"/>
      <c r="ZQ68" s="36"/>
      <c r="ZR68" s="36"/>
      <c r="ZS68" s="36"/>
      <c r="ZT68" s="36"/>
      <c r="ZU68" s="36"/>
      <c r="ZV68" s="36"/>
      <c r="ZW68" s="36"/>
    </row>
    <row r="69" spans="1:1206" x14ac:dyDescent="0.25">
      <c r="A69" s="21"/>
      <c r="B69" s="13"/>
      <c r="D69" s="13"/>
      <c r="E69" s="13"/>
      <c r="F69" s="2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25"/>
      <c r="X69" s="25"/>
      <c r="Y69" s="50"/>
      <c r="Z69" s="50"/>
      <c r="AA69" s="25"/>
      <c r="AB69" s="25"/>
      <c r="AD69" s="25"/>
      <c r="AE69" s="13"/>
      <c r="AF69" s="13"/>
      <c r="AG69" s="25"/>
      <c r="AH69" s="60"/>
      <c r="AI69" s="60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5"/>
      <c r="BD69" s="15"/>
      <c r="BE69" s="15"/>
      <c r="BF69" s="27"/>
      <c r="BG69" s="13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59"/>
      <c r="BV69" s="59"/>
      <c r="BW69" s="59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K69" s="25"/>
      <c r="CL69" s="25"/>
      <c r="CM69" s="25"/>
      <c r="CN69" s="61"/>
      <c r="CO69" s="61"/>
      <c r="CP69" s="61"/>
      <c r="CQ69" s="61"/>
      <c r="CR69" s="61"/>
      <c r="CS69" s="25"/>
      <c r="CT69" s="25"/>
      <c r="CU69" s="25"/>
      <c r="CV69" s="25"/>
      <c r="CW69" s="25"/>
      <c r="CX69" s="13"/>
      <c r="CY69" s="13"/>
      <c r="CZ69" s="26"/>
      <c r="DA69" s="26"/>
      <c r="DB69" s="26"/>
      <c r="DC69" s="26"/>
      <c r="DD69" s="29"/>
      <c r="DQ69" s="26"/>
      <c r="DR69" s="26"/>
      <c r="DS69" s="26"/>
      <c r="DT69" s="26"/>
      <c r="DU69" s="26"/>
      <c r="DV69" s="26"/>
      <c r="DW69" s="26"/>
      <c r="EB69" s="26"/>
      <c r="EC69" s="6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64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6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65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6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65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6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64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64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01"/>
    </row>
    <row r="70" spans="1:1206" x14ac:dyDescent="0.25">
      <c r="A70" s="21"/>
      <c r="B70" s="13"/>
      <c r="D70" s="13"/>
      <c r="E70" s="13"/>
      <c r="F70" s="22"/>
      <c r="G70" s="13"/>
      <c r="H70" s="13"/>
      <c r="I70" s="13"/>
      <c r="J70" s="13"/>
      <c r="K70" s="13"/>
      <c r="L70" s="13"/>
      <c r="M70" s="13"/>
      <c r="N70" s="13"/>
      <c r="P70" s="13"/>
      <c r="Q70" s="13"/>
      <c r="R70" s="13"/>
      <c r="S70" s="13"/>
      <c r="T70" s="13"/>
      <c r="U70" s="13"/>
      <c r="V70" s="13"/>
      <c r="W70" s="25"/>
      <c r="X70" s="25"/>
      <c r="Y70" s="53"/>
      <c r="Z70" s="53"/>
      <c r="AA70" s="25"/>
      <c r="AB70" s="25"/>
      <c r="AD70" s="25"/>
      <c r="AE70" s="13"/>
      <c r="AF70" s="13"/>
      <c r="AG70" s="25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5"/>
      <c r="BD70" s="15"/>
      <c r="BE70" s="15"/>
      <c r="BF70" s="27"/>
      <c r="BG70" s="13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59"/>
      <c r="BV70" s="59"/>
      <c r="BW70" s="59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K70" s="25"/>
      <c r="CL70" s="25"/>
      <c r="CM70" s="25"/>
      <c r="CN70" s="61"/>
      <c r="CO70" s="61"/>
      <c r="CP70" s="61"/>
      <c r="CQ70" s="61"/>
      <c r="CR70" s="61"/>
      <c r="CS70" s="25"/>
      <c r="CT70" s="25"/>
      <c r="CU70" s="25"/>
      <c r="CV70" s="25"/>
      <c r="CW70" s="25"/>
      <c r="CX70" s="13"/>
      <c r="CY70" s="13"/>
      <c r="CZ70" s="26"/>
      <c r="DA70" s="26"/>
      <c r="DB70" s="26"/>
      <c r="DC70" s="26"/>
      <c r="DD70" s="29"/>
      <c r="DQ70" s="26"/>
      <c r="DR70" s="26"/>
      <c r="DS70" s="26"/>
      <c r="DT70" s="26"/>
      <c r="DU70" s="26"/>
      <c r="DV70" s="26"/>
      <c r="DW70" s="26"/>
      <c r="EB70" s="26"/>
      <c r="EC70" s="6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64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6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65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6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65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6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64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64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  <c r="KW70" s="13"/>
      <c r="KX70" s="13"/>
      <c r="KY70" s="13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</row>
    <row r="71" spans="1:1206" x14ac:dyDescent="0.25">
      <c r="A71" s="21"/>
      <c r="B71" s="13"/>
      <c r="D71" s="13"/>
      <c r="E71" s="13"/>
      <c r="F71" s="2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59"/>
      <c r="X71" s="59"/>
      <c r="Y71" s="53"/>
      <c r="Z71" s="53"/>
      <c r="AA71" s="25"/>
      <c r="AB71" s="25"/>
      <c r="AD71" s="25"/>
      <c r="AE71" s="13"/>
      <c r="AF71" s="13"/>
      <c r="AG71" s="25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5"/>
      <c r="BD71" s="15"/>
      <c r="BE71" s="15"/>
      <c r="BF71" s="27"/>
      <c r="BG71" s="13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59"/>
      <c r="BV71" s="59"/>
      <c r="BW71" s="59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K71" s="25"/>
      <c r="CL71" s="25"/>
      <c r="CM71" s="25"/>
      <c r="CN71" s="61"/>
      <c r="CO71" s="61"/>
      <c r="CP71" s="61"/>
      <c r="CQ71" s="61"/>
      <c r="CR71" s="61"/>
      <c r="CS71" s="25"/>
      <c r="CT71" s="25"/>
      <c r="CU71" s="25"/>
      <c r="CV71" s="25"/>
      <c r="CW71" s="25"/>
      <c r="CX71" s="13"/>
      <c r="CY71" s="13"/>
      <c r="CZ71" s="26"/>
      <c r="DA71" s="26"/>
      <c r="DB71" s="26"/>
      <c r="DC71" s="26"/>
      <c r="DD71" s="29"/>
      <c r="DV71" s="26"/>
      <c r="DW71" s="26"/>
      <c r="EB71" s="26"/>
      <c r="EC71" s="6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64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6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65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6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65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6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64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64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42"/>
      <c r="LA71" s="42"/>
      <c r="LB71" s="42"/>
      <c r="LC71" s="42"/>
      <c r="LD71" s="42"/>
      <c r="LE71" s="42"/>
      <c r="LF71" s="42"/>
      <c r="LG71" s="42"/>
      <c r="LH71" s="42"/>
      <c r="LI71" s="42"/>
      <c r="LJ71" s="42"/>
      <c r="LK71" s="42"/>
      <c r="LL71" s="42"/>
      <c r="LM71" s="42"/>
      <c r="LN71" s="42"/>
      <c r="LO71" s="42"/>
      <c r="LP71" s="42"/>
      <c r="LQ71" s="42"/>
      <c r="LR71" s="42"/>
      <c r="LS71" s="42"/>
      <c r="LT71" s="42"/>
      <c r="LU71" s="42"/>
      <c r="LV71" s="42"/>
      <c r="LW71" s="42"/>
      <c r="LX71" s="42"/>
      <c r="LY71" s="42"/>
      <c r="LZ71" s="42"/>
      <c r="MA71" s="42"/>
      <c r="MB71" s="42"/>
      <c r="MC71" s="42"/>
      <c r="MD71" s="42"/>
      <c r="ME71" s="42"/>
      <c r="MF71" s="42"/>
      <c r="MG71" s="42"/>
      <c r="MH71" s="42"/>
      <c r="MI71" s="42"/>
      <c r="MJ71" s="42"/>
      <c r="MK71" s="42"/>
      <c r="ML71" s="42"/>
      <c r="MM71" s="42"/>
      <c r="MN71" s="42"/>
      <c r="MO71" s="42"/>
      <c r="MP71" s="42"/>
      <c r="MQ71" s="42"/>
      <c r="MR71" s="42"/>
      <c r="MS71" s="42"/>
      <c r="MT71" s="42"/>
      <c r="MU71" s="42"/>
      <c r="MV71" s="42"/>
      <c r="MW71" s="42"/>
      <c r="MX71" s="42"/>
      <c r="MY71" s="42"/>
      <c r="MZ71" s="42"/>
      <c r="NA71" s="42"/>
      <c r="NB71" s="42"/>
      <c r="NC71" s="42"/>
      <c r="ND71" s="42"/>
      <c r="NE71" s="42"/>
      <c r="NF71" s="42"/>
      <c r="NG71" s="42"/>
      <c r="NH71" s="42"/>
      <c r="NI71" s="42"/>
      <c r="NJ71" s="42"/>
      <c r="NK71" s="42"/>
      <c r="NL71" s="42"/>
      <c r="NM71" s="42"/>
      <c r="NN71" s="42"/>
      <c r="NO71" s="42"/>
      <c r="NP71" s="42"/>
      <c r="NQ71" s="42"/>
      <c r="NR71" s="42"/>
      <c r="NS71" s="42"/>
      <c r="NT71" s="42"/>
      <c r="NU71" s="42"/>
      <c r="NV71" s="42"/>
      <c r="NW71" s="42"/>
      <c r="NX71" s="42"/>
      <c r="NY71" s="42"/>
      <c r="NZ71" s="42"/>
      <c r="OA71" s="42"/>
      <c r="OB71" s="42"/>
      <c r="OC71" s="42"/>
      <c r="OD71" s="42"/>
      <c r="OE71" s="42"/>
      <c r="OF71" s="42"/>
      <c r="OG71" s="42"/>
      <c r="OH71" s="42"/>
      <c r="OI71" s="42"/>
      <c r="OJ71" s="42"/>
      <c r="OK71" s="42"/>
      <c r="OL71" s="42"/>
      <c r="OM71" s="42"/>
      <c r="ON71" s="42"/>
      <c r="OO71" s="42"/>
      <c r="OP71" s="42"/>
      <c r="OQ71" s="42"/>
      <c r="OR71" s="42"/>
      <c r="OS71" s="42"/>
      <c r="OT71" s="42"/>
      <c r="OU71" s="42"/>
      <c r="OV71" s="42"/>
      <c r="OW71" s="42"/>
      <c r="OX71" s="42"/>
      <c r="OY71" s="42"/>
      <c r="OZ71" s="42"/>
      <c r="PA71" s="42"/>
      <c r="PB71" s="42"/>
      <c r="PC71" s="42"/>
      <c r="PD71" s="42"/>
      <c r="PE71" s="42"/>
      <c r="PF71" s="42"/>
      <c r="PG71" s="42"/>
      <c r="PH71" s="42"/>
      <c r="PI71" s="42"/>
      <c r="PJ71" s="42"/>
      <c r="PK71" s="42"/>
      <c r="PL71" s="42"/>
      <c r="PM71" s="42"/>
      <c r="PN71" s="42"/>
      <c r="PO71" s="42"/>
      <c r="PP71" s="42"/>
      <c r="PQ71" s="42"/>
      <c r="PR71" s="42"/>
      <c r="PS71" s="42"/>
      <c r="PT71" s="42"/>
      <c r="PU71" s="42"/>
      <c r="PV71" s="42"/>
      <c r="PW71" s="42"/>
      <c r="PX71" s="42"/>
      <c r="PY71" s="42"/>
      <c r="PZ71" s="42"/>
      <c r="QA71" s="42"/>
      <c r="QB71" s="42"/>
      <c r="QC71" s="42"/>
      <c r="QD71" s="42"/>
      <c r="QE71" s="42"/>
      <c r="QF71" s="42"/>
      <c r="QG71" s="42"/>
      <c r="QH71" s="42"/>
      <c r="QI71" s="42"/>
      <c r="QJ71" s="42"/>
      <c r="QK71" s="42"/>
      <c r="QL71" s="42"/>
      <c r="QM71" s="42"/>
      <c r="QN71" s="42"/>
      <c r="QO71" s="42"/>
      <c r="QP71" s="42"/>
      <c r="QQ71" s="42"/>
      <c r="QR71" s="42"/>
      <c r="QS71" s="42"/>
      <c r="QT71" s="42"/>
      <c r="QU71" s="42"/>
      <c r="QV71" s="42"/>
      <c r="QW71" s="42"/>
      <c r="QX71" s="42"/>
      <c r="QY71" s="42"/>
      <c r="QZ71" s="42"/>
      <c r="RA71" s="42"/>
      <c r="RB71" s="42"/>
      <c r="RC71" s="42"/>
      <c r="RD71" s="42"/>
      <c r="RE71" s="42"/>
      <c r="RF71" s="42"/>
      <c r="RG71" s="42"/>
      <c r="RH71" s="42"/>
      <c r="RI71" s="42"/>
      <c r="RJ71" s="42"/>
      <c r="RK71" s="42"/>
      <c r="RL71" s="42"/>
      <c r="RM71" s="42"/>
      <c r="RN71" s="42"/>
      <c r="RO71" s="42"/>
      <c r="RP71" s="42"/>
      <c r="RQ71" s="42"/>
      <c r="RR71" s="42"/>
      <c r="RS71" s="42"/>
      <c r="RT71" s="42"/>
      <c r="RU71" s="42"/>
      <c r="RV71" s="42"/>
      <c r="RW71" s="42"/>
      <c r="RX71" s="42"/>
      <c r="RY71" s="42"/>
      <c r="RZ71" s="42"/>
      <c r="SA71" s="42"/>
      <c r="SB71" s="42"/>
      <c r="SC71" s="42"/>
      <c r="SD71" s="42"/>
      <c r="SE71" s="42"/>
      <c r="SF71" s="42"/>
      <c r="SG71" s="42"/>
      <c r="SH71" s="42"/>
      <c r="SI71" s="42"/>
      <c r="SJ71" s="42"/>
      <c r="SK71" s="42"/>
      <c r="SL71" s="42"/>
      <c r="SM71" s="42"/>
      <c r="SN71" s="42"/>
      <c r="SO71" s="42"/>
      <c r="SP71" s="42"/>
      <c r="SQ71" s="42"/>
      <c r="SR71" s="42"/>
      <c r="SS71" s="42"/>
      <c r="ST71" s="42"/>
      <c r="SU71" s="42"/>
      <c r="SV71" s="42"/>
      <c r="SW71" s="42"/>
      <c r="SX71" s="42"/>
      <c r="SY71" s="42"/>
      <c r="SZ71" s="42"/>
      <c r="TA71" s="42"/>
      <c r="TB71" s="42"/>
      <c r="TC71" s="42"/>
      <c r="TD71" s="42"/>
      <c r="TE71" s="42"/>
      <c r="TF71" s="42"/>
      <c r="TG71" s="42"/>
      <c r="TH71" s="42"/>
      <c r="TI71" s="42"/>
      <c r="TJ71" s="42"/>
      <c r="TK71" s="42"/>
      <c r="TL71" s="42"/>
      <c r="TM71" s="42"/>
      <c r="TN71" s="42"/>
      <c r="TO71" s="42"/>
      <c r="TP71" s="42"/>
    </row>
    <row r="72" spans="1:1206" x14ac:dyDescent="0.25">
      <c r="A72" s="21"/>
      <c r="B72" s="13"/>
      <c r="D72" s="13"/>
      <c r="E72" s="13"/>
      <c r="F72" s="22"/>
      <c r="G72" s="13"/>
      <c r="H72" s="13"/>
      <c r="Y72" s="53"/>
      <c r="Z72" s="53"/>
      <c r="AD72" s="25"/>
      <c r="AY72" s="13"/>
      <c r="AZ72" s="13"/>
      <c r="BA72" s="13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43"/>
      <c r="BV72" s="43"/>
      <c r="BW72" s="43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K72" s="6"/>
      <c r="CL72" s="6"/>
      <c r="CM72" s="6"/>
      <c r="CX72" s="13"/>
      <c r="CY72" s="13"/>
      <c r="CZ72" s="26"/>
      <c r="DA72" s="15"/>
      <c r="DB72" s="15"/>
      <c r="DC72" s="15"/>
      <c r="DD72" s="29"/>
      <c r="DV72" s="26"/>
      <c r="DW72" s="26"/>
      <c r="DX72" s="26"/>
      <c r="DY72" s="26"/>
      <c r="DZ72" s="26"/>
      <c r="EA72" s="26"/>
      <c r="EB72" s="26"/>
      <c r="EC72" s="30"/>
      <c r="EU72" s="31"/>
      <c r="FM72" s="30"/>
      <c r="GE72" s="32"/>
      <c r="GW72" s="30"/>
      <c r="HO72" s="32"/>
      <c r="IG72" s="30"/>
      <c r="IY72" s="31"/>
      <c r="KI72" s="31"/>
      <c r="KZ72" s="25"/>
      <c r="LA72"/>
      <c r="LB72"/>
      <c r="LC72"/>
      <c r="LD72"/>
      <c r="LE72"/>
      <c r="LF72"/>
      <c r="LG72"/>
      <c r="LH72"/>
      <c r="LI72" s="13"/>
      <c r="LJ72" s="13"/>
      <c r="LK72" s="13"/>
      <c r="LL72" s="23"/>
      <c r="LM72" s="25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</row>
    <row r="73" spans="1:1206" x14ac:dyDescent="0.25">
      <c r="A73" s="21"/>
      <c r="B73" s="13"/>
      <c r="D73" s="13"/>
      <c r="E73" s="13"/>
      <c r="F73" s="2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25"/>
      <c r="X73" s="25"/>
      <c r="Y73" s="50"/>
      <c r="Z73" s="50"/>
      <c r="AA73" s="25"/>
      <c r="AB73" s="25"/>
      <c r="AC73" s="25"/>
      <c r="AD73" s="25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5"/>
      <c r="BD73" s="15"/>
      <c r="BE73" s="15"/>
      <c r="BF73" s="27"/>
      <c r="BG73" s="13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59"/>
      <c r="BV73" s="59"/>
      <c r="BW73" s="59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K73" s="25"/>
      <c r="CL73" s="25"/>
      <c r="CM73" s="25"/>
      <c r="CN73" s="61"/>
      <c r="CO73" s="61"/>
      <c r="CP73" s="61"/>
      <c r="CQ73" s="61"/>
      <c r="CR73" s="61"/>
      <c r="CS73" s="25"/>
      <c r="CT73" s="25"/>
      <c r="CU73" s="25"/>
      <c r="CV73" s="25"/>
      <c r="CW73" s="25"/>
      <c r="CX73" s="13"/>
      <c r="CY73" s="13"/>
      <c r="CZ73" s="26"/>
      <c r="DA73" s="26"/>
      <c r="DB73" s="15"/>
      <c r="DC73" s="26"/>
      <c r="DD73" s="8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6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64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6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65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6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65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6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64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64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  <c r="KW73" s="13"/>
      <c r="KX73" s="13"/>
      <c r="KY73" s="13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</row>
    <row r="74" spans="1:1206" x14ac:dyDescent="0.25">
      <c r="A74" s="21"/>
      <c r="B74" s="13"/>
      <c r="D74" s="13"/>
      <c r="E74" s="13"/>
      <c r="F74" s="2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25"/>
      <c r="X74" s="25"/>
      <c r="Y74" s="50"/>
      <c r="Z74" s="50"/>
      <c r="AA74" s="25"/>
      <c r="AB74" s="25"/>
      <c r="AD74" s="25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60"/>
      <c r="BC74" s="15"/>
      <c r="BD74" s="15"/>
      <c r="BE74" s="15"/>
      <c r="BF74" s="27"/>
      <c r="BG74" s="13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59"/>
      <c r="BV74" s="59"/>
      <c r="BW74" s="59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K74" s="25"/>
      <c r="CL74" s="25"/>
      <c r="CM74" s="25"/>
      <c r="CN74" s="61"/>
      <c r="CO74" s="61"/>
      <c r="CP74" s="61"/>
      <c r="CQ74" s="61"/>
      <c r="CR74" s="61"/>
      <c r="CS74" s="25"/>
      <c r="CT74" s="25"/>
      <c r="CU74" s="25"/>
      <c r="CV74" s="25"/>
      <c r="CW74" s="25"/>
      <c r="CX74" s="13"/>
      <c r="CY74" s="13"/>
      <c r="CZ74" s="15"/>
      <c r="DA74" s="15"/>
      <c r="DB74" s="15"/>
      <c r="DC74" s="15"/>
      <c r="DD74" s="86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5"/>
      <c r="DR74" s="15"/>
      <c r="DS74" s="15"/>
      <c r="DT74" s="15"/>
      <c r="DU74" s="15"/>
      <c r="DV74" s="15"/>
      <c r="DW74" s="15"/>
      <c r="DX74" s="13"/>
      <c r="DY74" s="13"/>
      <c r="DZ74" s="13"/>
      <c r="EA74" s="13"/>
      <c r="EB74" s="15"/>
      <c r="EC74" s="6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64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6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65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6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65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6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64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64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TQ74" s="36"/>
      <c r="TR74" s="36"/>
      <c r="TS74" s="36"/>
      <c r="TT74" s="36"/>
      <c r="TU74" s="36"/>
      <c r="TV74" s="36"/>
      <c r="TW74" s="36"/>
      <c r="TX74" s="36"/>
      <c r="TY74" s="36"/>
      <c r="TZ74" s="36"/>
      <c r="UA74" s="36"/>
      <c r="UB74" s="36"/>
      <c r="UC74" s="36"/>
      <c r="UD74" s="36"/>
      <c r="UE74" s="36"/>
      <c r="UF74" s="36"/>
      <c r="UG74" s="36"/>
      <c r="UH74" s="36"/>
      <c r="UI74" s="36"/>
      <c r="UJ74" s="36"/>
      <c r="UK74" s="36"/>
      <c r="UL74" s="36"/>
      <c r="UM74" s="36"/>
      <c r="UN74" s="36"/>
      <c r="UO74" s="36"/>
      <c r="UP74" s="36"/>
      <c r="UQ74" s="36"/>
      <c r="UR74" s="36"/>
      <c r="US74" s="36"/>
      <c r="UT74" s="36"/>
      <c r="UU74" s="36"/>
      <c r="UV74" s="36"/>
      <c r="UW74" s="36"/>
      <c r="UX74" s="36"/>
      <c r="UY74" s="36"/>
      <c r="UZ74" s="36"/>
      <c r="VA74" s="36"/>
      <c r="VB74" s="36"/>
      <c r="VC74" s="36"/>
      <c r="VD74" s="36"/>
      <c r="VE74" s="36"/>
      <c r="VF74" s="36"/>
      <c r="VG74" s="36"/>
      <c r="VH74" s="36"/>
      <c r="VI74" s="36"/>
      <c r="VJ74" s="36"/>
      <c r="VK74" s="36"/>
      <c r="VL74" s="36"/>
      <c r="VM74" s="36"/>
      <c r="VN74" s="36"/>
      <c r="VO74" s="36"/>
      <c r="VP74" s="36"/>
      <c r="VQ74" s="36"/>
      <c r="VR74" s="36"/>
      <c r="VS74" s="36"/>
      <c r="VT74" s="36"/>
      <c r="VU74" s="36"/>
      <c r="VV74" s="36"/>
      <c r="VW74" s="36"/>
      <c r="VX74" s="36"/>
      <c r="VY74" s="36"/>
      <c r="VZ74" s="36"/>
      <c r="WA74" s="36"/>
      <c r="WB74" s="36"/>
      <c r="WC74" s="36"/>
      <c r="WD74" s="36"/>
      <c r="WE74" s="36"/>
      <c r="WF74" s="36"/>
      <c r="WG74" s="36"/>
    </row>
    <row r="75" spans="1:1206" x14ac:dyDescent="0.25">
      <c r="A75" s="21"/>
      <c r="B75" s="13"/>
      <c r="D75" s="13"/>
      <c r="E75" s="13"/>
      <c r="F75" s="2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25"/>
      <c r="X75" s="25"/>
      <c r="Y75" s="50"/>
      <c r="Z75" s="50"/>
      <c r="AA75" s="25"/>
      <c r="AB75" s="25"/>
      <c r="AD75" s="25"/>
      <c r="AE75" s="13"/>
      <c r="AF75" s="13"/>
      <c r="AG75" s="25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5"/>
      <c r="BD75" s="15"/>
      <c r="BE75" s="15"/>
      <c r="BF75" s="27"/>
      <c r="BG75" s="13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59"/>
      <c r="BV75" s="59"/>
      <c r="BW75" s="59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K75" s="25"/>
      <c r="CL75" s="25"/>
      <c r="CM75" s="25"/>
      <c r="CN75" s="61"/>
      <c r="CO75" s="61"/>
      <c r="CP75" s="61"/>
      <c r="CQ75" s="61"/>
      <c r="CR75" s="61"/>
      <c r="CS75" s="25"/>
      <c r="CT75" s="25"/>
      <c r="CU75" s="25"/>
      <c r="CV75" s="25"/>
      <c r="CW75" s="25"/>
      <c r="CX75" s="13"/>
      <c r="CY75" s="13"/>
      <c r="CZ75" s="26"/>
      <c r="DA75" s="26"/>
      <c r="DB75" s="15"/>
      <c r="DC75" s="26"/>
      <c r="DD75" s="86"/>
      <c r="DQ75" s="26"/>
      <c r="DR75" s="26"/>
      <c r="DS75" s="26"/>
      <c r="DT75" s="26"/>
      <c r="DU75" s="26"/>
      <c r="DV75" s="26"/>
      <c r="DW75" s="26"/>
      <c r="EB75" s="26"/>
      <c r="EC75" s="6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64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6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65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6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65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6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64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64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</row>
    <row r="76" spans="1:1206" x14ac:dyDescent="0.25">
      <c r="A76" s="21"/>
      <c r="B76" s="13"/>
      <c r="D76" s="13"/>
      <c r="E76" s="13"/>
      <c r="F76" s="22"/>
      <c r="G76" s="13"/>
      <c r="H76" s="13"/>
      <c r="I76" s="13"/>
      <c r="J76" s="13"/>
      <c r="K76" s="13"/>
      <c r="L76" s="13"/>
      <c r="M76" s="13"/>
      <c r="N76" s="13"/>
      <c r="P76" s="13"/>
      <c r="Q76" s="13"/>
      <c r="R76" s="13"/>
      <c r="S76" s="13"/>
      <c r="T76" s="13"/>
      <c r="U76" s="13"/>
      <c r="V76" s="13"/>
      <c r="W76" s="25"/>
      <c r="X76" s="25"/>
      <c r="Y76" s="50"/>
      <c r="Z76" s="50"/>
      <c r="AA76" s="25"/>
      <c r="AB76" s="25"/>
      <c r="AD76" s="25"/>
      <c r="AE76" s="13"/>
      <c r="AF76" s="13"/>
      <c r="AG76" s="25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5"/>
      <c r="BD76" s="15"/>
      <c r="BE76" s="15"/>
      <c r="BF76" s="27"/>
      <c r="BG76" s="13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59"/>
      <c r="BV76" s="59"/>
      <c r="BW76" s="59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K76" s="25"/>
      <c r="CL76" s="25"/>
      <c r="CM76" s="25"/>
      <c r="CN76" s="61"/>
      <c r="CO76" s="61"/>
      <c r="CP76" s="61"/>
      <c r="CQ76" s="61"/>
      <c r="CR76" s="61"/>
      <c r="CS76" s="25"/>
      <c r="CT76" s="25"/>
      <c r="CU76" s="25"/>
      <c r="CV76" s="25"/>
      <c r="CW76" s="25"/>
      <c r="CX76" s="13"/>
      <c r="CY76" s="13"/>
      <c r="CZ76" s="26"/>
      <c r="DA76" s="26"/>
      <c r="DB76" s="15"/>
      <c r="DC76" s="26"/>
      <c r="DD76" s="29"/>
      <c r="DQ76" s="26"/>
      <c r="DR76" s="26"/>
      <c r="DS76" s="26"/>
      <c r="DT76" s="26"/>
      <c r="DU76" s="26"/>
      <c r="DV76" s="26"/>
      <c r="DW76" s="26"/>
      <c r="EB76" s="26"/>
      <c r="EC76" s="6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64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6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65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6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65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6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64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64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</row>
    <row r="77" spans="1:1206" x14ac:dyDescent="0.25">
      <c r="A77" s="21"/>
      <c r="B77" s="13"/>
      <c r="D77" s="13"/>
      <c r="E77" s="13"/>
      <c r="F77" s="22"/>
      <c r="Y77" s="53"/>
      <c r="Z77" s="53"/>
      <c r="AD77" s="25"/>
      <c r="AN77" s="42"/>
      <c r="AY77" s="13"/>
      <c r="AZ77" s="13"/>
      <c r="BA77" s="13"/>
      <c r="BF77" s="27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K77" s="21"/>
      <c r="CL77" s="21"/>
      <c r="CM77" s="21"/>
      <c r="CN77" s="105"/>
      <c r="CO77" s="105"/>
      <c r="CP77" s="105"/>
      <c r="CQ77" s="105"/>
      <c r="CR77" s="21"/>
      <c r="CS77" s="97"/>
      <c r="CT77" s="97"/>
      <c r="CU77" s="97"/>
      <c r="CV77" s="97"/>
      <c r="CW77" s="97"/>
      <c r="CX77" s="13"/>
      <c r="CY77" s="93"/>
      <c r="CZ77" s="26"/>
      <c r="DA77" s="26"/>
      <c r="DB77" s="15"/>
      <c r="DC77" s="26"/>
      <c r="DD77" s="104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6"/>
      <c r="DR77" s="26"/>
      <c r="DS77" s="26"/>
      <c r="DT77" s="26"/>
      <c r="DU77" s="26"/>
      <c r="DV77" s="26"/>
      <c r="DW77" s="26"/>
      <c r="EB77" s="26"/>
      <c r="EC77" s="30"/>
      <c r="EU77" s="31"/>
      <c r="FM77" s="30"/>
      <c r="GE77" s="32"/>
      <c r="GW77" s="30"/>
      <c r="HO77" s="32"/>
      <c r="IG77" s="30"/>
      <c r="IY77" s="31"/>
      <c r="KI77" s="31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</row>
    <row r="78" spans="1:1206" ht="14" customHeight="1" x14ac:dyDescent="0.25">
      <c r="A78" s="21"/>
      <c r="B78" s="13"/>
      <c r="D78" s="13"/>
      <c r="E78" s="13"/>
      <c r="F78" s="22"/>
      <c r="G78" s="13"/>
      <c r="H78" s="13"/>
      <c r="I78" s="13"/>
      <c r="W78" s="4"/>
      <c r="X78" s="4"/>
      <c r="Y78" s="50"/>
      <c r="Z78" s="53"/>
      <c r="AD78" s="25"/>
      <c r="AI78" s="42"/>
      <c r="BB78" s="42"/>
      <c r="BF78" s="27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43"/>
      <c r="BV78" s="43"/>
      <c r="BW78" s="43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K78" s="6"/>
      <c r="CL78" s="6"/>
      <c r="CM78" s="6"/>
      <c r="CX78" s="13"/>
      <c r="CY78" s="13"/>
      <c r="CZ78" s="26"/>
      <c r="DA78" s="26"/>
      <c r="DB78" s="15"/>
      <c r="DC78" s="26"/>
      <c r="DD78" s="29"/>
      <c r="DQ78" s="26"/>
      <c r="DR78" s="26"/>
      <c r="DS78" s="26"/>
      <c r="DT78" s="26"/>
      <c r="DU78" s="26"/>
      <c r="DV78" s="26"/>
      <c r="DW78" s="26"/>
      <c r="EB78" s="26"/>
      <c r="EC78" s="30"/>
      <c r="EU78" s="31"/>
      <c r="FM78" s="30"/>
      <c r="GE78" s="32"/>
      <c r="GW78" s="30"/>
      <c r="HO78" s="32"/>
      <c r="IG78" s="30"/>
      <c r="IY78" s="31"/>
      <c r="KI78" s="31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</row>
    <row r="79" spans="1:1206" x14ac:dyDescent="0.25">
      <c r="A79" s="21"/>
      <c r="B79" s="13"/>
      <c r="D79" s="13"/>
      <c r="E79" s="13"/>
      <c r="F79" s="2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25"/>
      <c r="X79" s="25"/>
      <c r="Y79" s="50"/>
      <c r="Z79" s="50"/>
      <c r="AA79" s="25"/>
      <c r="AB79" s="25"/>
      <c r="AD79" s="25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42"/>
      <c r="AZ79" s="42"/>
      <c r="BA79" s="42"/>
      <c r="BB79" s="60"/>
      <c r="BC79" s="15"/>
      <c r="BD79" s="15"/>
      <c r="BE79" s="15"/>
      <c r="BF79" s="27"/>
      <c r="BG79" s="60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25"/>
      <c r="CA79" s="59"/>
      <c r="CB79" s="59"/>
      <c r="CC79" s="59"/>
      <c r="CD79" s="59"/>
      <c r="CE79" s="59"/>
      <c r="CF79" s="59"/>
      <c r="CG79" s="59"/>
      <c r="CH79" s="59"/>
      <c r="CI79" s="59"/>
      <c r="CK79" s="59"/>
      <c r="CL79" s="59"/>
      <c r="CM79" s="59"/>
      <c r="CN79" s="61"/>
      <c r="CO79" s="61"/>
      <c r="CP79" s="61"/>
      <c r="CQ79" s="61"/>
      <c r="CR79" s="61"/>
      <c r="CS79" s="25"/>
      <c r="CT79" s="25"/>
      <c r="CU79" s="25"/>
      <c r="CV79" s="25"/>
      <c r="CW79" s="25"/>
      <c r="CX79" s="13"/>
      <c r="CY79" s="13"/>
      <c r="CZ79" s="26"/>
      <c r="DA79" s="26"/>
      <c r="DB79" s="15"/>
      <c r="DC79" s="26"/>
      <c r="DD79" s="8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63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4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13"/>
      <c r="FM79" s="63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5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3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5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3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  <c r="IX79" s="60"/>
      <c r="IY79" s="64"/>
      <c r="IZ79" s="60"/>
      <c r="JA79" s="60"/>
      <c r="JB79" s="60"/>
      <c r="JC79" s="60"/>
      <c r="JD79" s="60"/>
      <c r="JE79" s="60"/>
      <c r="JF79" s="60"/>
      <c r="JG79" s="60"/>
      <c r="JH79" s="60"/>
      <c r="JI79" s="60"/>
      <c r="JJ79" s="60"/>
      <c r="JK79" s="60"/>
      <c r="JL79" s="60"/>
      <c r="JM79" s="60"/>
      <c r="JN79" s="60"/>
      <c r="JO79" s="60"/>
      <c r="JP79" s="60"/>
      <c r="JQ79" s="60"/>
      <c r="JR79" s="60"/>
      <c r="JS79" s="60"/>
      <c r="JT79" s="60"/>
      <c r="JU79" s="60"/>
      <c r="JV79" s="60"/>
      <c r="JW79" s="60"/>
      <c r="JX79" s="60"/>
      <c r="JY79" s="60"/>
      <c r="JZ79" s="60"/>
      <c r="KA79" s="60"/>
      <c r="KB79" s="60"/>
      <c r="KC79" s="60"/>
      <c r="KD79" s="60"/>
      <c r="KE79" s="60"/>
      <c r="KF79" s="60"/>
      <c r="KG79" s="60"/>
      <c r="KH79" s="60"/>
      <c r="KI79" s="64"/>
      <c r="KJ79" s="60"/>
      <c r="KK79" s="60"/>
      <c r="KL79" s="60"/>
      <c r="KM79" s="60"/>
      <c r="KN79" s="60"/>
      <c r="KO79" s="60"/>
      <c r="KP79" s="60"/>
      <c r="KQ79" s="60"/>
      <c r="KR79" s="60"/>
      <c r="KS79" s="60"/>
      <c r="KT79" s="60"/>
      <c r="KU79" s="60"/>
      <c r="KV79" s="60"/>
      <c r="KW79" s="60"/>
      <c r="KX79" s="60"/>
      <c r="KY79" s="60"/>
    </row>
    <row r="80" spans="1:1206" x14ac:dyDescent="0.25">
      <c r="A80" s="21"/>
      <c r="B80" s="66"/>
      <c r="D80" s="13"/>
      <c r="E80" s="13"/>
      <c r="F80" s="22"/>
      <c r="J80" s="165"/>
      <c r="Y80" s="53"/>
      <c r="Z80" s="53"/>
      <c r="AD80" s="25"/>
      <c r="BF80" s="27"/>
      <c r="BG80" s="111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CN80" s="105"/>
      <c r="CO80" s="105"/>
      <c r="CX80" s="13"/>
      <c r="CY80" s="13"/>
      <c r="CZ80" s="26"/>
      <c r="DD80" s="29"/>
      <c r="DQ80" s="26"/>
      <c r="DR80" s="26"/>
      <c r="DS80" s="26"/>
      <c r="DT80" s="26"/>
      <c r="DU80" s="26"/>
      <c r="DV80" s="26"/>
      <c r="DW80" s="26"/>
      <c r="EB80" s="26"/>
      <c r="EC80" s="30"/>
      <c r="EU80" s="31"/>
      <c r="FM80" s="30"/>
      <c r="GE80" s="32"/>
      <c r="GW80" s="30"/>
      <c r="HO80" s="32"/>
      <c r="IG80" s="30"/>
      <c r="IY80" s="31"/>
      <c r="KI80" s="31"/>
    </row>
    <row r="81" spans="1:699" x14ac:dyDescent="0.25">
      <c r="A81" s="21"/>
      <c r="B81" s="13"/>
      <c r="D81" s="13"/>
      <c r="E81" s="13"/>
      <c r="F81" s="2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25"/>
      <c r="X81" s="25"/>
      <c r="Y81" s="50"/>
      <c r="Z81" s="50"/>
      <c r="AA81" s="25"/>
      <c r="AB81" s="25"/>
      <c r="AD81" s="25"/>
      <c r="AE81" s="13"/>
      <c r="AF81" s="13"/>
      <c r="AG81" s="13"/>
      <c r="AH81" s="13"/>
      <c r="AI81" s="13"/>
      <c r="AJ81" s="13"/>
      <c r="AK81" s="13"/>
      <c r="AL81" s="13"/>
      <c r="AM81" s="13"/>
      <c r="AN81" s="92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60"/>
      <c r="BC81" s="15"/>
      <c r="BD81" s="15"/>
      <c r="BE81" s="15"/>
      <c r="BF81" s="27"/>
      <c r="BG81" s="13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59"/>
      <c r="BV81" s="59"/>
      <c r="BW81" s="59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K81" s="25"/>
      <c r="CL81" s="25"/>
      <c r="CM81" s="25"/>
      <c r="CN81" s="61"/>
      <c r="CO81" s="61"/>
      <c r="CP81" s="61"/>
      <c r="CQ81" s="61"/>
      <c r="CR81" s="61"/>
      <c r="CS81" s="25"/>
      <c r="CT81" s="25"/>
      <c r="CU81" s="25"/>
      <c r="CV81" s="25"/>
      <c r="CW81" s="25"/>
      <c r="CX81" s="13"/>
      <c r="CY81" s="13"/>
      <c r="CZ81" s="15"/>
      <c r="DA81" s="15"/>
      <c r="DB81" s="15"/>
      <c r="DC81" s="15"/>
      <c r="DD81" s="86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5"/>
      <c r="DR81" s="15"/>
      <c r="DS81" s="15"/>
      <c r="DT81" s="15"/>
      <c r="DU81" s="15"/>
      <c r="DV81" s="15"/>
      <c r="DW81" s="15"/>
      <c r="DX81" s="13"/>
      <c r="DY81" s="13"/>
      <c r="DZ81" s="13"/>
      <c r="EA81" s="13"/>
      <c r="EB81" s="15"/>
      <c r="EC81" s="6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64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6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65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6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65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6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64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64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WH81" s="36"/>
      <c r="WI81" s="36"/>
      <c r="WJ81" s="36"/>
      <c r="WK81" s="36"/>
      <c r="WL81" s="36"/>
      <c r="WM81" s="36"/>
      <c r="WN81" s="36"/>
      <c r="WO81" s="36"/>
      <c r="WP81" s="36"/>
      <c r="WQ81" s="36"/>
      <c r="WR81" s="36"/>
      <c r="WS81" s="36"/>
      <c r="WT81" s="36"/>
      <c r="WU81" s="36"/>
      <c r="WV81" s="36"/>
      <c r="WW81" s="36"/>
      <c r="WX81" s="36"/>
      <c r="WY81" s="36"/>
      <c r="WZ81" s="36"/>
      <c r="XA81" s="36"/>
      <c r="XB81" s="36"/>
      <c r="XC81" s="36"/>
      <c r="XD81" s="36"/>
      <c r="XE81" s="36"/>
      <c r="XF81" s="36"/>
      <c r="XG81" s="36"/>
      <c r="XH81" s="36"/>
      <c r="XI81" s="36"/>
      <c r="XJ81" s="36"/>
      <c r="XK81" s="36"/>
      <c r="XL81" s="36"/>
      <c r="XM81" s="36"/>
      <c r="XN81" s="36"/>
      <c r="XO81" s="36"/>
      <c r="XP81" s="36"/>
      <c r="XQ81" s="36"/>
      <c r="XR81" s="36"/>
      <c r="XS81" s="36"/>
      <c r="XT81" s="36"/>
      <c r="XU81" s="36"/>
      <c r="XV81" s="36"/>
      <c r="XW81" s="36"/>
      <c r="XX81" s="36"/>
      <c r="XY81" s="36"/>
      <c r="XZ81" s="36"/>
      <c r="YA81" s="36"/>
      <c r="YB81" s="36"/>
      <c r="YC81" s="36"/>
      <c r="YD81" s="36"/>
      <c r="YE81" s="36"/>
      <c r="YF81" s="36"/>
      <c r="YG81" s="36"/>
      <c r="YH81" s="36"/>
      <c r="YI81" s="36"/>
      <c r="YJ81" s="36"/>
      <c r="YK81" s="36"/>
      <c r="YL81" s="36"/>
      <c r="YM81" s="36"/>
      <c r="YN81" s="36"/>
      <c r="YO81" s="36"/>
      <c r="YP81" s="36"/>
      <c r="YQ81" s="36"/>
      <c r="YR81" s="36"/>
      <c r="YS81" s="36"/>
      <c r="YT81" s="36"/>
      <c r="YU81" s="36"/>
      <c r="YV81" s="36"/>
      <c r="YW81" s="36"/>
      <c r="YX81" s="36"/>
      <c r="YY81" s="36"/>
      <c r="YZ81" s="36"/>
      <c r="ZA81" s="36"/>
      <c r="ZB81" s="36"/>
      <c r="ZC81" s="36"/>
      <c r="ZD81" s="36"/>
      <c r="ZE81" s="36"/>
      <c r="ZF81" s="36"/>
      <c r="ZG81" s="36"/>
      <c r="ZH81" s="36"/>
      <c r="ZI81" s="36"/>
      <c r="ZJ81" s="36"/>
      <c r="ZK81" s="36"/>
      <c r="ZL81" s="36"/>
      <c r="ZM81" s="36"/>
      <c r="ZN81" s="36"/>
      <c r="ZO81" s="36"/>
      <c r="ZP81" s="36"/>
      <c r="ZQ81" s="36"/>
      <c r="ZR81" s="36"/>
      <c r="ZS81" s="36"/>
      <c r="ZT81" s="36"/>
      <c r="ZU81" s="36"/>
      <c r="ZV81" s="36"/>
      <c r="ZW81" s="36"/>
    </row>
    <row r="82" spans="1:699" x14ac:dyDescent="0.25">
      <c r="A82" s="133"/>
      <c r="B82" s="134"/>
      <c r="D82" s="134"/>
      <c r="E82" s="134"/>
      <c r="F82" s="135"/>
      <c r="G82" s="134"/>
      <c r="H82" s="134"/>
      <c r="I82" s="134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36"/>
      <c r="X82" s="136"/>
      <c r="Y82" s="137"/>
      <c r="Z82" s="137"/>
      <c r="AA82" s="136"/>
      <c r="AB82" s="136"/>
      <c r="AD82" s="138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34"/>
      <c r="AZ82" s="134"/>
      <c r="BA82" s="134"/>
      <c r="BB82" s="110"/>
      <c r="BC82" s="140"/>
      <c r="BD82" s="140"/>
      <c r="BE82" s="140"/>
      <c r="BF82" s="141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42"/>
      <c r="BV82" s="142"/>
      <c r="BW82" s="142"/>
      <c r="BX82" s="110"/>
      <c r="BY82" s="110"/>
      <c r="BZ82" s="110"/>
      <c r="CA82" s="110"/>
      <c r="CB82" s="110"/>
      <c r="CC82" s="110"/>
      <c r="CD82" s="110"/>
      <c r="CE82" s="110"/>
      <c r="CF82" s="110"/>
      <c r="CG82" s="110"/>
      <c r="CH82" s="110"/>
      <c r="CI82" s="110"/>
      <c r="CJ82" s="110"/>
      <c r="CK82" s="110"/>
      <c r="CL82" s="110"/>
      <c r="CM82" s="110"/>
      <c r="CN82" s="143"/>
      <c r="CO82" s="143"/>
      <c r="CP82" s="110"/>
      <c r="CQ82" s="110"/>
      <c r="CR82" s="110"/>
      <c r="CS82" s="136"/>
      <c r="CT82" s="136"/>
      <c r="CU82" s="136"/>
      <c r="CV82" s="136"/>
      <c r="CW82" s="136"/>
      <c r="CX82" s="134"/>
      <c r="CY82" s="134"/>
      <c r="CZ82" s="140"/>
      <c r="DA82" s="144"/>
      <c r="DB82" s="15"/>
      <c r="DC82" s="144"/>
      <c r="DD82" s="145"/>
      <c r="DE82" s="110"/>
      <c r="DF82" s="110"/>
      <c r="DG82" s="110"/>
      <c r="DH82" s="110"/>
      <c r="DI82" s="110"/>
      <c r="DJ82" s="110"/>
      <c r="DK82" s="110"/>
      <c r="DL82" s="110"/>
      <c r="DM82" s="110"/>
      <c r="DN82" s="110"/>
      <c r="DO82" s="110"/>
      <c r="DP82" s="149"/>
      <c r="DQ82" s="150"/>
      <c r="DR82" s="150"/>
      <c r="DS82" s="150"/>
      <c r="DT82" s="150"/>
      <c r="DU82" s="150"/>
      <c r="DV82" s="150"/>
      <c r="DW82" s="149"/>
      <c r="DX82" s="149"/>
      <c r="DY82" s="149"/>
      <c r="DZ82" s="149"/>
      <c r="EA82" s="149"/>
      <c r="EB82" s="150"/>
      <c r="EC82" s="146"/>
      <c r="ED82" s="110"/>
      <c r="EE82" s="110"/>
      <c r="EF82" s="110"/>
      <c r="EG82" s="110"/>
      <c r="EH82" s="110"/>
      <c r="EI82" s="110"/>
      <c r="EJ82" s="110"/>
      <c r="EK82" s="110"/>
      <c r="EL82" s="110"/>
      <c r="EM82" s="110"/>
      <c r="EN82" s="110"/>
      <c r="EO82" s="110"/>
      <c r="EP82" s="110"/>
      <c r="EQ82" s="110"/>
      <c r="ER82" s="110"/>
      <c r="ES82" s="110"/>
      <c r="ET82" s="110"/>
      <c r="EU82" s="147"/>
      <c r="EV82" s="110"/>
      <c r="EW82" s="110"/>
      <c r="EX82" s="110"/>
      <c r="EY82" s="110"/>
      <c r="EZ82" s="110"/>
      <c r="FA82" s="110"/>
      <c r="FB82" s="110"/>
      <c r="FC82" s="110"/>
      <c r="FD82" s="110"/>
      <c r="FE82" s="110"/>
      <c r="FF82" s="110"/>
      <c r="FG82" s="110"/>
      <c r="FH82" s="110"/>
      <c r="FI82" s="110"/>
      <c r="FJ82" s="110"/>
      <c r="FK82" s="110"/>
      <c r="FL82" s="110"/>
      <c r="FM82" s="146"/>
      <c r="FN82" s="110"/>
      <c r="FO82" s="110"/>
      <c r="FP82" s="110"/>
      <c r="FQ82" s="110"/>
      <c r="FR82" s="110"/>
      <c r="FS82" s="110"/>
      <c r="FT82" s="110"/>
      <c r="FU82" s="110"/>
      <c r="FV82" s="110"/>
      <c r="FW82" s="110"/>
      <c r="FX82" s="110"/>
      <c r="FY82" s="110"/>
      <c r="FZ82" s="110"/>
      <c r="GA82" s="110"/>
      <c r="GB82" s="110"/>
      <c r="GC82" s="110"/>
      <c r="GD82" s="110"/>
      <c r="GE82" s="148"/>
      <c r="GF82" s="110"/>
      <c r="GG82" s="110"/>
      <c r="GH82" s="110"/>
      <c r="GI82" s="110"/>
      <c r="GJ82" s="110"/>
      <c r="GK82" s="110"/>
      <c r="GL82" s="110"/>
      <c r="GM82" s="110"/>
      <c r="GN82" s="110"/>
      <c r="GO82" s="110"/>
      <c r="GP82" s="110"/>
      <c r="GQ82" s="110"/>
      <c r="GR82" s="110"/>
      <c r="GS82" s="110"/>
      <c r="GT82" s="110"/>
      <c r="GU82" s="110"/>
      <c r="GV82" s="110"/>
      <c r="GW82" s="146"/>
      <c r="GX82" s="110"/>
      <c r="GY82" s="110"/>
      <c r="GZ82" s="110"/>
      <c r="HA82" s="110"/>
      <c r="HB82" s="110"/>
      <c r="HC82" s="110"/>
      <c r="HD82" s="110"/>
      <c r="HE82" s="110"/>
      <c r="HF82" s="110"/>
      <c r="HG82" s="110"/>
      <c r="HH82" s="110"/>
      <c r="HI82" s="110"/>
      <c r="HJ82" s="110"/>
      <c r="HK82" s="110"/>
      <c r="HL82" s="110"/>
      <c r="HM82" s="110"/>
      <c r="HN82" s="110"/>
      <c r="HO82" s="148"/>
      <c r="HP82" s="110"/>
      <c r="HQ82" s="110"/>
      <c r="HR82" s="110"/>
      <c r="HS82" s="110"/>
      <c r="HT82" s="110"/>
      <c r="HU82" s="110"/>
      <c r="HV82" s="110"/>
      <c r="HW82" s="110"/>
      <c r="HX82" s="110"/>
      <c r="HY82" s="110"/>
      <c r="HZ82" s="110"/>
      <c r="IA82" s="110"/>
      <c r="IB82" s="110"/>
      <c r="IC82" s="110"/>
      <c r="ID82" s="110"/>
      <c r="IE82" s="110"/>
      <c r="IF82" s="110"/>
      <c r="IG82" s="146"/>
      <c r="IH82" s="110"/>
      <c r="II82" s="110"/>
      <c r="IJ82" s="110"/>
      <c r="IK82" s="110"/>
      <c r="IL82" s="110"/>
      <c r="IM82" s="110"/>
      <c r="IN82" s="110"/>
      <c r="IO82" s="110"/>
      <c r="IP82" s="110"/>
      <c r="IQ82" s="110"/>
      <c r="IR82" s="110"/>
      <c r="IS82" s="110"/>
      <c r="IT82" s="110"/>
      <c r="IU82" s="110"/>
      <c r="IV82" s="110"/>
      <c r="IW82" s="110"/>
      <c r="IX82" s="110"/>
      <c r="IY82" s="147"/>
      <c r="IZ82" s="110"/>
      <c r="JA82" s="110"/>
      <c r="JB82" s="110"/>
      <c r="JC82" s="110"/>
      <c r="JD82" s="110"/>
      <c r="JE82" s="110"/>
      <c r="JF82" s="110"/>
      <c r="JG82" s="110"/>
      <c r="JH82" s="110"/>
      <c r="JI82" s="110"/>
      <c r="JJ82" s="110"/>
      <c r="JK82" s="110"/>
      <c r="JL82" s="110"/>
      <c r="JM82" s="110"/>
      <c r="JN82" s="110"/>
      <c r="JO82" s="110"/>
      <c r="JP82" s="110"/>
      <c r="JQ82" s="110"/>
      <c r="JR82" s="110"/>
      <c r="JS82" s="110"/>
      <c r="JT82" s="110"/>
      <c r="JU82" s="110"/>
      <c r="JV82" s="110"/>
      <c r="JW82" s="110"/>
      <c r="JX82" s="110"/>
      <c r="JY82" s="110"/>
      <c r="JZ82" s="110"/>
      <c r="KA82" s="110"/>
      <c r="KB82" s="110"/>
      <c r="KC82" s="110"/>
      <c r="KD82" s="110"/>
      <c r="KE82" s="110"/>
      <c r="KF82" s="110"/>
      <c r="KG82" s="110"/>
      <c r="KH82" s="110"/>
      <c r="KI82" s="147"/>
      <c r="KJ82" s="110"/>
      <c r="KK82" s="110"/>
      <c r="KL82" s="110"/>
      <c r="KM82" s="110"/>
      <c r="KN82" s="110"/>
      <c r="KO82" s="110"/>
      <c r="KP82" s="110"/>
      <c r="KQ82" s="110"/>
      <c r="KR82" s="110"/>
      <c r="KS82" s="110"/>
      <c r="KT82" s="110"/>
      <c r="KU82" s="110"/>
      <c r="KV82" s="110"/>
      <c r="KW82" s="110"/>
      <c r="KX82" s="110"/>
      <c r="KY82" s="110"/>
      <c r="KZ82" s="110"/>
      <c r="LA82" s="110"/>
      <c r="LB82" s="110"/>
      <c r="LC82" s="110"/>
      <c r="LD82" s="110"/>
      <c r="LE82" s="110"/>
      <c r="LF82" s="110"/>
      <c r="LG82" s="110"/>
      <c r="LH82" s="110"/>
      <c r="LI82" s="110"/>
      <c r="LJ82" s="110"/>
      <c r="LK82" s="110"/>
      <c r="LL82" s="110"/>
      <c r="LM82" s="110"/>
      <c r="LN82" s="110"/>
      <c r="LO82" s="110"/>
      <c r="LP82" s="110"/>
      <c r="LQ82" s="110"/>
      <c r="LR82" s="110"/>
      <c r="LS82" s="110"/>
      <c r="LT82" s="110"/>
      <c r="LU82" s="110"/>
      <c r="LV82" s="110"/>
      <c r="LW82" s="110"/>
      <c r="LX82" s="110"/>
      <c r="LY82" s="110"/>
      <c r="LZ82" s="110"/>
      <c r="MA82" s="110"/>
      <c r="MB82" s="110"/>
      <c r="MC82" s="110"/>
      <c r="MD82" s="110"/>
      <c r="ME82" s="110"/>
      <c r="MF82" s="110"/>
      <c r="MG82" s="110"/>
      <c r="MH82" s="110"/>
      <c r="MI82" s="110"/>
      <c r="MJ82" s="110"/>
      <c r="MK82" s="110"/>
      <c r="ML82" s="110"/>
      <c r="MM82" s="110"/>
      <c r="MN82" s="110"/>
      <c r="MO82" s="110"/>
      <c r="MP82" s="110"/>
      <c r="MQ82" s="110"/>
      <c r="MR82" s="110"/>
      <c r="MS82" s="110"/>
      <c r="MT82" s="110"/>
      <c r="MU82" s="110"/>
      <c r="MV82" s="110"/>
      <c r="MW82" s="110"/>
      <c r="MX82" s="110"/>
      <c r="MY82" s="110"/>
      <c r="MZ82" s="110"/>
      <c r="NA82" s="110"/>
      <c r="NB82" s="110"/>
      <c r="NC82" s="110"/>
      <c r="ND82" s="110"/>
      <c r="NE82" s="110"/>
      <c r="NF82" s="110"/>
      <c r="NG82" s="110"/>
      <c r="NH82" s="110"/>
      <c r="NI82" s="110"/>
      <c r="NJ82" s="110"/>
      <c r="NK82" s="110"/>
      <c r="NL82" s="110"/>
      <c r="NM82" s="110"/>
      <c r="NN82" s="110"/>
      <c r="NO82" s="110"/>
      <c r="NP82" s="110"/>
      <c r="NQ82" s="110"/>
      <c r="NR82" s="110"/>
      <c r="NS82" s="110"/>
      <c r="NT82" s="110"/>
      <c r="NU82" s="110"/>
      <c r="NV82" s="110"/>
      <c r="NW82" s="110"/>
      <c r="NX82" s="110"/>
      <c r="NY82" s="110"/>
      <c r="NZ82" s="110"/>
      <c r="OA82" s="110"/>
      <c r="OB82" s="110"/>
      <c r="OC82" s="110"/>
      <c r="OD82" s="110"/>
      <c r="OE82" s="110"/>
      <c r="OF82" s="110"/>
      <c r="OG82" s="110"/>
      <c r="OH82" s="110"/>
      <c r="OI82" s="110"/>
      <c r="OJ82" s="110"/>
      <c r="OK82" s="110"/>
      <c r="OL82" s="110"/>
      <c r="OM82" s="110"/>
      <c r="ON82" s="110"/>
      <c r="OO82" s="110"/>
      <c r="OP82" s="110"/>
      <c r="OQ82" s="110"/>
      <c r="OR82" s="110"/>
      <c r="OS82" s="110"/>
      <c r="OT82" s="110"/>
      <c r="OU82" s="110"/>
      <c r="OV82" s="110"/>
      <c r="OW82" s="110"/>
      <c r="OX82" s="110"/>
      <c r="OY82" s="110"/>
      <c r="OZ82" s="110"/>
      <c r="PA82" s="110"/>
      <c r="PB82" s="110"/>
      <c r="PC82" s="110"/>
      <c r="PD82" s="110"/>
      <c r="PE82" s="110"/>
      <c r="PF82" s="110"/>
      <c r="PG82" s="110"/>
      <c r="PH82" s="110"/>
      <c r="PI82" s="110"/>
      <c r="PJ82" s="110"/>
      <c r="PK82" s="110"/>
      <c r="PL82" s="110"/>
      <c r="PM82" s="110"/>
      <c r="PN82" s="110"/>
      <c r="PO82" s="110"/>
      <c r="PP82" s="110"/>
      <c r="PQ82" s="110"/>
      <c r="PR82" s="110"/>
      <c r="PS82" s="110"/>
      <c r="PT82" s="110"/>
      <c r="PU82" s="110"/>
      <c r="PV82" s="110"/>
      <c r="PW82" s="110"/>
      <c r="PX82" s="110"/>
      <c r="PY82" s="110"/>
      <c r="PZ82" s="110"/>
      <c r="QA82" s="110"/>
      <c r="QB82" s="110"/>
      <c r="QC82" s="110"/>
      <c r="QD82" s="110"/>
      <c r="QE82" s="110"/>
      <c r="QF82" s="110"/>
      <c r="QG82" s="110"/>
      <c r="QH82" s="110"/>
      <c r="QI82" s="110"/>
      <c r="QJ82" s="110"/>
      <c r="QK82" s="110"/>
      <c r="QL82" s="110"/>
      <c r="QM82" s="110"/>
      <c r="QN82" s="110"/>
      <c r="QO82" s="110"/>
      <c r="QP82" s="110"/>
      <c r="QQ82" s="110"/>
      <c r="QR82" s="110"/>
      <c r="QS82" s="110"/>
      <c r="QT82" s="110"/>
      <c r="QU82" s="110"/>
      <c r="QV82" s="110"/>
      <c r="QW82" s="110"/>
      <c r="QX82" s="110"/>
      <c r="QY82" s="110"/>
      <c r="QZ82" s="110"/>
      <c r="RA82" s="110"/>
      <c r="RB82" s="110"/>
      <c r="RC82" s="110"/>
      <c r="RD82" s="110"/>
      <c r="RE82" s="110"/>
      <c r="RF82" s="110"/>
      <c r="RG82" s="110"/>
      <c r="RH82" s="110"/>
      <c r="RI82" s="110"/>
      <c r="RJ82" s="110"/>
      <c r="RK82" s="110"/>
      <c r="RL82" s="110"/>
      <c r="RM82" s="110"/>
      <c r="RN82" s="110"/>
      <c r="RO82" s="110"/>
      <c r="RP82" s="110"/>
      <c r="RQ82" s="110"/>
      <c r="RR82" s="110"/>
      <c r="RS82" s="110"/>
      <c r="RT82" s="110"/>
      <c r="RU82" s="110"/>
      <c r="RV82" s="110"/>
      <c r="RW82" s="110"/>
      <c r="RX82" s="110"/>
      <c r="RY82" s="110"/>
      <c r="RZ82" s="110"/>
      <c r="SA82" s="110"/>
      <c r="SB82" s="110"/>
      <c r="SC82" s="110"/>
      <c r="SD82" s="110"/>
      <c r="SE82" s="110"/>
      <c r="SF82" s="110"/>
      <c r="SG82" s="110"/>
      <c r="SH82" s="110"/>
      <c r="SI82" s="110"/>
      <c r="SJ82" s="110"/>
      <c r="SK82" s="110"/>
      <c r="SL82" s="110"/>
      <c r="SM82" s="110"/>
      <c r="SN82" s="110"/>
      <c r="SO82" s="110"/>
      <c r="SP82" s="110"/>
      <c r="SQ82" s="110"/>
      <c r="SR82" s="110"/>
      <c r="SS82" s="110"/>
      <c r="ST82" s="110"/>
      <c r="SU82" s="110"/>
      <c r="SV82" s="110"/>
      <c r="SW82" s="110"/>
      <c r="SX82" s="110"/>
      <c r="SY82" s="110"/>
      <c r="SZ82" s="110"/>
      <c r="TA82" s="110"/>
      <c r="TB82" s="110"/>
      <c r="TC82" s="110"/>
      <c r="TD82" s="110"/>
      <c r="TE82" s="110"/>
      <c r="TF82" s="110"/>
      <c r="TG82" s="110"/>
      <c r="TH82" s="110"/>
      <c r="TI82" s="110"/>
      <c r="TJ82" s="110"/>
      <c r="TK82" s="110"/>
      <c r="TL82" s="110"/>
      <c r="TM82" s="110"/>
      <c r="TN82" s="110"/>
      <c r="TO82" s="110"/>
      <c r="TP82" s="110"/>
      <c r="TQ82" s="110"/>
      <c r="TR82" s="110"/>
      <c r="TS82" s="110"/>
      <c r="TT82" s="110"/>
      <c r="TU82" s="110"/>
      <c r="TV82" s="110"/>
      <c r="TW82" s="110"/>
      <c r="TX82" s="110"/>
      <c r="TY82" s="110"/>
      <c r="TZ82" s="110"/>
      <c r="UA82" s="110"/>
      <c r="UB82" s="110"/>
      <c r="UC82" s="110"/>
      <c r="UD82" s="110"/>
      <c r="UE82" s="110"/>
      <c r="UF82" s="110"/>
      <c r="UG82" s="110"/>
      <c r="UH82" s="110"/>
      <c r="UI82" s="110"/>
      <c r="UJ82" s="110"/>
      <c r="UK82" s="110"/>
      <c r="UL82" s="110"/>
      <c r="UM82" s="110"/>
      <c r="UN82" s="110"/>
      <c r="UO82" s="110"/>
      <c r="UP82" s="110"/>
      <c r="UQ82" s="110"/>
      <c r="UR82" s="110"/>
      <c r="US82" s="110"/>
      <c r="UT82" s="110"/>
      <c r="UU82" s="110"/>
      <c r="UV82" s="110"/>
      <c r="UW82" s="110"/>
      <c r="UX82" s="110"/>
      <c r="UY82" s="110"/>
      <c r="UZ82" s="110"/>
      <c r="VA82" s="110"/>
      <c r="VB82" s="110"/>
      <c r="VC82" s="110"/>
      <c r="VD82" s="110"/>
      <c r="VE82" s="110"/>
      <c r="VF82" s="110"/>
      <c r="VG82" s="110"/>
      <c r="VH82" s="110"/>
      <c r="VI82" s="110"/>
      <c r="VJ82" s="110"/>
      <c r="VK82" s="110"/>
      <c r="VL82" s="110"/>
      <c r="VM82" s="110"/>
      <c r="VN82" s="110"/>
      <c r="VO82" s="110"/>
      <c r="VP82" s="110"/>
      <c r="VQ82" s="110"/>
      <c r="VR82" s="110"/>
      <c r="VS82" s="110"/>
      <c r="VT82" s="110"/>
      <c r="VU82" s="110"/>
      <c r="VV82" s="110"/>
      <c r="VW82" s="110"/>
      <c r="VX82" s="110"/>
      <c r="VY82" s="110"/>
      <c r="VZ82" s="110"/>
      <c r="WA82" s="110"/>
      <c r="WB82" s="110"/>
      <c r="WC82" s="110"/>
      <c r="WD82" s="110"/>
      <c r="WE82" s="110"/>
      <c r="WF82" s="110"/>
      <c r="WG82" s="110"/>
    </row>
    <row r="83" spans="1:699" x14ac:dyDescent="0.25">
      <c r="A83" s="21"/>
      <c r="B83" s="13"/>
      <c r="D83" s="13"/>
      <c r="E83" s="13"/>
      <c r="F83" s="2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25"/>
      <c r="X83" s="25"/>
      <c r="Y83" s="50"/>
      <c r="Z83" s="50"/>
      <c r="AA83" s="25"/>
      <c r="AB83" s="25"/>
      <c r="AD83" s="25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60"/>
      <c r="BC83" s="15"/>
      <c r="BD83" s="15"/>
      <c r="BE83" s="15"/>
      <c r="BF83" s="27"/>
      <c r="BG83" s="13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59"/>
      <c r="BV83" s="59"/>
      <c r="BW83" s="59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K83" s="25"/>
      <c r="CL83" s="25"/>
      <c r="CM83" s="25"/>
      <c r="CN83" s="61"/>
      <c r="CO83" s="61"/>
      <c r="CP83" s="61"/>
      <c r="CQ83" s="61"/>
      <c r="CR83" s="61"/>
      <c r="CS83" s="25"/>
      <c r="CT83" s="25"/>
      <c r="CU83" s="25"/>
      <c r="CV83" s="25"/>
      <c r="CW83" s="25"/>
      <c r="CX83" s="13"/>
      <c r="CY83" s="13"/>
      <c r="CZ83" s="15"/>
      <c r="DA83" s="15"/>
      <c r="DB83" s="15"/>
      <c r="DC83" s="15"/>
      <c r="DD83" s="86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5"/>
      <c r="DR83" s="15"/>
      <c r="DS83" s="15"/>
      <c r="DT83" s="15"/>
      <c r="DU83" s="26"/>
      <c r="DV83" s="26"/>
      <c r="DW83" s="26"/>
      <c r="DX83" s="13"/>
      <c r="DY83" s="13"/>
      <c r="DZ83" s="13"/>
      <c r="EA83" s="13"/>
      <c r="EB83" s="15"/>
      <c r="EC83" s="6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64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6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65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6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65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6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64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64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</row>
    <row r="84" spans="1:699" x14ac:dyDescent="0.25">
      <c r="A84" s="21"/>
      <c r="B84" s="13"/>
      <c r="D84" s="13"/>
      <c r="E84" s="13"/>
      <c r="F84" s="2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25"/>
      <c r="X84" s="25"/>
      <c r="Y84" s="50"/>
      <c r="Z84" s="50"/>
      <c r="AA84" s="25"/>
      <c r="AB84" s="25"/>
      <c r="AD84" s="25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60"/>
      <c r="BC84" s="15"/>
      <c r="BD84" s="15"/>
      <c r="BE84" s="15"/>
      <c r="BF84" s="27"/>
      <c r="BG84" s="13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59"/>
      <c r="BV84" s="59"/>
      <c r="BW84" s="59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K84" s="25"/>
      <c r="CL84" s="25"/>
      <c r="CM84" s="25"/>
      <c r="CN84" s="61"/>
      <c r="CO84" s="61"/>
      <c r="CP84" s="61"/>
      <c r="CQ84" s="61"/>
      <c r="CR84" s="61"/>
      <c r="CS84" s="25"/>
      <c r="CT84" s="25"/>
      <c r="CU84" s="25"/>
      <c r="CV84" s="25"/>
      <c r="CW84" s="25"/>
      <c r="CX84" s="13"/>
      <c r="CY84" s="13"/>
      <c r="CZ84" s="15"/>
      <c r="DA84" s="15"/>
      <c r="DB84" s="15"/>
      <c r="DC84" s="15"/>
      <c r="DD84" s="86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5"/>
      <c r="DR84" s="15"/>
      <c r="DS84" s="15"/>
      <c r="DT84" s="15"/>
      <c r="DU84" s="15"/>
      <c r="DV84" s="15"/>
      <c r="DW84" s="15"/>
      <c r="DX84" s="13"/>
      <c r="DY84" s="13"/>
      <c r="DZ84" s="13"/>
      <c r="EA84" s="13"/>
      <c r="EB84" s="15"/>
      <c r="EC84" s="6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64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6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65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6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65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6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3"/>
      <c r="IV84" s="13"/>
      <c r="IW84" s="13"/>
      <c r="IX84" s="13"/>
      <c r="IY84" s="64"/>
      <c r="IZ84" s="13"/>
      <c r="JA84" s="13"/>
      <c r="JB84" s="13"/>
      <c r="JC84" s="13"/>
      <c r="JD84" s="13"/>
      <c r="JE84" s="13"/>
      <c r="JF84" s="13"/>
      <c r="JG84" s="13"/>
      <c r="JH84" s="13"/>
      <c r="JI84" s="13"/>
      <c r="JJ84" s="13"/>
      <c r="JK84" s="13"/>
      <c r="JL84" s="13"/>
      <c r="JM84" s="13"/>
      <c r="JN84" s="13"/>
      <c r="JO84" s="13"/>
      <c r="JP84" s="13"/>
      <c r="JQ84" s="13"/>
      <c r="JR84" s="13"/>
      <c r="JS84" s="13"/>
      <c r="JT84" s="13"/>
      <c r="JU84" s="13"/>
      <c r="JV84" s="13"/>
      <c r="JW84" s="13"/>
      <c r="JX84" s="13"/>
      <c r="JY84" s="13"/>
      <c r="JZ84" s="13"/>
      <c r="KA84" s="13"/>
      <c r="KB84" s="13"/>
      <c r="KC84" s="13"/>
      <c r="KD84" s="13"/>
      <c r="KE84" s="13"/>
      <c r="KF84" s="13"/>
      <c r="KG84" s="13"/>
      <c r="KH84" s="13"/>
      <c r="KI84" s="64"/>
      <c r="KJ84" s="13"/>
      <c r="KK84" s="13"/>
      <c r="KL84" s="13"/>
      <c r="KM84" s="13"/>
      <c r="KN84" s="13"/>
      <c r="KO84" s="13"/>
      <c r="KP84" s="13"/>
      <c r="KQ84" s="13"/>
      <c r="KR84" s="13"/>
      <c r="KS84" s="13"/>
      <c r="KT84" s="13"/>
      <c r="KU84" s="13"/>
      <c r="KV84" s="13"/>
      <c r="KW84" s="13"/>
      <c r="KX84" s="13"/>
      <c r="KY84" s="13"/>
      <c r="TQ84" s="36"/>
      <c r="TR84" s="36"/>
      <c r="TS84" s="36"/>
      <c r="TT84" s="36"/>
      <c r="TU84" s="36"/>
      <c r="TV84" s="36"/>
      <c r="TW84" s="36"/>
      <c r="TX84" s="36"/>
      <c r="TY84" s="36"/>
      <c r="TZ84" s="36"/>
      <c r="UA84" s="36"/>
      <c r="UB84" s="36"/>
      <c r="UC84" s="36"/>
      <c r="UD84" s="36"/>
      <c r="UE84" s="36"/>
      <c r="UF84" s="36"/>
      <c r="UG84" s="36"/>
      <c r="UH84" s="36"/>
      <c r="UI84" s="36"/>
      <c r="UJ84" s="36"/>
      <c r="UK84" s="36"/>
      <c r="UL84" s="36"/>
      <c r="UM84" s="36"/>
      <c r="UN84" s="36"/>
      <c r="UO84" s="36"/>
      <c r="UP84" s="36"/>
      <c r="UQ84" s="36"/>
      <c r="UR84" s="36"/>
      <c r="US84" s="36"/>
      <c r="UT84" s="36"/>
      <c r="UU84" s="36"/>
      <c r="UV84" s="36"/>
      <c r="UW84" s="36"/>
      <c r="UX84" s="36"/>
      <c r="UY84" s="36"/>
      <c r="UZ84" s="36"/>
      <c r="VA84" s="36"/>
      <c r="VB84" s="36"/>
      <c r="VC84" s="36"/>
      <c r="VD84" s="36"/>
      <c r="VE84" s="36"/>
      <c r="VF84" s="36"/>
      <c r="VG84" s="36"/>
      <c r="VH84" s="36"/>
      <c r="VI84" s="36"/>
      <c r="VJ84" s="36"/>
      <c r="VK84" s="36"/>
      <c r="VL84" s="36"/>
      <c r="VM84" s="36"/>
      <c r="VN84" s="36"/>
      <c r="VO84" s="36"/>
      <c r="VP84" s="36"/>
      <c r="VQ84" s="36"/>
      <c r="VR84" s="36"/>
      <c r="VS84" s="36"/>
      <c r="VT84" s="36"/>
      <c r="VU84" s="36"/>
      <c r="VV84" s="36"/>
      <c r="VW84" s="36"/>
      <c r="VX84" s="36"/>
      <c r="VY84" s="36"/>
      <c r="VZ84" s="36"/>
      <c r="WA84" s="36"/>
      <c r="WB84" s="36"/>
      <c r="WC84" s="36"/>
      <c r="WD84" s="36"/>
      <c r="WE84" s="36"/>
      <c r="WF84" s="36"/>
      <c r="WG84" s="36"/>
    </row>
    <row r="85" spans="1:699" x14ac:dyDescent="0.25">
      <c r="A85" s="21"/>
      <c r="B85" s="13"/>
      <c r="D85" s="13"/>
      <c r="E85" s="13"/>
      <c r="F85" s="2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25"/>
      <c r="X85" s="25"/>
      <c r="Y85" s="50"/>
      <c r="Z85" s="50"/>
      <c r="AA85" s="25"/>
      <c r="AB85" s="25"/>
      <c r="AC85" s="25"/>
      <c r="AD85" s="25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60"/>
      <c r="BF85" s="27"/>
      <c r="BG85" s="13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59"/>
      <c r="BV85" s="59"/>
      <c r="BW85" s="59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K85" s="25"/>
      <c r="CL85" s="25"/>
      <c r="CM85" s="25"/>
      <c r="CN85" s="61"/>
      <c r="CO85" s="61"/>
      <c r="CP85" s="61"/>
      <c r="CQ85" s="61"/>
      <c r="CR85" s="61"/>
      <c r="CS85" s="25"/>
      <c r="CT85" s="25"/>
      <c r="CU85" s="25"/>
      <c r="CV85" s="25"/>
      <c r="CW85" s="25"/>
      <c r="CX85" s="13"/>
      <c r="CY85" s="13"/>
      <c r="CZ85" s="15"/>
      <c r="DA85" s="15"/>
      <c r="DB85" s="15"/>
      <c r="DC85" s="15"/>
      <c r="DD85" s="86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5"/>
      <c r="DR85" s="15"/>
      <c r="DS85" s="15"/>
      <c r="DT85" s="15"/>
      <c r="DU85" s="15"/>
      <c r="DV85" s="15"/>
      <c r="DW85" s="15"/>
      <c r="DX85" s="13"/>
      <c r="DY85" s="13"/>
      <c r="DZ85" s="13"/>
      <c r="EA85" s="13"/>
      <c r="EB85" s="15"/>
      <c r="EC85" s="6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64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6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65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6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65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6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3"/>
      <c r="IV85" s="13"/>
      <c r="IW85" s="13"/>
      <c r="IX85" s="13"/>
      <c r="IY85" s="64"/>
      <c r="IZ85" s="13"/>
      <c r="JA85" s="13"/>
      <c r="JB85" s="13"/>
      <c r="JC85" s="13"/>
      <c r="JD85" s="13"/>
      <c r="JE85" s="13"/>
      <c r="JF85" s="13"/>
      <c r="JG85" s="13"/>
      <c r="JH85" s="13"/>
      <c r="JI85" s="13"/>
      <c r="JJ85" s="13"/>
      <c r="JK85" s="13"/>
      <c r="JL85" s="13"/>
      <c r="JM85" s="13"/>
      <c r="JN85" s="13"/>
      <c r="JO85" s="13"/>
      <c r="JP85" s="13"/>
      <c r="JQ85" s="13"/>
      <c r="JR85" s="13"/>
      <c r="JS85" s="13"/>
      <c r="JT85" s="13"/>
      <c r="JU85" s="13"/>
      <c r="JV85" s="13"/>
      <c r="JW85" s="13"/>
      <c r="JX85" s="13"/>
      <c r="JY85" s="13"/>
      <c r="JZ85" s="13"/>
      <c r="KA85" s="13"/>
      <c r="KB85" s="13"/>
      <c r="KC85" s="13"/>
      <c r="KD85" s="13"/>
      <c r="KE85" s="13"/>
      <c r="KF85" s="13"/>
      <c r="KG85" s="13"/>
      <c r="KH85" s="13"/>
      <c r="KI85" s="64"/>
      <c r="KJ85" s="13"/>
      <c r="KK85" s="13"/>
      <c r="KL85" s="13"/>
      <c r="KM85" s="13"/>
      <c r="KN85" s="13"/>
      <c r="KO85" s="13"/>
      <c r="KP85" s="13"/>
      <c r="KQ85" s="13"/>
      <c r="KR85" s="13"/>
      <c r="KS85" s="13"/>
      <c r="KT85" s="13"/>
      <c r="KU85" s="13"/>
      <c r="KV85" s="13"/>
      <c r="KW85" s="13"/>
      <c r="KX85" s="13"/>
      <c r="KY85" s="13"/>
      <c r="TQ85" s="36"/>
      <c r="TR85" s="36"/>
      <c r="TS85" s="36"/>
      <c r="TT85" s="36"/>
      <c r="TU85" s="36"/>
      <c r="TV85" s="36"/>
      <c r="TW85" s="36"/>
      <c r="TX85" s="36"/>
      <c r="TY85" s="36"/>
      <c r="TZ85" s="36"/>
      <c r="UA85" s="36"/>
      <c r="UB85" s="36"/>
      <c r="UC85" s="36"/>
      <c r="UD85" s="36"/>
      <c r="UE85" s="36"/>
      <c r="UF85" s="36"/>
      <c r="UG85" s="36"/>
      <c r="UH85" s="36"/>
      <c r="UI85" s="36"/>
      <c r="UJ85" s="36"/>
      <c r="UK85" s="36"/>
      <c r="UL85" s="36"/>
      <c r="UM85" s="36"/>
      <c r="UN85" s="36"/>
      <c r="UO85" s="36"/>
      <c r="UP85" s="36"/>
      <c r="UQ85" s="36"/>
      <c r="UR85" s="36"/>
      <c r="US85" s="36"/>
      <c r="UT85" s="36"/>
      <c r="UU85" s="36"/>
      <c r="UV85" s="36"/>
      <c r="UW85" s="36"/>
      <c r="UX85" s="36"/>
      <c r="UY85" s="36"/>
      <c r="UZ85" s="36"/>
      <c r="VA85" s="36"/>
      <c r="VB85" s="36"/>
      <c r="VC85" s="36"/>
      <c r="VD85" s="36"/>
      <c r="VE85" s="36"/>
      <c r="VF85" s="36"/>
      <c r="VG85" s="36"/>
      <c r="VH85" s="36"/>
      <c r="VI85" s="36"/>
      <c r="VJ85" s="36"/>
      <c r="VK85" s="36"/>
      <c r="VL85" s="36"/>
      <c r="VM85" s="36"/>
      <c r="VN85" s="36"/>
      <c r="VO85" s="36"/>
      <c r="VP85" s="36"/>
      <c r="VQ85" s="36"/>
      <c r="VR85" s="36"/>
      <c r="VS85" s="36"/>
      <c r="VT85" s="36"/>
      <c r="VU85" s="36"/>
      <c r="VV85" s="36"/>
      <c r="VW85" s="36"/>
      <c r="VX85" s="36"/>
      <c r="VY85" s="36"/>
      <c r="VZ85" s="36"/>
      <c r="WA85" s="36"/>
      <c r="WB85" s="36"/>
      <c r="WC85" s="36"/>
      <c r="WD85" s="36"/>
      <c r="WE85" s="36"/>
      <c r="WF85" s="36"/>
      <c r="WG85" s="36"/>
    </row>
    <row r="86" spans="1:699" x14ac:dyDescent="0.25">
      <c r="A86" s="21"/>
      <c r="B86" s="13"/>
      <c r="D86" s="13"/>
      <c r="E86" s="13"/>
      <c r="F86" s="2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25"/>
      <c r="X86" s="25"/>
      <c r="Y86" s="50"/>
      <c r="Z86" s="50"/>
      <c r="AA86" s="25"/>
      <c r="AB86" s="25"/>
      <c r="AD86" s="25"/>
      <c r="AE86" s="13"/>
      <c r="AF86" s="13"/>
      <c r="AG86" s="13"/>
      <c r="AH86" s="13"/>
      <c r="AI86" s="13"/>
      <c r="AJ86" s="13"/>
      <c r="AK86" s="13"/>
      <c r="AL86" s="13"/>
      <c r="AM86" s="13"/>
      <c r="AN86" s="60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60"/>
      <c r="BC86" s="15"/>
      <c r="BD86" s="15"/>
      <c r="BE86" s="15"/>
      <c r="BF86" s="27"/>
      <c r="BG86" s="60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K86" s="25"/>
      <c r="CL86" s="25"/>
      <c r="CM86" s="25"/>
      <c r="CN86" s="61"/>
      <c r="CO86" s="61"/>
      <c r="CP86" s="61"/>
      <c r="CQ86" s="61"/>
      <c r="CR86" s="61"/>
      <c r="CS86" s="25"/>
      <c r="CT86" s="25"/>
      <c r="CU86" s="25"/>
      <c r="CV86" s="25"/>
      <c r="CW86" s="25"/>
      <c r="CX86" s="13"/>
      <c r="CY86" s="13"/>
      <c r="CZ86" s="15"/>
      <c r="DA86" s="15"/>
      <c r="DB86" s="15"/>
      <c r="DC86" s="15"/>
      <c r="DD86" s="86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5"/>
      <c r="DR86" s="15"/>
      <c r="DS86" s="15"/>
      <c r="DT86" s="15"/>
      <c r="DU86" s="15"/>
      <c r="DV86" s="15"/>
      <c r="DW86" s="15"/>
      <c r="DX86" s="13"/>
      <c r="DY86" s="13"/>
      <c r="DZ86" s="13"/>
      <c r="EA86" s="13"/>
      <c r="EB86" s="15"/>
      <c r="EC86" s="6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64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6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65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6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65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  <c r="ID86" s="13"/>
      <c r="IE86" s="13"/>
      <c r="IF86" s="13"/>
      <c r="IG86" s="63"/>
      <c r="IH86" s="13"/>
      <c r="II86" s="13"/>
      <c r="IJ86" s="13"/>
      <c r="IK86" s="13"/>
      <c r="IL86" s="13"/>
      <c r="IM86" s="13"/>
      <c r="IN86" s="13"/>
      <c r="IO86" s="13"/>
      <c r="IP86" s="13"/>
      <c r="IQ86" s="13"/>
      <c r="IR86" s="13"/>
      <c r="IS86" s="13"/>
      <c r="IT86" s="13"/>
      <c r="IU86" s="13"/>
      <c r="IV86" s="13"/>
      <c r="IW86" s="13"/>
      <c r="IX86" s="13"/>
      <c r="IY86" s="64"/>
      <c r="IZ86" s="13"/>
      <c r="JA86" s="13"/>
      <c r="JB86" s="13"/>
      <c r="JC86" s="13"/>
      <c r="JD86" s="13"/>
      <c r="JE86" s="13"/>
      <c r="JF86" s="13"/>
      <c r="JG86" s="13"/>
      <c r="JH86" s="13"/>
      <c r="JI86" s="13"/>
      <c r="JJ86" s="13"/>
      <c r="JK86" s="13"/>
      <c r="JL86" s="13"/>
      <c r="JM86" s="13"/>
      <c r="JN86" s="13"/>
      <c r="JO86" s="13"/>
      <c r="JP86" s="13"/>
      <c r="JQ86" s="13"/>
      <c r="JR86" s="13"/>
      <c r="JS86" s="13"/>
      <c r="JT86" s="13"/>
      <c r="JU86" s="13"/>
      <c r="JV86" s="13"/>
      <c r="JW86" s="13"/>
      <c r="JX86" s="13"/>
      <c r="JY86" s="13"/>
      <c r="JZ86" s="13"/>
      <c r="KA86" s="13"/>
      <c r="KB86" s="13"/>
      <c r="KC86" s="13"/>
      <c r="KD86" s="13"/>
      <c r="KE86" s="13"/>
      <c r="KF86" s="13"/>
      <c r="KG86" s="13"/>
      <c r="KH86" s="13"/>
      <c r="KI86" s="64"/>
      <c r="KJ86" s="13"/>
      <c r="KK86" s="13"/>
      <c r="KL86" s="13"/>
      <c r="KM86" s="13"/>
      <c r="KN86" s="13"/>
      <c r="KO86" s="13"/>
      <c r="KP86" s="13"/>
      <c r="KQ86" s="13"/>
      <c r="KR86" s="13"/>
      <c r="KS86" s="13"/>
      <c r="KT86" s="13"/>
      <c r="KU86" s="13"/>
      <c r="KV86" s="13"/>
      <c r="KW86" s="13"/>
      <c r="KX86" s="13"/>
      <c r="KY86" s="13"/>
    </row>
    <row r="87" spans="1:699" x14ac:dyDescent="0.25">
      <c r="A87" s="21"/>
      <c r="B87" s="13"/>
      <c r="D87" s="13"/>
      <c r="E87" s="13"/>
      <c r="F87" s="2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25"/>
      <c r="X87" s="25"/>
      <c r="Y87" s="50"/>
      <c r="Z87" s="50"/>
      <c r="AA87" s="25"/>
      <c r="AB87" s="25"/>
      <c r="AC87" s="25"/>
      <c r="AD87" s="25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5"/>
      <c r="BD87" s="15"/>
      <c r="BE87" s="15"/>
      <c r="BF87" s="27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60"/>
      <c r="BV87" s="60"/>
      <c r="BW87" s="60"/>
      <c r="BX87" s="13"/>
      <c r="BY87" s="13"/>
      <c r="BZ87" s="25"/>
      <c r="CA87" s="13"/>
      <c r="CB87" s="13"/>
      <c r="CC87" s="13"/>
      <c r="CD87" s="13"/>
      <c r="CE87" s="13"/>
      <c r="CF87" s="13"/>
      <c r="CG87" s="13"/>
      <c r="CH87" s="13"/>
      <c r="CI87" s="13"/>
      <c r="CK87" s="13"/>
      <c r="CL87" s="13"/>
      <c r="CM87" s="13"/>
      <c r="CN87" s="61"/>
      <c r="CO87" s="61"/>
      <c r="CP87" s="61"/>
      <c r="CQ87" s="61"/>
      <c r="CR87" s="61"/>
      <c r="CS87" s="25"/>
      <c r="CT87" s="25"/>
      <c r="CU87" s="25"/>
      <c r="CV87" s="25"/>
      <c r="CW87" s="25"/>
      <c r="CX87" s="13"/>
      <c r="CY87" s="13"/>
      <c r="CZ87" s="26"/>
      <c r="DA87" s="26"/>
      <c r="DB87" s="15"/>
      <c r="DC87" s="26"/>
      <c r="DD87" s="86"/>
      <c r="DQ87" s="26"/>
      <c r="DR87" s="26"/>
      <c r="DS87" s="26"/>
      <c r="DT87" s="26"/>
      <c r="DU87" s="26"/>
      <c r="DV87" s="26"/>
      <c r="DX87" s="26"/>
      <c r="DY87" s="26"/>
      <c r="DZ87" s="26"/>
      <c r="EA87" s="26"/>
      <c r="EB87" s="26"/>
      <c r="EC87" s="6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64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6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65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6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65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63"/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64"/>
      <c r="IZ87" s="13"/>
      <c r="JA87" s="13"/>
      <c r="JB87" s="13"/>
      <c r="JC87" s="13"/>
      <c r="JD87" s="13"/>
      <c r="JE87" s="13"/>
      <c r="JF87" s="13"/>
      <c r="JG87" s="13"/>
      <c r="JH87" s="13"/>
      <c r="JI87" s="13"/>
      <c r="JJ87" s="13"/>
      <c r="JK87" s="13"/>
      <c r="JL87" s="13"/>
      <c r="JM87" s="13"/>
      <c r="JN87" s="13"/>
      <c r="JO87" s="13"/>
      <c r="JP87" s="13"/>
      <c r="JQ87" s="13"/>
      <c r="JR87" s="13"/>
      <c r="JS87" s="13"/>
      <c r="JT87" s="13"/>
      <c r="JU87" s="13"/>
      <c r="JV87" s="13"/>
      <c r="JW87" s="13"/>
      <c r="JX87" s="13"/>
      <c r="JY87" s="13"/>
      <c r="JZ87" s="13"/>
      <c r="KA87" s="13"/>
      <c r="KB87" s="13"/>
      <c r="KC87" s="13"/>
      <c r="KD87" s="13"/>
      <c r="KE87" s="13"/>
      <c r="KF87" s="13"/>
      <c r="KG87" s="13"/>
      <c r="KH87" s="13"/>
      <c r="KI87" s="64"/>
      <c r="KJ87" s="13"/>
      <c r="KK87" s="13"/>
      <c r="KL87" s="13"/>
      <c r="KM87" s="13"/>
      <c r="KN87" s="13"/>
      <c r="KO87" s="13"/>
      <c r="KP87" s="13"/>
      <c r="KQ87" s="13"/>
      <c r="KR87" s="13"/>
      <c r="KS87" s="13"/>
      <c r="KT87" s="13"/>
      <c r="KU87" s="13"/>
      <c r="KV87" s="13"/>
      <c r="KW87" s="13"/>
      <c r="KX87" s="13"/>
      <c r="KY87" s="13"/>
    </row>
    <row r="88" spans="1:699" x14ac:dyDescent="0.25">
      <c r="A88" s="21"/>
      <c r="B88" s="13"/>
      <c r="D88" s="13"/>
      <c r="E88" s="13"/>
      <c r="F88" s="22"/>
      <c r="G88" s="13"/>
      <c r="H88" s="13"/>
      <c r="I88" s="13"/>
      <c r="J88" s="13"/>
      <c r="K88" s="75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Y88" s="50"/>
      <c r="Z88" s="50"/>
      <c r="AA88" s="25"/>
      <c r="AB88" s="25"/>
      <c r="AC88" s="25"/>
      <c r="AD88" s="25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60"/>
      <c r="BC88" s="15"/>
      <c r="BD88" s="15"/>
      <c r="BE88" s="15"/>
      <c r="BF88" s="27"/>
      <c r="BG88" s="13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59"/>
      <c r="BV88" s="59"/>
      <c r="BW88" s="59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K88" s="25"/>
      <c r="CL88" s="25"/>
      <c r="CM88" s="25"/>
      <c r="CN88" s="61"/>
      <c r="CO88" s="61"/>
      <c r="CP88" s="61"/>
      <c r="CQ88" s="61"/>
      <c r="CR88" s="61"/>
      <c r="CS88" s="25"/>
      <c r="CT88" s="25"/>
      <c r="CU88" s="25"/>
      <c r="CV88" s="25"/>
      <c r="CW88" s="25"/>
      <c r="CX88" s="13"/>
      <c r="CY88" s="13"/>
      <c r="CZ88" s="26"/>
      <c r="DA88" s="26"/>
      <c r="DB88" s="15"/>
      <c r="DC88" s="26"/>
      <c r="DD88" s="86"/>
      <c r="DQ88" s="26"/>
      <c r="DR88" s="26"/>
      <c r="DS88" s="26"/>
      <c r="DT88" s="26"/>
      <c r="DU88" s="26"/>
      <c r="DV88" s="26"/>
      <c r="DW88" s="26"/>
      <c r="EB88" s="26"/>
      <c r="EC88" s="6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64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6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65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6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65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6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64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  <c r="JK88" s="13"/>
      <c r="JL88" s="13"/>
      <c r="JM88" s="13"/>
      <c r="JN88" s="13"/>
      <c r="JO88" s="13"/>
      <c r="JP88" s="13"/>
      <c r="JQ88" s="13"/>
      <c r="JR88" s="13"/>
      <c r="JS88" s="13"/>
      <c r="JT88" s="13"/>
      <c r="JU88" s="13"/>
      <c r="JV88" s="13"/>
      <c r="JW88" s="13"/>
      <c r="JX88" s="13"/>
      <c r="JY88" s="13"/>
      <c r="JZ88" s="13"/>
      <c r="KA88" s="13"/>
      <c r="KB88" s="13"/>
      <c r="KC88" s="13"/>
      <c r="KD88" s="13"/>
      <c r="KE88" s="13"/>
      <c r="KF88" s="13"/>
      <c r="KG88" s="13"/>
      <c r="KH88" s="13"/>
      <c r="KI88" s="64"/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T88" s="13"/>
      <c r="KU88" s="13"/>
      <c r="KV88" s="13"/>
      <c r="KW88" s="13"/>
      <c r="KX88" s="13"/>
      <c r="KY88" s="13"/>
    </row>
    <row r="89" spans="1:699" x14ac:dyDescent="0.25">
      <c r="A89" s="21"/>
      <c r="B89" s="13"/>
      <c r="D89" s="13"/>
      <c r="E89" s="13"/>
      <c r="F89" s="2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25"/>
      <c r="X89" s="25"/>
      <c r="Y89" s="50"/>
      <c r="Z89" s="50"/>
      <c r="AA89" s="25"/>
      <c r="AB89" s="25"/>
      <c r="AC89" s="25"/>
      <c r="AD89" s="25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60"/>
      <c r="BC89" s="15"/>
      <c r="BD89" s="15"/>
      <c r="BE89" s="15"/>
      <c r="BF89" s="27"/>
      <c r="BG89" s="13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59"/>
      <c r="BV89" s="59"/>
      <c r="BW89" s="59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K89" s="25"/>
      <c r="CL89" s="25"/>
      <c r="CM89" s="25"/>
      <c r="CN89" s="61"/>
      <c r="CO89" s="61"/>
      <c r="CP89" s="61"/>
      <c r="CQ89" s="61"/>
      <c r="CR89" s="61"/>
      <c r="CS89" s="25"/>
      <c r="CT89" s="25"/>
      <c r="CU89" s="25"/>
      <c r="CV89" s="25"/>
      <c r="CW89" s="25"/>
      <c r="CX89" s="13"/>
      <c r="CY89" s="13"/>
      <c r="CZ89" s="15"/>
      <c r="DA89" s="15"/>
      <c r="DB89" s="15"/>
      <c r="DC89" s="15"/>
      <c r="DD89" s="86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5"/>
      <c r="DR89" s="15"/>
      <c r="DS89" s="15"/>
      <c r="DT89" s="15"/>
      <c r="DU89" s="15"/>
      <c r="DV89" s="15"/>
      <c r="DW89" s="15"/>
      <c r="DX89" s="13"/>
      <c r="DY89" s="13"/>
      <c r="DZ89" s="13"/>
      <c r="EA89" s="13"/>
      <c r="EB89" s="15"/>
      <c r="EC89" s="6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64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6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65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6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65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6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64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64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  <c r="KW89" s="13"/>
      <c r="KX89" s="13"/>
      <c r="KY89" s="13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</row>
    <row r="90" spans="1:699" x14ac:dyDescent="0.25">
      <c r="A90" s="21"/>
      <c r="B90" s="13"/>
      <c r="D90" s="13"/>
      <c r="E90" s="13"/>
      <c r="F90" s="2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25"/>
      <c r="X90" s="25"/>
      <c r="Y90" s="53"/>
      <c r="Z90" s="53"/>
      <c r="AA90" s="25"/>
      <c r="AB90" s="25"/>
      <c r="AC90" s="25"/>
      <c r="AD90" s="25"/>
      <c r="AE90" s="13"/>
      <c r="AF90" s="13"/>
      <c r="AG90" s="25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5"/>
      <c r="BD90" s="15"/>
      <c r="BE90" s="15"/>
      <c r="BF90" s="27"/>
      <c r="BG90" s="13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59"/>
      <c r="BV90" s="59"/>
      <c r="BW90" s="59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K90" s="25"/>
      <c r="CL90" s="25"/>
      <c r="CM90" s="25"/>
      <c r="CN90" s="61"/>
      <c r="CO90" s="61"/>
      <c r="CP90" s="61"/>
      <c r="CQ90" s="61"/>
      <c r="CR90" s="61"/>
      <c r="CS90" s="25"/>
      <c r="CT90" s="25"/>
      <c r="CU90" s="25"/>
      <c r="CV90" s="25"/>
      <c r="CW90" s="25"/>
      <c r="CX90" s="13"/>
      <c r="CY90" s="13"/>
      <c r="CZ90" s="26"/>
      <c r="DA90" s="26"/>
      <c r="DB90" s="26"/>
      <c r="DC90" s="26"/>
      <c r="DD90" s="86"/>
      <c r="DF90" s="25"/>
      <c r="DG90" s="25"/>
      <c r="DQ90" s="26"/>
      <c r="DR90" s="26"/>
      <c r="DS90" s="26"/>
      <c r="DT90" s="26"/>
      <c r="DU90" s="26"/>
      <c r="DV90" s="26"/>
      <c r="DW90" s="26"/>
      <c r="EB90" s="26"/>
      <c r="EC90" s="6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64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6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65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6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65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6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64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  <c r="KG90" s="13"/>
      <c r="KH90" s="13"/>
      <c r="KI90" s="64"/>
      <c r="KJ90" s="13"/>
      <c r="KK90" s="13"/>
      <c r="KL90" s="13"/>
      <c r="KM90" s="13"/>
      <c r="KN90" s="13"/>
      <c r="KO90" s="13"/>
      <c r="KP90" s="13"/>
      <c r="KQ90" s="13"/>
      <c r="KR90" s="13"/>
      <c r="KS90" s="13"/>
      <c r="KT90" s="13"/>
      <c r="KU90" s="13"/>
      <c r="KV90" s="13"/>
      <c r="KW90" s="13"/>
      <c r="KX90" s="13"/>
      <c r="KY90" s="13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</row>
    <row r="91" spans="1:699" x14ac:dyDescent="0.25">
      <c r="A91" s="21"/>
      <c r="B91" s="13"/>
      <c r="D91" s="13"/>
      <c r="E91" s="13"/>
      <c r="F91" s="22"/>
      <c r="G91" s="13"/>
      <c r="H91" s="13"/>
      <c r="I91" s="13"/>
      <c r="Y91" s="53"/>
      <c r="Z91" s="53"/>
      <c r="AC91" s="25"/>
      <c r="AD91" s="25"/>
      <c r="AY91" s="13"/>
      <c r="AZ91" s="13"/>
      <c r="BA91" s="13"/>
      <c r="BF91" s="27"/>
      <c r="BG91" s="23"/>
      <c r="BU91" s="43"/>
      <c r="BV91" s="43"/>
      <c r="BW91" s="43"/>
      <c r="CX91" s="13"/>
      <c r="CY91" s="13"/>
      <c r="CZ91" s="26"/>
      <c r="DA91" s="26"/>
      <c r="DB91" s="15"/>
      <c r="DC91" s="26"/>
      <c r="DD91" s="29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B91" s="26"/>
      <c r="EC91" s="30"/>
      <c r="EU91" s="31"/>
      <c r="FM91" s="30"/>
      <c r="GE91" s="32"/>
      <c r="GW91" s="30"/>
      <c r="HO91" s="32"/>
      <c r="IG91" s="30"/>
      <c r="IY91" s="31"/>
      <c r="KI91" s="3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WH91" s="110"/>
      <c r="WI91" s="110"/>
      <c r="WJ91" s="110"/>
      <c r="WK91" s="110"/>
      <c r="WL91" s="110"/>
      <c r="WM91" s="110"/>
      <c r="WN91" s="110"/>
      <c r="WO91" s="110"/>
      <c r="WP91" s="110"/>
      <c r="WQ91" s="110"/>
      <c r="WR91" s="110"/>
      <c r="WS91" s="110"/>
      <c r="WT91" s="110"/>
      <c r="WU91" s="110"/>
      <c r="WV91" s="110"/>
      <c r="WW91" s="110"/>
      <c r="WX91" s="110"/>
      <c r="WY91" s="110"/>
      <c r="WZ91" s="110"/>
      <c r="XA91" s="110"/>
      <c r="XB91" s="110"/>
      <c r="XC91" s="110"/>
      <c r="XD91" s="110"/>
      <c r="XE91" s="110"/>
      <c r="XF91" s="110"/>
      <c r="XG91" s="110"/>
      <c r="XH91" s="110"/>
      <c r="XI91" s="110"/>
      <c r="XJ91" s="110"/>
      <c r="XK91" s="110"/>
      <c r="XL91" s="110"/>
      <c r="XM91" s="110"/>
      <c r="XN91" s="110"/>
      <c r="XO91" s="110"/>
      <c r="XP91" s="110"/>
      <c r="XQ91" s="110"/>
      <c r="XR91" s="110"/>
      <c r="XS91" s="110"/>
      <c r="XT91" s="110"/>
      <c r="XU91" s="110"/>
      <c r="XV91" s="110"/>
      <c r="XW91" s="110"/>
      <c r="XX91" s="110"/>
      <c r="XY91" s="110"/>
      <c r="XZ91" s="110"/>
      <c r="YA91" s="110"/>
      <c r="YB91" s="110"/>
      <c r="YC91" s="110"/>
      <c r="YD91" s="110"/>
      <c r="YE91" s="110"/>
      <c r="YF91" s="110"/>
      <c r="YG91" s="110"/>
      <c r="YH91" s="110"/>
      <c r="YI91" s="110"/>
      <c r="YJ91" s="110"/>
      <c r="YK91" s="110"/>
      <c r="YL91" s="110"/>
      <c r="YM91" s="110"/>
      <c r="YN91" s="110"/>
      <c r="YO91" s="110"/>
      <c r="YP91" s="110"/>
      <c r="YQ91" s="110"/>
      <c r="YR91" s="110"/>
      <c r="YS91" s="110"/>
      <c r="YT91" s="110"/>
      <c r="YU91" s="110"/>
      <c r="YV91" s="110"/>
      <c r="YW91" s="110"/>
      <c r="YX91" s="110"/>
      <c r="YY91" s="110"/>
      <c r="YZ91" s="110"/>
      <c r="ZA91" s="110"/>
      <c r="ZB91" s="110"/>
      <c r="ZC91" s="110"/>
      <c r="ZD91" s="110"/>
      <c r="ZE91" s="110"/>
      <c r="ZF91" s="110"/>
      <c r="ZG91" s="110"/>
      <c r="ZH91" s="110"/>
      <c r="ZI91" s="110"/>
      <c r="ZJ91" s="110"/>
      <c r="ZK91" s="110"/>
      <c r="ZL91" s="110"/>
      <c r="ZM91" s="110"/>
      <c r="ZN91" s="110"/>
      <c r="ZO91" s="110"/>
      <c r="ZP91" s="110"/>
      <c r="ZQ91" s="110"/>
      <c r="ZR91" s="110"/>
      <c r="ZS91" s="110"/>
      <c r="ZT91" s="110"/>
      <c r="ZU91" s="110"/>
      <c r="ZV91" s="110"/>
      <c r="ZW91" s="110"/>
    </row>
    <row r="92" spans="1:699" x14ac:dyDescent="0.25">
      <c r="A92" s="21"/>
      <c r="B92" s="13"/>
      <c r="D92" s="13"/>
      <c r="E92" s="13"/>
      <c r="F92" s="22"/>
      <c r="G92" s="13"/>
      <c r="H92" s="13"/>
      <c r="I92" s="13"/>
      <c r="L92" s="13"/>
      <c r="M92" s="13"/>
      <c r="N92" s="13"/>
      <c r="P92" s="13"/>
      <c r="Q92" s="13"/>
      <c r="R92" s="13"/>
      <c r="S92" s="13"/>
      <c r="T92" s="13"/>
      <c r="U92" s="13"/>
      <c r="V92" s="13"/>
      <c r="Y92" s="53"/>
      <c r="Z92" s="53"/>
      <c r="AD92" s="25"/>
      <c r="BF92" s="27"/>
      <c r="BG92" s="23"/>
      <c r="BU92" s="43"/>
      <c r="BV92" s="43"/>
      <c r="BW92" s="43"/>
      <c r="CX92" s="13"/>
      <c r="CY92" s="13"/>
      <c r="CZ92" s="26"/>
      <c r="DA92" s="26"/>
      <c r="DB92" s="26"/>
      <c r="DC92" s="26"/>
      <c r="DD92" s="29"/>
      <c r="DQ92" s="26"/>
      <c r="DR92" s="26"/>
      <c r="DS92" s="26"/>
      <c r="DT92" s="26"/>
      <c r="DU92" s="26"/>
      <c r="DV92" s="26"/>
      <c r="DW92" s="26"/>
      <c r="EB92" s="26"/>
      <c r="EC92" s="30"/>
      <c r="EU92" s="31"/>
      <c r="FM92" s="30"/>
      <c r="GE92" s="32"/>
      <c r="GW92" s="30"/>
      <c r="HO92" s="32"/>
      <c r="IG92" s="30"/>
      <c r="IY92" s="31"/>
      <c r="KI92" s="31"/>
      <c r="KZ92" s="42"/>
      <c r="LA92" s="42"/>
      <c r="LB92" s="42"/>
      <c r="LC92" s="42"/>
      <c r="LD92" s="42"/>
      <c r="LE92" s="42"/>
      <c r="LF92" s="42"/>
      <c r="LG92" s="42"/>
      <c r="LH92" s="42"/>
      <c r="LI92" s="42"/>
      <c r="LJ92" s="42"/>
      <c r="LK92" s="42"/>
      <c r="LL92" s="42"/>
      <c r="LM92" s="42"/>
      <c r="LN92" s="42"/>
      <c r="LO92" s="42"/>
      <c r="LP92" s="42"/>
      <c r="LQ92" s="42"/>
      <c r="LR92" s="42"/>
      <c r="LS92" s="42"/>
      <c r="LT92" s="42"/>
      <c r="LU92" s="42"/>
      <c r="LV92" s="42"/>
      <c r="LW92" s="42"/>
      <c r="LX92" s="42"/>
      <c r="LY92" s="42"/>
      <c r="LZ92" s="42"/>
      <c r="MA92" s="42"/>
      <c r="MB92" s="42"/>
      <c r="MC92" s="42"/>
      <c r="MD92" s="42"/>
      <c r="ME92" s="42"/>
      <c r="MF92" s="42"/>
      <c r="MG92" s="42"/>
      <c r="MH92" s="42"/>
      <c r="MI92" s="42"/>
      <c r="MJ92" s="42"/>
      <c r="MK92" s="42"/>
      <c r="ML92" s="42"/>
      <c r="MM92" s="42"/>
      <c r="MN92" s="42"/>
      <c r="MO92" s="42"/>
      <c r="MP92" s="42"/>
      <c r="MQ92" s="42"/>
      <c r="MR92" s="42"/>
      <c r="MS92" s="42"/>
      <c r="MT92" s="42"/>
      <c r="MU92" s="42"/>
      <c r="MV92" s="42"/>
      <c r="MW92" s="42"/>
      <c r="MX92" s="42"/>
      <c r="MY92" s="42"/>
      <c r="MZ92" s="42"/>
      <c r="NA92" s="42"/>
      <c r="NB92" s="42"/>
      <c r="NC92" s="42"/>
      <c r="ND92" s="42"/>
      <c r="NE92" s="42"/>
      <c r="NF92" s="42"/>
      <c r="NG92" s="42"/>
      <c r="NH92" s="42"/>
      <c r="NI92" s="42"/>
      <c r="NJ92" s="42"/>
      <c r="NK92" s="42"/>
      <c r="NL92" s="42"/>
      <c r="NM92" s="42"/>
      <c r="NN92" s="42"/>
      <c r="NO92" s="42"/>
      <c r="NP92" s="42"/>
      <c r="NQ92" s="42"/>
      <c r="NR92" s="42"/>
      <c r="NS92" s="42"/>
      <c r="NT92" s="42"/>
      <c r="NU92" s="42"/>
      <c r="NV92" s="42"/>
      <c r="NW92" s="42"/>
      <c r="NX92" s="42"/>
      <c r="NY92" s="42"/>
      <c r="NZ92" s="42"/>
      <c r="OA92" s="42"/>
      <c r="OB92" s="42"/>
      <c r="OC92" s="42"/>
      <c r="OD92" s="42"/>
      <c r="OE92" s="42"/>
      <c r="OF92" s="42"/>
      <c r="OG92" s="42"/>
      <c r="OH92" s="42"/>
      <c r="OI92" s="42"/>
      <c r="OJ92" s="42"/>
      <c r="OK92" s="42"/>
      <c r="OL92" s="42"/>
      <c r="OM92" s="42"/>
      <c r="ON92" s="42"/>
      <c r="OO92" s="42"/>
      <c r="OP92" s="42"/>
      <c r="OQ92" s="42"/>
      <c r="OR92" s="42"/>
      <c r="OS92" s="42"/>
      <c r="OT92" s="42"/>
      <c r="OU92" s="42"/>
      <c r="OV92" s="42"/>
      <c r="OW92" s="42"/>
      <c r="OX92" s="42"/>
      <c r="OY92" s="42"/>
      <c r="OZ92" s="42"/>
      <c r="PA92" s="42"/>
      <c r="PB92" s="42"/>
      <c r="PC92" s="42"/>
      <c r="PD92" s="42"/>
      <c r="PE92" s="42"/>
      <c r="PF92" s="42"/>
      <c r="PG92" s="42"/>
      <c r="PH92" s="42"/>
      <c r="PI92" s="42"/>
      <c r="PJ92" s="42"/>
      <c r="PK92" s="42"/>
      <c r="PL92" s="42"/>
      <c r="PM92" s="42"/>
      <c r="PN92" s="42"/>
      <c r="PO92" s="42"/>
      <c r="PP92" s="42"/>
      <c r="PQ92" s="42"/>
      <c r="PR92" s="42"/>
      <c r="PS92" s="42"/>
      <c r="PT92" s="42"/>
      <c r="PU92" s="42"/>
      <c r="PV92" s="42"/>
      <c r="PW92" s="42"/>
      <c r="PX92" s="42"/>
      <c r="PY92" s="42"/>
      <c r="PZ92" s="42"/>
      <c r="QA92" s="42"/>
      <c r="QB92" s="42"/>
      <c r="QC92" s="42"/>
      <c r="QD92" s="42"/>
      <c r="QE92" s="42"/>
      <c r="QF92" s="42"/>
      <c r="QG92" s="42"/>
      <c r="QH92" s="42"/>
      <c r="QI92" s="42"/>
      <c r="QJ92" s="42"/>
      <c r="QK92" s="42"/>
      <c r="QL92" s="42"/>
      <c r="QM92" s="42"/>
      <c r="QN92" s="42"/>
      <c r="QO92" s="42"/>
      <c r="QP92" s="42"/>
      <c r="QQ92" s="42"/>
      <c r="QR92" s="42"/>
      <c r="QS92" s="42"/>
      <c r="QT92" s="42"/>
      <c r="QU92" s="42"/>
      <c r="QV92" s="42"/>
      <c r="QW92" s="42"/>
      <c r="QX92" s="42"/>
      <c r="QY92" s="42"/>
      <c r="QZ92" s="42"/>
      <c r="RA92" s="42"/>
      <c r="RB92" s="42"/>
      <c r="RC92" s="42"/>
      <c r="RD92" s="42"/>
      <c r="RE92" s="42"/>
      <c r="RF92" s="42"/>
      <c r="RG92" s="42"/>
      <c r="RH92" s="42"/>
      <c r="RI92" s="42"/>
      <c r="RJ92" s="42"/>
      <c r="RK92" s="42"/>
      <c r="RL92" s="42"/>
      <c r="RM92" s="42"/>
      <c r="RN92" s="42"/>
      <c r="RO92" s="42"/>
      <c r="RP92" s="42"/>
      <c r="RQ92" s="42"/>
      <c r="RR92" s="42"/>
      <c r="RS92" s="42"/>
      <c r="RT92" s="42"/>
      <c r="RU92" s="42"/>
      <c r="RV92" s="42"/>
      <c r="RW92" s="42"/>
      <c r="RX92" s="42"/>
      <c r="RY92" s="42"/>
      <c r="RZ92" s="42"/>
      <c r="SA92" s="42"/>
      <c r="SB92" s="42"/>
      <c r="SC92" s="42"/>
      <c r="SD92" s="42"/>
      <c r="SE92" s="42"/>
      <c r="SF92" s="42"/>
      <c r="SG92" s="42"/>
      <c r="SH92" s="42"/>
      <c r="SI92" s="42"/>
      <c r="SJ92" s="42"/>
      <c r="SK92" s="42"/>
      <c r="SL92" s="42"/>
      <c r="SM92" s="42"/>
      <c r="SN92" s="42"/>
      <c r="SO92" s="42"/>
      <c r="SP92" s="42"/>
      <c r="SQ92" s="42"/>
      <c r="SR92" s="42"/>
      <c r="SS92" s="42"/>
      <c r="ST92" s="42"/>
      <c r="SU92" s="42"/>
      <c r="SV92" s="42"/>
      <c r="SW92" s="42"/>
      <c r="SX92" s="42"/>
      <c r="SY92" s="42"/>
      <c r="SZ92" s="42"/>
      <c r="TA92" s="42"/>
      <c r="TB92" s="42"/>
      <c r="TC92" s="42"/>
      <c r="TD92" s="42"/>
      <c r="TE92" s="42"/>
      <c r="TF92" s="42"/>
      <c r="TG92" s="42"/>
      <c r="TH92" s="42"/>
      <c r="TI92" s="42"/>
      <c r="TJ92" s="42"/>
      <c r="TK92" s="42"/>
      <c r="TL92" s="42"/>
      <c r="TM92" s="42"/>
      <c r="TN92" s="42"/>
      <c r="TO92" s="42"/>
      <c r="TP92" s="42"/>
    </row>
    <row r="93" spans="1:699" x14ac:dyDescent="0.25">
      <c r="A93" s="21"/>
      <c r="B93" s="13"/>
      <c r="D93" s="13"/>
      <c r="E93" s="13"/>
      <c r="F93" s="2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25"/>
      <c r="X93" s="25"/>
      <c r="Y93" s="50"/>
      <c r="Z93" s="50"/>
      <c r="AA93" s="25"/>
      <c r="AB93" s="25"/>
      <c r="AD93" s="25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60"/>
      <c r="BC93" s="15"/>
      <c r="BD93" s="15"/>
      <c r="BE93" s="15"/>
      <c r="BF93" s="27"/>
      <c r="BG93" s="13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59"/>
      <c r="BV93" s="59"/>
      <c r="BW93" s="59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K93" s="25"/>
      <c r="CL93" s="25"/>
      <c r="CM93" s="25"/>
      <c r="CN93" s="61"/>
      <c r="CO93" s="61"/>
      <c r="CP93" s="61"/>
      <c r="CQ93" s="61"/>
      <c r="CR93" s="61"/>
      <c r="CS93" s="25"/>
      <c r="CT93" s="25"/>
      <c r="CU93" s="25"/>
      <c r="CV93" s="25"/>
      <c r="CW93" s="25"/>
      <c r="CX93" s="13"/>
      <c r="CY93" s="13"/>
      <c r="CZ93" s="15"/>
      <c r="DA93" s="15"/>
      <c r="DB93" s="15"/>
      <c r="DC93" s="15"/>
      <c r="DD93" s="86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5"/>
      <c r="DR93" s="15"/>
      <c r="DS93" s="15"/>
      <c r="DT93" s="15"/>
      <c r="DU93" s="15"/>
      <c r="DV93" s="15"/>
      <c r="DW93" s="15"/>
      <c r="DX93" s="13"/>
      <c r="DY93" s="13"/>
      <c r="DZ93" s="13"/>
      <c r="EA93" s="13"/>
      <c r="EB93" s="15"/>
      <c r="EC93" s="6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64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6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65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6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65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6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64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64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  <c r="KW93" s="13"/>
      <c r="KX93" s="13"/>
      <c r="KY93" s="13"/>
      <c r="TQ93" s="36"/>
      <c r="TR93" s="36"/>
      <c r="TS93" s="36"/>
      <c r="TT93" s="36"/>
      <c r="TU93" s="36"/>
      <c r="TV93" s="36"/>
      <c r="TW93" s="36"/>
      <c r="TX93" s="36"/>
      <c r="TY93" s="36"/>
      <c r="TZ93" s="36"/>
      <c r="UA93" s="36"/>
      <c r="UB93" s="36"/>
      <c r="UC93" s="36"/>
      <c r="UD93" s="36"/>
      <c r="UE93" s="36"/>
      <c r="UF93" s="36"/>
      <c r="UG93" s="36"/>
      <c r="UH93" s="36"/>
      <c r="UI93" s="36"/>
      <c r="UJ93" s="36"/>
      <c r="UK93" s="36"/>
      <c r="UL93" s="36"/>
      <c r="UM93" s="36"/>
      <c r="UN93" s="36"/>
      <c r="UO93" s="36"/>
      <c r="UP93" s="36"/>
      <c r="UQ93" s="36"/>
      <c r="UR93" s="36"/>
      <c r="US93" s="36"/>
      <c r="UT93" s="36"/>
      <c r="UU93" s="36"/>
      <c r="UV93" s="36"/>
      <c r="UW93" s="36"/>
      <c r="UX93" s="36"/>
      <c r="UY93" s="36"/>
      <c r="UZ93" s="36"/>
      <c r="VA93" s="36"/>
      <c r="VB93" s="36"/>
      <c r="VC93" s="36"/>
      <c r="VD93" s="36"/>
      <c r="VE93" s="36"/>
      <c r="VF93" s="36"/>
      <c r="VG93" s="36"/>
      <c r="VH93" s="36"/>
      <c r="VI93" s="36"/>
      <c r="VJ93" s="36"/>
      <c r="VK93" s="36"/>
      <c r="VL93" s="36"/>
      <c r="VM93" s="36"/>
      <c r="VN93" s="36"/>
      <c r="VO93" s="36"/>
      <c r="VP93" s="36"/>
      <c r="VQ93" s="36"/>
      <c r="VR93" s="36"/>
      <c r="VS93" s="36"/>
      <c r="VT93" s="36"/>
      <c r="VU93" s="36"/>
      <c r="VV93" s="36"/>
      <c r="VW93" s="36"/>
      <c r="VX93" s="36"/>
      <c r="VY93" s="36"/>
      <c r="VZ93" s="36"/>
      <c r="WA93" s="36"/>
      <c r="WB93" s="36"/>
      <c r="WC93" s="36"/>
      <c r="WD93" s="36"/>
      <c r="WE93" s="36"/>
      <c r="WF93" s="36"/>
      <c r="WG93" s="36"/>
    </row>
    <row r="94" spans="1:699" x14ac:dyDescent="0.25">
      <c r="A94" s="21"/>
      <c r="B94" s="13"/>
      <c r="D94" s="13"/>
      <c r="E94" s="13"/>
      <c r="F94" s="2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25"/>
      <c r="X94" s="25"/>
      <c r="Y94" s="50"/>
      <c r="Z94" s="50"/>
      <c r="AA94" s="25"/>
      <c r="AB94" s="25"/>
      <c r="AD94" s="25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60"/>
      <c r="BC94" s="15"/>
      <c r="BD94" s="15"/>
      <c r="BE94" s="15"/>
      <c r="BF94" s="27"/>
      <c r="BG94" s="13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59"/>
      <c r="BV94" s="59"/>
      <c r="BW94" s="59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K94" s="25"/>
      <c r="CL94" s="25"/>
      <c r="CM94" s="25"/>
      <c r="CN94" s="61"/>
      <c r="CO94" s="61"/>
      <c r="CP94" s="61"/>
      <c r="CQ94" s="61"/>
      <c r="CR94" s="61"/>
      <c r="CS94" s="25"/>
      <c r="CT94" s="25"/>
      <c r="CU94" s="25"/>
      <c r="CV94" s="25"/>
      <c r="CW94" s="25"/>
      <c r="CX94" s="13"/>
      <c r="CY94" s="13"/>
      <c r="CZ94" s="15"/>
      <c r="DA94" s="15"/>
      <c r="DB94" s="15"/>
      <c r="DC94" s="15"/>
      <c r="DD94" s="86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5"/>
      <c r="DR94" s="15"/>
      <c r="DS94" s="15"/>
      <c r="DT94" s="15"/>
      <c r="DU94" s="15"/>
      <c r="DV94" s="15"/>
      <c r="DW94" s="15"/>
      <c r="DX94" s="13"/>
      <c r="DY94" s="13"/>
      <c r="DZ94" s="13"/>
      <c r="EA94" s="13"/>
      <c r="EB94" s="15"/>
      <c r="EC94" s="6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64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6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65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6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65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63"/>
      <c r="IH94" s="13"/>
      <c r="II94" s="13"/>
      <c r="IJ94" s="13"/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3"/>
      <c r="IV94" s="13"/>
      <c r="IW94" s="13"/>
      <c r="IX94" s="13"/>
      <c r="IY94" s="64"/>
      <c r="IZ94" s="13"/>
      <c r="JA94" s="13"/>
      <c r="JB94" s="13"/>
      <c r="JC94" s="13"/>
      <c r="JD94" s="13"/>
      <c r="JE94" s="13"/>
      <c r="JF94" s="13"/>
      <c r="JG94" s="13"/>
      <c r="JH94" s="13"/>
      <c r="JI94" s="13"/>
      <c r="JJ94" s="13"/>
      <c r="JK94" s="13"/>
      <c r="JL94" s="13"/>
      <c r="JM94" s="13"/>
      <c r="JN94" s="13"/>
      <c r="JO94" s="13"/>
      <c r="JP94" s="13"/>
      <c r="JQ94" s="13"/>
      <c r="JR94" s="13"/>
      <c r="JS94" s="13"/>
      <c r="JT94" s="13"/>
      <c r="JU94" s="13"/>
      <c r="JV94" s="13"/>
      <c r="JW94" s="13"/>
      <c r="JX94" s="13"/>
      <c r="JY94" s="13"/>
      <c r="JZ94" s="13"/>
      <c r="KA94" s="13"/>
      <c r="KB94" s="13"/>
      <c r="KC94" s="13"/>
      <c r="KD94" s="13"/>
      <c r="KE94" s="13"/>
      <c r="KF94" s="13"/>
      <c r="KG94" s="13"/>
      <c r="KH94" s="13"/>
      <c r="KI94" s="64"/>
      <c r="KJ94" s="13"/>
      <c r="KK94" s="13"/>
      <c r="KL94" s="13"/>
      <c r="KM94" s="13"/>
      <c r="KN94" s="13"/>
      <c r="KO94" s="13"/>
      <c r="KP94" s="13"/>
      <c r="KQ94" s="13"/>
      <c r="KR94" s="13"/>
      <c r="KS94" s="13"/>
      <c r="KT94" s="13"/>
      <c r="KU94" s="13"/>
      <c r="KV94" s="13"/>
      <c r="KW94" s="13"/>
      <c r="KX94" s="13"/>
      <c r="KY94" s="13"/>
      <c r="TQ94" s="36"/>
      <c r="TR94" s="36"/>
      <c r="TS94" s="36"/>
      <c r="TT94" s="36"/>
      <c r="TU94" s="36"/>
      <c r="TV94" s="36"/>
      <c r="TW94" s="36"/>
      <c r="TX94" s="36"/>
      <c r="TY94" s="36"/>
      <c r="TZ94" s="36"/>
      <c r="UA94" s="36"/>
      <c r="UB94" s="36"/>
      <c r="UC94" s="36"/>
      <c r="UD94" s="36"/>
      <c r="UE94" s="36"/>
      <c r="UF94" s="36"/>
      <c r="UG94" s="36"/>
      <c r="UH94" s="36"/>
      <c r="UI94" s="36"/>
      <c r="UJ94" s="36"/>
      <c r="UK94" s="36"/>
      <c r="UL94" s="36"/>
      <c r="UM94" s="36"/>
      <c r="UN94" s="36"/>
      <c r="UO94" s="36"/>
      <c r="UP94" s="36"/>
      <c r="UQ94" s="36"/>
      <c r="UR94" s="36"/>
      <c r="US94" s="36"/>
      <c r="UT94" s="36"/>
      <c r="UU94" s="36"/>
      <c r="UV94" s="36"/>
      <c r="UW94" s="36"/>
      <c r="UX94" s="36"/>
      <c r="UY94" s="36"/>
      <c r="UZ94" s="36"/>
      <c r="VA94" s="36"/>
      <c r="VB94" s="36"/>
      <c r="VC94" s="36"/>
      <c r="VD94" s="36"/>
      <c r="VE94" s="36"/>
      <c r="VF94" s="36"/>
      <c r="VG94" s="36"/>
      <c r="VH94" s="36"/>
      <c r="VI94" s="36"/>
      <c r="VJ94" s="36"/>
      <c r="VK94" s="36"/>
      <c r="VL94" s="36"/>
      <c r="VM94" s="36"/>
      <c r="VN94" s="36"/>
      <c r="VO94" s="36"/>
      <c r="VP94" s="36"/>
      <c r="VQ94" s="36"/>
      <c r="VR94" s="36"/>
      <c r="VS94" s="36"/>
      <c r="VT94" s="36"/>
      <c r="VU94" s="36"/>
      <c r="VV94" s="36"/>
      <c r="VW94" s="36"/>
      <c r="VX94" s="36"/>
      <c r="VY94" s="36"/>
      <c r="VZ94" s="36"/>
      <c r="WA94" s="36"/>
      <c r="WB94" s="36"/>
      <c r="WC94" s="36"/>
      <c r="WD94" s="36"/>
      <c r="WE94" s="36"/>
      <c r="WF94" s="36"/>
      <c r="WG94" s="36"/>
      <c r="WH94" s="36"/>
      <c r="WI94" s="36"/>
      <c r="WJ94" s="36"/>
      <c r="WK94" s="36"/>
      <c r="WL94" s="36"/>
      <c r="WM94" s="36"/>
      <c r="WN94" s="36"/>
      <c r="WO94" s="36"/>
      <c r="WP94" s="36"/>
      <c r="WQ94" s="36"/>
      <c r="WR94" s="36"/>
      <c r="WS94" s="36"/>
      <c r="WT94" s="36"/>
      <c r="WU94" s="36"/>
      <c r="WV94" s="36"/>
      <c r="WW94" s="36"/>
      <c r="WX94" s="36"/>
      <c r="WY94" s="36"/>
      <c r="WZ94" s="36"/>
      <c r="XA94" s="36"/>
      <c r="XB94" s="36"/>
      <c r="XC94" s="36"/>
      <c r="XD94" s="36"/>
      <c r="XE94" s="36"/>
      <c r="XF94" s="36"/>
      <c r="XG94" s="36"/>
      <c r="XH94" s="36"/>
      <c r="XI94" s="36"/>
      <c r="XJ94" s="36"/>
      <c r="XK94" s="36"/>
      <c r="XL94" s="36"/>
      <c r="XM94" s="36"/>
      <c r="XN94" s="36"/>
      <c r="XO94" s="36"/>
      <c r="XP94" s="36"/>
      <c r="XQ94" s="36"/>
      <c r="XR94" s="36"/>
      <c r="XS94" s="36"/>
      <c r="XT94" s="36"/>
      <c r="XU94" s="36"/>
      <c r="XV94" s="36"/>
      <c r="XW94" s="36"/>
      <c r="XX94" s="36"/>
      <c r="XY94" s="36"/>
      <c r="XZ94" s="36"/>
      <c r="YA94" s="36"/>
      <c r="YB94" s="36"/>
      <c r="YC94" s="36"/>
      <c r="YD94" s="36"/>
      <c r="YE94" s="36"/>
      <c r="YF94" s="36"/>
      <c r="YG94" s="36"/>
      <c r="YH94" s="36"/>
      <c r="YI94" s="36"/>
      <c r="YJ94" s="36"/>
      <c r="YK94" s="36"/>
      <c r="YL94" s="36"/>
      <c r="YM94" s="36"/>
      <c r="YN94" s="36"/>
      <c r="YO94" s="36"/>
      <c r="YP94" s="36"/>
      <c r="YQ94" s="36"/>
      <c r="YR94" s="36"/>
      <c r="YS94" s="36"/>
      <c r="YT94" s="36"/>
      <c r="YU94" s="36"/>
      <c r="YV94" s="36"/>
      <c r="YW94" s="36"/>
      <c r="YX94" s="36"/>
      <c r="YY94" s="36"/>
      <c r="YZ94" s="36"/>
      <c r="ZA94" s="36"/>
      <c r="ZB94" s="36"/>
      <c r="ZC94" s="36"/>
      <c r="ZD94" s="36"/>
      <c r="ZE94" s="36"/>
      <c r="ZF94" s="36"/>
      <c r="ZG94" s="36"/>
      <c r="ZH94" s="36"/>
      <c r="ZI94" s="36"/>
      <c r="ZJ94" s="36"/>
      <c r="ZK94" s="36"/>
      <c r="ZL94" s="36"/>
      <c r="ZM94" s="36"/>
      <c r="ZN94" s="36"/>
      <c r="ZO94" s="36"/>
      <c r="ZP94" s="36"/>
      <c r="ZQ94" s="36"/>
      <c r="ZR94" s="36"/>
      <c r="ZS94" s="36"/>
      <c r="ZT94" s="36"/>
      <c r="ZU94" s="36"/>
      <c r="ZV94" s="36"/>
      <c r="ZW94" s="36"/>
    </row>
    <row r="95" spans="1:699" x14ac:dyDescent="0.25">
      <c r="A95" s="21"/>
      <c r="B95" s="13"/>
      <c r="D95" s="13"/>
      <c r="E95" s="13"/>
      <c r="F95" s="2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25"/>
      <c r="X95" s="25"/>
      <c r="Y95" s="50"/>
      <c r="Z95" s="50"/>
      <c r="AA95" s="25"/>
      <c r="AB95" s="25"/>
      <c r="AD95" s="25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5"/>
      <c r="BD95" s="15"/>
      <c r="BE95" s="15"/>
      <c r="BF95" s="27"/>
      <c r="BG95" s="60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/>
      <c r="BY95" s="59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K95" s="25"/>
      <c r="CL95" s="25"/>
      <c r="CM95" s="25"/>
      <c r="CN95" s="61"/>
      <c r="CO95" s="61"/>
      <c r="CP95" s="61"/>
      <c r="CQ95" s="61"/>
      <c r="CR95" s="61"/>
      <c r="CS95" s="25"/>
      <c r="CT95" s="25"/>
      <c r="CU95" s="25"/>
      <c r="CV95" s="25"/>
      <c r="CW95" s="25"/>
      <c r="CX95" s="13"/>
      <c r="CY95" s="13"/>
      <c r="CZ95" s="26"/>
      <c r="DA95" s="26"/>
      <c r="DB95" s="15"/>
      <c r="DC95" s="26"/>
      <c r="DD95" s="29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6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64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6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65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6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65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63"/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64"/>
      <c r="IZ95" s="13"/>
      <c r="JA95" s="13"/>
      <c r="JB95" s="13"/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/>
      <c r="JO95" s="13"/>
      <c r="JP95" s="13"/>
      <c r="JQ95" s="13"/>
      <c r="JR95" s="13"/>
      <c r="JS95" s="13"/>
      <c r="JT95" s="13"/>
      <c r="JU95" s="13"/>
      <c r="JV95" s="13"/>
      <c r="JW95" s="13"/>
      <c r="JX95" s="13"/>
      <c r="JY95" s="13"/>
      <c r="JZ95" s="13"/>
      <c r="KA95" s="13"/>
      <c r="KB95" s="13"/>
      <c r="KC95" s="13"/>
      <c r="KD95" s="13"/>
      <c r="KE95" s="13"/>
      <c r="KF95" s="13"/>
      <c r="KG95" s="13"/>
      <c r="KH95" s="13"/>
      <c r="KI95" s="64"/>
      <c r="KJ95" s="13"/>
      <c r="KK95" s="13"/>
      <c r="KL95" s="13"/>
      <c r="KM95" s="13"/>
      <c r="KN95" s="13"/>
      <c r="KO95" s="13"/>
      <c r="KP95" s="13"/>
      <c r="KQ95" s="13"/>
      <c r="KR95" s="13"/>
      <c r="KS95" s="13"/>
      <c r="KT95" s="13"/>
      <c r="KU95" s="13"/>
      <c r="KV95" s="13"/>
      <c r="KW95" s="13"/>
      <c r="KX95" s="13"/>
      <c r="KY95" s="13"/>
    </row>
    <row r="96" spans="1:699" x14ac:dyDescent="0.25">
      <c r="A96" s="88"/>
      <c r="B96" s="36"/>
      <c r="D96" s="36"/>
      <c r="E96" s="36"/>
      <c r="F96" s="117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128"/>
      <c r="X96" s="128"/>
      <c r="Y96" s="53"/>
      <c r="Z96" s="53"/>
      <c r="AA96" s="128"/>
      <c r="AB96" s="128"/>
      <c r="AD96" s="25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120"/>
      <c r="BD96" s="120"/>
      <c r="BE96" s="120"/>
      <c r="BF96" s="121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122"/>
      <c r="BV96" s="122"/>
      <c r="BW96" s="122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K96" s="36"/>
      <c r="CL96" s="36"/>
      <c r="CM96" s="36"/>
      <c r="CN96" s="123"/>
      <c r="CO96" s="123"/>
      <c r="CP96" s="36"/>
      <c r="CQ96" s="36"/>
      <c r="CR96" s="36"/>
      <c r="CS96" s="128"/>
      <c r="CT96" s="128"/>
      <c r="CU96" s="128"/>
      <c r="CV96" s="128"/>
      <c r="CW96" s="128"/>
      <c r="CX96" s="13"/>
      <c r="CY96" s="13"/>
      <c r="CZ96" s="120"/>
      <c r="DA96" s="120"/>
      <c r="DB96" s="120"/>
      <c r="DC96" s="120"/>
      <c r="DD96" s="153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120"/>
      <c r="DR96" s="120"/>
      <c r="DS96" s="120"/>
      <c r="DT96" s="120"/>
      <c r="DU96" s="120"/>
      <c r="DV96" s="120"/>
      <c r="DW96" s="120"/>
      <c r="DX96" s="36"/>
      <c r="DY96" s="36"/>
      <c r="DZ96" s="36"/>
      <c r="EA96" s="36"/>
      <c r="EB96" s="120"/>
      <c r="EC96" s="125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12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125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127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125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127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125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  <c r="IX96" s="36"/>
      <c r="IY96" s="126"/>
      <c r="IZ96" s="36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6"/>
      <c r="JU96" s="36"/>
      <c r="JV96" s="36"/>
      <c r="JW96" s="36"/>
      <c r="JX96" s="36"/>
      <c r="JY96" s="36"/>
      <c r="JZ96" s="36"/>
      <c r="KA96" s="36"/>
      <c r="KB96" s="36"/>
      <c r="KC96" s="36"/>
      <c r="KD96" s="36"/>
      <c r="KE96" s="36"/>
      <c r="KF96" s="36"/>
      <c r="KG96" s="36"/>
      <c r="KH96" s="36"/>
      <c r="KI96" s="126"/>
      <c r="KJ96" s="36"/>
      <c r="KK96" s="36"/>
      <c r="KL96" s="36"/>
      <c r="KM96" s="36"/>
      <c r="KN96" s="36"/>
      <c r="KO96" s="36"/>
      <c r="KP96" s="36"/>
      <c r="KQ96" s="36"/>
      <c r="KR96" s="36"/>
      <c r="KS96" s="36"/>
      <c r="KT96" s="36"/>
      <c r="KU96" s="36"/>
      <c r="KV96" s="36"/>
      <c r="KW96" s="36"/>
      <c r="KX96" s="36"/>
      <c r="KY96" s="36"/>
      <c r="KZ96" s="155"/>
      <c r="LA96" s="155"/>
      <c r="LB96" s="155"/>
      <c r="LC96" s="155"/>
      <c r="LD96" s="155"/>
      <c r="LE96" s="155"/>
      <c r="LF96" s="155"/>
      <c r="LG96" s="155"/>
      <c r="LH96" s="155"/>
      <c r="LI96" s="155"/>
      <c r="LJ96" s="155"/>
      <c r="LK96" s="155"/>
      <c r="LL96" s="155"/>
      <c r="LM96" s="155"/>
      <c r="LN96" s="155"/>
      <c r="LO96" s="155"/>
      <c r="LP96" s="155"/>
      <c r="LQ96" s="155"/>
      <c r="LR96" s="155"/>
      <c r="LS96" s="155"/>
      <c r="LT96" s="155"/>
      <c r="LU96" s="155"/>
      <c r="LV96" s="155"/>
      <c r="LW96" s="155"/>
      <c r="LX96" s="155"/>
      <c r="LY96" s="155"/>
      <c r="LZ96" s="155"/>
      <c r="MA96" s="155"/>
      <c r="MB96" s="155"/>
      <c r="MC96" s="155"/>
      <c r="MD96" s="155"/>
      <c r="ME96" s="155"/>
      <c r="MF96" s="155"/>
      <c r="MG96" s="155"/>
      <c r="MH96" s="155"/>
      <c r="MI96" s="155"/>
      <c r="MJ96" s="155"/>
      <c r="MK96" s="155"/>
      <c r="ML96" s="155"/>
      <c r="MM96" s="155"/>
      <c r="MN96" s="155"/>
      <c r="MO96" s="155"/>
      <c r="MP96" s="155"/>
      <c r="MQ96" s="155"/>
      <c r="MR96" s="155"/>
      <c r="MS96" s="155"/>
      <c r="MT96" s="155"/>
      <c r="MU96" s="155"/>
      <c r="MV96" s="155"/>
      <c r="MW96" s="155"/>
      <c r="MX96" s="155"/>
      <c r="MY96" s="155"/>
      <c r="MZ96" s="155"/>
      <c r="NA96" s="155"/>
      <c r="NB96" s="155"/>
      <c r="NC96" s="155"/>
      <c r="ND96" s="155"/>
      <c r="NE96" s="155"/>
      <c r="NF96" s="155"/>
      <c r="NG96" s="155"/>
      <c r="NH96" s="155"/>
      <c r="NI96" s="155"/>
      <c r="NJ96" s="155"/>
      <c r="NK96" s="155"/>
      <c r="NL96" s="155"/>
      <c r="NM96" s="155"/>
      <c r="NN96" s="155"/>
      <c r="NO96" s="155"/>
      <c r="NP96" s="155"/>
      <c r="NQ96" s="155"/>
      <c r="NR96" s="155"/>
      <c r="NS96" s="155"/>
      <c r="NT96" s="155"/>
      <c r="NU96" s="155"/>
      <c r="NV96" s="155"/>
      <c r="NW96" s="155"/>
      <c r="NX96" s="155"/>
      <c r="NY96" s="155"/>
      <c r="NZ96" s="155"/>
      <c r="OA96" s="155"/>
      <c r="OB96" s="155"/>
      <c r="OC96" s="155"/>
      <c r="OD96" s="155"/>
      <c r="OE96" s="155"/>
      <c r="OF96" s="155"/>
      <c r="OG96" s="155"/>
      <c r="OH96" s="155"/>
      <c r="OI96" s="155"/>
      <c r="OJ96" s="155"/>
      <c r="OK96" s="155"/>
      <c r="OL96" s="155"/>
      <c r="OM96" s="155"/>
      <c r="ON96" s="155"/>
      <c r="OO96" s="155"/>
      <c r="OP96" s="155"/>
      <c r="OQ96" s="155"/>
      <c r="OR96" s="155"/>
      <c r="OS96" s="155"/>
      <c r="OT96" s="155"/>
      <c r="OU96" s="155"/>
      <c r="OV96" s="155"/>
      <c r="OW96" s="155"/>
      <c r="OX96" s="155"/>
      <c r="OY96" s="155"/>
      <c r="OZ96" s="155"/>
      <c r="PA96" s="155"/>
      <c r="PB96" s="155"/>
      <c r="PC96" s="155"/>
      <c r="PD96" s="155"/>
      <c r="PE96" s="155"/>
      <c r="PF96" s="155"/>
      <c r="PG96" s="155"/>
      <c r="PH96" s="155"/>
      <c r="PI96" s="155"/>
      <c r="PJ96" s="155"/>
      <c r="PK96" s="155"/>
      <c r="PL96" s="155"/>
      <c r="PM96" s="155"/>
      <c r="PN96" s="155"/>
      <c r="PO96" s="155"/>
      <c r="PP96" s="155"/>
      <c r="PQ96" s="155"/>
      <c r="PR96" s="155"/>
      <c r="PS96" s="155"/>
      <c r="PT96" s="155"/>
      <c r="PU96" s="155"/>
      <c r="PV96" s="155"/>
      <c r="PW96" s="155"/>
      <c r="PX96" s="155"/>
      <c r="PY96" s="155"/>
      <c r="PZ96" s="155"/>
      <c r="QA96" s="155"/>
      <c r="QB96" s="155"/>
      <c r="QC96" s="155"/>
      <c r="QD96" s="155"/>
      <c r="QE96" s="155"/>
      <c r="QF96" s="155"/>
      <c r="QG96" s="155"/>
      <c r="QH96" s="155"/>
      <c r="QI96" s="155"/>
      <c r="QJ96" s="155"/>
      <c r="QK96" s="155"/>
      <c r="QL96" s="155"/>
      <c r="QM96" s="155"/>
      <c r="QN96" s="155"/>
      <c r="QO96" s="155"/>
      <c r="QP96" s="155"/>
      <c r="QQ96" s="155"/>
      <c r="QR96" s="155"/>
      <c r="QS96" s="155"/>
      <c r="QT96" s="155"/>
      <c r="QU96" s="155"/>
      <c r="QV96" s="155"/>
      <c r="QW96" s="155"/>
      <c r="QX96" s="155"/>
      <c r="QY96" s="155"/>
      <c r="QZ96" s="155"/>
      <c r="RA96" s="155"/>
      <c r="RB96" s="155"/>
      <c r="RC96" s="155"/>
      <c r="RD96" s="155"/>
      <c r="RE96" s="155"/>
      <c r="RF96" s="155"/>
      <c r="RG96" s="155"/>
      <c r="RH96" s="155"/>
      <c r="RI96" s="155"/>
      <c r="RJ96" s="155"/>
      <c r="RK96" s="155"/>
      <c r="RL96" s="155"/>
      <c r="RM96" s="155"/>
      <c r="RN96" s="155"/>
      <c r="RO96" s="155"/>
      <c r="RP96" s="155"/>
      <c r="RQ96" s="155"/>
      <c r="RR96" s="155"/>
      <c r="RS96" s="155"/>
      <c r="RT96" s="155"/>
      <c r="RU96" s="155"/>
      <c r="RV96" s="155"/>
      <c r="RW96" s="155"/>
      <c r="RX96" s="155"/>
      <c r="RY96" s="155"/>
      <c r="RZ96" s="155"/>
      <c r="SA96" s="155"/>
      <c r="SB96" s="155"/>
      <c r="SC96" s="155"/>
      <c r="SD96" s="155"/>
      <c r="SE96" s="155"/>
      <c r="SF96" s="155"/>
      <c r="SG96" s="155"/>
      <c r="SH96" s="155"/>
      <c r="SI96" s="155"/>
      <c r="SJ96" s="155"/>
      <c r="SK96" s="155"/>
      <c r="SL96" s="155"/>
      <c r="SM96" s="155"/>
      <c r="SN96" s="155"/>
      <c r="SO96" s="155"/>
      <c r="SP96" s="155"/>
      <c r="SQ96" s="155"/>
      <c r="SR96" s="155"/>
      <c r="SS96" s="155"/>
      <c r="ST96" s="155"/>
      <c r="SU96" s="155"/>
      <c r="SV96" s="155"/>
      <c r="SW96" s="155"/>
      <c r="SX96" s="155"/>
      <c r="SY96" s="155"/>
      <c r="SZ96" s="155"/>
      <c r="TA96" s="155"/>
      <c r="TB96" s="155"/>
      <c r="TC96" s="155"/>
      <c r="TD96" s="155"/>
      <c r="TE96" s="155"/>
      <c r="TF96" s="155"/>
      <c r="TG96" s="155"/>
      <c r="TH96" s="155"/>
      <c r="TI96" s="155"/>
      <c r="TJ96" s="155"/>
      <c r="TK96" s="155"/>
      <c r="TL96" s="155"/>
      <c r="TM96" s="155"/>
      <c r="TN96" s="155"/>
      <c r="TO96" s="155"/>
      <c r="TP96" s="155"/>
    </row>
    <row r="97" spans="1:699" x14ac:dyDescent="0.25">
      <c r="A97" s="21"/>
      <c r="B97" s="13"/>
      <c r="D97" s="13"/>
      <c r="E97" s="13"/>
      <c r="F97" s="2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25"/>
      <c r="X97" s="25"/>
      <c r="Y97" s="50"/>
      <c r="Z97" s="50"/>
      <c r="AA97" s="25"/>
      <c r="AB97" s="25"/>
      <c r="AC97" s="25"/>
      <c r="AD97" s="25"/>
      <c r="AE97" s="13"/>
      <c r="AF97" s="13"/>
      <c r="AG97" s="13"/>
      <c r="AH97" s="13"/>
      <c r="AI97" s="13"/>
      <c r="AJ97" s="13"/>
      <c r="AK97" s="13"/>
      <c r="AL97" s="13"/>
      <c r="AM97" s="13"/>
      <c r="AN97" s="60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60"/>
      <c r="BC97" s="15"/>
      <c r="BD97" s="15"/>
      <c r="BE97" s="15"/>
      <c r="BF97" s="27"/>
      <c r="BG97" s="13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59"/>
      <c r="BV97" s="59"/>
      <c r="BW97" s="59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K97" s="25"/>
      <c r="CL97" s="25"/>
      <c r="CM97" s="25"/>
      <c r="CN97" s="61"/>
      <c r="CO97" s="61"/>
      <c r="CP97" s="61"/>
      <c r="CQ97" s="61"/>
      <c r="CR97" s="61"/>
      <c r="CS97" s="25"/>
      <c r="CT97" s="25"/>
      <c r="CU97" s="25"/>
      <c r="CV97" s="25"/>
      <c r="CW97" s="25"/>
      <c r="CX97" s="13"/>
      <c r="CY97" s="13"/>
      <c r="CZ97" s="15"/>
      <c r="DA97" s="15"/>
      <c r="DB97" s="15"/>
      <c r="DC97" s="15"/>
      <c r="DD97" s="86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5"/>
      <c r="DR97" s="15"/>
      <c r="DS97" s="15"/>
      <c r="DT97" s="15"/>
      <c r="DU97" s="15"/>
      <c r="DV97" s="15"/>
      <c r="DW97" s="15"/>
      <c r="DX97" s="13"/>
      <c r="DY97" s="13"/>
      <c r="DZ97" s="13"/>
      <c r="EA97" s="13"/>
      <c r="EB97" s="15"/>
      <c r="EC97" s="6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64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6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65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6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65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63"/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64"/>
      <c r="IZ97" s="13"/>
      <c r="JA97" s="13"/>
      <c r="JB97" s="13"/>
      <c r="JC97" s="13"/>
      <c r="JD97" s="13"/>
      <c r="JE97" s="13"/>
      <c r="JF97" s="13"/>
      <c r="JG97" s="13"/>
      <c r="JH97" s="13"/>
      <c r="JI97" s="13"/>
      <c r="JJ97" s="13"/>
      <c r="JK97" s="13"/>
      <c r="JL97" s="13"/>
      <c r="JM97" s="13"/>
      <c r="JN97" s="13"/>
      <c r="JO97" s="13"/>
      <c r="JP97" s="13"/>
      <c r="JQ97" s="13"/>
      <c r="JR97" s="13"/>
      <c r="JS97" s="13"/>
      <c r="JT97" s="13"/>
      <c r="JU97" s="13"/>
      <c r="JV97" s="13"/>
      <c r="JW97" s="13"/>
      <c r="JX97" s="13"/>
      <c r="JY97" s="13"/>
      <c r="JZ97" s="13"/>
      <c r="KA97" s="13"/>
      <c r="KB97" s="13"/>
      <c r="KC97" s="13"/>
      <c r="KD97" s="13"/>
      <c r="KE97" s="13"/>
      <c r="KF97" s="13"/>
      <c r="KG97" s="13"/>
      <c r="KH97" s="13"/>
      <c r="KI97" s="64"/>
      <c r="KJ97" s="13"/>
      <c r="KK97" s="13"/>
      <c r="KL97" s="13"/>
      <c r="KM97" s="13"/>
      <c r="KN97" s="13"/>
      <c r="KO97" s="13"/>
      <c r="KP97" s="13"/>
      <c r="KQ97" s="13"/>
      <c r="KR97" s="13"/>
      <c r="KS97" s="13"/>
      <c r="KT97" s="13"/>
      <c r="KU97" s="13"/>
      <c r="KV97" s="13"/>
      <c r="KW97" s="13"/>
      <c r="KX97" s="13"/>
      <c r="KY97" s="13"/>
      <c r="TQ97" s="36"/>
      <c r="TR97" s="36"/>
      <c r="TS97" s="36"/>
      <c r="TT97" s="36"/>
      <c r="TU97" s="36"/>
      <c r="TV97" s="36"/>
      <c r="TW97" s="36"/>
      <c r="TX97" s="36"/>
      <c r="TY97" s="36"/>
      <c r="TZ97" s="36"/>
      <c r="UA97" s="36"/>
      <c r="UB97" s="36"/>
      <c r="UC97" s="36"/>
      <c r="UD97" s="36"/>
      <c r="UE97" s="36"/>
      <c r="UF97" s="36"/>
      <c r="UG97" s="36"/>
      <c r="UH97" s="36"/>
      <c r="UI97" s="36"/>
      <c r="UJ97" s="36"/>
      <c r="UK97" s="36"/>
      <c r="UL97" s="36"/>
      <c r="UM97" s="36"/>
      <c r="UN97" s="36"/>
      <c r="UO97" s="36"/>
      <c r="UP97" s="36"/>
      <c r="UQ97" s="36"/>
      <c r="UR97" s="36"/>
      <c r="US97" s="36"/>
      <c r="UT97" s="36"/>
      <c r="UU97" s="36"/>
      <c r="UV97" s="36"/>
      <c r="UW97" s="36"/>
      <c r="UX97" s="36"/>
      <c r="UY97" s="36"/>
      <c r="UZ97" s="36"/>
      <c r="VA97" s="36"/>
      <c r="VB97" s="36"/>
      <c r="VC97" s="36"/>
      <c r="VD97" s="36"/>
      <c r="VE97" s="36"/>
      <c r="VF97" s="36"/>
      <c r="VG97" s="36"/>
      <c r="VH97" s="36"/>
      <c r="VI97" s="36"/>
      <c r="VJ97" s="36"/>
      <c r="VK97" s="36"/>
      <c r="VL97" s="36"/>
      <c r="VM97" s="36"/>
      <c r="VN97" s="36"/>
      <c r="VO97" s="36"/>
      <c r="VP97" s="36"/>
      <c r="VQ97" s="36"/>
      <c r="VR97" s="36"/>
      <c r="VS97" s="36"/>
      <c r="VT97" s="36"/>
      <c r="VU97" s="36"/>
      <c r="VV97" s="36"/>
      <c r="VW97" s="36"/>
      <c r="VX97" s="36"/>
      <c r="VY97" s="36"/>
      <c r="VZ97" s="36"/>
      <c r="WA97" s="36"/>
      <c r="WB97" s="36"/>
      <c r="WC97" s="36"/>
      <c r="WD97" s="36"/>
      <c r="WE97" s="36"/>
      <c r="WF97" s="36"/>
      <c r="WG97" s="36"/>
    </row>
    <row r="98" spans="1:699" x14ac:dyDescent="0.25">
      <c r="A98" s="21"/>
      <c r="B98" s="13"/>
      <c r="D98" s="13"/>
      <c r="E98" s="13"/>
      <c r="F98" s="2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25"/>
      <c r="X98" s="25"/>
      <c r="Y98" s="53"/>
      <c r="Z98" s="50"/>
      <c r="AA98" s="25"/>
      <c r="AB98" s="25"/>
      <c r="AC98" s="25"/>
      <c r="AD98" s="25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60"/>
      <c r="BF98" s="27"/>
      <c r="BG98" s="13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59"/>
      <c r="BV98" s="59"/>
      <c r="BW98" s="59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K98" s="25"/>
      <c r="CL98" s="25"/>
      <c r="CM98" s="25"/>
      <c r="CN98" s="61"/>
      <c r="CO98" s="61"/>
      <c r="CP98" s="61"/>
      <c r="CQ98" s="61"/>
      <c r="CR98" s="61"/>
      <c r="CS98" s="25"/>
      <c r="CT98" s="25"/>
      <c r="CU98" s="25"/>
      <c r="CV98" s="25"/>
      <c r="CW98" s="25"/>
      <c r="CX98" s="13"/>
      <c r="CY98" s="13"/>
      <c r="CZ98" s="15"/>
      <c r="DA98" s="15"/>
      <c r="DB98" s="15"/>
      <c r="DC98" s="15"/>
      <c r="DD98" s="86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5"/>
      <c r="DR98" s="15"/>
      <c r="DS98" s="15"/>
      <c r="DT98" s="15"/>
      <c r="DU98" s="15"/>
      <c r="DV98" s="15"/>
      <c r="DW98" s="15"/>
      <c r="DX98" s="13"/>
      <c r="DY98" s="13"/>
      <c r="DZ98" s="13"/>
      <c r="EA98" s="13"/>
      <c r="EB98" s="15"/>
      <c r="EC98" s="6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64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6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65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6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65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63"/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64"/>
      <c r="IZ98" s="13"/>
      <c r="JA98" s="13"/>
      <c r="JB98" s="13"/>
      <c r="JC98" s="13"/>
      <c r="JD98" s="13"/>
      <c r="JE98" s="13"/>
      <c r="JF98" s="13"/>
      <c r="JG98" s="13"/>
      <c r="JH98" s="13"/>
      <c r="JI98" s="13"/>
      <c r="JJ98" s="13"/>
      <c r="JK98" s="13"/>
      <c r="JL98" s="13"/>
      <c r="JM98" s="13"/>
      <c r="JN98" s="13"/>
      <c r="JO98" s="13"/>
      <c r="JP98" s="13"/>
      <c r="JQ98" s="13"/>
      <c r="JR98" s="13"/>
      <c r="JS98" s="13"/>
      <c r="JT98" s="13"/>
      <c r="JU98" s="13"/>
      <c r="JV98" s="13"/>
      <c r="JW98" s="13"/>
      <c r="JX98" s="13"/>
      <c r="JY98" s="13"/>
      <c r="JZ98" s="13"/>
      <c r="KA98" s="13"/>
      <c r="KB98" s="13"/>
      <c r="KC98" s="13"/>
      <c r="KD98" s="13"/>
      <c r="KE98" s="13"/>
      <c r="KF98" s="13"/>
      <c r="KG98" s="13"/>
      <c r="KH98" s="13"/>
      <c r="KI98" s="64"/>
      <c r="KJ98" s="13"/>
      <c r="KK98" s="13"/>
      <c r="KL98" s="13"/>
      <c r="KM98" s="13"/>
      <c r="KN98" s="13"/>
      <c r="KO98" s="13"/>
      <c r="KP98" s="13"/>
      <c r="KQ98" s="13"/>
      <c r="KR98" s="13"/>
      <c r="KS98" s="13"/>
      <c r="KT98" s="13"/>
      <c r="KU98" s="13"/>
      <c r="KV98" s="13"/>
      <c r="KW98" s="13"/>
      <c r="KX98" s="13"/>
      <c r="KY98" s="13"/>
      <c r="KZ98" s="42"/>
      <c r="LA98" s="42"/>
      <c r="LB98" s="42"/>
      <c r="LC98" s="42"/>
      <c r="LD98" s="42"/>
      <c r="LE98" s="42"/>
      <c r="LF98" s="42"/>
      <c r="LG98" s="42"/>
      <c r="LH98" s="42"/>
      <c r="LI98" s="42"/>
      <c r="LJ98" s="42"/>
      <c r="LK98" s="42"/>
      <c r="LL98" s="42"/>
      <c r="LM98" s="42"/>
      <c r="LN98" s="42"/>
      <c r="LO98" s="42"/>
      <c r="LP98" s="42"/>
      <c r="LQ98" s="42"/>
      <c r="LR98" s="42"/>
      <c r="LS98" s="42"/>
      <c r="LT98" s="42"/>
      <c r="LU98" s="42"/>
      <c r="LV98" s="42"/>
      <c r="LW98" s="42"/>
      <c r="LX98" s="42"/>
      <c r="LY98" s="42"/>
      <c r="LZ98" s="42"/>
      <c r="MA98" s="42"/>
      <c r="MB98" s="42"/>
      <c r="MC98" s="42"/>
      <c r="MD98" s="42"/>
      <c r="ME98" s="42"/>
      <c r="MF98" s="42"/>
      <c r="MG98" s="42"/>
      <c r="MH98" s="42"/>
      <c r="MI98" s="42"/>
      <c r="MJ98" s="42"/>
      <c r="MK98" s="42"/>
      <c r="ML98" s="42"/>
      <c r="MM98" s="42"/>
      <c r="MN98" s="42"/>
      <c r="MO98" s="42"/>
      <c r="MP98" s="42"/>
      <c r="MQ98" s="42"/>
      <c r="MR98" s="42"/>
      <c r="MS98" s="42"/>
      <c r="MT98" s="42"/>
      <c r="MU98" s="42"/>
      <c r="MV98" s="42"/>
      <c r="MW98" s="42"/>
      <c r="MX98" s="42"/>
      <c r="MY98" s="42"/>
      <c r="MZ98" s="42"/>
      <c r="NA98" s="42"/>
      <c r="NB98" s="42"/>
      <c r="NC98" s="42"/>
      <c r="ND98" s="42"/>
      <c r="NE98" s="42"/>
      <c r="NF98" s="42"/>
      <c r="NG98" s="42"/>
      <c r="NH98" s="42"/>
      <c r="NI98" s="42"/>
      <c r="NJ98" s="42"/>
      <c r="NK98" s="42"/>
      <c r="NL98" s="42"/>
      <c r="NM98" s="42"/>
      <c r="NN98" s="42"/>
      <c r="NO98" s="42"/>
      <c r="NP98" s="42"/>
      <c r="NQ98" s="42"/>
      <c r="NR98" s="42"/>
      <c r="NS98" s="42"/>
      <c r="NT98" s="42"/>
      <c r="NU98" s="42"/>
      <c r="NV98" s="42"/>
      <c r="NW98" s="42"/>
      <c r="NX98" s="42"/>
      <c r="NY98" s="42"/>
      <c r="NZ98" s="42"/>
      <c r="OA98" s="42"/>
      <c r="OB98" s="42"/>
      <c r="OC98" s="42"/>
      <c r="OD98" s="42"/>
      <c r="OE98" s="42"/>
      <c r="OF98" s="42"/>
      <c r="OG98" s="42"/>
      <c r="OH98" s="42"/>
      <c r="OI98" s="42"/>
      <c r="OJ98" s="42"/>
      <c r="OK98" s="42"/>
      <c r="OL98" s="42"/>
      <c r="OM98" s="42"/>
      <c r="ON98" s="42"/>
      <c r="OO98" s="42"/>
      <c r="OP98" s="42"/>
      <c r="OQ98" s="42"/>
      <c r="OR98" s="42"/>
      <c r="OS98" s="42"/>
      <c r="OT98" s="42"/>
      <c r="OU98" s="42"/>
      <c r="OV98" s="42"/>
      <c r="OW98" s="42"/>
      <c r="OX98" s="42"/>
      <c r="OY98" s="42"/>
      <c r="OZ98" s="42"/>
      <c r="PA98" s="42"/>
      <c r="PB98" s="42"/>
      <c r="PC98" s="42"/>
      <c r="PD98" s="42"/>
      <c r="PE98" s="42"/>
      <c r="PF98" s="42"/>
      <c r="PG98" s="42"/>
      <c r="PH98" s="42"/>
      <c r="PI98" s="42"/>
      <c r="PJ98" s="42"/>
      <c r="PK98" s="42"/>
      <c r="PL98" s="42"/>
      <c r="PM98" s="42"/>
      <c r="PN98" s="42"/>
      <c r="PO98" s="42"/>
      <c r="PP98" s="42"/>
      <c r="PQ98" s="42"/>
      <c r="PR98" s="42"/>
      <c r="PS98" s="42"/>
      <c r="PT98" s="42"/>
      <c r="PU98" s="42"/>
      <c r="PV98" s="42"/>
      <c r="PW98" s="42"/>
      <c r="PX98" s="42"/>
      <c r="PY98" s="42"/>
      <c r="PZ98" s="42"/>
      <c r="QA98" s="42"/>
      <c r="QB98" s="42"/>
      <c r="QC98" s="42"/>
      <c r="QD98" s="42"/>
      <c r="QE98" s="42"/>
      <c r="QF98" s="42"/>
      <c r="QG98" s="42"/>
      <c r="QH98" s="42"/>
      <c r="QI98" s="42"/>
      <c r="QJ98" s="42"/>
      <c r="QK98" s="42"/>
      <c r="QL98" s="42"/>
      <c r="QM98" s="42"/>
      <c r="QN98" s="42"/>
      <c r="QO98" s="42"/>
      <c r="QP98" s="42"/>
      <c r="QQ98" s="42"/>
      <c r="QR98" s="42"/>
      <c r="QS98" s="42"/>
      <c r="QT98" s="42"/>
      <c r="QU98" s="42"/>
      <c r="QV98" s="42"/>
      <c r="QW98" s="42"/>
      <c r="QX98" s="42"/>
      <c r="QY98" s="42"/>
      <c r="QZ98" s="42"/>
      <c r="RA98" s="42"/>
      <c r="RB98" s="42"/>
      <c r="RC98" s="42"/>
      <c r="RD98" s="42"/>
      <c r="RE98" s="42"/>
      <c r="RF98" s="42"/>
      <c r="RG98" s="42"/>
      <c r="RH98" s="42"/>
      <c r="RI98" s="42"/>
      <c r="RJ98" s="42"/>
      <c r="RK98" s="42"/>
      <c r="RL98" s="42"/>
      <c r="RM98" s="42"/>
      <c r="RN98" s="42"/>
      <c r="RO98" s="42"/>
      <c r="RP98" s="42"/>
      <c r="RQ98" s="42"/>
      <c r="RR98" s="42"/>
      <c r="RS98" s="42"/>
      <c r="RT98" s="42"/>
      <c r="RU98" s="42"/>
      <c r="RV98" s="42"/>
      <c r="RW98" s="42"/>
      <c r="RX98" s="42"/>
      <c r="RY98" s="42"/>
      <c r="RZ98" s="42"/>
      <c r="SA98" s="42"/>
      <c r="SB98" s="42"/>
      <c r="SC98" s="42"/>
      <c r="SD98" s="42"/>
      <c r="SE98" s="42"/>
      <c r="SF98" s="42"/>
      <c r="SG98" s="42"/>
      <c r="SH98" s="42"/>
      <c r="SI98" s="42"/>
      <c r="SJ98" s="42"/>
      <c r="SK98" s="42"/>
      <c r="SL98" s="42"/>
      <c r="SM98" s="42"/>
      <c r="SN98" s="42"/>
      <c r="SO98" s="42"/>
      <c r="SP98" s="42"/>
      <c r="SQ98" s="42"/>
      <c r="SR98" s="42"/>
      <c r="SS98" s="42"/>
      <c r="ST98" s="42"/>
      <c r="SU98" s="42"/>
      <c r="SV98" s="42"/>
      <c r="SW98" s="42"/>
      <c r="SX98" s="42"/>
      <c r="SY98" s="42"/>
      <c r="SZ98" s="42"/>
      <c r="TA98" s="42"/>
      <c r="TB98" s="42"/>
      <c r="TC98" s="42"/>
      <c r="TD98" s="42"/>
      <c r="TE98" s="42"/>
      <c r="TF98" s="42"/>
      <c r="TG98" s="42"/>
      <c r="TH98" s="42"/>
      <c r="TI98" s="42"/>
      <c r="TJ98" s="42"/>
      <c r="TK98" s="42"/>
      <c r="TL98" s="42"/>
      <c r="TM98" s="42"/>
      <c r="TN98" s="42"/>
      <c r="TO98" s="42"/>
      <c r="TP98" s="42"/>
      <c r="TQ98" s="36"/>
      <c r="TR98" s="36"/>
      <c r="TS98" s="36"/>
      <c r="TT98" s="36"/>
      <c r="TU98" s="36"/>
      <c r="TV98" s="36"/>
      <c r="TW98" s="36"/>
      <c r="TX98" s="36"/>
      <c r="TY98" s="36"/>
      <c r="TZ98" s="36"/>
      <c r="UA98" s="36"/>
      <c r="UB98" s="36"/>
      <c r="UC98" s="36"/>
      <c r="UD98" s="36"/>
      <c r="UE98" s="36"/>
      <c r="UF98" s="36"/>
      <c r="UG98" s="36"/>
      <c r="UH98" s="36"/>
      <c r="UI98" s="36"/>
      <c r="UJ98" s="36"/>
      <c r="UK98" s="36"/>
      <c r="UL98" s="36"/>
      <c r="UM98" s="36"/>
      <c r="UN98" s="36"/>
      <c r="UO98" s="36"/>
      <c r="UP98" s="36"/>
      <c r="UQ98" s="36"/>
      <c r="UR98" s="36"/>
      <c r="US98" s="36"/>
      <c r="UT98" s="36"/>
      <c r="UU98" s="36"/>
      <c r="UV98" s="36"/>
      <c r="UW98" s="36"/>
      <c r="UX98" s="36"/>
      <c r="UY98" s="36"/>
      <c r="UZ98" s="36"/>
      <c r="VA98" s="36"/>
      <c r="VB98" s="36"/>
      <c r="VC98" s="36"/>
      <c r="VD98" s="36"/>
      <c r="VE98" s="36"/>
      <c r="VF98" s="36"/>
      <c r="VG98" s="36"/>
      <c r="VH98" s="36"/>
      <c r="VI98" s="36"/>
      <c r="VJ98" s="36"/>
      <c r="VK98" s="36"/>
      <c r="VL98" s="36"/>
      <c r="VM98" s="36"/>
      <c r="VN98" s="36"/>
      <c r="VO98" s="36"/>
      <c r="VP98" s="36"/>
      <c r="VQ98" s="36"/>
      <c r="VR98" s="36"/>
      <c r="VS98" s="36"/>
      <c r="VT98" s="36"/>
      <c r="VU98" s="36"/>
      <c r="VV98" s="36"/>
      <c r="VW98" s="36"/>
      <c r="VX98" s="36"/>
      <c r="VY98" s="36"/>
      <c r="VZ98" s="36"/>
      <c r="WA98" s="36"/>
      <c r="WB98" s="36"/>
      <c r="WC98" s="36"/>
      <c r="WD98" s="36"/>
      <c r="WE98" s="36"/>
      <c r="WF98" s="36"/>
      <c r="WG98" s="36"/>
    </row>
    <row r="99" spans="1:699" x14ac:dyDescent="0.25">
      <c r="A99" s="21"/>
      <c r="B99" s="13"/>
      <c r="D99" s="13"/>
      <c r="E99" s="13"/>
      <c r="F99" s="2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25"/>
      <c r="X99" s="25"/>
      <c r="Y99" s="50"/>
      <c r="Z99" s="50"/>
      <c r="AA99" s="25"/>
      <c r="AB99" s="25"/>
      <c r="AD99" s="25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5"/>
      <c r="BD99" s="15"/>
      <c r="BE99" s="15"/>
      <c r="BF99" s="27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42"/>
      <c r="BV99" s="42"/>
      <c r="BW99" s="60"/>
      <c r="BX99" s="60"/>
      <c r="BY99" s="60"/>
      <c r="BZ99" s="25"/>
      <c r="CA99" s="13"/>
      <c r="CB99" s="13"/>
      <c r="CC99" s="13"/>
      <c r="CD99" s="13"/>
      <c r="CE99" s="13"/>
      <c r="CF99" s="13"/>
      <c r="CG99" s="13"/>
      <c r="CH99" s="13"/>
      <c r="CI99" s="13"/>
      <c r="CK99" s="13"/>
      <c r="CL99" s="13"/>
      <c r="CM99" s="13"/>
      <c r="CN99" s="61"/>
      <c r="CO99" s="61"/>
      <c r="CP99" s="61"/>
      <c r="CQ99" s="61"/>
      <c r="CR99" s="61"/>
      <c r="CS99" s="25"/>
      <c r="CT99" s="25"/>
      <c r="CU99" s="25"/>
      <c r="CV99" s="25"/>
      <c r="CW99" s="25"/>
      <c r="CX99" s="13"/>
      <c r="CY99" s="13"/>
      <c r="CZ99" s="98"/>
      <c r="DA99" s="98"/>
      <c r="DB99" s="98"/>
      <c r="DC99" s="98"/>
      <c r="DD99" s="29"/>
      <c r="DQ99" s="26"/>
      <c r="DR99" s="26"/>
      <c r="DS99" s="26"/>
      <c r="DT99" s="26"/>
      <c r="DU99" s="26"/>
      <c r="DV99" s="26"/>
      <c r="EB99" s="26"/>
      <c r="EC99" s="6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64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6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65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6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65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6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64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  <c r="JX99" s="13"/>
      <c r="JY99" s="13"/>
      <c r="JZ99" s="13"/>
      <c r="KA99" s="13"/>
      <c r="KB99" s="13"/>
      <c r="KC99" s="13"/>
      <c r="KD99" s="13"/>
      <c r="KE99" s="13"/>
      <c r="KF99" s="13"/>
      <c r="KG99" s="13"/>
      <c r="KH99" s="13"/>
      <c r="KI99" s="64"/>
      <c r="KJ99" s="13"/>
      <c r="KK99" s="13"/>
      <c r="KL99" s="13"/>
      <c r="KM99" s="13"/>
      <c r="KN99" s="13"/>
      <c r="KO99" s="13"/>
      <c r="KP99" s="13"/>
      <c r="KQ99" s="13"/>
      <c r="KR99" s="13"/>
      <c r="KS99" s="13"/>
      <c r="KT99" s="13"/>
      <c r="KU99" s="13"/>
      <c r="KV99" s="13"/>
      <c r="KW99" s="13"/>
      <c r="KX99" s="13"/>
      <c r="KY99" s="13"/>
    </row>
    <row r="100" spans="1:699" x14ac:dyDescent="0.25">
      <c r="A100" s="21"/>
      <c r="B100" s="13"/>
      <c r="D100" s="13"/>
      <c r="E100" s="13"/>
      <c r="F100" s="22"/>
      <c r="G100" s="13"/>
      <c r="H100" s="13"/>
      <c r="I100" s="13"/>
      <c r="Y100" s="53"/>
      <c r="Z100" s="53"/>
      <c r="AC100" s="25"/>
      <c r="AD100" s="25"/>
      <c r="BF100" s="27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43"/>
      <c r="BV100" s="43"/>
      <c r="BW100" s="43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K100" s="6"/>
      <c r="CL100" s="6"/>
      <c r="CM100" s="6"/>
      <c r="CX100" s="13"/>
      <c r="CY100" s="13"/>
      <c r="CZ100" s="26"/>
      <c r="DA100" s="26"/>
      <c r="DB100" s="15"/>
      <c r="DC100" s="26"/>
      <c r="DD100" s="29"/>
      <c r="DQ100" s="26"/>
      <c r="DR100" s="26"/>
      <c r="DS100" s="26"/>
      <c r="DT100" s="26"/>
      <c r="DU100" s="26"/>
      <c r="DV100" s="26"/>
      <c r="EB100" s="26"/>
      <c r="EC100" s="30"/>
      <c r="EU100" s="31"/>
      <c r="FM100" s="30"/>
      <c r="GE100" s="32"/>
      <c r="GW100" s="30"/>
      <c r="HO100" s="32"/>
      <c r="IG100" s="30"/>
      <c r="IY100" s="31"/>
      <c r="KI100" s="31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</row>
    <row r="101" spans="1:699" x14ac:dyDescent="0.25">
      <c r="A101" s="88"/>
      <c r="B101" s="36"/>
      <c r="D101" s="36"/>
      <c r="E101" s="36"/>
      <c r="F101" s="117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128"/>
      <c r="X101" s="128"/>
      <c r="Y101" s="53"/>
      <c r="Z101" s="53"/>
      <c r="AA101" s="118"/>
      <c r="AB101" s="118"/>
      <c r="AD101" s="25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120"/>
      <c r="BD101" s="120"/>
      <c r="BE101" s="120"/>
      <c r="BF101" s="121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122"/>
      <c r="BV101" s="122"/>
      <c r="BW101" s="122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K101" s="36"/>
      <c r="CL101" s="36"/>
      <c r="CM101" s="36"/>
      <c r="CN101" s="123"/>
      <c r="CO101" s="123"/>
      <c r="CP101" s="36"/>
      <c r="CQ101" s="36"/>
      <c r="CR101" s="36"/>
      <c r="CS101" s="128"/>
      <c r="CT101" s="128"/>
      <c r="CU101" s="128"/>
      <c r="CV101" s="128"/>
      <c r="CW101" s="128"/>
      <c r="CX101" s="13"/>
      <c r="CY101" s="13"/>
      <c r="CZ101" s="120"/>
      <c r="DA101" s="120"/>
      <c r="DB101" s="120"/>
      <c r="DC101" s="120"/>
      <c r="DD101" s="153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120"/>
      <c r="DR101" s="120"/>
      <c r="DS101" s="120"/>
      <c r="DT101" s="120"/>
      <c r="DU101" s="120"/>
      <c r="DV101" s="120"/>
      <c r="DW101" s="120"/>
      <c r="DX101" s="36"/>
      <c r="DY101" s="36"/>
      <c r="DZ101" s="36"/>
      <c r="EA101" s="36"/>
      <c r="EB101" s="120"/>
      <c r="EC101" s="125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12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125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127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125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127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125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  <c r="IW101" s="36"/>
      <c r="IX101" s="36"/>
      <c r="IY101" s="126"/>
      <c r="IZ101" s="36"/>
      <c r="JA101" s="36"/>
      <c r="JB101" s="36"/>
      <c r="JC101" s="36"/>
      <c r="JD101" s="36"/>
      <c r="JE101" s="36"/>
      <c r="JF101" s="36"/>
      <c r="JG101" s="36"/>
      <c r="JH101" s="36"/>
      <c r="JI101" s="36"/>
      <c r="JJ101" s="36"/>
      <c r="JK101" s="36"/>
      <c r="JL101" s="36"/>
      <c r="JM101" s="36"/>
      <c r="JN101" s="36"/>
      <c r="JO101" s="36"/>
      <c r="JP101" s="36"/>
      <c r="JQ101" s="36"/>
      <c r="JR101" s="36"/>
      <c r="JS101" s="36"/>
      <c r="JT101" s="36"/>
      <c r="JU101" s="36"/>
      <c r="JV101" s="36"/>
      <c r="JW101" s="36"/>
      <c r="JX101" s="36"/>
      <c r="JY101" s="36"/>
      <c r="JZ101" s="36"/>
      <c r="KA101" s="36"/>
      <c r="KB101" s="36"/>
      <c r="KC101" s="36"/>
      <c r="KD101" s="36"/>
      <c r="KE101" s="36"/>
      <c r="KF101" s="36"/>
      <c r="KG101" s="36"/>
      <c r="KH101" s="36"/>
      <c r="KI101" s="126"/>
      <c r="KJ101" s="36"/>
      <c r="KK101" s="36"/>
      <c r="KL101" s="36"/>
      <c r="KM101" s="36"/>
      <c r="KN101" s="36"/>
      <c r="KO101" s="36"/>
      <c r="KP101" s="36"/>
      <c r="KQ101" s="36"/>
      <c r="KR101" s="36"/>
      <c r="KS101" s="36"/>
      <c r="KT101" s="36"/>
      <c r="KU101" s="36"/>
      <c r="KV101" s="36"/>
      <c r="KW101" s="36"/>
      <c r="KX101" s="36"/>
      <c r="KY101" s="36"/>
      <c r="KZ101" s="155"/>
      <c r="LA101" s="155"/>
      <c r="LB101" s="155"/>
      <c r="LC101" s="155"/>
      <c r="LD101" s="155"/>
      <c r="LE101" s="155"/>
      <c r="LF101" s="155"/>
      <c r="LG101" s="155"/>
      <c r="LH101" s="155"/>
      <c r="LI101" s="155"/>
      <c r="LJ101" s="155"/>
      <c r="LK101" s="155"/>
      <c r="LL101" s="155"/>
      <c r="LM101" s="155"/>
      <c r="LN101" s="155"/>
      <c r="LO101" s="155"/>
      <c r="LP101" s="155"/>
      <c r="LQ101" s="155"/>
      <c r="LR101" s="155"/>
      <c r="LS101" s="155"/>
      <c r="LT101" s="155"/>
      <c r="LU101" s="155"/>
      <c r="LV101" s="155"/>
      <c r="LW101" s="155"/>
      <c r="LX101" s="155"/>
      <c r="LY101" s="155"/>
      <c r="LZ101" s="155"/>
      <c r="MA101" s="155"/>
      <c r="MB101" s="155"/>
      <c r="MC101" s="155"/>
      <c r="MD101" s="155"/>
      <c r="ME101" s="155"/>
      <c r="MF101" s="155"/>
      <c r="MG101" s="155"/>
      <c r="MH101" s="155"/>
      <c r="MI101" s="155"/>
      <c r="MJ101" s="155"/>
      <c r="MK101" s="155"/>
      <c r="ML101" s="155"/>
      <c r="MM101" s="155"/>
      <c r="MN101" s="155"/>
      <c r="MO101" s="155"/>
      <c r="MP101" s="155"/>
      <c r="MQ101" s="155"/>
      <c r="MR101" s="155"/>
      <c r="MS101" s="155"/>
      <c r="MT101" s="155"/>
      <c r="MU101" s="155"/>
      <c r="MV101" s="155"/>
      <c r="MW101" s="155"/>
      <c r="MX101" s="155"/>
      <c r="MY101" s="155"/>
      <c r="MZ101" s="155"/>
      <c r="NA101" s="155"/>
      <c r="NB101" s="155"/>
      <c r="NC101" s="155"/>
      <c r="ND101" s="155"/>
      <c r="NE101" s="155"/>
      <c r="NF101" s="155"/>
      <c r="NG101" s="155"/>
      <c r="NH101" s="155"/>
      <c r="NI101" s="155"/>
      <c r="NJ101" s="155"/>
      <c r="NK101" s="155"/>
      <c r="NL101" s="155"/>
      <c r="NM101" s="155"/>
      <c r="NN101" s="155"/>
      <c r="NO101" s="155"/>
      <c r="NP101" s="155"/>
      <c r="NQ101" s="155"/>
      <c r="NR101" s="155"/>
      <c r="NS101" s="155"/>
      <c r="NT101" s="155"/>
      <c r="NU101" s="155"/>
      <c r="NV101" s="155"/>
      <c r="NW101" s="155"/>
      <c r="NX101" s="155"/>
      <c r="NY101" s="155"/>
      <c r="NZ101" s="155"/>
      <c r="OA101" s="155"/>
      <c r="OB101" s="155"/>
      <c r="OC101" s="155"/>
      <c r="OD101" s="155"/>
      <c r="OE101" s="155"/>
      <c r="OF101" s="155"/>
      <c r="OG101" s="155"/>
      <c r="OH101" s="155"/>
      <c r="OI101" s="155"/>
      <c r="OJ101" s="155"/>
      <c r="OK101" s="155"/>
      <c r="OL101" s="155"/>
      <c r="OM101" s="155"/>
      <c r="ON101" s="155"/>
      <c r="OO101" s="155"/>
      <c r="OP101" s="155"/>
      <c r="OQ101" s="155"/>
      <c r="OR101" s="155"/>
      <c r="OS101" s="155"/>
      <c r="OT101" s="155"/>
      <c r="OU101" s="155"/>
      <c r="OV101" s="155"/>
      <c r="OW101" s="155"/>
      <c r="OX101" s="155"/>
      <c r="OY101" s="155"/>
      <c r="OZ101" s="155"/>
      <c r="PA101" s="155"/>
      <c r="PB101" s="155"/>
      <c r="PC101" s="155"/>
      <c r="PD101" s="155"/>
      <c r="PE101" s="155"/>
      <c r="PF101" s="155"/>
      <c r="PG101" s="155"/>
      <c r="PH101" s="155"/>
      <c r="PI101" s="155"/>
      <c r="PJ101" s="155"/>
      <c r="PK101" s="155"/>
      <c r="PL101" s="155"/>
      <c r="PM101" s="155"/>
      <c r="PN101" s="155"/>
      <c r="PO101" s="155"/>
      <c r="PP101" s="155"/>
      <c r="PQ101" s="155"/>
      <c r="PR101" s="155"/>
      <c r="PS101" s="155"/>
      <c r="PT101" s="155"/>
      <c r="PU101" s="155"/>
      <c r="PV101" s="155"/>
      <c r="PW101" s="155"/>
      <c r="PX101" s="155"/>
      <c r="PY101" s="155"/>
      <c r="PZ101" s="155"/>
      <c r="QA101" s="155"/>
      <c r="QB101" s="155"/>
      <c r="QC101" s="155"/>
      <c r="QD101" s="155"/>
      <c r="QE101" s="155"/>
      <c r="QF101" s="155"/>
      <c r="QG101" s="155"/>
      <c r="QH101" s="155"/>
      <c r="QI101" s="155"/>
      <c r="QJ101" s="155"/>
      <c r="QK101" s="155"/>
      <c r="QL101" s="155"/>
      <c r="QM101" s="155"/>
      <c r="QN101" s="155"/>
      <c r="QO101" s="155"/>
      <c r="QP101" s="155"/>
      <c r="QQ101" s="155"/>
      <c r="QR101" s="155"/>
      <c r="QS101" s="155"/>
      <c r="QT101" s="155"/>
      <c r="QU101" s="155"/>
      <c r="QV101" s="155"/>
      <c r="QW101" s="155"/>
      <c r="QX101" s="155"/>
      <c r="QY101" s="155"/>
      <c r="QZ101" s="155"/>
      <c r="RA101" s="155"/>
      <c r="RB101" s="155"/>
      <c r="RC101" s="155"/>
      <c r="RD101" s="155"/>
      <c r="RE101" s="155"/>
      <c r="RF101" s="155"/>
      <c r="RG101" s="155"/>
      <c r="RH101" s="155"/>
      <c r="RI101" s="155"/>
      <c r="RJ101" s="155"/>
      <c r="RK101" s="155"/>
      <c r="RL101" s="155"/>
      <c r="RM101" s="155"/>
      <c r="RN101" s="155"/>
      <c r="RO101" s="155"/>
      <c r="RP101" s="155"/>
      <c r="RQ101" s="155"/>
      <c r="RR101" s="155"/>
      <c r="RS101" s="155"/>
      <c r="RT101" s="155"/>
      <c r="RU101" s="155"/>
      <c r="RV101" s="155"/>
      <c r="RW101" s="155"/>
      <c r="RX101" s="155"/>
      <c r="RY101" s="155"/>
      <c r="RZ101" s="155"/>
      <c r="SA101" s="155"/>
      <c r="SB101" s="155"/>
      <c r="SC101" s="155"/>
      <c r="SD101" s="155"/>
      <c r="SE101" s="155"/>
      <c r="SF101" s="155"/>
      <c r="SG101" s="155"/>
      <c r="SH101" s="155"/>
      <c r="SI101" s="155"/>
      <c r="SJ101" s="155"/>
      <c r="SK101" s="155"/>
      <c r="SL101" s="155"/>
      <c r="SM101" s="155"/>
      <c r="SN101" s="155"/>
      <c r="SO101" s="155"/>
      <c r="SP101" s="155"/>
      <c r="SQ101" s="155"/>
      <c r="SR101" s="155"/>
      <c r="SS101" s="155"/>
      <c r="ST101" s="155"/>
      <c r="SU101" s="155"/>
      <c r="SV101" s="155"/>
      <c r="SW101" s="155"/>
      <c r="SX101" s="155"/>
      <c r="SY101" s="155"/>
      <c r="SZ101" s="155"/>
      <c r="TA101" s="155"/>
      <c r="TB101" s="155"/>
      <c r="TC101" s="155"/>
      <c r="TD101" s="155"/>
      <c r="TE101" s="155"/>
      <c r="TF101" s="155"/>
      <c r="TG101" s="155"/>
      <c r="TH101" s="155"/>
      <c r="TI101" s="155"/>
      <c r="TJ101" s="155"/>
      <c r="TK101" s="155"/>
      <c r="TL101" s="155"/>
      <c r="TM101" s="155"/>
      <c r="TN101" s="155"/>
      <c r="TO101" s="155"/>
      <c r="TP101" s="155"/>
    </row>
    <row r="102" spans="1:699" x14ac:dyDescent="0.25">
      <c r="A102" s="21"/>
      <c r="B102" s="13"/>
      <c r="D102" s="13"/>
      <c r="E102" s="13"/>
      <c r="F102" s="2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25"/>
      <c r="X102" s="25"/>
      <c r="Y102" s="50"/>
      <c r="Z102" s="50"/>
      <c r="AA102" s="25"/>
      <c r="AB102" s="25"/>
      <c r="AC102" s="25"/>
      <c r="AD102" s="25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60"/>
      <c r="BC102" s="15"/>
      <c r="BD102" s="15"/>
      <c r="BE102" s="15"/>
      <c r="BF102" s="27"/>
      <c r="BG102" s="13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59"/>
      <c r="BV102" s="59"/>
      <c r="BW102" s="59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K102" s="25"/>
      <c r="CL102" s="25"/>
      <c r="CM102" s="25"/>
      <c r="CN102" s="61"/>
      <c r="CO102" s="61"/>
      <c r="CP102" s="61"/>
      <c r="CQ102" s="61"/>
      <c r="CR102" s="61"/>
      <c r="CS102" s="25"/>
      <c r="CT102" s="25"/>
      <c r="CU102" s="25"/>
      <c r="CV102" s="25"/>
      <c r="CW102" s="25"/>
      <c r="CX102" s="13"/>
      <c r="CY102" s="13"/>
      <c r="CZ102" s="15"/>
      <c r="DA102" s="15"/>
      <c r="DB102" s="15"/>
      <c r="DC102" s="15"/>
      <c r="DD102" s="86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5"/>
      <c r="DR102" s="15"/>
      <c r="DS102" s="15"/>
      <c r="DT102" s="26"/>
      <c r="DU102" s="26"/>
      <c r="DV102" s="26"/>
      <c r="DW102" s="26"/>
      <c r="DX102" s="13"/>
      <c r="DY102" s="13"/>
      <c r="DZ102" s="13"/>
      <c r="EA102" s="13"/>
      <c r="EB102" s="15"/>
      <c r="EC102" s="6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64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6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65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6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65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6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64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64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TQ102" s="36"/>
      <c r="TR102" s="36"/>
      <c r="TS102" s="36"/>
      <c r="TT102" s="36"/>
      <c r="TU102" s="36"/>
      <c r="TV102" s="36"/>
      <c r="TW102" s="36"/>
      <c r="TX102" s="36"/>
      <c r="TY102" s="36"/>
      <c r="TZ102" s="36"/>
      <c r="UA102" s="36"/>
      <c r="UB102" s="36"/>
      <c r="UC102" s="36"/>
      <c r="UD102" s="36"/>
      <c r="UE102" s="36"/>
      <c r="UF102" s="36"/>
      <c r="UG102" s="36"/>
      <c r="UH102" s="36"/>
      <c r="UI102" s="36"/>
      <c r="UJ102" s="36"/>
      <c r="UK102" s="36"/>
      <c r="UL102" s="36"/>
      <c r="UM102" s="36"/>
      <c r="UN102" s="36"/>
      <c r="UO102" s="36"/>
      <c r="UP102" s="36"/>
      <c r="UQ102" s="36"/>
      <c r="UR102" s="36"/>
      <c r="US102" s="36"/>
      <c r="UT102" s="36"/>
      <c r="UU102" s="36"/>
      <c r="UV102" s="36"/>
      <c r="UW102" s="36"/>
      <c r="UX102" s="36"/>
      <c r="UY102" s="36"/>
      <c r="UZ102" s="36"/>
      <c r="VA102" s="36"/>
      <c r="VB102" s="36"/>
      <c r="VC102" s="36"/>
      <c r="VD102" s="36"/>
      <c r="VE102" s="36"/>
      <c r="VF102" s="36"/>
      <c r="VG102" s="36"/>
      <c r="VH102" s="36"/>
      <c r="VI102" s="36"/>
      <c r="VJ102" s="36"/>
      <c r="VK102" s="36"/>
      <c r="VL102" s="36"/>
      <c r="VM102" s="36"/>
      <c r="VN102" s="36"/>
      <c r="VO102" s="36"/>
      <c r="VP102" s="36"/>
      <c r="VQ102" s="36"/>
      <c r="VR102" s="36"/>
      <c r="VS102" s="36"/>
      <c r="VT102" s="36"/>
      <c r="VU102" s="36"/>
      <c r="VV102" s="36"/>
      <c r="VW102" s="36"/>
      <c r="VX102" s="36"/>
      <c r="VY102" s="36"/>
      <c r="VZ102" s="36"/>
      <c r="WA102" s="36"/>
      <c r="WB102" s="36"/>
      <c r="WC102" s="36"/>
      <c r="WD102" s="36"/>
      <c r="WE102" s="36"/>
      <c r="WF102" s="36"/>
      <c r="WG102" s="36"/>
      <c r="WH102" s="34"/>
      <c r="WI102" s="34"/>
      <c r="WJ102" s="34"/>
      <c r="WK102" s="34"/>
      <c r="WL102" s="34"/>
      <c r="WM102" s="34"/>
      <c r="WN102" s="34"/>
      <c r="WO102" s="34"/>
      <c r="WP102" s="34"/>
      <c r="WQ102" s="34"/>
      <c r="WR102" s="34"/>
      <c r="WS102" s="34"/>
      <c r="WT102" s="34"/>
      <c r="WU102" s="34"/>
      <c r="WV102" s="34"/>
      <c r="WW102" s="34"/>
      <c r="WX102" s="34"/>
      <c r="WY102" s="34"/>
      <c r="WZ102" s="34"/>
      <c r="XA102" s="34"/>
      <c r="XB102" s="34"/>
      <c r="XC102" s="34"/>
      <c r="XD102" s="34"/>
      <c r="XE102" s="34"/>
      <c r="XF102" s="34"/>
      <c r="XG102" s="34"/>
      <c r="XH102" s="34"/>
      <c r="XI102" s="34"/>
      <c r="XJ102" s="34"/>
      <c r="XK102" s="34"/>
      <c r="XL102" s="34"/>
      <c r="XM102" s="34"/>
      <c r="XN102" s="34"/>
      <c r="XO102" s="34"/>
      <c r="XP102" s="34"/>
      <c r="XQ102" s="34"/>
      <c r="XR102" s="34"/>
      <c r="XS102" s="34"/>
      <c r="XT102" s="34"/>
      <c r="XU102" s="34"/>
      <c r="XV102" s="34"/>
      <c r="XW102" s="34"/>
      <c r="XX102" s="34"/>
      <c r="XY102" s="34"/>
      <c r="XZ102" s="34"/>
      <c r="YA102" s="34"/>
      <c r="YB102" s="34"/>
      <c r="YC102" s="34"/>
      <c r="YD102" s="34"/>
      <c r="YE102" s="34"/>
      <c r="YF102" s="34"/>
      <c r="YG102" s="34"/>
      <c r="YH102" s="34"/>
      <c r="YI102" s="34"/>
      <c r="YJ102" s="34"/>
      <c r="YK102" s="34"/>
      <c r="YL102" s="34"/>
      <c r="YM102" s="34"/>
      <c r="YN102" s="34"/>
      <c r="YO102" s="34"/>
      <c r="YP102" s="34"/>
      <c r="YQ102" s="34"/>
      <c r="YR102" s="34"/>
      <c r="YS102" s="34"/>
      <c r="YT102" s="34"/>
      <c r="YU102" s="34"/>
      <c r="YV102" s="34"/>
      <c r="YW102" s="34"/>
      <c r="YX102" s="34"/>
      <c r="YY102" s="34"/>
      <c r="YZ102" s="34"/>
      <c r="ZA102" s="34"/>
      <c r="ZB102" s="34"/>
      <c r="ZC102" s="34"/>
      <c r="ZD102" s="34"/>
      <c r="ZE102" s="34"/>
      <c r="ZF102" s="34"/>
      <c r="ZG102" s="34"/>
      <c r="ZH102" s="34"/>
      <c r="ZI102" s="34"/>
      <c r="ZJ102" s="34"/>
      <c r="ZK102" s="34"/>
      <c r="ZL102" s="34"/>
      <c r="ZM102" s="34"/>
      <c r="ZN102" s="34"/>
      <c r="ZO102" s="34"/>
      <c r="ZP102" s="34"/>
      <c r="ZQ102" s="34"/>
      <c r="ZR102" s="34"/>
      <c r="ZS102" s="34"/>
      <c r="ZT102" s="34"/>
      <c r="ZU102" s="34"/>
      <c r="ZV102" s="34"/>
      <c r="ZW102" s="34"/>
    </row>
    <row r="103" spans="1:699" x14ac:dyDescent="0.25">
      <c r="A103" s="21"/>
      <c r="B103" s="13"/>
      <c r="D103" s="13"/>
      <c r="E103" s="13"/>
      <c r="F103" s="2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25"/>
      <c r="X103" s="25"/>
      <c r="Y103" s="50"/>
      <c r="Z103" s="50"/>
      <c r="AA103" s="25"/>
      <c r="AB103" s="25"/>
      <c r="AC103" s="25"/>
      <c r="AD103" s="25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60"/>
      <c r="BC103" s="78"/>
      <c r="BD103" s="78"/>
      <c r="BE103" s="78"/>
      <c r="BF103" s="89"/>
      <c r="BG103" s="13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59"/>
      <c r="BV103" s="59"/>
      <c r="BW103" s="59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K103" s="25"/>
      <c r="CL103" s="25"/>
      <c r="CM103" s="25"/>
      <c r="CN103" s="61"/>
      <c r="CO103" s="61"/>
      <c r="CP103" s="61"/>
      <c r="CQ103" s="61"/>
      <c r="CR103" s="61"/>
      <c r="CS103" s="25"/>
      <c r="CT103" s="25"/>
      <c r="CU103" s="25"/>
      <c r="CV103" s="25"/>
      <c r="CW103" s="25"/>
      <c r="CX103" s="13"/>
      <c r="CY103" s="13"/>
      <c r="CZ103" s="15"/>
      <c r="DA103" s="15"/>
      <c r="DB103" s="15"/>
      <c r="DC103" s="15"/>
      <c r="DD103" s="86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5"/>
      <c r="DR103" s="15"/>
      <c r="DS103" s="15"/>
      <c r="DT103" s="15"/>
      <c r="DU103" s="26"/>
      <c r="DV103" s="26"/>
      <c r="DW103" s="26"/>
      <c r="DX103" s="13"/>
      <c r="DY103" s="13"/>
      <c r="DZ103" s="13"/>
      <c r="EA103" s="13"/>
      <c r="EB103" s="15"/>
      <c r="EC103" s="6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64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6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65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6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65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6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64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64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  <c r="KW103" s="13"/>
      <c r="KX103" s="13"/>
      <c r="KY103" s="13"/>
      <c r="TQ103" s="36"/>
      <c r="TR103" s="36"/>
      <c r="TS103" s="36"/>
      <c r="TT103" s="36"/>
      <c r="TU103" s="36"/>
      <c r="TV103" s="36"/>
      <c r="TW103" s="36"/>
      <c r="TX103" s="36"/>
      <c r="TY103" s="36"/>
      <c r="TZ103" s="36"/>
      <c r="UA103" s="36"/>
      <c r="UB103" s="36"/>
      <c r="UC103" s="36"/>
      <c r="UD103" s="36"/>
      <c r="UE103" s="36"/>
      <c r="UF103" s="36"/>
      <c r="UG103" s="36"/>
      <c r="UH103" s="36"/>
      <c r="UI103" s="36"/>
      <c r="UJ103" s="36"/>
      <c r="UK103" s="36"/>
      <c r="UL103" s="36"/>
      <c r="UM103" s="36"/>
      <c r="UN103" s="36"/>
      <c r="UO103" s="36"/>
      <c r="UP103" s="36"/>
      <c r="UQ103" s="36"/>
      <c r="UR103" s="36"/>
      <c r="US103" s="36"/>
      <c r="UT103" s="36"/>
      <c r="UU103" s="36"/>
      <c r="UV103" s="36"/>
      <c r="UW103" s="36"/>
      <c r="UX103" s="36"/>
      <c r="UY103" s="36"/>
      <c r="UZ103" s="36"/>
      <c r="VA103" s="36"/>
      <c r="VB103" s="36"/>
      <c r="VC103" s="36"/>
      <c r="VD103" s="36"/>
      <c r="VE103" s="36"/>
      <c r="VF103" s="36"/>
      <c r="VG103" s="36"/>
      <c r="VH103" s="36"/>
      <c r="VI103" s="36"/>
      <c r="VJ103" s="36"/>
      <c r="VK103" s="36"/>
      <c r="VL103" s="36"/>
      <c r="VM103" s="36"/>
      <c r="VN103" s="36"/>
      <c r="VO103" s="36"/>
      <c r="VP103" s="36"/>
      <c r="VQ103" s="36"/>
      <c r="VR103" s="36"/>
      <c r="VS103" s="36"/>
      <c r="VT103" s="36"/>
      <c r="VU103" s="36"/>
      <c r="VV103" s="36"/>
      <c r="VW103" s="36"/>
      <c r="VX103" s="36"/>
      <c r="VY103" s="36"/>
      <c r="VZ103" s="36"/>
      <c r="WA103" s="36"/>
      <c r="WB103" s="36"/>
      <c r="WC103" s="36"/>
      <c r="WD103" s="36"/>
      <c r="WE103" s="36"/>
      <c r="WF103" s="36"/>
      <c r="WG103" s="36"/>
      <c r="WH103" s="36"/>
      <c r="WI103" s="36"/>
      <c r="WJ103" s="36"/>
      <c r="WK103" s="36"/>
      <c r="WL103" s="36"/>
      <c r="WM103" s="36"/>
      <c r="WN103" s="36"/>
      <c r="WO103" s="36"/>
      <c r="WP103" s="36"/>
      <c r="WQ103" s="36"/>
      <c r="WR103" s="36"/>
      <c r="WS103" s="36"/>
      <c r="WT103" s="36"/>
      <c r="WU103" s="36"/>
      <c r="WV103" s="36"/>
      <c r="WW103" s="36"/>
      <c r="WX103" s="36"/>
      <c r="WY103" s="36"/>
      <c r="WZ103" s="36"/>
      <c r="XA103" s="36"/>
      <c r="XB103" s="36"/>
      <c r="XC103" s="36"/>
      <c r="XD103" s="36"/>
      <c r="XE103" s="36"/>
      <c r="XF103" s="36"/>
      <c r="XG103" s="36"/>
      <c r="XH103" s="36"/>
      <c r="XI103" s="36"/>
      <c r="XJ103" s="36"/>
      <c r="XK103" s="36"/>
      <c r="XL103" s="36"/>
      <c r="XM103" s="36"/>
      <c r="XN103" s="36"/>
      <c r="XO103" s="36"/>
      <c r="XP103" s="36"/>
      <c r="XQ103" s="36"/>
      <c r="XR103" s="36"/>
      <c r="XS103" s="36"/>
      <c r="XT103" s="36"/>
      <c r="XU103" s="36"/>
      <c r="XV103" s="36"/>
      <c r="XW103" s="36"/>
      <c r="XX103" s="36"/>
      <c r="XY103" s="36"/>
      <c r="XZ103" s="36"/>
      <c r="YA103" s="36"/>
      <c r="YB103" s="36"/>
      <c r="YC103" s="36"/>
      <c r="YD103" s="36"/>
      <c r="YE103" s="36"/>
      <c r="YF103" s="36"/>
      <c r="YG103" s="36"/>
      <c r="YH103" s="36"/>
      <c r="YI103" s="36"/>
      <c r="YJ103" s="36"/>
      <c r="YK103" s="36"/>
      <c r="YL103" s="36"/>
      <c r="YM103" s="36"/>
      <c r="YN103" s="36"/>
      <c r="YO103" s="36"/>
      <c r="YP103" s="36"/>
      <c r="YQ103" s="36"/>
      <c r="YR103" s="36"/>
      <c r="YS103" s="36"/>
      <c r="YT103" s="36"/>
      <c r="YU103" s="36"/>
      <c r="YV103" s="36"/>
      <c r="YW103" s="36"/>
      <c r="YX103" s="36"/>
      <c r="YY103" s="36"/>
      <c r="YZ103" s="36"/>
      <c r="ZA103" s="36"/>
      <c r="ZB103" s="36"/>
      <c r="ZC103" s="36"/>
      <c r="ZD103" s="36"/>
      <c r="ZE103" s="36"/>
      <c r="ZF103" s="36"/>
      <c r="ZG103" s="36"/>
      <c r="ZH103" s="36"/>
      <c r="ZI103" s="36"/>
      <c r="ZJ103" s="36"/>
      <c r="ZK103" s="36"/>
      <c r="ZL103" s="36"/>
      <c r="ZM103" s="36"/>
      <c r="ZN103" s="36"/>
      <c r="ZO103" s="36"/>
      <c r="ZP103" s="36"/>
      <c r="ZQ103" s="36"/>
      <c r="ZR103" s="36"/>
      <c r="ZS103" s="36"/>
      <c r="ZT103" s="36"/>
      <c r="ZU103" s="36"/>
      <c r="ZV103" s="36"/>
      <c r="ZW103" s="36"/>
    </row>
    <row r="104" spans="1:699" x14ac:dyDescent="0.25">
      <c r="A104" s="21"/>
      <c r="B104" s="13"/>
      <c r="D104" s="13"/>
      <c r="E104" s="13"/>
      <c r="F104" s="2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25"/>
      <c r="X104" s="25"/>
      <c r="Y104" s="50"/>
      <c r="Z104" s="50"/>
      <c r="AA104" s="25"/>
      <c r="AB104" s="25"/>
      <c r="AD104" s="25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60"/>
      <c r="BC104" s="15"/>
      <c r="BD104" s="15"/>
      <c r="BE104" s="15"/>
      <c r="BF104" s="27"/>
      <c r="BG104" s="13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59"/>
      <c r="BV104" s="59"/>
      <c r="BW104" s="59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K104" s="25"/>
      <c r="CL104" s="25"/>
      <c r="CM104" s="25"/>
      <c r="CN104" s="61"/>
      <c r="CO104" s="61"/>
      <c r="CP104" s="61"/>
      <c r="CQ104" s="61"/>
      <c r="CR104" s="61"/>
      <c r="CS104" s="25"/>
      <c r="CT104" s="25"/>
      <c r="CU104" s="25"/>
      <c r="CV104" s="25"/>
      <c r="CW104" s="25"/>
      <c r="CX104" s="13"/>
      <c r="CY104" s="13"/>
      <c r="CZ104" s="15"/>
      <c r="DA104" s="15"/>
      <c r="DB104" s="15"/>
      <c r="DC104" s="15"/>
      <c r="DD104" s="86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5"/>
      <c r="DR104" s="15"/>
      <c r="DS104" s="15"/>
      <c r="DT104" s="15"/>
      <c r="DU104" s="15"/>
      <c r="DV104" s="15"/>
      <c r="DW104" s="15"/>
      <c r="DX104" s="13"/>
      <c r="DY104" s="13"/>
      <c r="DZ104" s="13"/>
      <c r="EA104" s="13"/>
      <c r="EB104" s="15"/>
      <c r="EC104" s="6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64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6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65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6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65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6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64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64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TQ104" s="36"/>
      <c r="TR104" s="36"/>
      <c r="TS104" s="36"/>
      <c r="TT104" s="36"/>
      <c r="TU104" s="36"/>
      <c r="TV104" s="36"/>
      <c r="TW104" s="36"/>
      <c r="TX104" s="36"/>
      <c r="TY104" s="36"/>
      <c r="TZ104" s="36"/>
      <c r="UA104" s="36"/>
      <c r="UB104" s="36"/>
      <c r="UC104" s="36"/>
      <c r="UD104" s="36"/>
      <c r="UE104" s="36"/>
      <c r="UF104" s="36"/>
      <c r="UG104" s="36"/>
      <c r="UH104" s="36"/>
      <c r="UI104" s="36"/>
      <c r="UJ104" s="36"/>
      <c r="UK104" s="36"/>
      <c r="UL104" s="36"/>
      <c r="UM104" s="36"/>
      <c r="UN104" s="36"/>
      <c r="UO104" s="36"/>
      <c r="UP104" s="36"/>
      <c r="UQ104" s="36"/>
      <c r="UR104" s="36"/>
      <c r="US104" s="36"/>
      <c r="UT104" s="36"/>
      <c r="UU104" s="36"/>
      <c r="UV104" s="36"/>
      <c r="UW104" s="36"/>
      <c r="UX104" s="36"/>
      <c r="UY104" s="36"/>
      <c r="UZ104" s="36"/>
      <c r="VA104" s="36"/>
      <c r="VB104" s="36"/>
      <c r="VC104" s="36"/>
      <c r="VD104" s="36"/>
      <c r="VE104" s="36"/>
      <c r="VF104" s="36"/>
      <c r="VG104" s="36"/>
      <c r="VH104" s="36"/>
      <c r="VI104" s="36"/>
      <c r="VJ104" s="36"/>
      <c r="VK104" s="36"/>
      <c r="VL104" s="36"/>
      <c r="VM104" s="36"/>
      <c r="VN104" s="36"/>
      <c r="VO104" s="36"/>
      <c r="VP104" s="36"/>
      <c r="VQ104" s="36"/>
      <c r="VR104" s="36"/>
      <c r="VS104" s="36"/>
      <c r="VT104" s="36"/>
      <c r="VU104" s="36"/>
      <c r="VV104" s="36"/>
      <c r="VW104" s="36"/>
      <c r="VX104" s="36"/>
      <c r="VY104" s="36"/>
      <c r="VZ104" s="36"/>
      <c r="WA104" s="36"/>
      <c r="WB104" s="36"/>
      <c r="WC104" s="36"/>
      <c r="WD104" s="36"/>
      <c r="WE104" s="36"/>
      <c r="WF104" s="36"/>
      <c r="WG104" s="36"/>
    </row>
    <row r="105" spans="1:699" x14ac:dyDescent="0.25">
      <c r="A105" s="21"/>
      <c r="B105" s="13"/>
      <c r="D105" s="13"/>
      <c r="E105" s="13"/>
      <c r="F105" s="2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25"/>
      <c r="X105" s="25"/>
      <c r="Z105" s="50"/>
      <c r="AA105" s="25"/>
      <c r="AB105" s="25"/>
      <c r="AC105" s="25"/>
      <c r="AD105" s="25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5"/>
      <c r="BD105" s="15"/>
      <c r="BE105" s="15"/>
      <c r="BF105" s="27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60"/>
      <c r="BV105" s="60"/>
      <c r="BW105" s="60"/>
      <c r="BX105" s="13"/>
      <c r="BY105" s="13"/>
      <c r="BZ105" s="25"/>
      <c r="CA105" s="13"/>
      <c r="CB105" s="13"/>
      <c r="CC105" s="13"/>
      <c r="CD105" s="13"/>
      <c r="CE105" s="13"/>
      <c r="CF105" s="13"/>
      <c r="CG105" s="13"/>
      <c r="CH105" s="13"/>
      <c r="CI105" s="13"/>
      <c r="CK105" s="13"/>
      <c r="CL105" s="13"/>
      <c r="CM105" s="13"/>
      <c r="CN105" s="61"/>
      <c r="CO105" s="61"/>
      <c r="CP105" s="61"/>
      <c r="CQ105" s="61"/>
      <c r="CR105" s="61"/>
      <c r="CS105" s="25"/>
      <c r="CT105" s="25"/>
      <c r="CU105" s="25"/>
      <c r="CV105" s="25"/>
      <c r="CW105" s="25"/>
      <c r="CX105" s="13"/>
      <c r="CY105" s="13"/>
      <c r="CZ105" s="26"/>
      <c r="DA105" s="26"/>
      <c r="DB105" s="15"/>
      <c r="DC105" s="26"/>
      <c r="DD105" s="86"/>
      <c r="DQ105" s="26"/>
      <c r="DR105" s="26"/>
      <c r="DS105" s="26"/>
      <c r="DT105" s="26"/>
      <c r="DU105" s="26"/>
      <c r="DV105" s="26"/>
      <c r="DX105" s="26"/>
      <c r="DY105" s="26"/>
      <c r="DZ105" s="26"/>
      <c r="EA105" s="26"/>
      <c r="EB105" s="26"/>
      <c r="EC105" s="6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64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6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65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6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65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6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64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64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  <c r="KW105" s="13"/>
      <c r="KX105" s="13"/>
      <c r="KY105" s="13"/>
    </row>
    <row r="106" spans="1:699" x14ac:dyDescent="0.25">
      <c r="A106" s="21"/>
      <c r="B106" s="13"/>
      <c r="D106" s="13"/>
      <c r="E106" s="13"/>
      <c r="F106" s="2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25"/>
      <c r="X106" s="25"/>
      <c r="Y106" s="53"/>
      <c r="Z106" s="53"/>
      <c r="AA106" s="25"/>
      <c r="AB106" s="25"/>
      <c r="AD106" s="25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60"/>
      <c r="BC106" s="15"/>
      <c r="BD106" s="15"/>
      <c r="BE106" s="15"/>
      <c r="BF106" s="27"/>
      <c r="BG106" s="13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59"/>
      <c r="BV106" s="59"/>
      <c r="BW106" s="59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K106" s="25"/>
      <c r="CL106" s="25"/>
      <c r="CM106" s="25"/>
      <c r="CN106" s="61"/>
      <c r="CO106" s="61"/>
      <c r="CP106" s="61"/>
      <c r="CQ106" s="61"/>
      <c r="CR106" s="61"/>
      <c r="CS106" s="25"/>
      <c r="CT106" s="25"/>
      <c r="CU106" s="25"/>
      <c r="CV106" s="25"/>
      <c r="CW106" s="25"/>
      <c r="CX106" s="13"/>
      <c r="CY106" s="13"/>
      <c r="CZ106" s="15"/>
      <c r="DA106" s="15"/>
      <c r="DB106" s="15"/>
      <c r="DC106" s="15"/>
      <c r="DD106" s="86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5"/>
      <c r="DR106" s="15"/>
      <c r="DS106" s="15"/>
      <c r="DT106" s="26"/>
      <c r="DU106" s="15"/>
      <c r="DV106" s="15"/>
      <c r="DW106" s="15"/>
      <c r="DX106" s="13"/>
      <c r="DY106" s="13"/>
      <c r="DZ106" s="13"/>
      <c r="EA106" s="13"/>
      <c r="EB106" s="15"/>
      <c r="EC106" s="6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64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6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65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6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65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6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64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  <c r="KG106" s="13"/>
      <c r="KH106" s="13"/>
      <c r="KI106" s="64"/>
      <c r="KJ106" s="13"/>
      <c r="KK106" s="13"/>
      <c r="KL106" s="13"/>
      <c r="KM106" s="13"/>
      <c r="KN106" s="13"/>
      <c r="KO106" s="13"/>
      <c r="KP106" s="13"/>
      <c r="KQ106" s="13"/>
      <c r="KR106" s="13"/>
      <c r="KS106" s="13"/>
      <c r="KT106" s="13"/>
      <c r="KU106" s="13"/>
      <c r="KV106" s="13"/>
      <c r="KW106" s="13"/>
      <c r="KX106" s="13"/>
      <c r="KY106" s="13"/>
    </row>
    <row r="107" spans="1:699" x14ac:dyDescent="0.25">
      <c r="A107" s="21"/>
      <c r="B107" s="13"/>
      <c r="D107" s="13"/>
      <c r="E107" s="13"/>
      <c r="F107" s="2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25"/>
      <c r="X107" s="25"/>
      <c r="Y107" s="50"/>
      <c r="Z107" s="50"/>
      <c r="AA107" s="25"/>
      <c r="AB107" s="25"/>
      <c r="AC107" s="25"/>
      <c r="AD107" s="25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60"/>
      <c r="BF107" s="27"/>
      <c r="BG107" s="13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59"/>
      <c r="BV107" s="59"/>
      <c r="BW107" s="59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K107" s="25"/>
      <c r="CL107" s="25"/>
      <c r="CM107" s="25"/>
      <c r="CN107" s="61"/>
      <c r="CO107" s="61"/>
      <c r="CP107" s="61"/>
      <c r="CQ107" s="61"/>
      <c r="CR107" s="61"/>
      <c r="CS107" s="25"/>
      <c r="CT107" s="25"/>
      <c r="CU107" s="25"/>
      <c r="CV107" s="25"/>
      <c r="CW107" s="25"/>
      <c r="CX107" s="13"/>
      <c r="CY107" s="13"/>
      <c r="CZ107" s="15"/>
      <c r="DA107" s="15"/>
      <c r="DB107" s="15"/>
      <c r="DC107" s="15"/>
      <c r="DD107" s="86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5"/>
      <c r="DR107" s="15"/>
      <c r="DS107" s="15"/>
      <c r="DT107" s="15"/>
      <c r="DU107" s="15"/>
      <c r="DV107" s="15"/>
      <c r="DW107" s="15"/>
      <c r="DX107" s="13"/>
      <c r="DY107" s="13"/>
      <c r="DZ107" s="13"/>
      <c r="EA107" s="13"/>
      <c r="EB107" s="15"/>
      <c r="EC107" s="6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64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6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65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6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65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6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64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64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  <c r="KW107" s="13"/>
      <c r="KX107" s="13"/>
      <c r="KY107" s="13"/>
      <c r="TQ107" s="36"/>
      <c r="TR107" s="36"/>
      <c r="TS107" s="36"/>
      <c r="TT107" s="36"/>
      <c r="TU107" s="36"/>
      <c r="TV107" s="36"/>
      <c r="TW107" s="36"/>
      <c r="TX107" s="36"/>
      <c r="TY107" s="36"/>
      <c r="TZ107" s="36"/>
      <c r="UA107" s="36"/>
      <c r="UB107" s="36"/>
      <c r="UC107" s="36"/>
      <c r="UD107" s="36"/>
      <c r="UE107" s="36"/>
      <c r="UF107" s="36"/>
      <c r="UG107" s="36"/>
      <c r="UH107" s="36"/>
      <c r="UI107" s="36"/>
      <c r="UJ107" s="36"/>
      <c r="UK107" s="36"/>
      <c r="UL107" s="36"/>
      <c r="UM107" s="36"/>
      <c r="UN107" s="36"/>
      <c r="UO107" s="36"/>
      <c r="UP107" s="36"/>
      <c r="UQ107" s="36"/>
      <c r="UR107" s="36"/>
      <c r="US107" s="36"/>
      <c r="UT107" s="36"/>
      <c r="UU107" s="36"/>
      <c r="UV107" s="36"/>
      <c r="UW107" s="36"/>
      <c r="UX107" s="36"/>
      <c r="UY107" s="36"/>
      <c r="UZ107" s="36"/>
      <c r="VA107" s="36"/>
      <c r="VB107" s="36"/>
      <c r="VC107" s="36"/>
      <c r="VD107" s="36"/>
      <c r="VE107" s="36"/>
      <c r="VF107" s="36"/>
      <c r="VG107" s="36"/>
      <c r="VH107" s="36"/>
      <c r="VI107" s="36"/>
      <c r="VJ107" s="36"/>
      <c r="VK107" s="36"/>
      <c r="VL107" s="36"/>
      <c r="VM107" s="36"/>
      <c r="VN107" s="36"/>
      <c r="VO107" s="36"/>
      <c r="VP107" s="36"/>
      <c r="VQ107" s="36"/>
      <c r="VR107" s="36"/>
      <c r="VS107" s="36"/>
      <c r="VT107" s="36"/>
      <c r="VU107" s="36"/>
      <c r="VV107" s="36"/>
      <c r="VW107" s="36"/>
      <c r="VX107" s="36"/>
      <c r="VY107" s="36"/>
      <c r="VZ107" s="36"/>
      <c r="WA107" s="36"/>
      <c r="WB107" s="36"/>
      <c r="WC107" s="36"/>
      <c r="WD107" s="36"/>
      <c r="WE107" s="36"/>
      <c r="WF107" s="36"/>
      <c r="WG107" s="36"/>
    </row>
    <row r="108" spans="1:699" x14ac:dyDescent="0.25">
      <c r="A108" s="21"/>
      <c r="B108" s="13"/>
      <c r="D108" s="13"/>
      <c r="E108" s="13"/>
      <c r="F108" s="22"/>
      <c r="G108" s="13"/>
      <c r="H108" s="13"/>
      <c r="I108" s="13"/>
      <c r="Y108" s="53"/>
      <c r="Z108" s="53"/>
      <c r="AC108" s="25"/>
      <c r="AD108" s="25"/>
      <c r="BF108" s="27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43"/>
      <c r="BV108" s="43"/>
      <c r="BW108" s="43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K108" s="6"/>
      <c r="CL108" s="6"/>
      <c r="CM108" s="6"/>
      <c r="CX108" s="13"/>
      <c r="CY108" s="13"/>
      <c r="CZ108" s="26"/>
      <c r="DA108" s="26"/>
      <c r="DB108" s="15"/>
      <c r="DC108" s="26"/>
      <c r="DD108" s="29"/>
      <c r="DQ108" s="26"/>
      <c r="DR108" s="26"/>
      <c r="DS108" s="26"/>
      <c r="DT108" s="26"/>
      <c r="DU108" s="26"/>
      <c r="DV108" s="26"/>
      <c r="EB108" s="26"/>
      <c r="EC108" s="30"/>
      <c r="EU108" s="31"/>
      <c r="FM108" s="30"/>
      <c r="GE108" s="32"/>
      <c r="GW108" s="30"/>
      <c r="HO108" s="32"/>
      <c r="IG108" s="30"/>
      <c r="IY108" s="31"/>
      <c r="KI108" s="31"/>
    </row>
    <row r="109" spans="1:699" x14ac:dyDescent="0.25">
      <c r="A109" s="21"/>
      <c r="B109" s="13"/>
      <c r="D109" s="13"/>
      <c r="E109" s="13"/>
      <c r="F109" s="2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25"/>
      <c r="X109" s="25"/>
      <c r="Y109" s="53"/>
      <c r="Z109" s="53"/>
      <c r="AA109" s="25"/>
      <c r="AB109" s="25"/>
      <c r="AC109" s="25"/>
      <c r="AD109" s="25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60"/>
      <c r="BC109" s="15"/>
      <c r="BD109" s="15"/>
      <c r="BE109" s="15"/>
      <c r="BF109" s="27"/>
      <c r="BG109" s="13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59"/>
      <c r="BV109" s="59"/>
      <c r="BW109" s="59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K109" s="25"/>
      <c r="CL109" s="25"/>
      <c r="CM109" s="25"/>
      <c r="CN109" s="61"/>
      <c r="CO109" s="61"/>
      <c r="CP109" s="61"/>
      <c r="CQ109" s="61"/>
      <c r="CR109" s="61"/>
      <c r="CS109" s="25"/>
      <c r="CT109" s="25"/>
      <c r="CU109" s="25"/>
      <c r="CV109" s="25"/>
      <c r="CW109" s="25"/>
      <c r="CX109" s="13"/>
      <c r="CY109" s="13"/>
      <c r="CZ109" s="15"/>
      <c r="DA109" s="15"/>
      <c r="DB109" s="15"/>
      <c r="DC109" s="15"/>
      <c r="DD109" s="86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5"/>
      <c r="DR109" s="15"/>
      <c r="DS109" s="15"/>
      <c r="DT109" s="15"/>
      <c r="DU109" s="15"/>
      <c r="DV109" s="15"/>
      <c r="DW109" s="15"/>
      <c r="DX109" s="13"/>
      <c r="DY109" s="13"/>
      <c r="DZ109" s="13"/>
      <c r="EA109" s="13"/>
      <c r="EB109" s="15"/>
      <c r="EC109" s="6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64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6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65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6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65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6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64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64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  <c r="KW109" s="13"/>
      <c r="KX109" s="13"/>
      <c r="KY109" s="13"/>
    </row>
    <row r="110" spans="1:699" x14ac:dyDescent="0.25">
      <c r="A110" s="21"/>
      <c r="B110" s="13"/>
      <c r="D110" s="13"/>
      <c r="E110" s="13"/>
      <c r="F110" s="2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25"/>
      <c r="X110" s="25"/>
      <c r="Y110" s="50"/>
      <c r="Z110" s="50"/>
      <c r="AA110" s="25"/>
      <c r="AB110" s="25"/>
      <c r="AD110" s="25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60"/>
      <c r="BC110" s="15"/>
      <c r="BD110" s="15"/>
      <c r="BE110" s="15"/>
      <c r="BF110" s="27"/>
      <c r="BG110" s="13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59"/>
      <c r="BV110" s="59"/>
      <c r="BW110" s="59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K110" s="25"/>
      <c r="CL110" s="25"/>
      <c r="CM110" s="25"/>
      <c r="CN110" s="61"/>
      <c r="CO110" s="61"/>
      <c r="CP110" s="61"/>
      <c r="CQ110" s="61"/>
      <c r="CR110" s="61"/>
      <c r="CS110" s="25"/>
      <c r="CT110" s="25"/>
      <c r="CU110" s="25"/>
      <c r="CV110" s="25"/>
      <c r="CW110" s="25"/>
      <c r="CX110" s="13"/>
      <c r="CY110" s="13"/>
      <c r="CZ110" s="15"/>
      <c r="DA110" s="15"/>
      <c r="DB110" s="15"/>
      <c r="DC110" s="15"/>
      <c r="DD110" s="86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5"/>
      <c r="DR110" s="15"/>
      <c r="DS110" s="15"/>
      <c r="DT110" s="15"/>
      <c r="DU110" s="15"/>
      <c r="DV110" s="15"/>
      <c r="DW110" s="15"/>
      <c r="DX110" s="13"/>
      <c r="DY110" s="13"/>
      <c r="DZ110" s="13"/>
      <c r="EA110" s="13"/>
      <c r="EB110" s="15"/>
      <c r="EC110" s="6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64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6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65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6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65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6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64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  <c r="KG110" s="13"/>
      <c r="KH110" s="13"/>
      <c r="KI110" s="64"/>
      <c r="KJ110" s="13"/>
      <c r="KK110" s="13"/>
      <c r="KL110" s="13"/>
      <c r="KM110" s="13"/>
      <c r="KN110" s="13"/>
      <c r="KO110" s="13"/>
      <c r="KP110" s="13"/>
      <c r="KQ110" s="13"/>
      <c r="KR110" s="13"/>
      <c r="KS110" s="13"/>
      <c r="KT110" s="13"/>
      <c r="KU110" s="13"/>
      <c r="KV110" s="13"/>
      <c r="KW110" s="13"/>
      <c r="KX110" s="13"/>
      <c r="KY110" s="13"/>
      <c r="TQ110" s="36"/>
      <c r="TR110" s="36"/>
      <c r="TS110" s="36"/>
      <c r="TT110" s="36"/>
      <c r="TU110" s="36"/>
      <c r="TV110" s="36"/>
      <c r="TW110" s="36"/>
      <c r="TX110" s="36"/>
      <c r="TY110" s="36"/>
      <c r="TZ110" s="36"/>
      <c r="UA110" s="36"/>
      <c r="UB110" s="36"/>
      <c r="UC110" s="36"/>
      <c r="UD110" s="36"/>
      <c r="UE110" s="36"/>
      <c r="UF110" s="36"/>
      <c r="UG110" s="36"/>
      <c r="UH110" s="36"/>
      <c r="UI110" s="36"/>
      <c r="UJ110" s="36"/>
      <c r="UK110" s="36"/>
      <c r="UL110" s="36"/>
      <c r="UM110" s="36"/>
      <c r="UN110" s="36"/>
      <c r="UO110" s="36"/>
      <c r="UP110" s="36"/>
      <c r="UQ110" s="36"/>
      <c r="UR110" s="36"/>
      <c r="US110" s="36"/>
      <c r="UT110" s="36"/>
      <c r="UU110" s="36"/>
      <c r="UV110" s="36"/>
      <c r="UW110" s="36"/>
      <c r="UX110" s="36"/>
      <c r="UY110" s="36"/>
      <c r="UZ110" s="36"/>
      <c r="VA110" s="36"/>
      <c r="VB110" s="36"/>
      <c r="VC110" s="36"/>
      <c r="VD110" s="36"/>
      <c r="VE110" s="36"/>
      <c r="VF110" s="36"/>
      <c r="VG110" s="36"/>
      <c r="VH110" s="36"/>
      <c r="VI110" s="36"/>
      <c r="VJ110" s="36"/>
      <c r="VK110" s="36"/>
      <c r="VL110" s="36"/>
      <c r="VM110" s="36"/>
      <c r="VN110" s="36"/>
      <c r="VO110" s="36"/>
      <c r="VP110" s="36"/>
      <c r="VQ110" s="36"/>
      <c r="VR110" s="36"/>
      <c r="VS110" s="36"/>
      <c r="VT110" s="36"/>
      <c r="VU110" s="36"/>
      <c r="VV110" s="36"/>
      <c r="VW110" s="36"/>
      <c r="VX110" s="36"/>
      <c r="VY110" s="36"/>
      <c r="VZ110" s="36"/>
      <c r="WA110" s="36"/>
      <c r="WB110" s="36"/>
      <c r="WC110" s="36"/>
      <c r="WD110" s="36"/>
      <c r="WE110" s="36"/>
      <c r="WF110" s="36"/>
      <c r="WG110" s="36"/>
    </row>
    <row r="111" spans="1:699" x14ac:dyDescent="0.25">
      <c r="A111" s="21"/>
      <c r="B111" s="13"/>
      <c r="D111" s="13"/>
      <c r="E111" s="13"/>
      <c r="F111" s="2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25"/>
      <c r="X111" s="25"/>
      <c r="Y111" s="53"/>
      <c r="Z111" s="53"/>
      <c r="AA111" s="25"/>
      <c r="AB111" s="25"/>
      <c r="AC111" s="25"/>
      <c r="AD111" s="25"/>
      <c r="AE111" s="13"/>
      <c r="AF111" s="13"/>
      <c r="AG111" s="25"/>
      <c r="AH111" s="60"/>
      <c r="AI111" s="60"/>
      <c r="AJ111" s="13"/>
      <c r="AK111" s="13"/>
      <c r="AL111" s="13"/>
      <c r="AM111" s="13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13"/>
      <c r="AZ111" s="13"/>
      <c r="BA111" s="13"/>
      <c r="BB111" s="13"/>
      <c r="BC111" s="15"/>
      <c r="BD111" s="15"/>
      <c r="BE111" s="15"/>
      <c r="BF111" s="27"/>
      <c r="BG111" s="13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59"/>
      <c r="BV111" s="59"/>
      <c r="BW111" s="59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K111" s="25"/>
      <c r="CL111" s="25"/>
      <c r="CM111" s="25"/>
      <c r="CN111" s="61"/>
      <c r="CO111" s="61"/>
      <c r="CP111" s="61"/>
      <c r="CQ111" s="61"/>
      <c r="CR111" s="61"/>
      <c r="CS111" s="25"/>
      <c r="CT111" s="25"/>
      <c r="CU111" s="25"/>
      <c r="CV111" s="25"/>
      <c r="CW111" s="25"/>
      <c r="CX111" s="13"/>
      <c r="CY111" s="13"/>
      <c r="CZ111" s="26"/>
      <c r="DA111" s="26"/>
      <c r="DB111" s="15"/>
      <c r="DC111" s="26"/>
      <c r="DD111" s="8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30"/>
      <c r="ED111" s="42"/>
      <c r="EE111" s="42"/>
      <c r="EF111" s="42"/>
      <c r="EG111" s="42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31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M111" s="30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3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30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3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30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  <c r="IW111" s="42"/>
      <c r="IX111" s="42"/>
      <c r="IY111" s="31"/>
      <c r="IZ111" s="42"/>
      <c r="JA111" s="42"/>
      <c r="JB111" s="42"/>
      <c r="JC111" s="42"/>
      <c r="JD111" s="42"/>
      <c r="JE111" s="42"/>
      <c r="JF111" s="42"/>
      <c r="JG111" s="42"/>
      <c r="JH111" s="42"/>
      <c r="JI111" s="42"/>
      <c r="JJ111" s="42"/>
      <c r="JK111" s="42"/>
      <c r="JL111" s="42"/>
      <c r="JM111" s="42"/>
      <c r="JN111" s="42"/>
      <c r="JO111" s="42"/>
      <c r="JP111" s="42"/>
      <c r="JQ111" s="42"/>
      <c r="JR111" s="42"/>
      <c r="JS111" s="42"/>
      <c r="JT111" s="42"/>
      <c r="JU111" s="42"/>
      <c r="JV111" s="42"/>
      <c r="JW111" s="42"/>
      <c r="JX111" s="42"/>
      <c r="JY111" s="42"/>
      <c r="JZ111" s="42"/>
      <c r="KA111" s="42"/>
      <c r="KB111" s="42"/>
      <c r="KC111" s="42"/>
      <c r="KD111" s="42"/>
      <c r="KE111" s="42"/>
      <c r="KF111" s="42"/>
      <c r="KG111" s="42"/>
      <c r="KH111" s="42"/>
      <c r="KI111" s="31"/>
      <c r="KJ111" s="42"/>
      <c r="KK111" s="42"/>
      <c r="KL111" s="42"/>
      <c r="KM111" s="42"/>
      <c r="KN111" s="42"/>
      <c r="KO111" s="42"/>
      <c r="KP111" s="42"/>
      <c r="KQ111" s="42"/>
      <c r="KR111" s="42"/>
      <c r="KS111" s="42"/>
      <c r="KT111" s="42"/>
      <c r="KU111" s="42"/>
      <c r="KV111" s="42"/>
      <c r="KW111" s="42"/>
      <c r="KX111" s="42"/>
      <c r="KY111" s="42"/>
      <c r="KZ111" s="101"/>
    </row>
    <row r="112" spans="1:699" x14ac:dyDescent="0.25">
      <c r="A112" s="21"/>
      <c r="B112" s="13"/>
      <c r="D112" s="13"/>
      <c r="E112" s="13"/>
      <c r="F112" s="22"/>
      <c r="G112" s="13"/>
      <c r="H112" s="13"/>
      <c r="I112" s="13"/>
      <c r="Y112" s="53"/>
      <c r="Z112" s="53"/>
      <c r="AD112" s="25"/>
      <c r="AY112" s="13"/>
      <c r="AZ112" s="13"/>
      <c r="BA112" s="13"/>
      <c r="BF112" s="27"/>
      <c r="BG112" s="23"/>
      <c r="BU112" s="43"/>
      <c r="BV112" s="43"/>
      <c r="BW112" s="43"/>
      <c r="CX112" s="13"/>
      <c r="CY112" s="13"/>
      <c r="CZ112" s="98"/>
      <c r="DA112" s="98"/>
      <c r="DB112" s="98"/>
      <c r="DC112" s="98"/>
      <c r="DD112" s="29"/>
      <c r="DV112" s="26"/>
      <c r="EB112" s="26"/>
      <c r="EC112" s="30"/>
      <c r="EU112" s="31"/>
      <c r="FM112" s="30"/>
      <c r="GE112" s="32"/>
      <c r="GW112" s="30"/>
      <c r="HO112" s="32"/>
      <c r="IG112" s="30"/>
      <c r="IY112" s="31"/>
      <c r="KI112" s="31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WH112" s="36"/>
      <c r="WI112" s="36"/>
      <c r="WJ112" s="36"/>
      <c r="WK112" s="36"/>
      <c r="WL112" s="36"/>
      <c r="WM112" s="36"/>
      <c r="WN112" s="36"/>
      <c r="WO112" s="36"/>
      <c r="WP112" s="36"/>
      <c r="WQ112" s="36"/>
      <c r="WR112" s="36"/>
      <c r="WS112" s="36"/>
      <c r="WT112" s="36"/>
      <c r="WU112" s="36"/>
      <c r="WV112" s="36"/>
      <c r="WW112" s="36"/>
      <c r="WX112" s="36"/>
      <c r="WY112" s="36"/>
      <c r="WZ112" s="36"/>
      <c r="XA112" s="36"/>
      <c r="XB112" s="36"/>
      <c r="XC112" s="36"/>
      <c r="XD112" s="36"/>
      <c r="XE112" s="36"/>
      <c r="XF112" s="36"/>
      <c r="XG112" s="36"/>
      <c r="XH112" s="36"/>
      <c r="XI112" s="36"/>
      <c r="XJ112" s="36"/>
      <c r="XK112" s="36"/>
      <c r="XL112" s="36"/>
      <c r="XM112" s="36"/>
      <c r="XN112" s="36"/>
      <c r="XO112" s="36"/>
      <c r="XP112" s="36"/>
      <c r="XQ112" s="36"/>
      <c r="XR112" s="36"/>
      <c r="XS112" s="36"/>
      <c r="XT112" s="36"/>
      <c r="XU112" s="36"/>
      <c r="XV112" s="36"/>
      <c r="XW112" s="36"/>
      <c r="XX112" s="36"/>
      <c r="XY112" s="36"/>
      <c r="XZ112" s="36"/>
      <c r="YA112" s="36"/>
      <c r="YB112" s="36"/>
      <c r="YC112" s="36"/>
      <c r="YD112" s="36"/>
      <c r="YE112" s="36"/>
      <c r="YF112" s="36"/>
      <c r="YG112" s="36"/>
      <c r="YH112" s="36"/>
      <c r="YI112" s="36"/>
      <c r="YJ112" s="36"/>
      <c r="YK112" s="36"/>
      <c r="YL112" s="36"/>
      <c r="YM112" s="36"/>
      <c r="YN112" s="36"/>
      <c r="YO112" s="36"/>
      <c r="YP112" s="36"/>
      <c r="YQ112" s="36"/>
      <c r="YR112" s="36"/>
      <c r="YS112" s="36"/>
      <c r="YT112" s="36"/>
      <c r="YU112" s="36"/>
      <c r="YV112" s="36"/>
      <c r="YW112" s="36"/>
      <c r="YX112" s="36"/>
      <c r="YY112" s="36"/>
      <c r="YZ112" s="36"/>
      <c r="ZA112" s="36"/>
      <c r="ZB112" s="36"/>
      <c r="ZC112" s="36"/>
      <c r="ZD112" s="36"/>
      <c r="ZE112" s="36"/>
      <c r="ZF112" s="36"/>
      <c r="ZG112" s="36"/>
      <c r="ZH112" s="36"/>
      <c r="ZI112" s="36"/>
      <c r="ZJ112" s="36"/>
      <c r="ZK112" s="36"/>
      <c r="ZL112" s="36"/>
      <c r="ZM112" s="36"/>
      <c r="ZN112" s="36"/>
      <c r="ZO112" s="36"/>
      <c r="ZP112" s="36"/>
      <c r="ZQ112" s="36"/>
      <c r="ZR112" s="36"/>
      <c r="ZS112" s="36"/>
      <c r="ZT112" s="36"/>
      <c r="ZU112" s="36"/>
      <c r="ZV112" s="36"/>
      <c r="ZW112" s="36"/>
    </row>
    <row r="113" spans="1:1206" x14ac:dyDescent="0.25">
      <c r="A113" s="21"/>
      <c r="B113" s="13"/>
      <c r="D113" s="13"/>
      <c r="E113" s="13"/>
      <c r="F113" s="22"/>
      <c r="G113" s="13"/>
      <c r="H113" s="13"/>
      <c r="I113" s="13"/>
      <c r="Y113" s="53"/>
      <c r="Z113" s="53"/>
      <c r="AC113" s="25"/>
      <c r="AD113" s="25"/>
      <c r="AH113" s="42"/>
      <c r="AI113" s="42"/>
      <c r="AY113" s="13"/>
      <c r="AZ113" s="13"/>
      <c r="BA113" s="13"/>
      <c r="BF113" s="27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42"/>
      <c r="BV113" s="42"/>
      <c r="BW113" s="43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K113" s="6"/>
      <c r="CL113" s="6"/>
      <c r="CM113" s="6"/>
      <c r="CX113" s="13"/>
      <c r="CY113" s="13"/>
      <c r="CZ113" s="98"/>
      <c r="DA113" s="98"/>
      <c r="DB113" s="98"/>
      <c r="DC113" s="98"/>
      <c r="DD113" s="29"/>
      <c r="DV113" s="26"/>
      <c r="EB113" s="26"/>
      <c r="EC113" s="30"/>
      <c r="EU113" s="31"/>
      <c r="FM113" s="30"/>
      <c r="GE113" s="32"/>
      <c r="GW113" s="30"/>
      <c r="HO113" s="32"/>
      <c r="IG113" s="30"/>
      <c r="IY113" s="31"/>
      <c r="KI113" s="31"/>
    </row>
    <row r="114" spans="1:1206" x14ac:dyDescent="0.25">
      <c r="A114" s="21"/>
      <c r="B114" s="13"/>
      <c r="D114" s="13"/>
      <c r="E114" s="13"/>
      <c r="F114" s="2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25"/>
      <c r="X114" s="25"/>
      <c r="Y114" s="50"/>
      <c r="Z114" s="50"/>
      <c r="AA114" s="25"/>
      <c r="AB114" s="25"/>
      <c r="AC114" s="25"/>
      <c r="AD114" s="25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60"/>
      <c r="BC114" s="15"/>
      <c r="BD114" s="15"/>
      <c r="BE114" s="15"/>
      <c r="BF114" s="27"/>
      <c r="BG114" s="13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59"/>
      <c r="BV114" s="59"/>
      <c r="BW114" s="59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K114" s="25"/>
      <c r="CL114" s="25"/>
      <c r="CM114" s="25"/>
      <c r="CN114" s="61"/>
      <c r="CO114" s="61"/>
      <c r="CP114" s="61"/>
      <c r="CQ114" s="61"/>
      <c r="CR114" s="61"/>
      <c r="CS114" s="25"/>
      <c r="CT114" s="25"/>
      <c r="CU114" s="25"/>
      <c r="CV114" s="25"/>
      <c r="CW114" s="25"/>
      <c r="CX114" s="13"/>
      <c r="CY114" s="13"/>
      <c r="CZ114" s="15"/>
      <c r="DA114" s="15"/>
      <c r="DB114" s="15"/>
      <c r="DC114" s="15"/>
      <c r="DD114" s="29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5"/>
      <c r="DR114" s="15"/>
      <c r="DS114" s="15"/>
      <c r="DT114" s="15"/>
      <c r="DU114" s="15"/>
      <c r="DV114" s="15"/>
      <c r="DW114" s="15"/>
      <c r="DX114" s="13"/>
      <c r="DY114" s="13"/>
      <c r="DZ114" s="13"/>
      <c r="EA114" s="13"/>
      <c r="EB114" s="15"/>
      <c r="EC114" s="6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64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6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65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6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65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6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64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64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TQ114" s="36"/>
      <c r="TR114" s="36"/>
      <c r="TS114" s="36"/>
      <c r="TT114" s="36"/>
      <c r="TU114" s="36"/>
      <c r="TV114" s="36"/>
      <c r="TW114" s="36"/>
      <c r="TX114" s="36"/>
      <c r="TY114" s="36"/>
      <c r="TZ114" s="36"/>
      <c r="UA114" s="36"/>
      <c r="UB114" s="36"/>
      <c r="UC114" s="36"/>
      <c r="UD114" s="36"/>
      <c r="UE114" s="36"/>
      <c r="UF114" s="36"/>
      <c r="UG114" s="36"/>
      <c r="UH114" s="36"/>
      <c r="UI114" s="36"/>
      <c r="UJ114" s="36"/>
      <c r="UK114" s="36"/>
      <c r="UL114" s="36"/>
      <c r="UM114" s="36"/>
      <c r="UN114" s="36"/>
      <c r="UO114" s="36"/>
      <c r="UP114" s="36"/>
      <c r="UQ114" s="36"/>
      <c r="UR114" s="36"/>
      <c r="US114" s="36"/>
      <c r="UT114" s="36"/>
      <c r="UU114" s="36"/>
      <c r="UV114" s="36"/>
      <c r="UW114" s="36"/>
      <c r="UX114" s="36"/>
      <c r="UY114" s="36"/>
      <c r="UZ114" s="36"/>
      <c r="VA114" s="36"/>
      <c r="VB114" s="36"/>
      <c r="VC114" s="36"/>
      <c r="VD114" s="36"/>
      <c r="VE114" s="36"/>
      <c r="VF114" s="36"/>
      <c r="VG114" s="36"/>
      <c r="VH114" s="36"/>
      <c r="VI114" s="36"/>
      <c r="VJ114" s="36"/>
      <c r="VK114" s="36"/>
      <c r="VL114" s="36"/>
      <c r="VM114" s="36"/>
      <c r="VN114" s="36"/>
      <c r="VO114" s="36"/>
      <c r="VP114" s="36"/>
      <c r="VQ114" s="36"/>
      <c r="VR114" s="36"/>
      <c r="VS114" s="36"/>
      <c r="VT114" s="36"/>
      <c r="VU114" s="36"/>
      <c r="VV114" s="36"/>
      <c r="VW114" s="36"/>
      <c r="VX114" s="36"/>
      <c r="VY114" s="36"/>
      <c r="VZ114" s="36"/>
      <c r="WA114" s="36"/>
      <c r="WB114" s="36"/>
      <c r="WC114" s="36"/>
      <c r="WD114" s="36"/>
      <c r="WE114" s="36"/>
      <c r="WF114" s="36"/>
      <c r="WG114" s="36"/>
    </row>
    <row r="115" spans="1:1206" x14ac:dyDescent="0.25">
      <c r="A115" s="21"/>
      <c r="B115" s="13"/>
      <c r="D115" s="13"/>
      <c r="E115" s="13"/>
      <c r="F115" s="22"/>
      <c r="G115" s="13"/>
      <c r="H115" s="13"/>
      <c r="I115" s="13"/>
      <c r="L115" s="13"/>
      <c r="M115" s="13"/>
      <c r="N115" s="13"/>
      <c r="P115" s="13"/>
      <c r="Q115" s="13"/>
      <c r="R115" s="13"/>
      <c r="S115" s="13"/>
      <c r="T115" s="13"/>
      <c r="U115" s="13"/>
      <c r="V115" s="13"/>
      <c r="W115" s="4"/>
      <c r="X115" s="4"/>
      <c r="Y115" s="50"/>
      <c r="Z115" s="53"/>
      <c r="AD115" s="25"/>
      <c r="BF115" s="27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43"/>
      <c r="BV115" s="43"/>
      <c r="BW115" s="43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K115" s="6"/>
      <c r="CL115" s="6"/>
      <c r="CM115" s="6"/>
      <c r="CX115" s="13"/>
      <c r="CY115" s="13"/>
      <c r="CZ115" s="26"/>
      <c r="DA115" s="15"/>
      <c r="DB115" s="15"/>
      <c r="DC115" s="15"/>
      <c r="DD115" s="29"/>
      <c r="DE115" s="15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30"/>
      <c r="EU115" s="31"/>
      <c r="FM115" s="30"/>
      <c r="GE115" s="32"/>
      <c r="GW115" s="30"/>
      <c r="HO115" s="32"/>
      <c r="IG115" s="30"/>
      <c r="IY115" s="31"/>
      <c r="KI115" s="31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</row>
    <row r="116" spans="1:1206" x14ac:dyDescent="0.25">
      <c r="A116" s="21"/>
      <c r="B116" s="13"/>
      <c r="D116" s="13"/>
      <c r="E116" s="13"/>
      <c r="F116" s="2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25"/>
      <c r="X116" s="25"/>
      <c r="Y116" s="53"/>
      <c r="Z116" s="53"/>
      <c r="AA116" s="25"/>
      <c r="AB116" s="25"/>
      <c r="AD116" s="25"/>
      <c r="AE116" s="13"/>
      <c r="AF116" s="13"/>
      <c r="AG116" s="25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5"/>
      <c r="BD116" s="15"/>
      <c r="BE116" s="15"/>
      <c r="BF116" s="27"/>
      <c r="BG116" s="13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59"/>
      <c r="BV116" s="59"/>
      <c r="BW116" s="59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K116" s="25"/>
      <c r="CL116" s="25"/>
      <c r="CM116" s="25"/>
      <c r="CN116" s="61"/>
      <c r="CO116" s="61"/>
      <c r="CP116" s="61"/>
      <c r="CQ116" s="61"/>
      <c r="CR116" s="61"/>
      <c r="CS116" s="25"/>
      <c r="CT116" s="25"/>
      <c r="CU116" s="25"/>
      <c r="CV116" s="25"/>
      <c r="CW116" s="25"/>
      <c r="CX116" s="13"/>
      <c r="CY116" s="13"/>
      <c r="CZ116" s="26"/>
      <c r="DA116" s="26"/>
      <c r="DB116" s="26"/>
      <c r="DC116" s="26"/>
      <c r="DD116" s="29"/>
      <c r="DQ116" s="26"/>
      <c r="DR116" s="26"/>
      <c r="DS116" s="26"/>
      <c r="DT116" s="26"/>
      <c r="DU116" s="26"/>
      <c r="DV116" s="26"/>
      <c r="DW116" s="26"/>
      <c r="EB116" s="26"/>
      <c r="EC116" s="6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64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6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65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6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65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6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64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64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42"/>
      <c r="LA116" s="42"/>
      <c r="LB116" s="42"/>
      <c r="LC116" s="42"/>
      <c r="LD116" s="42"/>
      <c r="LE116" s="42"/>
      <c r="LF116" s="42"/>
      <c r="LG116" s="42"/>
      <c r="LH116" s="42"/>
      <c r="LI116" s="42"/>
      <c r="LJ116" s="42"/>
      <c r="LK116" s="42"/>
      <c r="LL116" s="42"/>
      <c r="LM116" s="42"/>
      <c r="LN116" s="42"/>
      <c r="LO116" s="42"/>
      <c r="LP116" s="42"/>
      <c r="LQ116" s="42"/>
      <c r="LR116" s="42"/>
      <c r="LS116" s="42"/>
      <c r="LT116" s="42"/>
      <c r="LU116" s="42"/>
      <c r="LV116" s="42"/>
      <c r="LW116" s="42"/>
      <c r="LX116" s="42"/>
      <c r="LY116" s="42"/>
      <c r="LZ116" s="42"/>
      <c r="MA116" s="42"/>
      <c r="MB116" s="42"/>
      <c r="MC116" s="42"/>
      <c r="MD116" s="42"/>
      <c r="ME116" s="42"/>
      <c r="MF116" s="42"/>
      <c r="MG116" s="42"/>
      <c r="MH116" s="42"/>
      <c r="MI116" s="42"/>
      <c r="MJ116" s="42"/>
      <c r="MK116" s="42"/>
      <c r="ML116" s="42"/>
      <c r="MM116" s="42"/>
      <c r="MN116" s="42"/>
      <c r="MO116" s="42"/>
      <c r="MP116" s="42"/>
      <c r="MQ116" s="42"/>
      <c r="MR116" s="42"/>
      <c r="MS116" s="42"/>
      <c r="MT116" s="42"/>
      <c r="MU116" s="42"/>
      <c r="MV116" s="42"/>
      <c r="MW116" s="42"/>
      <c r="MX116" s="42"/>
      <c r="MY116" s="42"/>
      <c r="MZ116" s="42"/>
      <c r="NA116" s="42"/>
      <c r="NB116" s="42"/>
      <c r="NC116" s="42"/>
      <c r="ND116" s="42"/>
      <c r="NE116" s="42"/>
      <c r="NF116" s="42"/>
      <c r="NG116" s="42"/>
      <c r="NH116" s="42"/>
      <c r="NI116" s="42"/>
      <c r="NJ116" s="42"/>
      <c r="NK116" s="42"/>
      <c r="NL116" s="42"/>
      <c r="NM116" s="42"/>
      <c r="NN116" s="42"/>
      <c r="NO116" s="42"/>
      <c r="NP116" s="42"/>
      <c r="NQ116" s="42"/>
      <c r="NR116" s="42"/>
      <c r="NS116" s="42"/>
      <c r="NT116" s="42"/>
      <c r="NU116" s="42"/>
      <c r="NV116" s="42"/>
      <c r="NW116" s="42"/>
      <c r="NX116" s="42"/>
      <c r="NY116" s="42"/>
      <c r="NZ116" s="42"/>
      <c r="OA116" s="42"/>
      <c r="OB116" s="42"/>
      <c r="OC116" s="42"/>
      <c r="OD116" s="42"/>
      <c r="OE116" s="42"/>
      <c r="OF116" s="42"/>
      <c r="OG116" s="42"/>
      <c r="OH116" s="42"/>
      <c r="OI116" s="42"/>
      <c r="OJ116" s="42"/>
      <c r="OK116" s="42"/>
      <c r="OL116" s="42"/>
      <c r="OM116" s="42"/>
      <c r="ON116" s="42"/>
      <c r="OO116" s="42"/>
      <c r="OP116" s="42"/>
      <c r="OQ116" s="42"/>
      <c r="OR116" s="42"/>
      <c r="OS116" s="42"/>
      <c r="OT116" s="42"/>
      <c r="OU116" s="42"/>
      <c r="OV116" s="42"/>
      <c r="OW116" s="42"/>
      <c r="OX116" s="42"/>
      <c r="OY116" s="42"/>
      <c r="OZ116" s="42"/>
      <c r="PA116" s="42"/>
      <c r="PB116" s="42"/>
      <c r="PC116" s="42"/>
      <c r="PD116" s="42"/>
      <c r="PE116" s="42"/>
      <c r="PF116" s="42"/>
      <c r="PG116" s="42"/>
      <c r="PH116" s="42"/>
      <c r="PI116" s="42"/>
      <c r="PJ116" s="42"/>
      <c r="PK116" s="42"/>
      <c r="PL116" s="42"/>
      <c r="PM116" s="42"/>
      <c r="PN116" s="42"/>
      <c r="PO116" s="42"/>
      <c r="PP116" s="42"/>
      <c r="PQ116" s="42"/>
      <c r="PR116" s="42"/>
      <c r="PS116" s="42"/>
      <c r="PT116" s="42"/>
      <c r="PU116" s="42"/>
      <c r="PV116" s="42"/>
      <c r="PW116" s="42"/>
      <c r="PX116" s="42"/>
      <c r="PY116" s="42"/>
      <c r="PZ116" s="42"/>
      <c r="QA116" s="42"/>
      <c r="QB116" s="42"/>
      <c r="QC116" s="42"/>
      <c r="QD116" s="42"/>
      <c r="QE116" s="42"/>
      <c r="QF116" s="42"/>
      <c r="QG116" s="42"/>
      <c r="QH116" s="42"/>
      <c r="QI116" s="42"/>
      <c r="QJ116" s="42"/>
      <c r="QK116" s="42"/>
      <c r="QL116" s="42"/>
      <c r="QM116" s="42"/>
      <c r="QN116" s="42"/>
      <c r="QO116" s="42"/>
      <c r="QP116" s="42"/>
      <c r="QQ116" s="42"/>
      <c r="QR116" s="42"/>
      <c r="QS116" s="42"/>
      <c r="QT116" s="42"/>
      <c r="QU116" s="42"/>
      <c r="QV116" s="42"/>
      <c r="QW116" s="42"/>
      <c r="QX116" s="42"/>
      <c r="QY116" s="42"/>
      <c r="QZ116" s="42"/>
      <c r="RA116" s="42"/>
      <c r="RB116" s="42"/>
      <c r="RC116" s="42"/>
      <c r="RD116" s="42"/>
      <c r="RE116" s="42"/>
      <c r="RF116" s="42"/>
      <c r="RG116" s="42"/>
      <c r="RH116" s="42"/>
      <c r="RI116" s="42"/>
      <c r="RJ116" s="42"/>
      <c r="RK116" s="42"/>
      <c r="RL116" s="42"/>
      <c r="RM116" s="42"/>
      <c r="RN116" s="42"/>
      <c r="RO116" s="42"/>
      <c r="RP116" s="42"/>
      <c r="RQ116" s="42"/>
      <c r="RR116" s="42"/>
      <c r="RS116" s="42"/>
      <c r="RT116" s="42"/>
      <c r="RU116" s="42"/>
      <c r="RV116" s="42"/>
      <c r="RW116" s="42"/>
      <c r="RX116" s="42"/>
      <c r="RY116" s="42"/>
      <c r="RZ116" s="42"/>
      <c r="SA116" s="42"/>
      <c r="SB116" s="42"/>
      <c r="SC116" s="42"/>
      <c r="SD116" s="42"/>
      <c r="SE116" s="42"/>
      <c r="SF116" s="42"/>
      <c r="SG116" s="42"/>
      <c r="SH116" s="42"/>
      <c r="SI116" s="42"/>
      <c r="SJ116" s="42"/>
      <c r="SK116" s="42"/>
      <c r="SL116" s="42"/>
      <c r="SM116" s="42"/>
      <c r="SN116" s="42"/>
      <c r="SO116" s="42"/>
      <c r="SP116" s="42"/>
      <c r="SQ116" s="42"/>
      <c r="SR116" s="42"/>
      <c r="SS116" s="42"/>
      <c r="ST116" s="42"/>
      <c r="SU116" s="42"/>
      <c r="SV116" s="42"/>
      <c r="SW116" s="42"/>
      <c r="SX116" s="42"/>
      <c r="SY116" s="42"/>
      <c r="SZ116" s="42"/>
      <c r="TA116" s="42"/>
      <c r="TB116" s="42"/>
      <c r="TC116" s="42"/>
      <c r="TD116" s="42"/>
      <c r="TE116" s="42"/>
      <c r="TF116" s="42"/>
      <c r="TG116" s="42"/>
      <c r="TH116" s="42"/>
      <c r="TI116" s="42"/>
      <c r="TJ116" s="42"/>
      <c r="TK116" s="42"/>
      <c r="TL116" s="42"/>
      <c r="TM116" s="42"/>
      <c r="TN116" s="42"/>
      <c r="TO116" s="42"/>
      <c r="TP116" s="42"/>
    </row>
    <row r="117" spans="1:1206" x14ac:dyDescent="0.25">
      <c r="A117" s="21"/>
      <c r="B117" s="13"/>
      <c r="D117" s="13"/>
      <c r="E117" s="13"/>
      <c r="F117" s="2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25"/>
      <c r="X117" s="25"/>
      <c r="Y117" s="50"/>
      <c r="Z117" s="50"/>
      <c r="AA117" s="25"/>
      <c r="AB117" s="25"/>
      <c r="AC117" s="25"/>
      <c r="AD117" s="25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60"/>
      <c r="BC117" s="15"/>
      <c r="BD117" s="15"/>
      <c r="BE117" s="15"/>
      <c r="BF117" s="27"/>
      <c r="BG117" s="13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59"/>
      <c r="BV117" s="59"/>
      <c r="BW117" s="59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K117" s="25"/>
      <c r="CL117" s="25"/>
      <c r="CM117" s="25"/>
      <c r="CN117" s="61"/>
      <c r="CO117" s="61"/>
      <c r="CP117" s="61"/>
      <c r="CQ117" s="61"/>
      <c r="CR117" s="61"/>
      <c r="CS117" s="25"/>
      <c r="CT117" s="25"/>
      <c r="CU117" s="25"/>
      <c r="CV117" s="25"/>
      <c r="CW117" s="25"/>
      <c r="CX117" s="13"/>
      <c r="CY117" s="13"/>
      <c r="CZ117" s="15"/>
      <c r="DA117" s="15"/>
      <c r="DB117" s="15"/>
      <c r="DC117" s="15"/>
      <c r="DD117" s="86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5"/>
      <c r="DR117" s="15"/>
      <c r="DS117" s="15"/>
      <c r="DT117" s="15"/>
      <c r="DU117" s="15"/>
      <c r="DV117" s="15"/>
      <c r="DW117" s="15"/>
      <c r="DX117" s="13"/>
      <c r="DY117" s="13"/>
      <c r="DZ117" s="13"/>
      <c r="EA117" s="13"/>
      <c r="EB117" s="15"/>
      <c r="EC117" s="6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64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6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65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6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65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6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64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64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TQ117" s="36"/>
      <c r="TR117" s="36"/>
      <c r="TS117" s="36"/>
      <c r="TT117" s="36"/>
      <c r="TU117" s="36"/>
      <c r="TV117" s="36"/>
      <c r="TW117" s="36"/>
      <c r="TX117" s="36"/>
      <c r="TY117" s="36"/>
      <c r="TZ117" s="36"/>
      <c r="UA117" s="36"/>
      <c r="UB117" s="36"/>
      <c r="UC117" s="36"/>
      <c r="UD117" s="36"/>
      <c r="UE117" s="36"/>
      <c r="UF117" s="36"/>
      <c r="UG117" s="36"/>
      <c r="UH117" s="36"/>
      <c r="UI117" s="36"/>
      <c r="UJ117" s="36"/>
      <c r="UK117" s="36"/>
      <c r="UL117" s="36"/>
      <c r="UM117" s="36"/>
      <c r="UN117" s="36"/>
      <c r="UO117" s="36"/>
      <c r="UP117" s="36"/>
      <c r="UQ117" s="36"/>
      <c r="UR117" s="36"/>
      <c r="US117" s="36"/>
      <c r="UT117" s="36"/>
      <c r="UU117" s="36"/>
      <c r="UV117" s="36"/>
      <c r="UW117" s="36"/>
      <c r="UX117" s="36"/>
      <c r="UY117" s="36"/>
      <c r="UZ117" s="36"/>
      <c r="VA117" s="36"/>
      <c r="VB117" s="36"/>
      <c r="VC117" s="36"/>
      <c r="VD117" s="36"/>
      <c r="VE117" s="36"/>
      <c r="VF117" s="36"/>
      <c r="VG117" s="36"/>
      <c r="VH117" s="36"/>
      <c r="VI117" s="36"/>
      <c r="VJ117" s="36"/>
      <c r="VK117" s="36"/>
      <c r="VL117" s="36"/>
      <c r="VM117" s="36"/>
      <c r="VN117" s="36"/>
      <c r="VO117" s="36"/>
      <c r="VP117" s="36"/>
      <c r="VQ117" s="36"/>
      <c r="VR117" s="36"/>
      <c r="VS117" s="36"/>
      <c r="VT117" s="36"/>
      <c r="VU117" s="36"/>
      <c r="VV117" s="36"/>
      <c r="VW117" s="36"/>
      <c r="VX117" s="36"/>
      <c r="VY117" s="36"/>
      <c r="VZ117" s="36"/>
      <c r="WA117" s="36"/>
      <c r="WB117" s="36"/>
      <c r="WC117" s="36"/>
      <c r="WD117" s="36"/>
      <c r="WE117" s="36"/>
      <c r="WF117" s="36"/>
      <c r="WG117" s="36"/>
    </row>
    <row r="118" spans="1:1206" x14ac:dyDescent="0.25">
      <c r="A118" s="21"/>
      <c r="B118" s="13"/>
      <c r="D118" s="13"/>
      <c r="E118" s="13"/>
      <c r="F118" s="2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25"/>
      <c r="X118" s="25"/>
      <c r="Y118" s="50"/>
      <c r="Z118" s="50"/>
      <c r="AA118" s="25"/>
      <c r="AB118" s="25"/>
      <c r="AD118" s="25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60"/>
      <c r="BC118" s="15"/>
      <c r="BD118" s="15"/>
      <c r="BE118" s="15"/>
      <c r="BF118" s="27"/>
      <c r="BG118" s="13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59"/>
      <c r="BV118" s="59"/>
      <c r="BW118" s="59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K118" s="25"/>
      <c r="CL118" s="25"/>
      <c r="CM118" s="25"/>
      <c r="CN118" s="61"/>
      <c r="CO118" s="61"/>
      <c r="CP118" s="61"/>
      <c r="CQ118" s="61"/>
      <c r="CR118" s="61"/>
      <c r="CS118" s="25"/>
      <c r="CT118" s="25"/>
      <c r="CU118" s="25"/>
      <c r="CV118" s="25"/>
      <c r="CW118" s="25"/>
      <c r="CX118" s="13"/>
      <c r="CY118" s="13"/>
      <c r="CZ118" s="15"/>
      <c r="DA118" s="15"/>
      <c r="DB118" s="15"/>
      <c r="DC118" s="15"/>
      <c r="DD118" s="86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5"/>
      <c r="DR118" s="15"/>
      <c r="DS118" s="15"/>
      <c r="DT118" s="15"/>
      <c r="DU118" s="15"/>
      <c r="DV118" s="15"/>
      <c r="DW118" s="15"/>
      <c r="DX118" s="13"/>
      <c r="DY118" s="13"/>
      <c r="DZ118" s="13"/>
      <c r="EA118" s="13"/>
      <c r="EB118" s="15"/>
      <c r="EC118" s="6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64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6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65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6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65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6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64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64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  <c r="KW118" s="13"/>
      <c r="KX118" s="13"/>
      <c r="KY118" s="13"/>
    </row>
    <row r="119" spans="1:1206" x14ac:dyDescent="0.25">
      <c r="A119" s="21"/>
      <c r="B119" s="13"/>
      <c r="D119" s="13"/>
      <c r="E119" s="13"/>
      <c r="F119" s="22"/>
      <c r="G119" s="13"/>
      <c r="H119" s="13"/>
      <c r="I119" s="13"/>
      <c r="J119" s="13"/>
      <c r="K119" s="75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25"/>
      <c r="X119" s="25"/>
      <c r="Y119" s="53"/>
      <c r="Z119" s="53"/>
      <c r="AA119" s="25"/>
      <c r="AB119" s="25"/>
      <c r="AD119" s="25"/>
      <c r="AE119" s="13"/>
      <c r="AF119" s="13"/>
      <c r="AG119" s="13"/>
      <c r="AH119" s="13"/>
      <c r="AI119" s="13"/>
      <c r="AJ119" s="13"/>
      <c r="AK119" s="13"/>
      <c r="AL119" s="13"/>
      <c r="AM119" s="13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13"/>
      <c r="AZ119" s="13"/>
      <c r="BA119" s="13"/>
      <c r="BB119" s="60"/>
      <c r="BC119" s="15"/>
      <c r="BD119" s="15"/>
      <c r="BE119" s="15"/>
      <c r="BF119" s="27"/>
      <c r="BG119" s="13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59"/>
      <c r="BV119" s="59"/>
      <c r="BW119" s="59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K119" s="25"/>
      <c r="CL119" s="25"/>
      <c r="CM119" s="25"/>
      <c r="CN119" s="61"/>
      <c r="CO119" s="61"/>
      <c r="CP119" s="61"/>
      <c r="CQ119" s="61"/>
      <c r="CR119" s="61"/>
      <c r="CS119" s="25"/>
      <c r="CT119" s="25"/>
      <c r="CU119" s="25"/>
      <c r="CV119" s="25"/>
      <c r="CW119" s="25"/>
      <c r="CX119" s="13"/>
      <c r="CY119" s="13"/>
      <c r="CZ119" s="26"/>
      <c r="DA119" s="26"/>
      <c r="DB119" s="15"/>
      <c r="DC119" s="26"/>
      <c r="DD119" s="29"/>
      <c r="DQ119" s="26"/>
      <c r="DR119" s="26"/>
      <c r="DS119" s="26"/>
      <c r="DT119" s="26"/>
      <c r="DU119" s="26"/>
      <c r="DV119" s="26"/>
      <c r="DW119" s="26"/>
      <c r="EB119" s="26"/>
      <c r="EC119" s="63"/>
      <c r="ED119" s="60"/>
      <c r="EE119" s="60"/>
      <c r="EF119" s="60"/>
      <c r="EG119" s="60"/>
      <c r="EH119" s="60"/>
      <c r="EI119" s="60"/>
      <c r="EJ119" s="60"/>
      <c r="EK119" s="60"/>
      <c r="EL119" s="60"/>
      <c r="EM119" s="60"/>
      <c r="EN119" s="60"/>
      <c r="EO119" s="60"/>
      <c r="EP119" s="60"/>
      <c r="EQ119" s="60"/>
      <c r="ER119" s="60"/>
      <c r="ES119" s="60"/>
      <c r="ET119" s="60"/>
      <c r="EU119" s="64"/>
      <c r="EV119" s="60"/>
      <c r="EW119" s="60"/>
      <c r="EX119" s="60"/>
      <c r="EY119" s="60"/>
      <c r="EZ119" s="60"/>
      <c r="FA119" s="60"/>
      <c r="FB119" s="60"/>
      <c r="FC119" s="60"/>
      <c r="FD119" s="60"/>
      <c r="FE119" s="60"/>
      <c r="FF119" s="60"/>
      <c r="FG119" s="60"/>
      <c r="FH119" s="60"/>
      <c r="FI119" s="60"/>
      <c r="FJ119" s="60"/>
      <c r="FK119" s="60"/>
      <c r="FL119" s="13"/>
      <c r="FM119" s="63"/>
      <c r="FN119" s="60"/>
      <c r="FO119" s="60"/>
      <c r="FP119" s="60"/>
      <c r="FQ119" s="60"/>
      <c r="FR119" s="60"/>
      <c r="FS119" s="60"/>
      <c r="FT119" s="60"/>
      <c r="FU119" s="60"/>
      <c r="FV119" s="60"/>
      <c r="FW119" s="60"/>
      <c r="FX119" s="60"/>
      <c r="FY119" s="60"/>
      <c r="FZ119" s="60"/>
      <c r="GA119" s="60"/>
      <c r="GB119" s="60"/>
      <c r="GC119" s="60"/>
      <c r="GD119" s="60"/>
      <c r="GE119" s="65"/>
      <c r="GF119" s="60"/>
      <c r="GG119" s="60"/>
      <c r="GH119" s="60"/>
      <c r="GI119" s="60"/>
      <c r="GJ119" s="60"/>
      <c r="GK119" s="60"/>
      <c r="GL119" s="60"/>
      <c r="GM119" s="60"/>
      <c r="GN119" s="60"/>
      <c r="GO119" s="60"/>
      <c r="GP119" s="60"/>
      <c r="GQ119" s="60"/>
      <c r="GR119" s="60"/>
      <c r="GS119" s="60"/>
      <c r="GT119" s="60"/>
      <c r="GU119" s="60"/>
      <c r="GV119" s="60"/>
      <c r="GW119" s="63"/>
      <c r="GX119" s="60"/>
      <c r="GY119" s="60"/>
      <c r="GZ119" s="60"/>
      <c r="HA119" s="60"/>
      <c r="HB119" s="60"/>
      <c r="HC119" s="60"/>
      <c r="HD119" s="60"/>
      <c r="HE119" s="60"/>
      <c r="HF119" s="60"/>
      <c r="HG119" s="60"/>
      <c r="HH119" s="60"/>
      <c r="HI119" s="60"/>
      <c r="HJ119" s="60"/>
      <c r="HK119" s="60"/>
      <c r="HL119" s="60"/>
      <c r="HM119" s="60"/>
      <c r="HN119" s="60"/>
      <c r="HO119" s="65"/>
      <c r="HP119" s="60"/>
      <c r="HQ119" s="60"/>
      <c r="HR119" s="60"/>
      <c r="HS119" s="60"/>
      <c r="HT119" s="60"/>
      <c r="HU119" s="60"/>
      <c r="HV119" s="60"/>
      <c r="HW119" s="60"/>
      <c r="HX119" s="60"/>
      <c r="HY119" s="60"/>
      <c r="HZ119" s="60"/>
      <c r="IA119" s="60"/>
      <c r="IB119" s="60"/>
      <c r="IC119" s="60"/>
      <c r="ID119" s="60"/>
      <c r="IE119" s="60"/>
      <c r="IF119" s="60"/>
      <c r="IG119" s="63"/>
      <c r="IH119" s="60"/>
      <c r="II119" s="60"/>
      <c r="IJ119" s="60"/>
      <c r="IK119" s="60"/>
      <c r="IL119" s="60"/>
      <c r="IM119" s="60"/>
      <c r="IN119" s="60"/>
      <c r="IO119" s="60"/>
      <c r="IP119" s="60"/>
      <c r="IQ119" s="60"/>
      <c r="IR119" s="60"/>
      <c r="IS119" s="60"/>
      <c r="IT119" s="60"/>
      <c r="IU119" s="60"/>
      <c r="IV119" s="60"/>
      <c r="IW119" s="60"/>
      <c r="IX119" s="60"/>
      <c r="IY119" s="64"/>
      <c r="IZ119" s="60"/>
      <c r="JA119" s="60"/>
      <c r="JB119" s="60"/>
      <c r="JC119" s="60"/>
      <c r="JD119" s="60"/>
      <c r="JE119" s="60"/>
      <c r="JF119" s="60"/>
      <c r="JG119" s="60"/>
      <c r="JH119" s="60"/>
      <c r="JI119" s="60"/>
      <c r="JJ119" s="60"/>
      <c r="JK119" s="60"/>
      <c r="JL119" s="60"/>
      <c r="JM119" s="60"/>
      <c r="JN119" s="60"/>
      <c r="JO119" s="60"/>
      <c r="JP119" s="60"/>
      <c r="JQ119" s="60"/>
      <c r="JR119" s="60"/>
      <c r="JS119" s="60"/>
      <c r="JT119" s="60"/>
      <c r="JU119" s="60"/>
      <c r="JV119" s="60"/>
      <c r="JW119" s="60"/>
      <c r="JX119" s="60"/>
      <c r="JY119" s="60"/>
      <c r="JZ119" s="60"/>
      <c r="KA119" s="60"/>
      <c r="KB119" s="60"/>
      <c r="KC119" s="60"/>
      <c r="KD119" s="60"/>
      <c r="KE119" s="60"/>
      <c r="KF119" s="60"/>
      <c r="KG119" s="60"/>
      <c r="KH119" s="60"/>
      <c r="KI119" s="64"/>
      <c r="KJ119" s="60"/>
      <c r="KK119" s="60"/>
      <c r="KL119" s="60"/>
      <c r="KM119" s="60"/>
      <c r="KN119" s="60"/>
      <c r="KO119" s="60"/>
      <c r="KP119" s="60"/>
      <c r="KQ119" s="60"/>
      <c r="KR119" s="60"/>
      <c r="KS119" s="60"/>
      <c r="KT119" s="60"/>
      <c r="KU119" s="60"/>
      <c r="KV119" s="60"/>
      <c r="KW119" s="60"/>
      <c r="KX119" s="60"/>
      <c r="KY119" s="60"/>
    </row>
    <row r="120" spans="1:1206" x14ac:dyDescent="0.25">
      <c r="A120" s="21"/>
      <c r="B120" s="13"/>
      <c r="D120" s="13"/>
      <c r="E120" s="13"/>
      <c r="F120" s="22"/>
      <c r="G120" s="13"/>
      <c r="H120" s="13"/>
      <c r="I120" s="13"/>
      <c r="L120" s="13"/>
      <c r="M120" s="13"/>
      <c r="N120" s="13"/>
      <c r="P120" s="13"/>
      <c r="Q120" s="13"/>
      <c r="R120" s="13"/>
      <c r="S120" s="13"/>
      <c r="T120" s="13"/>
      <c r="U120" s="13"/>
      <c r="V120" s="13"/>
      <c r="Y120" s="53"/>
      <c r="Z120" s="53"/>
      <c r="AC120" s="25"/>
      <c r="AD120" s="25"/>
      <c r="BF120" s="27"/>
      <c r="BG120" s="23"/>
      <c r="BU120" s="43"/>
      <c r="BV120" s="43"/>
      <c r="BW120" s="43"/>
      <c r="CX120" s="13"/>
      <c r="CY120" s="13"/>
      <c r="CZ120" s="26"/>
      <c r="DA120" s="26"/>
      <c r="DB120" s="26"/>
      <c r="DC120" s="26"/>
      <c r="DD120" s="29"/>
      <c r="DQ120" s="26"/>
      <c r="DR120" s="26"/>
      <c r="DS120" s="26"/>
      <c r="DT120" s="26"/>
      <c r="DU120" s="26"/>
      <c r="DV120" s="26"/>
      <c r="DW120" s="26"/>
      <c r="EB120" s="26"/>
      <c r="EC120" s="30"/>
      <c r="EU120" s="31"/>
      <c r="FM120" s="30"/>
      <c r="GE120" s="32"/>
      <c r="GW120" s="30"/>
      <c r="HO120" s="32"/>
      <c r="IG120" s="30"/>
      <c r="IY120" s="31"/>
      <c r="KI120" s="31"/>
      <c r="KZ120" s="42"/>
      <c r="LA120" s="42"/>
      <c r="LB120" s="42"/>
      <c r="LC120" s="42"/>
      <c r="LD120" s="42"/>
      <c r="LE120" s="42"/>
      <c r="LF120" s="42"/>
      <c r="LG120" s="42"/>
      <c r="LH120" s="42"/>
      <c r="LI120" s="42"/>
      <c r="LJ120" s="42"/>
      <c r="LK120" s="42"/>
      <c r="LL120" s="42"/>
      <c r="LM120" s="42"/>
      <c r="LN120" s="42"/>
      <c r="LO120" s="42"/>
      <c r="LP120" s="42"/>
      <c r="LQ120" s="42"/>
      <c r="LR120" s="42"/>
      <c r="LS120" s="42"/>
      <c r="LT120" s="42"/>
      <c r="LU120" s="42"/>
      <c r="LV120" s="42"/>
      <c r="LW120" s="42"/>
      <c r="LX120" s="42"/>
      <c r="LY120" s="42"/>
      <c r="LZ120" s="42"/>
      <c r="MA120" s="42"/>
      <c r="MB120" s="42"/>
      <c r="MC120" s="42"/>
      <c r="MD120" s="42"/>
      <c r="ME120" s="42"/>
      <c r="MF120" s="42"/>
      <c r="MG120" s="42"/>
      <c r="MH120" s="42"/>
      <c r="MI120" s="42"/>
      <c r="MJ120" s="42"/>
      <c r="MK120" s="42"/>
      <c r="ML120" s="42"/>
      <c r="MM120" s="42"/>
      <c r="MN120" s="42"/>
      <c r="MO120" s="42"/>
      <c r="MP120" s="42"/>
      <c r="MQ120" s="42"/>
      <c r="MR120" s="42"/>
      <c r="MS120" s="42"/>
      <c r="MT120" s="42"/>
      <c r="MU120" s="42"/>
      <c r="MV120" s="42"/>
      <c r="MW120" s="42"/>
      <c r="MX120" s="42"/>
      <c r="MY120" s="42"/>
      <c r="MZ120" s="42"/>
      <c r="NA120" s="42"/>
      <c r="NB120" s="42"/>
      <c r="NC120" s="42"/>
      <c r="ND120" s="42"/>
      <c r="NE120" s="42"/>
      <c r="NF120" s="42"/>
      <c r="NG120" s="42"/>
      <c r="NH120" s="42"/>
      <c r="NI120" s="42"/>
      <c r="NJ120" s="42"/>
      <c r="NK120" s="42"/>
      <c r="NL120" s="42"/>
      <c r="NM120" s="42"/>
      <c r="NN120" s="42"/>
      <c r="NO120" s="42"/>
      <c r="NP120" s="42"/>
      <c r="NQ120" s="42"/>
      <c r="NR120" s="42"/>
      <c r="NS120" s="42"/>
      <c r="NT120" s="42"/>
      <c r="NU120" s="42"/>
      <c r="NV120" s="42"/>
      <c r="NW120" s="42"/>
      <c r="NX120" s="42"/>
      <c r="NY120" s="42"/>
      <c r="NZ120" s="42"/>
      <c r="OA120" s="42"/>
      <c r="OB120" s="42"/>
      <c r="OC120" s="42"/>
      <c r="OD120" s="42"/>
      <c r="OE120" s="42"/>
      <c r="OF120" s="42"/>
      <c r="OG120" s="42"/>
      <c r="OH120" s="42"/>
      <c r="OI120" s="42"/>
      <c r="OJ120" s="42"/>
      <c r="OK120" s="42"/>
      <c r="OL120" s="42"/>
      <c r="OM120" s="42"/>
      <c r="ON120" s="42"/>
      <c r="OO120" s="42"/>
      <c r="OP120" s="42"/>
      <c r="OQ120" s="42"/>
      <c r="OR120" s="42"/>
      <c r="OS120" s="42"/>
      <c r="OT120" s="42"/>
      <c r="OU120" s="42"/>
      <c r="OV120" s="42"/>
      <c r="OW120" s="42"/>
      <c r="OX120" s="42"/>
      <c r="OY120" s="42"/>
      <c r="OZ120" s="42"/>
      <c r="PA120" s="42"/>
      <c r="PB120" s="42"/>
      <c r="PC120" s="42"/>
      <c r="PD120" s="42"/>
      <c r="PE120" s="42"/>
      <c r="PF120" s="42"/>
      <c r="PG120" s="42"/>
      <c r="PH120" s="42"/>
      <c r="PI120" s="42"/>
      <c r="PJ120" s="42"/>
      <c r="PK120" s="42"/>
      <c r="PL120" s="42"/>
      <c r="PM120" s="42"/>
      <c r="PN120" s="42"/>
      <c r="PO120" s="42"/>
      <c r="PP120" s="42"/>
      <c r="PQ120" s="42"/>
      <c r="PR120" s="42"/>
      <c r="PS120" s="42"/>
      <c r="PT120" s="42"/>
      <c r="PU120" s="42"/>
      <c r="PV120" s="42"/>
      <c r="PW120" s="42"/>
      <c r="PX120" s="42"/>
      <c r="PY120" s="42"/>
      <c r="PZ120" s="42"/>
      <c r="QA120" s="42"/>
      <c r="QB120" s="42"/>
      <c r="QC120" s="42"/>
      <c r="QD120" s="42"/>
      <c r="QE120" s="42"/>
      <c r="QF120" s="42"/>
      <c r="QG120" s="42"/>
      <c r="QH120" s="42"/>
      <c r="QI120" s="42"/>
      <c r="QJ120" s="42"/>
      <c r="QK120" s="42"/>
      <c r="QL120" s="42"/>
      <c r="QM120" s="42"/>
      <c r="QN120" s="42"/>
      <c r="QO120" s="42"/>
      <c r="QP120" s="42"/>
      <c r="QQ120" s="42"/>
      <c r="QR120" s="42"/>
      <c r="QS120" s="42"/>
      <c r="QT120" s="42"/>
      <c r="QU120" s="42"/>
      <c r="QV120" s="42"/>
      <c r="QW120" s="42"/>
      <c r="QX120" s="42"/>
      <c r="QY120" s="42"/>
      <c r="QZ120" s="42"/>
      <c r="RA120" s="42"/>
      <c r="RB120" s="42"/>
      <c r="RC120" s="42"/>
      <c r="RD120" s="42"/>
      <c r="RE120" s="42"/>
      <c r="RF120" s="42"/>
      <c r="RG120" s="42"/>
      <c r="RH120" s="42"/>
      <c r="RI120" s="42"/>
      <c r="RJ120" s="42"/>
      <c r="RK120" s="42"/>
      <c r="RL120" s="42"/>
      <c r="RM120" s="42"/>
      <c r="RN120" s="42"/>
      <c r="RO120" s="42"/>
      <c r="RP120" s="42"/>
      <c r="RQ120" s="42"/>
      <c r="RR120" s="42"/>
      <c r="RS120" s="42"/>
      <c r="RT120" s="42"/>
      <c r="RU120" s="42"/>
      <c r="RV120" s="42"/>
      <c r="RW120" s="42"/>
      <c r="RX120" s="42"/>
      <c r="RY120" s="42"/>
      <c r="RZ120" s="42"/>
      <c r="SA120" s="42"/>
      <c r="SB120" s="42"/>
      <c r="SC120" s="42"/>
      <c r="SD120" s="42"/>
      <c r="SE120" s="42"/>
      <c r="SF120" s="42"/>
      <c r="SG120" s="42"/>
      <c r="SH120" s="42"/>
      <c r="SI120" s="42"/>
      <c r="SJ120" s="42"/>
      <c r="SK120" s="42"/>
      <c r="SL120" s="42"/>
      <c r="SM120" s="42"/>
      <c r="SN120" s="42"/>
      <c r="SO120" s="42"/>
      <c r="SP120" s="42"/>
      <c r="SQ120" s="42"/>
      <c r="SR120" s="42"/>
      <c r="SS120" s="42"/>
      <c r="ST120" s="42"/>
      <c r="SU120" s="42"/>
      <c r="SV120" s="42"/>
      <c r="SW120" s="42"/>
      <c r="SX120" s="42"/>
      <c r="SY120" s="42"/>
      <c r="SZ120" s="42"/>
      <c r="TA120" s="42"/>
      <c r="TB120" s="42"/>
      <c r="TC120" s="42"/>
      <c r="TD120" s="42"/>
      <c r="TE120" s="42"/>
      <c r="TF120" s="42"/>
      <c r="TG120" s="42"/>
      <c r="TH120" s="42"/>
      <c r="TI120" s="42"/>
      <c r="TJ120" s="42"/>
      <c r="TK120" s="42"/>
      <c r="TL120" s="42"/>
      <c r="TM120" s="42"/>
      <c r="TN120" s="42"/>
      <c r="TO120" s="42"/>
      <c r="TP120" s="42"/>
    </row>
    <row r="121" spans="1:1206" x14ac:dyDescent="0.25">
      <c r="A121" s="21"/>
      <c r="B121" s="13"/>
      <c r="D121" s="13"/>
      <c r="E121" s="13"/>
      <c r="F121" s="22"/>
      <c r="G121" s="13"/>
      <c r="H121" s="13"/>
      <c r="I121" s="13"/>
      <c r="Y121" s="53"/>
      <c r="Z121" s="53"/>
      <c r="AC121" s="25"/>
      <c r="AD121" s="25"/>
      <c r="AI121" s="42"/>
      <c r="AY121" s="13"/>
      <c r="AZ121" s="13"/>
      <c r="BA121" s="13"/>
      <c r="BF121" s="27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43"/>
      <c r="BV121" s="43"/>
      <c r="BW121" s="43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K121" s="6"/>
      <c r="CL121" s="6"/>
      <c r="CM121" s="6"/>
      <c r="CX121" s="13"/>
      <c r="CY121" s="13"/>
      <c r="CZ121" s="26"/>
      <c r="DA121" s="26"/>
      <c r="DB121" s="15"/>
      <c r="DC121" s="26"/>
      <c r="DD121" s="29"/>
      <c r="DP121" s="93"/>
      <c r="DQ121" s="130"/>
      <c r="DR121" s="93"/>
      <c r="DS121" s="93"/>
      <c r="DT121" s="93"/>
      <c r="DU121" s="93"/>
      <c r="DV121" s="130"/>
      <c r="DW121" s="93"/>
      <c r="DX121" s="93"/>
      <c r="DY121" s="93"/>
      <c r="DZ121" s="93"/>
      <c r="EA121" s="93"/>
      <c r="EB121" s="130"/>
      <c r="EC121" s="30"/>
      <c r="EU121" s="31"/>
      <c r="FM121" s="30"/>
      <c r="GE121" s="32"/>
      <c r="GW121" s="30"/>
      <c r="HO121" s="32"/>
      <c r="IG121" s="30"/>
      <c r="IY121" s="31"/>
      <c r="KI121" s="31"/>
      <c r="ZX121" s="110"/>
      <c r="ZY121" s="110"/>
      <c r="ZZ121" s="110"/>
      <c r="AAA121" s="110"/>
      <c r="AAB121" s="110"/>
      <c r="AAC121" s="110"/>
      <c r="AAD121" s="110"/>
      <c r="AAE121" s="110"/>
      <c r="AAF121" s="110"/>
      <c r="AAG121" s="110"/>
      <c r="AAH121" s="110"/>
      <c r="AAI121" s="110"/>
      <c r="AAJ121" s="110"/>
      <c r="AAK121" s="110"/>
      <c r="AAL121" s="110"/>
      <c r="AAM121" s="110"/>
      <c r="AAN121" s="110"/>
      <c r="AAO121" s="110"/>
      <c r="AAP121" s="110"/>
      <c r="AAQ121" s="110"/>
      <c r="AAR121" s="110"/>
      <c r="AAS121" s="110"/>
      <c r="AAT121" s="110"/>
      <c r="AAU121" s="110"/>
      <c r="AAV121" s="110"/>
      <c r="AAW121" s="110"/>
      <c r="AAX121" s="110"/>
      <c r="AAY121" s="110"/>
      <c r="AAZ121" s="110"/>
      <c r="ABA121" s="110"/>
      <c r="ABB121" s="110"/>
      <c r="ABC121" s="110"/>
      <c r="ABD121" s="110"/>
      <c r="ABE121" s="110"/>
      <c r="ABF121" s="110"/>
      <c r="ABG121" s="110"/>
      <c r="ABH121" s="110"/>
      <c r="ABI121" s="110"/>
      <c r="ABJ121" s="110"/>
      <c r="ABK121" s="110"/>
      <c r="ABL121" s="110"/>
      <c r="ABM121" s="110"/>
      <c r="ABN121" s="110"/>
      <c r="ABO121" s="110"/>
      <c r="ABP121" s="110"/>
      <c r="ABQ121" s="110"/>
      <c r="ABR121" s="110"/>
      <c r="ABS121" s="110"/>
      <c r="ABT121" s="110"/>
      <c r="ABU121" s="110"/>
      <c r="ABV121" s="110"/>
      <c r="ABW121" s="110"/>
      <c r="ABX121" s="110"/>
      <c r="ABY121" s="110"/>
      <c r="ABZ121" s="110"/>
      <c r="ACA121" s="110"/>
      <c r="ACB121" s="110"/>
      <c r="ACC121" s="110"/>
      <c r="ACD121" s="110"/>
      <c r="ACE121" s="110"/>
      <c r="ACF121" s="110"/>
      <c r="ACG121" s="110"/>
      <c r="ACH121" s="110"/>
      <c r="ACI121" s="110"/>
      <c r="ACJ121" s="110"/>
      <c r="ACK121" s="110"/>
      <c r="ACL121" s="110"/>
      <c r="ACM121" s="110"/>
      <c r="ACN121" s="110"/>
      <c r="ACO121" s="110"/>
      <c r="ACP121" s="110"/>
      <c r="ACQ121" s="110"/>
      <c r="ACR121" s="110"/>
      <c r="ACS121" s="110"/>
      <c r="ACT121" s="110"/>
      <c r="ACU121" s="110"/>
      <c r="ACV121" s="110"/>
      <c r="ACW121" s="110"/>
      <c r="ACX121" s="110"/>
      <c r="ACY121" s="110"/>
      <c r="ACZ121" s="110"/>
      <c r="ADA121" s="110"/>
      <c r="ADB121" s="110"/>
      <c r="ADC121" s="110"/>
      <c r="ADD121" s="110"/>
      <c r="ADE121" s="110"/>
      <c r="ADF121" s="110"/>
      <c r="ADG121" s="110"/>
      <c r="ADH121" s="110"/>
      <c r="ADI121" s="110"/>
      <c r="ADJ121" s="110"/>
      <c r="ADK121" s="110"/>
      <c r="ADL121" s="110"/>
      <c r="ADM121" s="110"/>
      <c r="ADN121" s="110"/>
      <c r="ADO121" s="110"/>
      <c r="ADP121" s="110"/>
      <c r="ADQ121" s="110"/>
      <c r="ADR121" s="110"/>
      <c r="ADS121" s="110"/>
      <c r="ADT121" s="110"/>
      <c r="ADU121" s="110"/>
      <c r="ADV121" s="110"/>
      <c r="ADW121" s="110"/>
      <c r="ADX121" s="110"/>
      <c r="ADY121" s="110"/>
      <c r="ADZ121" s="110"/>
      <c r="AEA121" s="110"/>
      <c r="AEB121" s="110"/>
      <c r="AEC121" s="110"/>
      <c r="AED121" s="110"/>
      <c r="AEE121" s="110"/>
      <c r="AEF121" s="110"/>
      <c r="AEG121" s="110"/>
      <c r="AEH121" s="110"/>
      <c r="AEI121" s="110"/>
      <c r="AEJ121" s="110"/>
      <c r="AEK121" s="110"/>
      <c r="AEL121" s="110"/>
      <c r="AEM121" s="110"/>
      <c r="AEN121" s="110"/>
      <c r="AEO121" s="110"/>
      <c r="AEP121" s="110"/>
      <c r="AEQ121" s="110"/>
      <c r="AER121" s="110"/>
      <c r="AES121" s="110"/>
      <c r="AET121" s="110"/>
      <c r="AEU121" s="110"/>
      <c r="AEV121" s="110"/>
      <c r="AEW121" s="110"/>
      <c r="AEX121" s="110"/>
      <c r="AEY121" s="110"/>
      <c r="AEZ121" s="110"/>
      <c r="AFA121" s="110"/>
      <c r="AFB121" s="110"/>
      <c r="AFC121" s="110"/>
      <c r="AFD121" s="110"/>
      <c r="AFE121" s="110"/>
      <c r="AFF121" s="110"/>
      <c r="AFG121" s="110"/>
      <c r="AFH121" s="110"/>
      <c r="AFI121" s="110"/>
      <c r="AFJ121" s="110"/>
      <c r="AFK121" s="110"/>
      <c r="AFL121" s="110"/>
      <c r="AFM121" s="110"/>
      <c r="AFN121" s="110"/>
      <c r="AFO121" s="110"/>
      <c r="AFP121" s="110"/>
      <c r="AFQ121" s="110"/>
      <c r="AFR121" s="110"/>
      <c r="AFS121" s="110"/>
      <c r="AFT121" s="110"/>
      <c r="AFU121" s="110"/>
      <c r="AFV121" s="110"/>
      <c r="AFW121" s="110"/>
      <c r="AFX121" s="110"/>
      <c r="AFY121" s="110"/>
      <c r="AFZ121" s="110"/>
      <c r="AGA121" s="110"/>
      <c r="AGB121" s="110"/>
      <c r="AGC121" s="110"/>
      <c r="AGD121" s="110"/>
      <c r="AGE121" s="110"/>
      <c r="AGF121" s="110"/>
      <c r="AGG121" s="110"/>
      <c r="AGH121" s="110"/>
      <c r="AGI121" s="110"/>
      <c r="AGJ121" s="110"/>
      <c r="AGK121" s="110"/>
      <c r="AGL121" s="110"/>
      <c r="AGM121" s="110"/>
      <c r="AGN121" s="110"/>
      <c r="AGO121" s="110"/>
      <c r="AGP121" s="110"/>
      <c r="AGQ121" s="110"/>
      <c r="AGR121" s="110"/>
      <c r="AGS121" s="110"/>
      <c r="AGT121" s="110"/>
      <c r="AGU121" s="110"/>
      <c r="AGV121" s="110"/>
      <c r="AGW121" s="110"/>
      <c r="AGX121" s="110"/>
      <c r="AGY121" s="110"/>
      <c r="AGZ121" s="110"/>
      <c r="AHA121" s="110"/>
      <c r="AHB121" s="110"/>
      <c r="AHC121" s="110"/>
      <c r="AHD121" s="110"/>
      <c r="AHE121" s="110"/>
      <c r="AHF121" s="110"/>
      <c r="AHG121" s="110"/>
      <c r="AHH121" s="110"/>
      <c r="AHI121" s="110"/>
      <c r="AHJ121" s="110"/>
      <c r="AHK121" s="110"/>
      <c r="AHL121" s="110"/>
      <c r="AHM121" s="110"/>
      <c r="AHN121" s="110"/>
      <c r="AHO121" s="110"/>
      <c r="AHP121" s="110"/>
      <c r="AHQ121" s="110"/>
      <c r="AHR121" s="110"/>
      <c r="AHS121" s="110"/>
      <c r="AHT121" s="110"/>
      <c r="AHU121" s="110"/>
      <c r="AHV121" s="110"/>
      <c r="AHW121" s="110"/>
      <c r="AHX121" s="110"/>
      <c r="AHY121" s="110"/>
      <c r="AHZ121" s="110"/>
      <c r="AIA121" s="110"/>
      <c r="AIB121" s="110"/>
      <c r="AIC121" s="110"/>
      <c r="AID121" s="110"/>
      <c r="AIE121" s="110"/>
      <c r="AIF121" s="110"/>
      <c r="AIG121" s="110"/>
      <c r="AIH121" s="110"/>
      <c r="AII121" s="110"/>
      <c r="AIJ121" s="110"/>
      <c r="AIK121" s="110"/>
      <c r="AIL121" s="110"/>
      <c r="AIM121" s="110"/>
      <c r="AIN121" s="110"/>
      <c r="AIO121" s="110"/>
      <c r="AIP121" s="110"/>
      <c r="AIQ121" s="110"/>
      <c r="AIR121" s="110"/>
      <c r="AIS121" s="110"/>
      <c r="AIT121" s="110"/>
      <c r="AIU121" s="110"/>
      <c r="AIV121" s="110"/>
      <c r="AIW121" s="110"/>
      <c r="AIX121" s="110"/>
      <c r="AIY121" s="110"/>
      <c r="AIZ121" s="110"/>
      <c r="AJA121" s="110"/>
      <c r="AJB121" s="110"/>
      <c r="AJC121" s="110"/>
      <c r="AJD121" s="110"/>
      <c r="AJE121" s="110"/>
      <c r="AJF121" s="110"/>
      <c r="AJG121" s="110"/>
      <c r="AJH121" s="110"/>
      <c r="AJI121" s="110"/>
      <c r="AJJ121" s="110"/>
      <c r="AJK121" s="110"/>
      <c r="AJL121" s="110"/>
      <c r="AJM121" s="110"/>
      <c r="AJN121" s="110"/>
      <c r="AJO121" s="110"/>
      <c r="AJP121" s="110"/>
      <c r="AJQ121" s="110"/>
      <c r="AJR121" s="110"/>
      <c r="AJS121" s="110"/>
      <c r="AJT121" s="110"/>
      <c r="AJU121" s="110"/>
      <c r="AJV121" s="110"/>
      <c r="AJW121" s="110"/>
      <c r="AJX121" s="110"/>
      <c r="AJY121" s="110"/>
      <c r="AJZ121" s="110"/>
      <c r="AKA121" s="110"/>
      <c r="AKB121" s="110"/>
      <c r="AKC121" s="110"/>
      <c r="AKD121" s="110"/>
      <c r="AKE121" s="110"/>
      <c r="AKF121" s="110"/>
      <c r="AKG121" s="110"/>
      <c r="AKH121" s="110"/>
      <c r="AKI121" s="110"/>
      <c r="AKJ121" s="110"/>
      <c r="AKK121" s="110"/>
      <c r="AKL121" s="110"/>
      <c r="AKM121" s="110"/>
      <c r="AKN121" s="110"/>
      <c r="AKO121" s="110"/>
      <c r="AKP121" s="110"/>
      <c r="AKQ121" s="110"/>
      <c r="AKR121" s="110"/>
      <c r="AKS121" s="110"/>
      <c r="AKT121" s="110"/>
      <c r="AKU121" s="110"/>
      <c r="AKV121" s="110"/>
      <c r="AKW121" s="110"/>
      <c r="AKX121" s="110"/>
      <c r="AKY121" s="110"/>
      <c r="AKZ121" s="110"/>
      <c r="ALA121" s="110"/>
      <c r="ALB121" s="110"/>
      <c r="ALC121" s="110"/>
      <c r="ALD121" s="110"/>
      <c r="ALE121" s="110"/>
      <c r="ALF121" s="110"/>
      <c r="ALG121" s="110"/>
      <c r="ALH121" s="110"/>
      <c r="ALI121" s="110"/>
      <c r="ALJ121" s="110"/>
      <c r="ALK121" s="110"/>
      <c r="ALL121" s="110"/>
      <c r="ALM121" s="110"/>
      <c r="ALN121" s="110"/>
      <c r="ALO121" s="110"/>
      <c r="ALP121" s="110"/>
      <c r="ALQ121" s="110"/>
      <c r="ALR121" s="110"/>
      <c r="ALS121" s="110"/>
      <c r="ALT121" s="110"/>
      <c r="ALU121" s="110"/>
      <c r="ALV121" s="110"/>
      <c r="ALW121" s="110"/>
      <c r="ALX121" s="110"/>
      <c r="ALY121" s="110"/>
      <c r="ALZ121" s="110"/>
      <c r="AMA121" s="110"/>
      <c r="AMB121" s="110"/>
      <c r="AMC121" s="110"/>
      <c r="AMD121" s="110"/>
      <c r="AME121" s="110"/>
      <c r="AMF121" s="110"/>
      <c r="AMG121" s="110"/>
      <c r="AMH121" s="110"/>
      <c r="AMI121" s="110"/>
      <c r="AMJ121" s="110"/>
      <c r="AMK121" s="110"/>
      <c r="AML121" s="110"/>
      <c r="AMM121" s="110"/>
      <c r="AMN121" s="110"/>
      <c r="AMO121" s="110"/>
      <c r="AMP121" s="110"/>
      <c r="AMQ121" s="110"/>
      <c r="AMR121" s="110"/>
      <c r="AMS121" s="110"/>
      <c r="AMT121" s="110"/>
      <c r="AMU121" s="110"/>
      <c r="AMV121" s="110"/>
      <c r="AMW121" s="110"/>
      <c r="AMX121" s="110"/>
      <c r="AMY121" s="110"/>
      <c r="AMZ121" s="110"/>
      <c r="ANA121" s="110"/>
      <c r="ANB121" s="110"/>
      <c r="ANC121" s="110"/>
      <c r="AND121" s="110"/>
      <c r="ANE121" s="110"/>
      <c r="ANF121" s="110"/>
      <c r="ANG121" s="110"/>
      <c r="ANH121" s="110"/>
      <c r="ANI121" s="110"/>
      <c r="ANJ121" s="110"/>
      <c r="ANK121" s="110"/>
      <c r="ANL121" s="110"/>
      <c r="ANM121" s="110"/>
      <c r="ANN121" s="110"/>
      <c r="ANO121" s="110"/>
      <c r="ANP121" s="110"/>
      <c r="ANQ121" s="110"/>
      <c r="ANR121" s="110"/>
      <c r="ANS121" s="110"/>
      <c r="ANT121" s="110"/>
      <c r="ANU121" s="110"/>
      <c r="ANV121" s="110"/>
      <c r="ANW121" s="110"/>
      <c r="ANX121" s="110"/>
      <c r="ANY121" s="110"/>
      <c r="ANZ121" s="110"/>
      <c r="AOA121" s="110"/>
      <c r="AOB121" s="110"/>
      <c r="AOC121" s="110"/>
      <c r="AOD121" s="110"/>
      <c r="AOE121" s="110"/>
      <c r="AOF121" s="110"/>
      <c r="AOG121" s="110"/>
      <c r="AOH121" s="110"/>
      <c r="AOI121" s="110"/>
      <c r="AOJ121" s="110"/>
      <c r="AOK121" s="110"/>
      <c r="AOL121" s="110"/>
      <c r="AOM121" s="110"/>
      <c r="AON121" s="110"/>
      <c r="AOO121" s="110"/>
      <c r="AOP121" s="110"/>
      <c r="AOQ121" s="110"/>
      <c r="AOR121" s="110"/>
      <c r="AOS121" s="110"/>
      <c r="AOT121" s="110"/>
      <c r="AOU121" s="110"/>
      <c r="AOV121" s="110"/>
      <c r="AOW121" s="110"/>
      <c r="AOX121" s="110"/>
      <c r="AOY121" s="110"/>
      <c r="AOZ121" s="110"/>
      <c r="APA121" s="110"/>
      <c r="APB121" s="110"/>
      <c r="APC121" s="110"/>
      <c r="APD121" s="110"/>
      <c r="APE121" s="110"/>
      <c r="APF121" s="110"/>
      <c r="APG121" s="110"/>
      <c r="APH121" s="110"/>
      <c r="API121" s="110"/>
      <c r="APJ121" s="110"/>
      <c r="APK121" s="110"/>
      <c r="APL121" s="110"/>
      <c r="APM121" s="110"/>
      <c r="APN121" s="110"/>
      <c r="APO121" s="110"/>
      <c r="APP121" s="110"/>
      <c r="APQ121" s="110"/>
      <c r="APR121" s="110"/>
      <c r="APS121" s="110"/>
      <c r="APT121" s="110"/>
      <c r="APU121" s="110"/>
      <c r="APV121" s="110"/>
      <c r="APW121" s="110"/>
      <c r="APX121" s="110"/>
      <c r="APY121" s="110"/>
      <c r="APZ121" s="110"/>
      <c r="AQA121" s="110"/>
      <c r="AQB121" s="110"/>
      <c r="AQC121" s="110"/>
      <c r="AQD121" s="110"/>
      <c r="AQE121" s="110"/>
      <c r="AQF121" s="110"/>
      <c r="AQG121" s="110"/>
      <c r="AQH121" s="110"/>
      <c r="AQI121" s="110"/>
      <c r="AQJ121" s="110"/>
      <c r="AQK121" s="110"/>
      <c r="AQL121" s="110"/>
      <c r="AQM121" s="110"/>
      <c r="AQN121" s="110"/>
      <c r="AQO121" s="110"/>
      <c r="AQP121" s="110"/>
      <c r="AQQ121" s="110"/>
      <c r="AQR121" s="110"/>
      <c r="AQS121" s="110"/>
      <c r="AQT121" s="110"/>
      <c r="AQU121" s="110"/>
      <c r="AQV121" s="110"/>
      <c r="AQW121" s="110"/>
      <c r="AQX121" s="110"/>
      <c r="AQY121" s="110"/>
      <c r="AQZ121" s="110"/>
      <c r="ARA121" s="110"/>
      <c r="ARB121" s="110"/>
      <c r="ARC121" s="110"/>
      <c r="ARD121" s="110"/>
      <c r="ARE121" s="110"/>
      <c r="ARF121" s="110"/>
      <c r="ARG121" s="110"/>
      <c r="ARH121" s="110"/>
      <c r="ARI121" s="110"/>
      <c r="ARJ121" s="110"/>
      <c r="ARK121" s="110"/>
      <c r="ARL121" s="110"/>
      <c r="ARM121" s="110"/>
      <c r="ARN121" s="110"/>
      <c r="ARO121" s="110"/>
      <c r="ARP121" s="110"/>
      <c r="ARQ121" s="110"/>
      <c r="ARR121" s="110"/>
      <c r="ARS121" s="110"/>
      <c r="ART121" s="110"/>
      <c r="ARU121" s="110"/>
      <c r="ARV121" s="110"/>
      <c r="ARW121" s="110"/>
      <c r="ARX121" s="110"/>
      <c r="ARY121" s="110"/>
      <c r="ARZ121" s="110"/>
      <c r="ASA121" s="110"/>
      <c r="ASB121" s="110"/>
      <c r="ASC121" s="110"/>
      <c r="ASD121" s="110"/>
      <c r="ASE121" s="110"/>
      <c r="ASF121" s="110"/>
      <c r="ASG121" s="110"/>
      <c r="ASH121" s="110"/>
      <c r="ASI121" s="110"/>
      <c r="ASJ121" s="110"/>
      <c r="ASK121" s="110"/>
      <c r="ASL121" s="110"/>
      <c r="ASM121" s="110"/>
      <c r="ASN121" s="110"/>
      <c r="ASO121" s="110"/>
      <c r="ASP121" s="110"/>
      <c r="ASQ121" s="110"/>
      <c r="ASR121" s="110"/>
      <c r="ASS121" s="110"/>
      <c r="AST121" s="110"/>
      <c r="ASU121" s="110"/>
      <c r="ASV121" s="110"/>
      <c r="ASW121" s="110"/>
      <c r="ASX121" s="110"/>
      <c r="ASY121" s="110"/>
      <c r="ASZ121" s="110"/>
      <c r="ATA121" s="110"/>
      <c r="ATB121" s="110"/>
      <c r="ATC121" s="110"/>
      <c r="ATD121" s="110"/>
      <c r="ATE121" s="110"/>
      <c r="ATF121" s="110"/>
      <c r="ATG121" s="110"/>
      <c r="ATH121" s="110"/>
      <c r="ATI121" s="110"/>
      <c r="ATJ121" s="110"/>
    </row>
    <row r="122" spans="1:1206" x14ac:dyDescent="0.25">
      <c r="A122" s="21"/>
      <c r="B122" s="13"/>
      <c r="D122" s="13"/>
      <c r="E122" s="13"/>
      <c r="F122" s="2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25"/>
      <c r="X122" s="25"/>
      <c r="Y122" s="50"/>
      <c r="Z122" s="50"/>
      <c r="AA122" s="25"/>
      <c r="AB122" s="25"/>
      <c r="AC122" s="25"/>
      <c r="AD122" s="25"/>
      <c r="AE122" s="13"/>
      <c r="AF122" s="13"/>
      <c r="AG122" s="13"/>
      <c r="AH122" s="13"/>
      <c r="AI122" s="13"/>
      <c r="AJ122" s="13"/>
      <c r="AK122" s="13"/>
      <c r="AL122" s="13"/>
      <c r="AM122" s="13"/>
      <c r="AY122" s="13"/>
      <c r="AZ122" s="13"/>
      <c r="BA122" s="13"/>
      <c r="BB122" s="13"/>
      <c r="BC122" s="15"/>
      <c r="BD122" s="15"/>
      <c r="BE122" s="15"/>
      <c r="BF122" s="27"/>
      <c r="BG122" s="13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59"/>
      <c r="BV122" s="59"/>
      <c r="BW122" s="59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K122" s="25"/>
      <c r="CL122" s="25"/>
      <c r="CM122" s="25"/>
      <c r="CN122" s="61"/>
      <c r="CO122" s="61"/>
      <c r="CP122" s="61"/>
      <c r="CQ122" s="61"/>
      <c r="CR122" s="61"/>
      <c r="CS122" s="25"/>
      <c r="CT122" s="25"/>
      <c r="CU122" s="25"/>
      <c r="CV122" s="25"/>
      <c r="CW122" s="25"/>
      <c r="CX122" s="13"/>
      <c r="CY122" s="13"/>
      <c r="CZ122" s="26"/>
      <c r="DA122" s="26"/>
      <c r="DB122" s="15"/>
      <c r="DC122" s="26"/>
      <c r="DD122" s="8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30"/>
      <c r="EU122" s="31"/>
      <c r="FM122" s="30"/>
      <c r="GE122" s="32"/>
      <c r="GW122" s="30"/>
      <c r="HO122" s="32"/>
      <c r="IG122" s="30"/>
      <c r="IY122" s="31"/>
      <c r="KI122" s="31"/>
    </row>
    <row r="123" spans="1:1206" x14ac:dyDescent="0.25">
      <c r="A123" s="21"/>
      <c r="B123" s="13"/>
      <c r="D123" s="13"/>
      <c r="E123" s="13"/>
      <c r="F123" s="22"/>
      <c r="G123" s="13"/>
      <c r="H123" s="13"/>
      <c r="I123" s="13"/>
      <c r="J123" s="13"/>
      <c r="K123" s="13"/>
      <c r="L123" s="13"/>
      <c r="M123" s="13"/>
      <c r="N123" s="13"/>
      <c r="P123" s="13"/>
      <c r="Q123" s="13"/>
      <c r="R123" s="13"/>
      <c r="S123" s="13"/>
      <c r="T123" s="13"/>
      <c r="U123" s="13"/>
      <c r="V123" s="13"/>
      <c r="W123" s="25"/>
      <c r="X123" s="25"/>
      <c r="Y123" s="50"/>
      <c r="Z123" s="50"/>
      <c r="AA123" s="25"/>
      <c r="AB123" s="25"/>
      <c r="AD123" s="25"/>
      <c r="AE123" s="13"/>
      <c r="AF123" s="13"/>
      <c r="AG123" s="25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5"/>
      <c r="BD123" s="15"/>
      <c r="BE123" s="15"/>
      <c r="BF123" s="27"/>
      <c r="BG123" s="13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59"/>
      <c r="BV123" s="59"/>
      <c r="BW123" s="59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K123" s="25"/>
      <c r="CL123" s="25"/>
      <c r="CM123" s="25"/>
      <c r="CN123" s="61"/>
      <c r="CO123" s="61"/>
      <c r="CP123" s="61"/>
      <c r="CQ123" s="61"/>
      <c r="CR123" s="61"/>
      <c r="CS123" s="25"/>
      <c r="CT123" s="25"/>
      <c r="CU123" s="25"/>
      <c r="CV123" s="25"/>
      <c r="CW123" s="25"/>
      <c r="CX123" s="13"/>
      <c r="CY123" s="13"/>
      <c r="CZ123" s="26"/>
      <c r="DA123" s="26"/>
      <c r="DB123" s="15"/>
      <c r="DC123" s="26"/>
      <c r="DD123" s="29"/>
      <c r="DQ123" s="26"/>
      <c r="DR123" s="26"/>
      <c r="DS123" s="26"/>
      <c r="DT123" s="26"/>
      <c r="DU123" s="26"/>
      <c r="DV123" s="26"/>
      <c r="DW123" s="26"/>
      <c r="EB123" s="26"/>
      <c r="EC123" s="6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64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6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65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6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65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63"/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64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64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  <c r="KW123" s="13"/>
      <c r="KX123" s="13"/>
      <c r="KY123" s="13"/>
    </row>
    <row r="124" spans="1:1206" x14ac:dyDescent="0.25">
      <c r="A124" s="21"/>
      <c r="B124" s="13"/>
      <c r="D124" s="13"/>
      <c r="E124" s="13"/>
      <c r="F124" s="2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25"/>
      <c r="X124" s="25"/>
      <c r="Y124" s="50"/>
      <c r="Z124" s="50"/>
      <c r="AA124" s="25"/>
      <c r="AB124" s="25"/>
      <c r="AD124" s="25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60"/>
      <c r="BC124" s="15"/>
      <c r="BD124" s="15"/>
      <c r="BE124" s="15"/>
      <c r="BF124" s="27"/>
      <c r="BG124" s="13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59"/>
      <c r="BV124" s="59"/>
      <c r="BW124" s="59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K124" s="25"/>
      <c r="CL124" s="25"/>
      <c r="CM124" s="25"/>
      <c r="CN124" s="61"/>
      <c r="CO124" s="61"/>
      <c r="CP124" s="61"/>
      <c r="CQ124" s="61"/>
      <c r="CR124" s="61"/>
      <c r="CS124" s="25"/>
      <c r="CT124" s="25"/>
      <c r="CU124" s="25"/>
      <c r="CV124" s="25"/>
      <c r="CW124" s="25"/>
      <c r="CX124" s="13"/>
      <c r="CY124" s="13"/>
      <c r="CZ124" s="15"/>
      <c r="DA124" s="15"/>
      <c r="DB124" s="15"/>
      <c r="DC124" s="15"/>
      <c r="DD124" s="86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5"/>
      <c r="DR124" s="15"/>
      <c r="DS124" s="15"/>
      <c r="DT124" s="15"/>
      <c r="DU124" s="15"/>
      <c r="DV124" s="15"/>
      <c r="DW124" s="15"/>
      <c r="DX124" s="13"/>
      <c r="DY124" s="13"/>
      <c r="DZ124" s="13"/>
      <c r="EA124" s="13"/>
      <c r="EB124" s="15"/>
      <c r="EC124" s="6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64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6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65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6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65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  <c r="IG124" s="63"/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64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64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  <c r="KW124" s="13"/>
      <c r="KX124" s="13"/>
      <c r="KY124" s="13"/>
      <c r="TQ124" s="36"/>
      <c r="TR124" s="36"/>
      <c r="TS124" s="36"/>
      <c r="TT124" s="36"/>
      <c r="TU124" s="36"/>
      <c r="TV124" s="36"/>
      <c r="TW124" s="36"/>
      <c r="TX124" s="36"/>
      <c r="TY124" s="36"/>
      <c r="TZ124" s="36"/>
      <c r="UA124" s="36"/>
      <c r="UB124" s="36"/>
      <c r="UC124" s="36"/>
      <c r="UD124" s="36"/>
      <c r="UE124" s="36"/>
      <c r="UF124" s="36"/>
      <c r="UG124" s="36"/>
      <c r="UH124" s="36"/>
      <c r="UI124" s="36"/>
      <c r="UJ124" s="36"/>
      <c r="UK124" s="36"/>
      <c r="UL124" s="36"/>
      <c r="UM124" s="36"/>
      <c r="UN124" s="36"/>
      <c r="UO124" s="36"/>
      <c r="UP124" s="36"/>
      <c r="UQ124" s="36"/>
      <c r="UR124" s="36"/>
      <c r="US124" s="36"/>
      <c r="UT124" s="36"/>
      <c r="UU124" s="36"/>
      <c r="UV124" s="36"/>
      <c r="UW124" s="36"/>
      <c r="UX124" s="36"/>
      <c r="UY124" s="36"/>
      <c r="UZ124" s="36"/>
      <c r="VA124" s="36"/>
      <c r="VB124" s="36"/>
      <c r="VC124" s="36"/>
      <c r="VD124" s="36"/>
      <c r="VE124" s="36"/>
      <c r="VF124" s="36"/>
      <c r="VG124" s="36"/>
      <c r="VH124" s="36"/>
      <c r="VI124" s="36"/>
      <c r="VJ124" s="36"/>
      <c r="VK124" s="36"/>
      <c r="VL124" s="36"/>
      <c r="VM124" s="36"/>
      <c r="VN124" s="36"/>
      <c r="VO124" s="36"/>
      <c r="VP124" s="36"/>
      <c r="VQ124" s="36"/>
      <c r="VR124" s="36"/>
      <c r="VS124" s="36"/>
      <c r="VT124" s="36"/>
      <c r="VU124" s="36"/>
      <c r="VV124" s="36"/>
      <c r="VW124" s="36"/>
      <c r="VX124" s="36"/>
      <c r="VY124" s="36"/>
      <c r="VZ124" s="36"/>
      <c r="WA124" s="36"/>
      <c r="WB124" s="36"/>
      <c r="WC124" s="36"/>
      <c r="WD124" s="36"/>
      <c r="WE124" s="36"/>
      <c r="WF124" s="36"/>
      <c r="WG124" s="36"/>
    </row>
    <row r="125" spans="1:1206" x14ac:dyDescent="0.25">
      <c r="A125" s="21"/>
      <c r="B125" s="13"/>
      <c r="D125" s="13"/>
      <c r="E125" s="13"/>
      <c r="F125" s="2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25"/>
      <c r="X125" s="25"/>
      <c r="Y125" s="50"/>
      <c r="Z125" s="50"/>
      <c r="AA125" s="25"/>
      <c r="AB125" s="25"/>
      <c r="AD125" s="25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60"/>
      <c r="BC125" s="15"/>
      <c r="BD125" s="15"/>
      <c r="BE125" s="15"/>
      <c r="BF125" s="27"/>
      <c r="BG125" s="13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59"/>
      <c r="BV125" s="59"/>
      <c r="BW125" s="59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K125" s="25"/>
      <c r="CL125" s="25"/>
      <c r="CM125" s="25"/>
      <c r="CN125" s="61"/>
      <c r="CO125" s="61"/>
      <c r="CP125" s="61"/>
      <c r="CQ125" s="61"/>
      <c r="CR125" s="61"/>
      <c r="CS125" s="25"/>
      <c r="CT125" s="25"/>
      <c r="CU125" s="25"/>
      <c r="CV125" s="25"/>
      <c r="CW125" s="25"/>
      <c r="CX125" s="13"/>
      <c r="CY125" s="13"/>
      <c r="CZ125" s="15"/>
      <c r="DA125" s="13"/>
      <c r="DB125" s="15"/>
      <c r="DC125" s="13"/>
      <c r="DD125" s="86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5"/>
      <c r="DR125" s="15"/>
      <c r="DS125" s="15"/>
      <c r="DT125" s="15"/>
      <c r="DU125" s="26"/>
      <c r="DV125" s="26"/>
      <c r="DW125" s="26"/>
      <c r="DX125" s="13"/>
      <c r="DY125" s="13"/>
      <c r="DZ125" s="13"/>
      <c r="EA125" s="13"/>
      <c r="EB125" s="15"/>
      <c r="EC125" s="6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64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6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65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6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65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6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64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64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  <c r="KW125" s="13"/>
      <c r="KX125" s="13"/>
      <c r="KY125" s="13"/>
      <c r="TQ125" s="36"/>
      <c r="TR125" s="36"/>
      <c r="TS125" s="36"/>
      <c r="TT125" s="36"/>
      <c r="TU125" s="36"/>
      <c r="TV125" s="36"/>
      <c r="TW125" s="36"/>
      <c r="TX125" s="36"/>
      <c r="TY125" s="36"/>
      <c r="TZ125" s="36"/>
      <c r="UA125" s="36"/>
      <c r="UB125" s="36"/>
      <c r="UC125" s="36"/>
      <c r="UD125" s="36"/>
      <c r="UE125" s="36"/>
      <c r="UF125" s="36"/>
      <c r="UG125" s="36"/>
      <c r="UH125" s="36"/>
      <c r="UI125" s="36"/>
      <c r="UJ125" s="36"/>
      <c r="UK125" s="36"/>
      <c r="UL125" s="36"/>
      <c r="UM125" s="36"/>
      <c r="UN125" s="36"/>
      <c r="UO125" s="36"/>
      <c r="UP125" s="36"/>
      <c r="UQ125" s="36"/>
      <c r="UR125" s="36"/>
      <c r="US125" s="36"/>
      <c r="UT125" s="36"/>
      <c r="UU125" s="36"/>
      <c r="UV125" s="36"/>
      <c r="UW125" s="36"/>
      <c r="UX125" s="36"/>
      <c r="UY125" s="36"/>
      <c r="UZ125" s="36"/>
      <c r="VA125" s="36"/>
      <c r="VB125" s="36"/>
      <c r="VC125" s="36"/>
      <c r="VD125" s="36"/>
      <c r="VE125" s="36"/>
      <c r="VF125" s="36"/>
      <c r="VG125" s="36"/>
      <c r="VH125" s="36"/>
      <c r="VI125" s="36"/>
      <c r="VJ125" s="36"/>
      <c r="VK125" s="36"/>
      <c r="VL125" s="36"/>
      <c r="VM125" s="36"/>
      <c r="VN125" s="36"/>
      <c r="VO125" s="36"/>
      <c r="VP125" s="36"/>
      <c r="VQ125" s="36"/>
      <c r="VR125" s="36"/>
      <c r="VS125" s="36"/>
      <c r="VT125" s="36"/>
      <c r="VU125" s="36"/>
      <c r="VV125" s="36"/>
      <c r="VW125" s="36"/>
      <c r="VX125" s="36"/>
      <c r="VY125" s="36"/>
      <c r="VZ125" s="36"/>
      <c r="WA125" s="36"/>
      <c r="WB125" s="36"/>
      <c r="WC125" s="36"/>
      <c r="WD125" s="36"/>
      <c r="WE125" s="36"/>
      <c r="WF125" s="36"/>
      <c r="WG125" s="36"/>
    </row>
    <row r="126" spans="1:1206" x14ac:dyDescent="0.25">
      <c r="A126" s="21"/>
      <c r="B126" s="13"/>
      <c r="D126" s="13"/>
      <c r="E126" s="13"/>
      <c r="F126" s="2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25"/>
      <c r="X126" s="25"/>
      <c r="Y126" s="50"/>
      <c r="Z126" s="50"/>
      <c r="AA126" s="25"/>
      <c r="AB126" s="25"/>
      <c r="AC126" s="25"/>
      <c r="AD126" s="25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60"/>
      <c r="BC126" s="15"/>
      <c r="BD126" s="15"/>
      <c r="BE126" s="15"/>
      <c r="BF126" s="27"/>
      <c r="BG126" s="13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59"/>
      <c r="BV126" s="59"/>
      <c r="BW126" s="59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K126" s="25"/>
      <c r="CL126" s="25"/>
      <c r="CM126" s="25"/>
      <c r="CN126" s="61"/>
      <c r="CO126" s="61"/>
      <c r="CP126" s="61"/>
      <c r="CQ126" s="61"/>
      <c r="CR126" s="61"/>
      <c r="CS126" s="25"/>
      <c r="CT126" s="25"/>
      <c r="CU126" s="25"/>
      <c r="CV126" s="25"/>
      <c r="CW126" s="25"/>
      <c r="CX126" s="13"/>
      <c r="CY126" s="13"/>
      <c r="CZ126" s="15"/>
      <c r="DA126" s="15"/>
      <c r="DB126" s="15"/>
      <c r="DC126" s="15"/>
      <c r="DD126" s="29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5"/>
      <c r="DR126" s="15"/>
      <c r="DS126" s="15"/>
      <c r="DT126" s="15"/>
      <c r="DU126" s="15"/>
      <c r="DV126" s="15"/>
      <c r="DW126" s="15"/>
      <c r="DX126" s="13"/>
      <c r="DY126" s="13"/>
      <c r="DZ126" s="13"/>
      <c r="EA126" s="13"/>
      <c r="EB126" s="15"/>
      <c r="EC126" s="6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64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6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65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6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65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6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64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64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TQ126" s="36"/>
      <c r="TR126" s="36"/>
      <c r="TS126" s="36"/>
      <c r="TT126" s="36"/>
      <c r="TU126" s="36"/>
      <c r="TV126" s="36"/>
      <c r="TW126" s="36"/>
      <c r="TX126" s="36"/>
      <c r="TY126" s="36"/>
      <c r="TZ126" s="36"/>
      <c r="UA126" s="36"/>
      <c r="UB126" s="36"/>
      <c r="UC126" s="36"/>
      <c r="UD126" s="36"/>
      <c r="UE126" s="36"/>
      <c r="UF126" s="36"/>
      <c r="UG126" s="36"/>
      <c r="UH126" s="36"/>
      <c r="UI126" s="36"/>
      <c r="UJ126" s="36"/>
      <c r="UK126" s="36"/>
      <c r="UL126" s="36"/>
      <c r="UM126" s="36"/>
      <c r="UN126" s="36"/>
      <c r="UO126" s="36"/>
      <c r="UP126" s="36"/>
      <c r="UQ126" s="36"/>
      <c r="UR126" s="36"/>
      <c r="US126" s="36"/>
      <c r="UT126" s="36"/>
      <c r="UU126" s="36"/>
      <c r="UV126" s="36"/>
      <c r="UW126" s="36"/>
      <c r="UX126" s="36"/>
      <c r="UY126" s="36"/>
      <c r="UZ126" s="36"/>
      <c r="VA126" s="36"/>
      <c r="VB126" s="36"/>
      <c r="VC126" s="36"/>
      <c r="VD126" s="36"/>
      <c r="VE126" s="36"/>
      <c r="VF126" s="36"/>
      <c r="VG126" s="36"/>
      <c r="VH126" s="36"/>
      <c r="VI126" s="36"/>
      <c r="VJ126" s="36"/>
      <c r="VK126" s="36"/>
      <c r="VL126" s="36"/>
      <c r="VM126" s="36"/>
      <c r="VN126" s="36"/>
      <c r="VO126" s="36"/>
      <c r="VP126" s="36"/>
      <c r="VQ126" s="36"/>
      <c r="VR126" s="36"/>
      <c r="VS126" s="36"/>
      <c r="VT126" s="36"/>
      <c r="VU126" s="36"/>
      <c r="VV126" s="36"/>
      <c r="VW126" s="36"/>
      <c r="VX126" s="36"/>
      <c r="VY126" s="36"/>
      <c r="VZ126" s="36"/>
      <c r="WA126" s="36"/>
      <c r="WB126" s="36"/>
      <c r="WC126" s="36"/>
      <c r="WD126" s="36"/>
      <c r="WE126" s="36"/>
      <c r="WF126" s="36"/>
      <c r="WG126" s="36"/>
      <c r="WH126" s="36"/>
      <c r="WI126" s="36"/>
      <c r="WJ126" s="36"/>
      <c r="WK126" s="36"/>
      <c r="WL126" s="36"/>
      <c r="WM126" s="36"/>
      <c r="WN126" s="36"/>
      <c r="WO126" s="36"/>
      <c r="WP126" s="36"/>
      <c r="WQ126" s="36"/>
      <c r="WR126" s="36"/>
      <c r="WS126" s="36"/>
      <c r="WT126" s="36"/>
      <c r="WU126" s="36"/>
      <c r="WV126" s="36"/>
      <c r="WW126" s="36"/>
      <c r="WX126" s="36"/>
      <c r="WY126" s="36"/>
      <c r="WZ126" s="36"/>
      <c r="XA126" s="36"/>
      <c r="XB126" s="36"/>
      <c r="XC126" s="36"/>
      <c r="XD126" s="36"/>
      <c r="XE126" s="36"/>
      <c r="XF126" s="36"/>
      <c r="XG126" s="36"/>
      <c r="XH126" s="36"/>
      <c r="XI126" s="36"/>
      <c r="XJ126" s="36"/>
      <c r="XK126" s="36"/>
      <c r="XL126" s="36"/>
      <c r="XM126" s="36"/>
      <c r="XN126" s="36"/>
      <c r="XO126" s="36"/>
      <c r="XP126" s="36"/>
      <c r="XQ126" s="36"/>
      <c r="XR126" s="36"/>
      <c r="XS126" s="36"/>
      <c r="XT126" s="36"/>
      <c r="XU126" s="36"/>
      <c r="XV126" s="36"/>
      <c r="XW126" s="36"/>
      <c r="XX126" s="36"/>
      <c r="XY126" s="36"/>
      <c r="XZ126" s="36"/>
      <c r="YA126" s="36"/>
      <c r="YB126" s="36"/>
      <c r="YC126" s="36"/>
      <c r="YD126" s="36"/>
      <c r="YE126" s="36"/>
      <c r="YF126" s="36"/>
      <c r="YG126" s="36"/>
      <c r="YH126" s="36"/>
      <c r="YI126" s="36"/>
      <c r="YJ126" s="36"/>
      <c r="YK126" s="36"/>
      <c r="YL126" s="36"/>
      <c r="YM126" s="36"/>
      <c r="YN126" s="36"/>
      <c r="YO126" s="36"/>
      <c r="YP126" s="36"/>
      <c r="YQ126" s="36"/>
      <c r="YR126" s="36"/>
      <c r="YS126" s="36"/>
      <c r="YT126" s="36"/>
      <c r="YU126" s="36"/>
      <c r="YV126" s="36"/>
      <c r="YW126" s="36"/>
      <c r="YX126" s="36"/>
      <c r="YY126" s="36"/>
      <c r="YZ126" s="36"/>
      <c r="ZA126" s="36"/>
      <c r="ZB126" s="36"/>
      <c r="ZC126" s="36"/>
      <c r="ZD126" s="36"/>
      <c r="ZE126" s="36"/>
      <c r="ZF126" s="36"/>
      <c r="ZG126" s="36"/>
      <c r="ZH126" s="36"/>
      <c r="ZI126" s="36"/>
      <c r="ZJ126" s="36"/>
      <c r="ZK126" s="36"/>
      <c r="ZL126" s="36"/>
      <c r="ZM126" s="36"/>
      <c r="ZN126" s="36"/>
      <c r="ZO126" s="36"/>
      <c r="ZP126" s="36"/>
      <c r="ZQ126" s="36"/>
      <c r="ZR126" s="36"/>
      <c r="ZS126" s="36"/>
      <c r="ZT126" s="36"/>
      <c r="ZU126" s="36"/>
      <c r="ZV126" s="36"/>
      <c r="ZW126" s="36"/>
    </row>
    <row r="127" spans="1:1206" x14ac:dyDescent="0.25">
      <c r="A127" s="21"/>
      <c r="B127" s="13"/>
      <c r="D127" s="13"/>
      <c r="E127" s="13"/>
      <c r="F127" s="2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25"/>
      <c r="X127" s="25"/>
      <c r="Y127" s="53"/>
      <c r="Z127" s="53"/>
      <c r="AA127" s="25"/>
      <c r="AB127" s="25"/>
      <c r="AC127" s="25"/>
      <c r="AD127" s="25"/>
      <c r="AE127" s="13"/>
      <c r="AF127" s="13"/>
      <c r="AG127" s="25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5"/>
      <c r="BD127" s="15"/>
      <c r="BE127" s="15"/>
      <c r="BF127" s="27"/>
      <c r="BG127" s="13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59"/>
      <c r="BV127" s="59"/>
      <c r="BW127" s="59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K127" s="25"/>
      <c r="CL127" s="25"/>
      <c r="CM127" s="25"/>
      <c r="CN127" s="61"/>
      <c r="CO127" s="61"/>
      <c r="CP127" s="61"/>
      <c r="CQ127" s="61"/>
      <c r="CR127" s="61"/>
      <c r="CS127" s="25"/>
      <c r="CT127" s="25"/>
      <c r="CU127" s="25"/>
      <c r="CV127" s="25"/>
      <c r="CW127" s="25"/>
      <c r="CX127" s="13"/>
      <c r="CY127" s="13"/>
      <c r="CZ127" s="26"/>
      <c r="DA127" s="26"/>
      <c r="DB127" s="26"/>
      <c r="DC127" s="26"/>
      <c r="DD127" s="86"/>
      <c r="DQ127" s="26"/>
      <c r="DR127" s="26"/>
      <c r="DS127" s="26"/>
      <c r="DT127" s="26"/>
      <c r="DU127" s="26"/>
      <c r="DV127" s="26"/>
      <c r="DW127" s="26"/>
      <c r="EB127" s="26"/>
      <c r="EC127" s="6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64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6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65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6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65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6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64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64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42"/>
      <c r="LA127" s="42"/>
      <c r="LB127" s="42"/>
      <c r="LC127" s="42"/>
      <c r="LD127" s="42"/>
      <c r="LE127" s="42"/>
      <c r="LF127" s="42"/>
      <c r="LG127" s="42"/>
      <c r="LH127" s="42"/>
      <c r="LI127" s="42"/>
      <c r="LJ127" s="42"/>
      <c r="LK127" s="42"/>
      <c r="LL127" s="42"/>
      <c r="LM127" s="42"/>
      <c r="LN127" s="42"/>
      <c r="LO127" s="42"/>
      <c r="LP127" s="42"/>
      <c r="LQ127" s="42"/>
      <c r="LR127" s="42"/>
      <c r="LS127" s="42"/>
      <c r="LT127" s="42"/>
      <c r="LU127" s="42"/>
      <c r="LV127" s="42"/>
      <c r="LW127" s="42"/>
      <c r="LX127" s="42"/>
      <c r="LY127" s="42"/>
      <c r="LZ127" s="42"/>
      <c r="MA127" s="42"/>
      <c r="MB127" s="42"/>
      <c r="MC127" s="42"/>
      <c r="MD127" s="42"/>
      <c r="ME127" s="42"/>
      <c r="MF127" s="42"/>
      <c r="MG127" s="42"/>
      <c r="MH127" s="42"/>
      <c r="MI127" s="42"/>
      <c r="MJ127" s="42"/>
      <c r="MK127" s="42"/>
      <c r="ML127" s="42"/>
      <c r="MM127" s="42"/>
      <c r="MN127" s="42"/>
      <c r="MO127" s="42"/>
      <c r="MP127" s="42"/>
      <c r="MQ127" s="42"/>
      <c r="MR127" s="42"/>
      <c r="MS127" s="42"/>
      <c r="MT127" s="42"/>
      <c r="MU127" s="42"/>
      <c r="MV127" s="42"/>
      <c r="MW127" s="42"/>
      <c r="MX127" s="42"/>
      <c r="MY127" s="42"/>
      <c r="MZ127" s="42"/>
      <c r="NA127" s="42"/>
      <c r="NB127" s="42"/>
      <c r="NC127" s="42"/>
      <c r="ND127" s="42"/>
      <c r="NE127" s="42"/>
      <c r="NF127" s="42"/>
      <c r="NG127" s="42"/>
      <c r="NH127" s="42"/>
      <c r="NI127" s="42"/>
      <c r="NJ127" s="42"/>
      <c r="NK127" s="42"/>
      <c r="NL127" s="42"/>
      <c r="NM127" s="42"/>
      <c r="NN127" s="42"/>
      <c r="NO127" s="42"/>
      <c r="NP127" s="42"/>
      <c r="NQ127" s="42"/>
      <c r="NR127" s="42"/>
      <c r="NS127" s="42"/>
      <c r="NT127" s="42"/>
      <c r="NU127" s="42"/>
      <c r="NV127" s="42"/>
      <c r="NW127" s="42"/>
      <c r="NX127" s="42"/>
      <c r="NY127" s="42"/>
      <c r="NZ127" s="42"/>
      <c r="OA127" s="42"/>
      <c r="OB127" s="42"/>
      <c r="OC127" s="42"/>
      <c r="OD127" s="42"/>
      <c r="OE127" s="42"/>
      <c r="OF127" s="42"/>
      <c r="OG127" s="42"/>
      <c r="OH127" s="42"/>
      <c r="OI127" s="42"/>
      <c r="OJ127" s="42"/>
      <c r="OK127" s="42"/>
      <c r="OL127" s="42"/>
      <c r="OM127" s="42"/>
      <c r="ON127" s="42"/>
      <c r="OO127" s="42"/>
      <c r="OP127" s="42"/>
      <c r="OQ127" s="42"/>
      <c r="OR127" s="42"/>
      <c r="OS127" s="42"/>
      <c r="OT127" s="42"/>
      <c r="OU127" s="42"/>
      <c r="OV127" s="42"/>
      <c r="OW127" s="42"/>
      <c r="OX127" s="42"/>
      <c r="OY127" s="42"/>
      <c r="OZ127" s="42"/>
      <c r="PA127" s="42"/>
      <c r="PB127" s="42"/>
      <c r="PC127" s="42"/>
      <c r="PD127" s="42"/>
      <c r="PE127" s="42"/>
      <c r="PF127" s="42"/>
      <c r="PG127" s="42"/>
      <c r="PH127" s="42"/>
      <c r="PI127" s="42"/>
      <c r="PJ127" s="42"/>
      <c r="PK127" s="42"/>
      <c r="PL127" s="42"/>
      <c r="PM127" s="42"/>
      <c r="PN127" s="42"/>
      <c r="PO127" s="42"/>
      <c r="PP127" s="42"/>
      <c r="PQ127" s="42"/>
      <c r="PR127" s="42"/>
      <c r="PS127" s="42"/>
      <c r="PT127" s="42"/>
      <c r="PU127" s="42"/>
      <c r="PV127" s="42"/>
      <c r="PW127" s="42"/>
      <c r="PX127" s="42"/>
      <c r="PY127" s="42"/>
      <c r="PZ127" s="42"/>
      <c r="QA127" s="42"/>
      <c r="QB127" s="42"/>
      <c r="QC127" s="42"/>
      <c r="QD127" s="42"/>
      <c r="QE127" s="42"/>
      <c r="QF127" s="42"/>
      <c r="QG127" s="42"/>
      <c r="QH127" s="42"/>
      <c r="QI127" s="42"/>
      <c r="QJ127" s="42"/>
      <c r="QK127" s="42"/>
      <c r="QL127" s="42"/>
      <c r="QM127" s="42"/>
      <c r="QN127" s="42"/>
      <c r="QO127" s="42"/>
      <c r="QP127" s="42"/>
      <c r="QQ127" s="42"/>
      <c r="QR127" s="42"/>
      <c r="QS127" s="42"/>
      <c r="QT127" s="42"/>
      <c r="QU127" s="42"/>
      <c r="QV127" s="42"/>
      <c r="QW127" s="42"/>
      <c r="QX127" s="42"/>
      <c r="QY127" s="42"/>
      <c r="QZ127" s="42"/>
      <c r="RA127" s="42"/>
      <c r="RB127" s="42"/>
      <c r="RC127" s="42"/>
      <c r="RD127" s="42"/>
      <c r="RE127" s="42"/>
      <c r="RF127" s="42"/>
      <c r="RG127" s="42"/>
      <c r="RH127" s="42"/>
      <c r="RI127" s="42"/>
      <c r="RJ127" s="42"/>
      <c r="RK127" s="42"/>
      <c r="RL127" s="42"/>
      <c r="RM127" s="42"/>
      <c r="RN127" s="42"/>
      <c r="RO127" s="42"/>
      <c r="RP127" s="42"/>
      <c r="RQ127" s="42"/>
      <c r="RR127" s="42"/>
      <c r="RS127" s="42"/>
      <c r="RT127" s="42"/>
      <c r="RU127" s="42"/>
      <c r="RV127" s="42"/>
      <c r="RW127" s="42"/>
      <c r="RX127" s="42"/>
      <c r="RY127" s="42"/>
      <c r="RZ127" s="42"/>
      <c r="SA127" s="42"/>
      <c r="SB127" s="42"/>
      <c r="SC127" s="42"/>
      <c r="SD127" s="42"/>
      <c r="SE127" s="42"/>
      <c r="SF127" s="42"/>
      <c r="SG127" s="42"/>
      <c r="SH127" s="42"/>
      <c r="SI127" s="42"/>
      <c r="SJ127" s="42"/>
      <c r="SK127" s="42"/>
      <c r="SL127" s="42"/>
      <c r="SM127" s="42"/>
      <c r="SN127" s="42"/>
      <c r="SO127" s="42"/>
      <c r="SP127" s="42"/>
      <c r="SQ127" s="42"/>
      <c r="SR127" s="42"/>
      <c r="SS127" s="42"/>
      <c r="ST127" s="42"/>
      <c r="SU127" s="42"/>
      <c r="SV127" s="42"/>
      <c r="SW127" s="42"/>
      <c r="SX127" s="42"/>
      <c r="SY127" s="42"/>
      <c r="SZ127" s="42"/>
      <c r="TA127" s="42"/>
      <c r="TB127" s="42"/>
      <c r="TC127" s="42"/>
      <c r="TD127" s="42"/>
      <c r="TE127" s="42"/>
      <c r="TF127" s="42"/>
      <c r="TG127" s="42"/>
      <c r="TH127" s="42"/>
      <c r="TI127" s="42"/>
      <c r="TJ127" s="42"/>
      <c r="TK127" s="42"/>
      <c r="TL127" s="42"/>
      <c r="TM127" s="42"/>
      <c r="TN127" s="42"/>
      <c r="TO127" s="42"/>
      <c r="TP127" s="42"/>
      <c r="WH127" s="36"/>
      <c r="WI127" s="36"/>
      <c r="WJ127" s="36"/>
      <c r="WK127" s="36"/>
      <c r="WL127" s="36"/>
      <c r="WM127" s="36"/>
      <c r="WN127" s="36"/>
      <c r="WO127" s="36"/>
      <c r="WP127" s="36"/>
      <c r="WQ127" s="36"/>
      <c r="WR127" s="36"/>
      <c r="WS127" s="36"/>
      <c r="WT127" s="36"/>
      <c r="WU127" s="36"/>
      <c r="WV127" s="36"/>
      <c r="WW127" s="36"/>
      <c r="WX127" s="36"/>
      <c r="WY127" s="36"/>
      <c r="WZ127" s="36"/>
      <c r="XA127" s="36"/>
      <c r="XB127" s="36"/>
      <c r="XC127" s="36"/>
      <c r="XD127" s="36"/>
      <c r="XE127" s="36"/>
      <c r="XF127" s="36"/>
      <c r="XG127" s="36"/>
      <c r="XH127" s="36"/>
      <c r="XI127" s="36"/>
      <c r="XJ127" s="36"/>
      <c r="XK127" s="36"/>
      <c r="XL127" s="36"/>
      <c r="XM127" s="36"/>
      <c r="XN127" s="36"/>
      <c r="XO127" s="36"/>
      <c r="XP127" s="36"/>
      <c r="XQ127" s="36"/>
      <c r="XR127" s="36"/>
      <c r="XS127" s="36"/>
      <c r="XT127" s="36"/>
      <c r="XU127" s="36"/>
      <c r="XV127" s="36"/>
      <c r="XW127" s="36"/>
      <c r="XX127" s="36"/>
      <c r="XY127" s="36"/>
      <c r="XZ127" s="36"/>
      <c r="YA127" s="36"/>
      <c r="YB127" s="36"/>
      <c r="YC127" s="36"/>
      <c r="YD127" s="36"/>
      <c r="YE127" s="36"/>
      <c r="YF127" s="36"/>
      <c r="YG127" s="36"/>
      <c r="YH127" s="36"/>
      <c r="YI127" s="36"/>
      <c r="YJ127" s="36"/>
      <c r="YK127" s="36"/>
      <c r="YL127" s="36"/>
      <c r="YM127" s="36"/>
      <c r="YN127" s="36"/>
      <c r="YO127" s="36"/>
      <c r="YP127" s="36"/>
      <c r="YQ127" s="36"/>
      <c r="YR127" s="36"/>
      <c r="YS127" s="36"/>
      <c r="YT127" s="36"/>
      <c r="YU127" s="36"/>
      <c r="YV127" s="36"/>
      <c r="YW127" s="36"/>
      <c r="YX127" s="36"/>
      <c r="YY127" s="36"/>
      <c r="YZ127" s="36"/>
      <c r="ZA127" s="36"/>
      <c r="ZB127" s="36"/>
      <c r="ZC127" s="36"/>
      <c r="ZD127" s="36"/>
      <c r="ZE127" s="36"/>
      <c r="ZF127" s="36"/>
      <c r="ZG127" s="36"/>
      <c r="ZH127" s="36"/>
      <c r="ZI127" s="36"/>
      <c r="ZJ127" s="36"/>
      <c r="ZK127" s="36"/>
      <c r="ZL127" s="36"/>
      <c r="ZM127" s="36"/>
      <c r="ZN127" s="36"/>
      <c r="ZO127" s="36"/>
      <c r="ZP127" s="36"/>
      <c r="ZQ127" s="36"/>
      <c r="ZR127" s="36"/>
      <c r="ZS127" s="36"/>
      <c r="ZT127" s="36"/>
      <c r="ZU127" s="36"/>
      <c r="ZV127" s="36"/>
      <c r="ZW127" s="36"/>
    </row>
    <row r="128" spans="1:1206" x14ac:dyDescent="0.25">
      <c r="A128" s="21"/>
      <c r="B128" s="13"/>
      <c r="D128" s="13"/>
      <c r="E128" s="13"/>
      <c r="F128" s="2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25"/>
      <c r="X128" s="25"/>
      <c r="Y128" s="50"/>
      <c r="Z128" s="50"/>
      <c r="AA128" s="25"/>
      <c r="AB128" s="25"/>
      <c r="AC128" s="25"/>
      <c r="AD128" s="25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60"/>
      <c r="BC128" s="15"/>
      <c r="BD128" s="15"/>
      <c r="BE128" s="15"/>
      <c r="BF128" s="27"/>
      <c r="BG128" s="13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59"/>
      <c r="BV128" s="59"/>
      <c r="BW128" s="59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K128" s="25"/>
      <c r="CL128" s="25"/>
      <c r="CM128" s="25"/>
      <c r="CN128" s="61"/>
      <c r="CO128" s="61"/>
      <c r="CP128" s="61"/>
      <c r="CQ128" s="61"/>
      <c r="CR128" s="61"/>
      <c r="CS128" s="25"/>
      <c r="CT128" s="25"/>
      <c r="CU128" s="25"/>
      <c r="CV128" s="25"/>
      <c r="CW128" s="25"/>
      <c r="CX128" s="13"/>
      <c r="CY128" s="13"/>
      <c r="CZ128" s="15"/>
      <c r="DA128" s="15"/>
      <c r="DB128" s="15"/>
      <c r="DC128" s="15"/>
      <c r="DD128" s="86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5"/>
      <c r="DR128" s="15"/>
      <c r="DS128" s="15"/>
      <c r="DT128" s="26"/>
      <c r="DU128" s="15"/>
      <c r="DV128" s="15"/>
      <c r="DW128" s="15"/>
      <c r="DX128" s="13"/>
      <c r="DY128" s="13"/>
      <c r="DZ128" s="13"/>
      <c r="EA128" s="13"/>
      <c r="EB128" s="15"/>
      <c r="EC128" s="6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64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6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65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6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65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6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64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64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</row>
    <row r="129" spans="1:699" x14ac:dyDescent="0.25">
      <c r="A129" s="21"/>
      <c r="B129" s="66"/>
      <c r="D129" s="13"/>
      <c r="E129" s="13"/>
      <c r="F129" s="22"/>
      <c r="G129" s="13"/>
      <c r="H129" s="13"/>
      <c r="I129" s="13"/>
      <c r="J129" s="93"/>
      <c r="Y129" s="53"/>
      <c r="Z129" s="53"/>
      <c r="AD129" s="25"/>
      <c r="BF129" s="27"/>
      <c r="BG129" s="111"/>
      <c r="BH129" s="111"/>
      <c r="BI129" s="111"/>
      <c r="BJ129" s="111"/>
      <c r="BK129" s="111"/>
      <c r="BL129" s="111"/>
      <c r="BM129" s="111"/>
      <c r="BN129" s="111"/>
      <c r="BO129" s="111"/>
      <c r="BP129" s="111"/>
      <c r="BQ129" s="111"/>
      <c r="BR129" s="111"/>
      <c r="BS129" s="111"/>
      <c r="BT129" s="111"/>
      <c r="BU129" s="112"/>
      <c r="BV129" s="112"/>
      <c r="BW129" s="112"/>
      <c r="BX129" s="111"/>
      <c r="BY129" s="111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K129" s="6"/>
      <c r="CL129" s="6"/>
      <c r="CM129" s="6"/>
      <c r="CX129" s="13"/>
      <c r="CY129" s="13"/>
      <c r="CZ129" s="26"/>
      <c r="DA129" s="26"/>
      <c r="DB129" s="15"/>
      <c r="DC129" s="26"/>
      <c r="DD129" s="29"/>
      <c r="DV129" s="26"/>
      <c r="EB129" s="26"/>
      <c r="EC129" s="30"/>
      <c r="EU129" s="31"/>
      <c r="FM129" s="30"/>
      <c r="GE129" s="32"/>
      <c r="GW129" s="30"/>
      <c r="HO129" s="32"/>
      <c r="IG129" s="30"/>
      <c r="IY129" s="31"/>
      <c r="KI129" s="31"/>
    </row>
    <row r="130" spans="1:699" x14ac:dyDescent="0.25">
      <c r="A130" s="21"/>
      <c r="B130" s="66"/>
      <c r="D130" s="13"/>
      <c r="E130" s="13"/>
      <c r="F130" s="22"/>
      <c r="Y130" s="53"/>
      <c r="Z130" s="53"/>
      <c r="AA130" s="106"/>
      <c r="AB130" s="106"/>
      <c r="AD130" s="25"/>
      <c r="AG130" s="23"/>
      <c r="AH130" s="23"/>
      <c r="AI130" s="23"/>
      <c r="BC130" s="98"/>
      <c r="BD130" s="98"/>
      <c r="BE130" s="98"/>
      <c r="BF130" s="89"/>
      <c r="BG130" s="111"/>
      <c r="BH130" s="112"/>
      <c r="BI130" s="112"/>
      <c r="BJ130" s="112"/>
      <c r="BK130" s="112"/>
      <c r="BL130" s="112"/>
      <c r="BM130" s="112"/>
      <c r="BN130" s="112"/>
      <c r="BO130" s="112"/>
      <c r="BP130" s="112"/>
      <c r="BQ130" s="112"/>
      <c r="BR130" s="112"/>
      <c r="BS130" s="112"/>
      <c r="BT130" s="112"/>
      <c r="BU130" s="112"/>
      <c r="BV130" s="112"/>
      <c r="BW130" s="112"/>
      <c r="BX130" s="112"/>
      <c r="BY130" s="112"/>
      <c r="CN130" s="105"/>
      <c r="CO130" s="105"/>
      <c r="CP130" s="105"/>
      <c r="CX130" s="13"/>
      <c r="CY130" s="13"/>
      <c r="CZ130" s="26"/>
      <c r="DA130" s="26"/>
      <c r="DB130" s="26"/>
      <c r="DC130" s="26"/>
      <c r="DD130" s="29"/>
      <c r="DV130" s="26"/>
      <c r="EB130" s="26"/>
      <c r="EC130" s="30"/>
      <c r="EU130" s="31"/>
      <c r="FM130" s="30"/>
      <c r="GE130" s="32"/>
      <c r="GW130" s="30"/>
      <c r="HO130" s="32"/>
      <c r="IG130" s="30"/>
      <c r="IY130" s="31"/>
      <c r="KI130" s="31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</row>
    <row r="131" spans="1:699" ht="15" customHeight="1" x14ac:dyDescent="0.25">
      <c r="A131" s="21"/>
      <c r="B131" s="13"/>
      <c r="D131" s="13"/>
      <c r="E131" s="13"/>
      <c r="F131" s="22"/>
      <c r="I131" s="13"/>
      <c r="Y131" s="53"/>
      <c r="Z131" s="53"/>
      <c r="AC131" s="25"/>
      <c r="AD131" s="25"/>
      <c r="AI131" s="42"/>
      <c r="BF131" s="27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43"/>
      <c r="BV131" s="43"/>
      <c r="BW131" s="43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K131" s="6"/>
      <c r="CL131" s="6"/>
      <c r="CM131" s="6"/>
      <c r="CN131" s="105"/>
      <c r="CO131" s="105"/>
      <c r="CP131" s="105"/>
      <c r="CQ131" s="105"/>
      <c r="CR131" s="105"/>
      <c r="CX131" s="13"/>
      <c r="CY131" s="13"/>
      <c r="CZ131" s="26"/>
      <c r="DA131" s="26"/>
      <c r="DB131" s="15"/>
      <c r="DC131" s="26"/>
      <c r="DD131" s="29"/>
      <c r="DP131" s="93"/>
      <c r="DQ131" s="130"/>
      <c r="DR131" s="130"/>
      <c r="DS131" s="130"/>
      <c r="DT131" s="130"/>
      <c r="DU131" s="130"/>
      <c r="DV131" s="130"/>
      <c r="DW131" s="93"/>
      <c r="DX131" s="93"/>
      <c r="DY131" s="93"/>
      <c r="DZ131" s="93"/>
      <c r="EA131" s="93"/>
      <c r="EB131" s="130"/>
      <c r="EC131" s="30"/>
      <c r="EU131" s="31"/>
      <c r="FM131" s="30"/>
      <c r="GE131" s="32"/>
      <c r="GW131" s="30"/>
      <c r="HO131" s="32"/>
      <c r="IG131" s="30"/>
      <c r="IY131" s="31"/>
      <c r="KI131" s="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</row>
    <row r="132" spans="1:699" ht="15" customHeight="1" x14ac:dyDescent="0.25">
      <c r="A132" s="21"/>
      <c r="B132" s="13"/>
      <c r="D132" s="13"/>
      <c r="E132" s="13"/>
      <c r="F132" s="2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25"/>
      <c r="X132" s="25"/>
      <c r="Y132" s="50"/>
      <c r="Z132" s="50"/>
      <c r="AA132" s="25"/>
      <c r="AB132" s="25"/>
      <c r="AC132" s="25"/>
      <c r="AD132" s="25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60"/>
      <c r="BC132" s="15"/>
      <c r="BD132" s="15"/>
      <c r="BE132" s="15"/>
      <c r="BF132" s="27"/>
      <c r="BG132" s="13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59"/>
      <c r="BV132" s="59"/>
      <c r="BW132" s="59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K132" s="25"/>
      <c r="CL132" s="25"/>
      <c r="CM132" s="25"/>
      <c r="CN132" s="61"/>
      <c r="CO132" s="61"/>
      <c r="CP132" s="61"/>
      <c r="CQ132" s="61"/>
      <c r="CR132" s="61"/>
      <c r="CS132" s="25"/>
      <c r="CT132" s="25"/>
      <c r="CU132" s="25"/>
      <c r="CV132" s="25"/>
      <c r="CW132" s="25"/>
      <c r="CX132" s="13"/>
      <c r="CY132" s="13"/>
      <c r="CZ132" s="15"/>
      <c r="DA132" s="15"/>
      <c r="DB132" s="15"/>
      <c r="DC132" s="15"/>
      <c r="DD132" s="86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5"/>
      <c r="DR132" s="15"/>
      <c r="DS132" s="15"/>
      <c r="DT132" s="15"/>
      <c r="DU132" s="15"/>
      <c r="DV132" s="15"/>
      <c r="DW132" s="15"/>
      <c r="DX132" s="13"/>
      <c r="DY132" s="13"/>
      <c r="DZ132" s="13"/>
      <c r="EA132" s="13"/>
      <c r="EB132" s="15"/>
      <c r="EC132" s="6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64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6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65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6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65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/>
      <c r="IG132" s="63"/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64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  <c r="KG132" s="13"/>
      <c r="KH132" s="13"/>
      <c r="KI132" s="64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  <c r="KW132" s="13"/>
      <c r="KX132" s="13"/>
      <c r="KY132" s="13"/>
      <c r="TQ132" s="36"/>
      <c r="TR132" s="36"/>
      <c r="TS132" s="36"/>
      <c r="TT132" s="36"/>
      <c r="TU132" s="36"/>
      <c r="TV132" s="36"/>
      <c r="TW132" s="36"/>
      <c r="TX132" s="36"/>
      <c r="TY132" s="36"/>
      <c r="TZ132" s="36"/>
      <c r="UA132" s="36"/>
      <c r="UB132" s="36"/>
      <c r="UC132" s="36"/>
      <c r="UD132" s="36"/>
      <c r="UE132" s="36"/>
      <c r="UF132" s="36"/>
      <c r="UG132" s="36"/>
      <c r="UH132" s="36"/>
      <c r="UI132" s="36"/>
      <c r="UJ132" s="36"/>
      <c r="UK132" s="36"/>
      <c r="UL132" s="36"/>
      <c r="UM132" s="36"/>
      <c r="UN132" s="36"/>
      <c r="UO132" s="36"/>
      <c r="UP132" s="36"/>
      <c r="UQ132" s="36"/>
      <c r="UR132" s="36"/>
      <c r="US132" s="36"/>
      <c r="UT132" s="36"/>
      <c r="UU132" s="36"/>
      <c r="UV132" s="36"/>
      <c r="UW132" s="36"/>
      <c r="UX132" s="36"/>
      <c r="UY132" s="36"/>
      <c r="UZ132" s="36"/>
      <c r="VA132" s="36"/>
      <c r="VB132" s="36"/>
      <c r="VC132" s="36"/>
      <c r="VD132" s="36"/>
      <c r="VE132" s="36"/>
      <c r="VF132" s="36"/>
      <c r="VG132" s="36"/>
      <c r="VH132" s="36"/>
      <c r="VI132" s="36"/>
      <c r="VJ132" s="36"/>
      <c r="VK132" s="36"/>
      <c r="VL132" s="36"/>
      <c r="VM132" s="36"/>
      <c r="VN132" s="36"/>
      <c r="VO132" s="36"/>
      <c r="VP132" s="36"/>
      <c r="VQ132" s="36"/>
      <c r="VR132" s="36"/>
      <c r="VS132" s="36"/>
      <c r="VT132" s="36"/>
      <c r="VU132" s="36"/>
      <c r="VV132" s="36"/>
      <c r="VW132" s="36"/>
      <c r="VX132" s="36"/>
      <c r="VY132" s="36"/>
      <c r="VZ132" s="36"/>
      <c r="WA132" s="36"/>
      <c r="WB132" s="36"/>
      <c r="WC132" s="36"/>
      <c r="WD132" s="36"/>
      <c r="WE132" s="36"/>
      <c r="WF132" s="36"/>
      <c r="WG132" s="36"/>
      <c r="WH132" s="36"/>
      <c r="WI132" s="36"/>
      <c r="WJ132" s="36"/>
      <c r="WK132" s="36"/>
      <c r="WL132" s="36"/>
      <c r="WM132" s="36"/>
      <c r="WN132" s="36"/>
      <c r="WO132" s="36"/>
      <c r="WP132" s="36"/>
      <c r="WQ132" s="36"/>
      <c r="WR132" s="36"/>
      <c r="WS132" s="36"/>
      <c r="WT132" s="36"/>
      <c r="WU132" s="36"/>
      <c r="WV132" s="36"/>
      <c r="WW132" s="36"/>
      <c r="WX132" s="36"/>
      <c r="WY132" s="36"/>
      <c r="WZ132" s="36"/>
      <c r="XA132" s="36"/>
      <c r="XB132" s="36"/>
      <c r="XC132" s="36"/>
      <c r="XD132" s="36"/>
      <c r="XE132" s="36"/>
      <c r="XF132" s="36"/>
      <c r="XG132" s="36"/>
      <c r="XH132" s="36"/>
      <c r="XI132" s="36"/>
      <c r="XJ132" s="36"/>
      <c r="XK132" s="36"/>
      <c r="XL132" s="36"/>
      <c r="XM132" s="36"/>
      <c r="XN132" s="36"/>
      <c r="XO132" s="36"/>
      <c r="XP132" s="36"/>
      <c r="XQ132" s="36"/>
      <c r="XR132" s="36"/>
      <c r="XS132" s="36"/>
      <c r="XT132" s="36"/>
      <c r="XU132" s="36"/>
      <c r="XV132" s="36"/>
      <c r="XW132" s="36"/>
      <c r="XX132" s="36"/>
      <c r="XY132" s="36"/>
      <c r="XZ132" s="36"/>
      <c r="YA132" s="36"/>
      <c r="YB132" s="36"/>
      <c r="YC132" s="36"/>
      <c r="YD132" s="36"/>
      <c r="YE132" s="36"/>
      <c r="YF132" s="36"/>
      <c r="YG132" s="36"/>
      <c r="YH132" s="36"/>
      <c r="YI132" s="36"/>
      <c r="YJ132" s="36"/>
      <c r="YK132" s="36"/>
      <c r="YL132" s="36"/>
      <c r="YM132" s="36"/>
      <c r="YN132" s="36"/>
      <c r="YO132" s="36"/>
      <c r="YP132" s="36"/>
      <c r="YQ132" s="36"/>
      <c r="YR132" s="36"/>
      <c r="YS132" s="36"/>
      <c r="YT132" s="36"/>
      <c r="YU132" s="36"/>
      <c r="YV132" s="36"/>
      <c r="YW132" s="36"/>
      <c r="YX132" s="36"/>
      <c r="YY132" s="36"/>
      <c r="YZ132" s="36"/>
      <c r="ZA132" s="36"/>
      <c r="ZB132" s="36"/>
      <c r="ZC132" s="36"/>
      <c r="ZD132" s="36"/>
      <c r="ZE132" s="36"/>
      <c r="ZF132" s="36"/>
      <c r="ZG132" s="36"/>
      <c r="ZH132" s="36"/>
      <c r="ZI132" s="36"/>
      <c r="ZJ132" s="36"/>
      <c r="ZK132" s="36"/>
      <c r="ZL132" s="36"/>
      <c r="ZM132" s="36"/>
      <c r="ZN132" s="36"/>
      <c r="ZO132" s="36"/>
      <c r="ZP132" s="36"/>
      <c r="ZQ132" s="36"/>
      <c r="ZR132" s="36"/>
      <c r="ZS132" s="36"/>
      <c r="ZT132" s="36"/>
      <c r="ZU132" s="36"/>
      <c r="ZV132" s="36"/>
      <c r="ZW132" s="36"/>
    </row>
    <row r="133" spans="1:699" ht="15" customHeight="1" x14ac:dyDescent="0.25">
      <c r="A133" s="21"/>
      <c r="B133" s="13"/>
      <c r="D133" s="13"/>
      <c r="E133" s="13"/>
      <c r="F133" s="2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25"/>
      <c r="X133" s="25"/>
      <c r="Y133" s="50"/>
      <c r="Z133" s="50"/>
      <c r="AA133" s="25"/>
      <c r="AB133" s="25"/>
      <c r="AC133" s="25"/>
      <c r="AD133" s="25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60"/>
      <c r="BC133" s="15"/>
      <c r="BD133" s="15"/>
      <c r="BE133" s="15"/>
      <c r="BG133" s="13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59"/>
      <c r="BV133" s="59"/>
      <c r="BW133" s="59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K133" s="25"/>
      <c r="CL133" s="25"/>
      <c r="CM133" s="25"/>
      <c r="CN133" s="61"/>
      <c r="CO133" s="61"/>
      <c r="CP133" s="61"/>
      <c r="CQ133" s="61"/>
      <c r="CR133" s="61"/>
      <c r="CS133" s="25"/>
      <c r="CT133" s="25"/>
      <c r="CU133" s="25"/>
      <c r="CV133" s="25"/>
      <c r="CW133" s="25"/>
      <c r="CX133" s="13"/>
      <c r="CY133" s="13"/>
      <c r="CZ133" s="15"/>
      <c r="DA133" s="15"/>
      <c r="DB133" s="15"/>
      <c r="DC133" s="15"/>
      <c r="DD133" s="86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5"/>
      <c r="DR133" s="15"/>
      <c r="DS133" s="15"/>
      <c r="DT133" s="15"/>
      <c r="DU133" s="15"/>
      <c r="DV133" s="15"/>
      <c r="DW133" s="15"/>
      <c r="DX133" s="13"/>
      <c r="DY133" s="13"/>
      <c r="DZ133" s="13"/>
      <c r="EA133" s="13"/>
      <c r="EB133" s="15"/>
      <c r="EC133" s="6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64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6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65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6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65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6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64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64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TQ133" s="36"/>
      <c r="TR133" s="36"/>
      <c r="TS133" s="36"/>
      <c r="TT133" s="36"/>
      <c r="TU133" s="36"/>
      <c r="TV133" s="36"/>
      <c r="TW133" s="36"/>
      <c r="TX133" s="36"/>
      <c r="TY133" s="36"/>
      <c r="TZ133" s="36"/>
      <c r="UA133" s="36"/>
      <c r="UB133" s="36"/>
      <c r="UC133" s="36"/>
      <c r="UD133" s="36"/>
      <c r="UE133" s="36"/>
      <c r="UF133" s="36"/>
      <c r="UG133" s="36"/>
      <c r="UH133" s="36"/>
      <c r="UI133" s="36"/>
      <c r="UJ133" s="36"/>
      <c r="UK133" s="36"/>
      <c r="UL133" s="36"/>
      <c r="UM133" s="36"/>
      <c r="UN133" s="36"/>
      <c r="UO133" s="36"/>
      <c r="UP133" s="36"/>
      <c r="UQ133" s="36"/>
      <c r="UR133" s="36"/>
      <c r="US133" s="36"/>
      <c r="UT133" s="36"/>
      <c r="UU133" s="36"/>
      <c r="UV133" s="36"/>
      <c r="UW133" s="36"/>
      <c r="UX133" s="36"/>
      <c r="UY133" s="36"/>
      <c r="UZ133" s="36"/>
      <c r="VA133" s="36"/>
      <c r="VB133" s="36"/>
      <c r="VC133" s="36"/>
      <c r="VD133" s="36"/>
      <c r="VE133" s="36"/>
      <c r="VF133" s="36"/>
      <c r="VG133" s="36"/>
      <c r="VH133" s="36"/>
      <c r="VI133" s="36"/>
      <c r="VJ133" s="36"/>
      <c r="VK133" s="36"/>
      <c r="VL133" s="36"/>
      <c r="VM133" s="36"/>
      <c r="VN133" s="36"/>
      <c r="VO133" s="36"/>
      <c r="VP133" s="36"/>
      <c r="VQ133" s="36"/>
      <c r="VR133" s="36"/>
      <c r="VS133" s="36"/>
      <c r="VT133" s="36"/>
      <c r="VU133" s="36"/>
      <c r="VV133" s="36"/>
      <c r="VW133" s="36"/>
      <c r="VX133" s="36"/>
      <c r="VY133" s="36"/>
      <c r="VZ133" s="36"/>
      <c r="WA133" s="36"/>
      <c r="WB133" s="36"/>
      <c r="WC133" s="36"/>
      <c r="WD133" s="36"/>
      <c r="WE133" s="36"/>
      <c r="WF133" s="36"/>
      <c r="WG133" s="36"/>
    </row>
    <row r="134" spans="1:699" ht="15" customHeight="1" x14ac:dyDescent="0.25">
      <c r="A134" s="21"/>
      <c r="B134" s="13"/>
      <c r="D134" s="13"/>
      <c r="E134" s="13"/>
      <c r="F134" s="2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25"/>
      <c r="X134" s="25"/>
      <c r="Y134" s="50"/>
      <c r="Z134" s="50"/>
      <c r="AA134" s="25"/>
      <c r="AB134" s="25"/>
      <c r="AC134" s="25"/>
      <c r="AD134" s="25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60"/>
      <c r="BC134" s="35"/>
      <c r="BD134" s="35"/>
      <c r="BE134" s="35"/>
      <c r="BF134" s="27"/>
      <c r="BG134" s="13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59"/>
      <c r="BV134" s="59"/>
      <c r="BW134" s="59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K134" s="25"/>
      <c r="CL134" s="25"/>
      <c r="CM134" s="25"/>
      <c r="CN134" s="61"/>
      <c r="CO134" s="61"/>
      <c r="CP134" s="61"/>
      <c r="CQ134" s="61"/>
      <c r="CR134" s="61"/>
      <c r="CS134" s="25"/>
      <c r="CT134" s="25"/>
      <c r="CU134" s="25"/>
      <c r="CV134" s="25"/>
      <c r="CW134" s="25"/>
      <c r="CX134" s="13"/>
      <c r="CY134" s="13"/>
      <c r="CZ134" s="15"/>
      <c r="DA134" s="15"/>
      <c r="DB134" s="15"/>
      <c r="DC134" s="15"/>
      <c r="DD134" s="86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5"/>
      <c r="DR134" s="15"/>
      <c r="DS134" s="15"/>
      <c r="DT134" s="15"/>
      <c r="DU134" s="15"/>
      <c r="DV134" s="15"/>
      <c r="DW134" s="15"/>
      <c r="DX134" s="13"/>
      <c r="DY134" s="13"/>
      <c r="DZ134" s="13"/>
      <c r="EA134" s="13"/>
      <c r="EB134" s="15"/>
      <c r="EC134" s="6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64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6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65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6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65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6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64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64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TQ134" s="36"/>
      <c r="TR134" s="36"/>
      <c r="TS134" s="36"/>
      <c r="TT134" s="36"/>
      <c r="TU134" s="36"/>
      <c r="TV134" s="36"/>
      <c r="TW134" s="36"/>
      <c r="TX134" s="36"/>
      <c r="TY134" s="36"/>
      <c r="TZ134" s="36"/>
      <c r="UA134" s="36"/>
      <c r="UB134" s="36"/>
      <c r="UC134" s="36"/>
      <c r="UD134" s="36"/>
      <c r="UE134" s="36"/>
      <c r="UF134" s="36"/>
      <c r="UG134" s="36"/>
      <c r="UH134" s="36"/>
      <c r="UI134" s="36"/>
      <c r="UJ134" s="36"/>
      <c r="UK134" s="36"/>
      <c r="UL134" s="36"/>
      <c r="UM134" s="36"/>
      <c r="UN134" s="36"/>
      <c r="UO134" s="36"/>
      <c r="UP134" s="36"/>
      <c r="UQ134" s="36"/>
      <c r="UR134" s="36"/>
      <c r="US134" s="36"/>
      <c r="UT134" s="36"/>
      <c r="UU134" s="36"/>
      <c r="UV134" s="36"/>
      <c r="UW134" s="36"/>
      <c r="UX134" s="36"/>
      <c r="UY134" s="36"/>
      <c r="UZ134" s="36"/>
      <c r="VA134" s="36"/>
      <c r="VB134" s="36"/>
      <c r="VC134" s="36"/>
      <c r="VD134" s="36"/>
      <c r="VE134" s="36"/>
      <c r="VF134" s="36"/>
      <c r="VG134" s="36"/>
      <c r="VH134" s="36"/>
      <c r="VI134" s="36"/>
      <c r="VJ134" s="36"/>
      <c r="VK134" s="36"/>
      <c r="VL134" s="36"/>
      <c r="VM134" s="36"/>
      <c r="VN134" s="36"/>
      <c r="VO134" s="36"/>
      <c r="VP134" s="36"/>
      <c r="VQ134" s="36"/>
      <c r="VR134" s="36"/>
      <c r="VS134" s="36"/>
      <c r="VT134" s="36"/>
      <c r="VU134" s="36"/>
      <c r="VV134" s="36"/>
      <c r="VW134" s="36"/>
      <c r="VX134" s="36"/>
      <c r="VY134" s="36"/>
      <c r="VZ134" s="36"/>
      <c r="WA134" s="36"/>
      <c r="WB134" s="36"/>
      <c r="WC134" s="36"/>
      <c r="WD134" s="36"/>
      <c r="WE134" s="36"/>
      <c r="WF134" s="36"/>
      <c r="WG134" s="36"/>
    </row>
    <row r="135" spans="1:699" ht="15" customHeight="1" x14ac:dyDescent="0.25">
      <c r="A135" s="21"/>
      <c r="B135" s="13"/>
      <c r="D135" s="13"/>
      <c r="E135" s="13"/>
      <c r="F135" s="2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25"/>
      <c r="X135" s="25"/>
      <c r="Y135" s="50"/>
      <c r="Z135" s="50"/>
      <c r="AA135" s="25"/>
      <c r="AB135" s="25"/>
      <c r="AC135" s="25"/>
      <c r="AD135" s="25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60"/>
      <c r="BC135" s="15"/>
      <c r="BD135" s="15"/>
      <c r="BE135" s="15"/>
      <c r="BF135" s="27"/>
      <c r="BG135" s="13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59"/>
      <c r="BV135" s="59"/>
      <c r="BW135" s="59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K135" s="25"/>
      <c r="CL135" s="25"/>
      <c r="CM135" s="25"/>
      <c r="CN135" s="61"/>
      <c r="CO135" s="61"/>
      <c r="CP135" s="61"/>
      <c r="CQ135" s="61"/>
      <c r="CR135" s="61"/>
      <c r="CS135" s="25"/>
      <c r="CT135" s="25"/>
      <c r="CU135" s="25"/>
      <c r="CV135" s="25"/>
      <c r="CW135" s="25"/>
      <c r="CX135" s="13"/>
      <c r="CY135" s="13"/>
      <c r="CZ135" s="15"/>
      <c r="DA135" s="15"/>
      <c r="DB135" s="15"/>
      <c r="DC135" s="15"/>
      <c r="DD135" s="86"/>
      <c r="DE135" s="13"/>
      <c r="DF135" s="15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5"/>
      <c r="DR135" s="15"/>
      <c r="DS135" s="15"/>
      <c r="DT135" s="15"/>
      <c r="DU135" s="15"/>
      <c r="DV135" s="15"/>
      <c r="DW135" s="15"/>
      <c r="DX135" s="13"/>
      <c r="DY135" s="13"/>
      <c r="DZ135" s="13"/>
      <c r="EA135" s="13"/>
      <c r="EB135" s="15"/>
      <c r="EC135" s="6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64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6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65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6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65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6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64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64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TQ135" s="36"/>
      <c r="TR135" s="36"/>
      <c r="TS135" s="36"/>
      <c r="TT135" s="36"/>
      <c r="TU135" s="36"/>
      <c r="TV135" s="36"/>
      <c r="TW135" s="36"/>
      <c r="TX135" s="36"/>
      <c r="TY135" s="36"/>
      <c r="TZ135" s="36"/>
      <c r="UA135" s="36"/>
      <c r="UB135" s="36"/>
      <c r="UC135" s="36"/>
      <c r="UD135" s="36"/>
      <c r="UE135" s="36"/>
      <c r="UF135" s="36"/>
      <c r="UG135" s="36"/>
      <c r="UH135" s="36"/>
      <c r="UI135" s="36"/>
      <c r="UJ135" s="36"/>
      <c r="UK135" s="36"/>
      <c r="UL135" s="36"/>
      <c r="UM135" s="36"/>
      <c r="UN135" s="36"/>
      <c r="UO135" s="36"/>
      <c r="UP135" s="36"/>
      <c r="UQ135" s="36"/>
      <c r="UR135" s="36"/>
      <c r="US135" s="36"/>
      <c r="UT135" s="36"/>
      <c r="UU135" s="36"/>
      <c r="UV135" s="36"/>
      <c r="UW135" s="36"/>
      <c r="UX135" s="36"/>
      <c r="UY135" s="36"/>
      <c r="UZ135" s="36"/>
      <c r="VA135" s="36"/>
      <c r="VB135" s="36"/>
      <c r="VC135" s="36"/>
      <c r="VD135" s="36"/>
      <c r="VE135" s="36"/>
      <c r="VF135" s="36"/>
      <c r="VG135" s="36"/>
      <c r="VH135" s="36"/>
      <c r="VI135" s="36"/>
      <c r="VJ135" s="36"/>
      <c r="VK135" s="36"/>
      <c r="VL135" s="36"/>
      <c r="VM135" s="36"/>
      <c r="VN135" s="36"/>
      <c r="VO135" s="36"/>
      <c r="VP135" s="36"/>
      <c r="VQ135" s="36"/>
      <c r="VR135" s="36"/>
      <c r="VS135" s="36"/>
      <c r="VT135" s="36"/>
      <c r="VU135" s="36"/>
      <c r="VV135" s="36"/>
      <c r="VW135" s="36"/>
      <c r="VX135" s="36"/>
      <c r="VY135" s="36"/>
      <c r="VZ135" s="36"/>
      <c r="WA135" s="36"/>
      <c r="WB135" s="36"/>
      <c r="WC135" s="36"/>
      <c r="WD135" s="36"/>
      <c r="WE135" s="36"/>
      <c r="WF135" s="36"/>
      <c r="WG135" s="36"/>
    </row>
    <row r="136" spans="1:699" ht="15" customHeight="1" x14ac:dyDescent="0.25">
      <c r="A136" s="21"/>
      <c r="B136" s="13"/>
      <c r="D136" s="13"/>
      <c r="E136" s="13"/>
      <c r="F136" s="2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25"/>
      <c r="X136" s="25"/>
      <c r="Y136" s="50"/>
      <c r="Z136" s="50"/>
      <c r="AA136" s="25"/>
      <c r="AB136" s="25"/>
      <c r="AC136" s="25"/>
      <c r="AD136" s="25"/>
      <c r="AE136" s="13"/>
      <c r="AF136" s="13"/>
      <c r="AG136" s="13"/>
      <c r="AH136" s="13"/>
      <c r="AI136" s="13"/>
      <c r="AJ136" s="13"/>
      <c r="AK136" s="13"/>
      <c r="AL136" s="13"/>
      <c r="AM136" s="13"/>
      <c r="AN136" s="60"/>
      <c r="AO136" s="60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60"/>
      <c r="BC136" s="15"/>
      <c r="BD136" s="15"/>
      <c r="BE136" s="15"/>
      <c r="BF136" s="27"/>
      <c r="BG136" s="13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59"/>
      <c r="BV136" s="59"/>
      <c r="BW136" s="59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K136" s="25"/>
      <c r="CL136" s="25"/>
      <c r="CM136" s="25"/>
      <c r="CN136" s="61"/>
      <c r="CO136" s="61"/>
      <c r="CP136" s="61"/>
      <c r="CQ136" s="61"/>
      <c r="CR136" s="61"/>
      <c r="CS136" s="25"/>
      <c r="CT136" s="25"/>
      <c r="CU136" s="25"/>
      <c r="CV136" s="25"/>
      <c r="CW136" s="25"/>
      <c r="CX136" s="13"/>
      <c r="CY136" s="13"/>
      <c r="CZ136" s="15"/>
      <c r="DA136" s="15"/>
      <c r="DB136" s="15"/>
      <c r="DC136" s="15"/>
      <c r="DD136" s="29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5"/>
      <c r="DR136" s="15"/>
      <c r="DS136" s="15"/>
      <c r="DT136" s="15"/>
      <c r="DU136" s="15"/>
      <c r="DV136" s="15"/>
      <c r="DW136" s="15"/>
      <c r="DX136" s="13"/>
      <c r="DY136" s="13"/>
      <c r="DZ136" s="13"/>
      <c r="EA136" s="13"/>
      <c r="EB136" s="15"/>
      <c r="EC136" s="6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64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6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65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6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65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6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64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64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42"/>
      <c r="LA136" s="42"/>
      <c r="LB136" s="42"/>
      <c r="LC136" s="42"/>
      <c r="LD136" s="42"/>
      <c r="LE136" s="42"/>
      <c r="LF136" s="42"/>
      <c r="LG136" s="42"/>
      <c r="LH136" s="42"/>
      <c r="LI136" s="42"/>
      <c r="LJ136" s="42"/>
      <c r="LK136" s="42"/>
      <c r="LL136" s="42"/>
      <c r="LM136" s="42"/>
      <c r="LN136" s="42"/>
      <c r="LO136" s="42"/>
      <c r="LP136" s="42"/>
      <c r="LQ136" s="42"/>
      <c r="LR136" s="42"/>
      <c r="LS136" s="42"/>
      <c r="LT136" s="42"/>
      <c r="LU136" s="42"/>
      <c r="LV136" s="42"/>
      <c r="LW136" s="42"/>
      <c r="LX136" s="42"/>
      <c r="LY136" s="42"/>
      <c r="LZ136" s="42"/>
      <c r="MA136" s="42"/>
      <c r="MB136" s="42"/>
      <c r="MC136" s="42"/>
      <c r="MD136" s="42"/>
      <c r="ME136" s="42"/>
      <c r="MF136" s="42"/>
      <c r="MG136" s="42"/>
      <c r="MH136" s="42"/>
      <c r="MI136" s="42"/>
      <c r="MJ136" s="42"/>
      <c r="MK136" s="42"/>
      <c r="ML136" s="42"/>
      <c r="MM136" s="42"/>
      <c r="MN136" s="42"/>
      <c r="MO136" s="42"/>
      <c r="MP136" s="42"/>
      <c r="MQ136" s="42"/>
      <c r="MR136" s="42"/>
      <c r="MS136" s="42"/>
      <c r="MT136" s="42"/>
      <c r="MU136" s="42"/>
      <c r="MV136" s="42"/>
      <c r="MW136" s="42"/>
      <c r="MX136" s="42"/>
      <c r="MY136" s="42"/>
      <c r="MZ136" s="42"/>
      <c r="NA136" s="42"/>
      <c r="NB136" s="42"/>
      <c r="NC136" s="42"/>
      <c r="ND136" s="42"/>
      <c r="NE136" s="42"/>
      <c r="NF136" s="42"/>
      <c r="NG136" s="42"/>
      <c r="NH136" s="42"/>
      <c r="NI136" s="42"/>
      <c r="NJ136" s="42"/>
      <c r="NK136" s="42"/>
      <c r="NL136" s="42"/>
      <c r="NM136" s="42"/>
      <c r="NN136" s="42"/>
      <c r="NO136" s="42"/>
      <c r="NP136" s="42"/>
      <c r="NQ136" s="42"/>
      <c r="NR136" s="42"/>
      <c r="NS136" s="42"/>
      <c r="NT136" s="42"/>
      <c r="NU136" s="42"/>
      <c r="NV136" s="42"/>
      <c r="NW136" s="42"/>
      <c r="NX136" s="42"/>
      <c r="NY136" s="42"/>
      <c r="NZ136" s="42"/>
      <c r="OA136" s="42"/>
      <c r="OB136" s="42"/>
      <c r="OC136" s="42"/>
      <c r="OD136" s="42"/>
      <c r="OE136" s="42"/>
      <c r="OF136" s="42"/>
      <c r="OG136" s="42"/>
      <c r="OH136" s="42"/>
      <c r="OI136" s="42"/>
      <c r="OJ136" s="42"/>
      <c r="OK136" s="42"/>
      <c r="OL136" s="42"/>
      <c r="OM136" s="42"/>
      <c r="ON136" s="42"/>
      <c r="OO136" s="42"/>
      <c r="OP136" s="42"/>
      <c r="OQ136" s="42"/>
      <c r="OR136" s="42"/>
      <c r="OS136" s="42"/>
      <c r="OT136" s="42"/>
      <c r="OU136" s="42"/>
      <c r="OV136" s="42"/>
      <c r="OW136" s="42"/>
      <c r="OX136" s="42"/>
      <c r="OY136" s="42"/>
      <c r="OZ136" s="42"/>
      <c r="PA136" s="42"/>
      <c r="PB136" s="42"/>
      <c r="PC136" s="42"/>
      <c r="PD136" s="42"/>
      <c r="PE136" s="42"/>
      <c r="PF136" s="42"/>
      <c r="PG136" s="42"/>
      <c r="PH136" s="42"/>
      <c r="PI136" s="42"/>
      <c r="PJ136" s="42"/>
      <c r="PK136" s="42"/>
      <c r="PL136" s="42"/>
      <c r="PM136" s="42"/>
      <c r="PN136" s="42"/>
      <c r="PO136" s="42"/>
      <c r="PP136" s="42"/>
      <c r="PQ136" s="42"/>
      <c r="PR136" s="42"/>
      <c r="PS136" s="42"/>
      <c r="PT136" s="42"/>
      <c r="PU136" s="42"/>
      <c r="PV136" s="42"/>
      <c r="PW136" s="42"/>
      <c r="PX136" s="42"/>
      <c r="PY136" s="42"/>
      <c r="PZ136" s="42"/>
      <c r="QA136" s="42"/>
      <c r="QB136" s="42"/>
      <c r="QC136" s="42"/>
      <c r="QD136" s="42"/>
      <c r="QE136" s="42"/>
      <c r="QF136" s="42"/>
      <c r="QG136" s="42"/>
      <c r="QH136" s="42"/>
      <c r="QI136" s="42"/>
      <c r="QJ136" s="42"/>
      <c r="QK136" s="42"/>
      <c r="QL136" s="42"/>
      <c r="QM136" s="42"/>
      <c r="QN136" s="42"/>
      <c r="QO136" s="42"/>
      <c r="QP136" s="42"/>
      <c r="QQ136" s="42"/>
      <c r="QR136" s="42"/>
      <c r="QS136" s="42"/>
      <c r="QT136" s="42"/>
      <c r="QU136" s="42"/>
      <c r="QV136" s="42"/>
      <c r="QW136" s="42"/>
      <c r="QX136" s="42"/>
      <c r="QY136" s="42"/>
      <c r="QZ136" s="42"/>
      <c r="RA136" s="42"/>
      <c r="RB136" s="42"/>
      <c r="RC136" s="42"/>
      <c r="RD136" s="42"/>
      <c r="RE136" s="42"/>
      <c r="RF136" s="42"/>
      <c r="RG136" s="42"/>
      <c r="RH136" s="42"/>
      <c r="RI136" s="42"/>
      <c r="RJ136" s="42"/>
      <c r="RK136" s="42"/>
      <c r="RL136" s="42"/>
      <c r="RM136" s="42"/>
      <c r="RN136" s="42"/>
      <c r="RO136" s="42"/>
      <c r="RP136" s="42"/>
      <c r="RQ136" s="42"/>
      <c r="RR136" s="42"/>
      <c r="RS136" s="42"/>
      <c r="RT136" s="42"/>
      <c r="RU136" s="42"/>
      <c r="RV136" s="42"/>
      <c r="RW136" s="42"/>
      <c r="RX136" s="42"/>
      <c r="RY136" s="42"/>
      <c r="RZ136" s="42"/>
      <c r="SA136" s="42"/>
      <c r="SB136" s="42"/>
      <c r="SC136" s="42"/>
      <c r="SD136" s="42"/>
      <c r="SE136" s="42"/>
      <c r="SF136" s="42"/>
      <c r="SG136" s="42"/>
      <c r="SH136" s="42"/>
      <c r="SI136" s="42"/>
      <c r="SJ136" s="42"/>
      <c r="SK136" s="42"/>
      <c r="SL136" s="42"/>
      <c r="SM136" s="42"/>
      <c r="SN136" s="42"/>
      <c r="SO136" s="42"/>
      <c r="SP136" s="42"/>
      <c r="SQ136" s="42"/>
      <c r="SR136" s="42"/>
      <c r="SS136" s="42"/>
      <c r="ST136" s="42"/>
      <c r="SU136" s="42"/>
      <c r="SV136" s="42"/>
      <c r="SW136" s="42"/>
      <c r="SX136" s="42"/>
      <c r="SY136" s="42"/>
      <c r="SZ136" s="42"/>
      <c r="TA136" s="42"/>
      <c r="TB136" s="42"/>
      <c r="TC136" s="42"/>
      <c r="TD136" s="42"/>
      <c r="TE136" s="42"/>
      <c r="TF136" s="42"/>
      <c r="TG136" s="42"/>
      <c r="TH136" s="42"/>
      <c r="TI136" s="42"/>
      <c r="TJ136" s="42"/>
      <c r="TK136" s="42"/>
      <c r="TL136" s="42"/>
      <c r="TM136" s="42"/>
      <c r="TN136" s="42"/>
      <c r="TO136" s="42"/>
      <c r="TP136" s="42"/>
      <c r="TQ136" s="36"/>
      <c r="TR136" s="36"/>
      <c r="TS136" s="36"/>
      <c r="TT136" s="36"/>
      <c r="TU136" s="36"/>
      <c r="TV136" s="36"/>
      <c r="TW136" s="36"/>
      <c r="TX136" s="36"/>
      <c r="TY136" s="36"/>
      <c r="TZ136" s="36"/>
      <c r="UA136" s="36"/>
      <c r="UB136" s="36"/>
      <c r="UC136" s="36"/>
      <c r="UD136" s="36"/>
      <c r="UE136" s="36"/>
      <c r="UF136" s="36"/>
      <c r="UG136" s="36"/>
      <c r="UH136" s="36"/>
      <c r="UI136" s="36"/>
      <c r="UJ136" s="36"/>
      <c r="UK136" s="36"/>
      <c r="UL136" s="36"/>
      <c r="UM136" s="36"/>
      <c r="UN136" s="36"/>
      <c r="UO136" s="36"/>
      <c r="UP136" s="36"/>
      <c r="UQ136" s="36"/>
      <c r="UR136" s="36"/>
      <c r="US136" s="36"/>
      <c r="UT136" s="36"/>
      <c r="UU136" s="36"/>
      <c r="UV136" s="36"/>
      <c r="UW136" s="36"/>
      <c r="UX136" s="36"/>
      <c r="UY136" s="36"/>
      <c r="UZ136" s="36"/>
      <c r="VA136" s="36"/>
      <c r="VB136" s="36"/>
      <c r="VC136" s="36"/>
      <c r="VD136" s="36"/>
      <c r="VE136" s="36"/>
      <c r="VF136" s="36"/>
      <c r="VG136" s="36"/>
      <c r="VH136" s="36"/>
      <c r="VI136" s="36"/>
      <c r="VJ136" s="36"/>
      <c r="VK136" s="36"/>
      <c r="VL136" s="36"/>
      <c r="VM136" s="36"/>
      <c r="VN136" s="36"/>
      <c r="VO136" s="36"/>
      <c r="VP136" s="36"/>
      <c r="VQ136" s="36"/>
      <c r="VR136" s="36"/>
      <c r="VS136" s="36"/>
      <c r="VT136" s="36"/>
      <c r="VU136" s="36"/>
      <c r="VV136" s="36"/>
      <c r="VW136" s="36"/>
      <c r="VX136" s="36"/>
      <c r="VY136" s="36"/>
      <c r="VZ136" s="36"/>
      <c r="WA136" s="36"/>
      <c r="WB136" s="36"/>
      <c r="WC136" s="36"/>
      <c r="WD136" s="36"/>
      <c r="WE136" s="36"/>
      <c r="WF136" s="36"/>
      <c r="WG136" s="36"/>
    </row>
    <row r="137" spans="1:699" ht="15" customHeight="1" x14ac:dyDescent="0.25">
      <c r="A137" s="21"/>
      <c r="B137" s="13"/>
      <c r="D137" s="13"/>
      <c r="E137" s="13"/>
      <c r="F137" s="22"/>
      <c r="G137" s="13"/>
      <c r="H137" s="13"/>
      <c r="I137" s="13"/>
      <c r="Y137" s="53"/>
      <c r="Z137" s="53"/>
      <c r="AC137" s="25"/>
      <c r="AD137" s="25"/>
      <c r="BF137" s="27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43"/>
      <c r="BV137" s="43"/>
      <c r="BW137" s="4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K137" s="13"/>
      <c r="CL137" s="13"/>
      <c r="CM137" s="13"/>
      <c r="CX137" s="13"/>
      <c r="CY137" s="13"/>
      <c r="CZ137" s="26"/>
      <c r="DA137" s="15"/>
      <c r="DB137" s="15"/>
      <c r="DC137" s="15"/>
      <c r="DD137" s="29"/>
      <c r="DV137" s="26"/>
      <c r="EB137" s="26"/>
      <c r="EC137" s="30"/>
      <c r="EU137" s="31"/>
      <c r="FM137" s="30"/>
      <c r="GE137" s="32"/>
      <c r="GW137" s="30"/>
      <c r="HO137" s="32"/>
      <c r="IG137" s="30"/>
      <c r="IY137" s="31"/>
      <c r="KI137" s="31"/>
    </row>
    <row r="138" spans="1:699" ht="15" customHeight="1" x14ac:dyDescent="0.25">
      <c r="A138" s="21"/>
      <c r="B138" s="13"/>
      <c r="D138" s="13"/>
      <c r="E138" s="13"/>
      <c r="F138" s="22"/>
      <c r="G138" s="13"/>
      <c r="H138" s="13"/>
      <c r="I138" s="13"/>
      <c r="Y138" s="50"/>
      <c r="Z138" s="53"/>
      <c r="AC138" s="25"/>
      <c r="AD138" s="25"/>
      <c r="AI138" s="42"/>
      <c r="BF138" s="27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43"/>
      <c r="BV138" s="43"/>
      <c r="BW138" s="43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K138" s="6"/>
      <c r="CL138" s="6"/>
      <c r="CM138" s="6"/>
      <c r="CX138" s="13"/>
      <c r="CY138" s="13"/>
      <c r="CZ138" s="26"/>
      <c r="DA138" s="26"/>
      <c r="DB138" s="26"/>
      <c r="DC138" s="26"/>
      <c r="DD138" s="29"/>
      <c r="DV138" s="26"/>
      <c r="DW138" s="26"/>
      <c r="DX138" s="26"/>
      <c r="DY138" s="26"/>
      <c r="DZ138" s="26"/>
      <c r="EB138" s="26"/>
      <c r="EC138" s="30"/>
      <c r="EU138" s="31"/>
      <c r="FM138" s="30"/>
      <c r="GE138" s="32"/>
      <c r="GW138" s="30"/>
      <c r="HO138" s="32"/>
      <c r="IG138" s="30"/>
      <c r="IY138" s="31"/>
      <c r="KI138" s="31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</row>
    <row r="139" spans="1:699" ht="15" customHeight="1" x14ac:dyDescent="0.25">
      <c r="A139" s="21"/>
      <c r="B139" s="13"/>
      <c r="D139" s="13"/>
      <c r="E139" s="13"/>
      <c r="F139" s="2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25"/>
      <c r="X139" s="25"/>
      <c r="Y139" s="50"/>
      <c r="Z139" s="50"/>
      <c r="AA139" s="25"/>
      <c r="AB139" s="25"/>
      <c r="AC139" s="25"/>
      <c r="AD139" s="25"/>
      <c r="AE139" s="13"/>
      <c r="AF139" s="13"/>
      <c r="AG139" s="13"/>
      <c r="AH139" s="13"/>
      <c r="AI139" s="13"/>
      <c r="AJ139" s="13"/>
      <c r="AK139" s="13"/>
      <c r="AL139" s="13"/>
      <c r="AM139" s="13"/>
      <c r="AN139" s="60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60"/>
      <c r="BC139" s="15"/>
      <c r="BD139" s="85"/>
      <c r="BE139" s="15"/>
      <c r="BF139" s="27"/>
      <c r="BG139" s="13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59"/>
      <c r="BV139" s="59"/>
      <c r="BW139" s="59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K139" s="25"/>
      <c r="CL139" s="25"/>
      <c r="CM139" s="25"/>
      <c r="CN139" s="61"/>
      <c r="CO139" s="61"/>
      <c r="CP139" s="61"/>
      <c r="CQ139" s="61"/>
      <c r="CR139" s="61"/>
      <c r="CS139" s="25"/>
      <c r="CT139" s="25"/>
      <c r="CU139" s="25"/>
      <c r="CV139" s="25"/>
      <c r="CW139" s="25"/>
      <c r="CX139" s="13"/>
      <c r="CY139" s="13"/>
      <c r="CZ139" s="15"/>
      <c r="DA139" s="15"/>
      <c r="DB139" s="15"/>
      <c r="DC139" s="15"/>
      <c r="DD139" s="86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5"/>
      <c r="DR139" s="15"/>
      <c r="DS139" s="15"/>
      <c r="DT139" s="15"/>
      <c r="DU139" s="15"/>
      <c r="DV139" s="15"/>
      <c r="DW139" s="15"/>
      <c r="DX139" s="13"/>
      <c r="DY139" s="13"/>
      <c r="DZ139" s="13"/>
      <c r="EA139" s="13"/>
      <c r="EB139" s="15"/>
      <c r="EC139" s="6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64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6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65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6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65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6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64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64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TQ139" s="36"/>
      <c r="TR139" s="36"/>
      <c r="TS139" s="36"/>
      <c r="TT139" s="36"/>
      <c r="TU139" s="36"/>
      <c r="TV139" s="36"/>
      <c r="TW139" s="36"/>
      <c r="TX139" s="36"/>
      <c r="TY139" s="36"/>
      <c r="TZ139" s="36"/>
      <c r="UA139" s="36"/>
      <c r="UB139" s="36"/>
      <c r="UC139" s="36"/>
      <c r="UD139" s="36"/>
      <c r="UE139" s="36"/>
      <c r="UF139" s="36"/>
      <c r="UG139" s="36"/>
      <c r="UH139" s="36"/>
      <c r="UI139" s="36"/>
      <c r="UJ139" s="36"/>
      <c r="UK139" s="36"/>
      <c r="UL139" s="36"/>
      <c r="UM139" s="36"/>
      <c r="UN139" s="36"/>
      <c r="UO139" s="36"/>
      <c r="UP139" s="36"/>
      <c r="UQ139" s="36"/>
      <c r="UR139" s="36"/>
      <c r="US139" s="36"/>
      <c r="UT139" s="36"/>
      <c r="UU139" s="36"/>
      <c r="UV139" s="36"/>
      <c r="UW139" s="36"/>
      <c r="UX139" s="36"/>
      <c r="UY139" s="36"/>
      <c r="UZ139" s="36"/>
      <c r="VA139" s="36"/>
      <c r="VB139" s="36"/>
      <c r="VC139" s="36"/>
      <c r="VD139" s="36"/>
      <c r="VE139" s="36"/>
      <c r="VF139" s="36"/>
      <c r="VG139" s="36"/>
      <c r="VH139" s="36"/>
      <c r="VI139" s="36"/>
      <c r="VJ139" s="36"/>
      <c r="VK139" s="36"/>
      <c r="VL139" s="36"/>
      <c r="VM139" s="36"/>
      <c r="VN139" s="36"/>
      <c r="VO139" s="36"/>
      <c r="VP139" s="36"/>
      <c r="VQ139" s="36"/>
      <c r="VR139" s="36"/>
      <c r="VS139" s="36"/>
      <c r="VT139" s="36"/>
      <c r="VU139" s="36"/>
      <c r="VV139" s="36"/>
      <c r="VW139" s="36"/>
      <c r="VX139" s="36"/>
      <c r="VY139" s="36"/>
      <c r="VZ139" s="36"/>
      <c r="WA139" s="36"/>
      <c r="WB139" s="36"/>
      <c r="WC139" s="36"/>
      <c r="WD139" s="36"/>
      <c r="WE139" s="36"/>
      <c r="WF139" s="36"/>
      <c r="WG139" s="36"/>
    </row>
    <row r="140" spans="1:699" ht="15" customHeight="1" x14ac:dyDescent="0.25">
      <c r="A140" s="88"/>
      <c r="B140" s="36"/>
      <c r="D140" s="36"/>
      <c r="E140" s="36"/>
      <c r="F140" s="117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128"/>
      <c r="X140" s="128"/>
      <c r="Y140" s="53"/>
      <c r="Z140" s="53"/>
      <c r="AA140" s="128"/>
      <c r="AB140" s="128"/>
      <c r="AD140" s="25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120"/>
      <c r="BD140" s="120"/>
      <c r="BE140" s="120"/>
      <c r="BF140" s="121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122"/>
      <c r="BV140" s="122"/>
      <c r="BW140" s="122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K140" s="36"/>
      <c r="CL140" s="36"/>
      <c r="CM140" s="36"/>
      <c r="CN140" s="160"/>
      <c r="CO140" s="160"/>
      <c r="CP140" s="160"/>
      <c r="CQ140" s="160"/>
      <c r="CR140" s="162"/>
      <c r="CS140" s="118"/>
      <c r="CT140" s="118"/>
      <c r="CU140" s="118"/>
      <c r="CV140" s="118"/>
      <c r="CW140" s="118"/>
      <c r="CX140" s="13"/>
      <c r="CY140" s="93"/>
      <c r="CZ140" s="120"/>
      <c r="DA140" s="120"/>
      <c r="DB140" s="120"/>
      <c r="DC140" s="120"/>
      <c r="DD140" s="161"/>
      <c r="DE140" s="88"/>
      <c r="DF140" s="88"/>
      <c r="DG140" s="88"/>
      <c r="DH140" s="88"/>
      <c r="DI140" s="88"/>
      <c r="DJ140" s="88"/>
      <c r="DK140" s="88"/>
      <c r="DL140" s="88"/>
      <c r="DM140" s="88"/>
      <c r="DN140" s="88"/>
      <c r="DO140" s="88"/>
      <c r="DP140" s="88"/>
      <c r="DQ140" s="120"/>
      <c r="DR140" s="120"/>
      <c r="DS140" s="120"/>
      <c r="DT140" s="120"/>
      <c r="DU140" s="120"/>
      <c r="DV140" s="120"/>
      <c r="DW140" s="120"/>
      <c r="DX140" s="36"/>
      <c r="DY140" s="36"/>
      <c r="DZ140" s="36"/>
      <c r="EA140" s="36"/>
      <c r="EB140" s="120"/>
      <c r="EC140" s="125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12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125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127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125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127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125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  <c r="IW140" s="36"/>
      <c r="IX140" s="36"/>
      <c r="IY140" s="126"/>
      <c r="IZ140" s="36"/>
      <c r="JA140" s="36"/>
      <c r="JB140" s="36"/>
      <c r="JC140" s="36"/>
      <c r="JD140" s="36"/>
      <c r="JE140" s="36"/>
      <c r="JF140" s="36"/>
      <c r="JG140" s="36"/>
      <c r="JH140" s="36"/>
      <c r="JI140" s="36"/>
      <c r="JJ140" s="36"/>
      <c r="JK140" s="36"/>
      <c r="JL140" s="36"/>
      <c r="JM140" s="36"/>
      <c r="JN140" s="36"/>
      <c r="JO140" s="36"/>
      <c r="JP140" s="36"/>
      <c r="JQ140" s="36"/>
      <c r="JR140" s="36"/>
      <c r="JS140" s="36"/>
      <c r="JT140" s="36"/>
      <c r="JU140" s="36"/>
      <c r="JV140" s="36"/>
      <c r="JW140" s="36"/>
      <c r="JX140" s="36"/>
      <c r="JY140" s="36"/>
      <c r="JZ140" s="36"/>
      <c r="KA140" s="36"/>
      <c r="KB140" s="36"/>
      <c r="KC140" s="36"/>
      <c r="KD140" s="36"/>
      <c r="KE140" s="36"/>
      <c r="KF140" s="36"/>
      <c r="KG140" s="36"/>
      <c r="KH140" s="36"/>
      <c r="KI140" s="126"/>
      <c r="KJ140" s="36"/>
      <c r="KK140" s="36"/>
      <c r="KL140" s="36"/>
      <c r="KM140" s="36"/>
      <c r="KN140" s="36"/>
      <c r="KO140" s="36"/>
      <c r="KP140" s="36"/>
      <c r="KQ140" s="36"/>
      <c r="KR140" s="36"/>
      <c r="KS140" s="36"/>
      <c r="KT140" s="36"/>
      <c r="KU140" s="36"/>
      <c r="KV140" s="36"/>
      <c r="KW140" s="36"/>
      <c r="KX140" s="36"/>
      <c r="KY140" s="36"/>
      <c r="KZ140" s="88"/>
      <c r="LA140" s="88"/>
      <c r="LB140" s="88"/>
      <c r="LC140" s="88"/>
      <c r="LD140" s="88"/>
      <c r="LE140" s="88"/>
      <c r="LF140" s="88"/>
      <c r="LG140" s="88"/>
      <c r="LH140" s="88"/>
      <c r="LI140" s="88"/>
      <c r="LJ140" s="88"/>
      <c r="LK140" s="88"/>
      <c r="LL140" s="88"/>
      <c r="LM140" s="88"/>
      <c r="LN140" s="88"/>
      <c r="LO140" s="88"/>
      <c r="LP140" s="88"/>
      <c r="LQ140" s="88"/>
      <c r="LR140" s="88"/>
      <c r="LS140" s="88"/>
      <c r="LT140" s="88"/>
      <c r="LU140" s="88"/>
      <c r="LV140" s="88"/>
      <c r="LW140" s="88"/>
      <c r="LX140" s="88"/>
      <c r="LY140" s="88"/>
      <c r="LZ140" s="88"/>
      <c r="MA140" s="88"/>
      <c r="MB140" s="88"/>
      <c r="MC140" s="88"/>
      <c r="MD140" s="88"/>
      <c r="ME140" s="88"/>
      <c r="MF140" s="88"/>
      <c r="MG140" s="88"/>
      <c r="MH140" s="88"/>
      <c r="MI140" s="88"/>
      <c r="MJ140" s="88"/>
      <c r="MK140" s="88"/>
      <c r="ML140" s="88"/>
      <c r="MM140" s="88"/>
      <c r="MN140" s="88"/>
      <c r="MO140" s="88"/>
      <c r="MP140" s="88"/>
      <c r="MQ140" s="88"/>
      <c r="MR140" s="88"/>
      <c r="MS140" s="88"/>
      <c r="MT140" s="88"/>
      <c r="MU140" s="88"/>
      <c r="MV140" s="88"/>
      <c r="MW140" s="88"/>
      <c r="MX140" s="88"/>
      <c r="MY140" s="88"/>
      <c r="MZ140" s="88"/>
      <c r="NA140" s="88"/>
      <c r="NB140" s="88"/>
      <c r="NC140" s="88"/>
      <c r="ND140" s="88"/>
      <c r="NE140" s="88"/>
      <c r="NF140" s="88"/>
      <c r="NG140" s="88"/>
      <c r="NH140" s="88"/>
      <c r="NI140" s="88"/>
      <c r="NJ140" s="88"/>
      <c r="NK140" s="88"/>
      <c r="NL140" s="88"/>
      <c r="NM140" s="88"/>
      <c r="NN140" s="88"/>
      <c r="NO140" s="88"/>
      <c r="NP140" s="88"/>
      <c r="NQ140" s="88"/>
      <c r="NR140" s="88"/>
      <c r="NS140" s="88"/>
      <c r="NT140" s="88"/>
      <c r="NU140" s="88"/>
      <c r="NV140" s="88"/>
      <c r="NW140" s="88"/>
      <c r="NX140" s="88"/>
      <c r="NY140" s="88"/>
      <c r="NZ140" s="88"/>
      <c r="OA140" s="88"/>
      <c r="OB140" s="88"/>
      <c r="OC140" s="88"/>
      <c r="OD140" s="88"/>
      <c r="OE140" s="88"/>
      <c r="OF140" s="88"/>
      <c r="OG140" s="88"/>
      <c r="OH140" s="88"/>
      <c r="OI140" s="88"/>
      <c r="OJ140" s="88"/>
      <c r="OK140" s="88"/>
      <c r="OL140" s="88"/>
      <c r="OM140" s="88"/>
      <c r="ON140" s="88"/>
      <c r="OO140" s="88"/>
      <c r="OP140" s="88"/>
      <c r="OQ140" s="88"/>
      <c r="OR140" s="88"/>
      <c r="OS140" s="88"/>
      <c r="OT140" s="88"/>
      <c r="OU140" s="88"/>
      <c r="OV140" s="88"/>
      <c r="OW140" s="88"/>
      <c r="OX140" s="88"/>
      <c r="OY140" s="88"/>
      <c r="OZ140" s="88"/>
      <c r="PA140" s="88"/>
      <c r="PB140" s="88"/>
      <c r="PC140" s="88"/>
      <c r="PD140" s="88"/>
      <c r="PE140" s="88"/>
      <c r="PF140" s="88"/>
      <c r="PG140" s="88"/>
      <c r="PH140" s="88"/>
      <c r="PI140" s="88"/>
      <c r="PJ140" s="88"/>
      <c r="PK140" s="88"/>
      <c r="PL140" s="88"/>
      <c r="PM140" s="88"/>
      <c r="PN140" s="88"/>
      <c r="PO140" s="88"/>
      <c r="PP140" s="88"/>
      <c r="PQ140" s="88"/>
      <c r="PR140" s="88"/>
      <c r="PS140" s="88"/>
      <c r="PT140" s="88"/>
      <c r="PU140" s="88"/>
      <c r="PV140" s="88"/>
      <c r="PW140" s="88"/>
      <c r="PX140" s="88"/>
      <c r="PY140" s="88"/>
      <c r="PZ140" s="88"/>
      <c r="QA140" s="88"/>
      <c r="QB140" s="88"/>
      <c r="QC140" s="88"/>
      <c r="QD140" s="88"/>
      <c r="QE140" s="88"/>
      <c r="QF140" s="88"/>
      <c r="QG140" s="88"/>
      <c r="QH140" s="88"/>
      <c r="QI140" s="88"/>
      <c r="QJ140" s="88"/>
      <c r="QK140" s="88"/>
      <c r="QL140" s="88"/>
      <c r="QM140" s="88"/>
      <c r="QN140" s="88"/>
      <c r="QO140" s="88"/>
      <c r="QP140" s="88"/>
      <c r="QQ140" s="88"/>
      <c r="QR140" s="88"/>
      <c r="QS140" s="88"/>
      <c r="QT140" s="88"/>
      <c r="QU140" s="88"/>
      <c r="QV140" s="88"/>
      <c r="QW140" s="88"/>
      <c r="QX140" s="88"/>
      <c r="QY140" s="88"/>
      <c r="QZ140" s="88"/>
      <c r="RA140" s="88"/>
      <c r="RB140" s="88"/>
      <c r="RC140" s="88"/>
      <c r="RD140" s="88"/>
      <c r="RE140" s="88"/>
      <c r="RF140" s="88"/>
      <c r="RG140" s="88"/>
      <c r="RH140" s="88"/>
      <c r="RI140" s="88"/>
      <c r="RJ140" s="88"/>
      <c r="RK140" s="88"/>
      <c r="RL140" s="88"/>
      <c r="RM140" s="88"/>
      <c r="RN140" s="88"/>
      <c r="RO140" s="88"/>
      <c r="RP140" s="88"/>
      <c r="RQ140" s="88"/>
      <c r="RR140" s="88"/>
      <c r="RS140" s="88"/>
      <c r="RT140" s="88"/>
      <c r="RU140" s="88"/>
      <c r="RV140" s="88"/>
      <c r="RW140" s="88"/>
      <c r="RX140" s="88"/>
      <c r="RY140" s="88"/>
      <c r="RZ140" s="88"/>
      <c r="SA140" s="88"/>
      <c r="SB140" s="88"/>
      <c r="SC140" s="88"/>
      <c r="SD140" s="88"/>
      <c r="SE140" s="88"/>
      <c r="SF140" s="88"/>
      <c r="SG140" s="88"/>
      <c r="SH140" s="88"/>
      <c r="SI140" s="88"/>
      <c r="SJ140" s="88"/>
      <c r="SK140" s="88"/>
      <c r="SL140" s="88"/>
      <c r="SM140" s="88"/>
      <c r="SN140" s="88"/>
      <c r="SO140" s="88"/>
      <c r="SP140" s="88"/>
      <c r="SQ140" s="88"/>
      <c r="SR140" s="88"/>
      <c r="SS140" s="88"/>
      <c r="ST140" s="88"/>
      <c r="SU140" s="88"/>
      <c r="SV140" s="88"/>
      <c r="SW140" s="88"/>
      <c r="SX140" s="88"/>
      <c r="SY140" s="88"/>
      <c r="SZ140" s="88"/>
      <c r="TA140" s="88"/>
      <c r="TB140" s="88"/>
      <c r="TC140" s="88"/>
      <c r="TD140" s="88"/>
      <c r="TE140" s="88"/>
      <c r="TF140" s="88"/>
      <c r="TG140" s="88"/>
      <c r="TH140" s="88"/>
      <c r="TI140" s="88"/>
      <c r="TJ140" s="88"/>
      <c r="TK140" s="88"/>
      <c r="TL140" s="88"/>
      <c r="TM140" s="88"/>
      <c r="TN140" s="88"/>
      <c r="TO140" s="88"/>
      <c r="TP140" s="88"/>
    </row>
    <row r="141" spans="1:699" ht="15" customHeight="1" x14ac:dyDescent="0.25">
      <c r="A141" s="21"/>
      <c r="B141" s="13"/>
      <c r="D141" s="13"/>
      <c r="E141" s="13"/>
      <c r="F141" s="2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25"/>
      <c r="X141" s="25"/>
      <c r="Y141" s="50"/>
      <c r="Z141" s="50"/>
      <c r="AA141" s="25"/>
      <c r="AB141" s="25"/>
      <c r="AC141" s="25"/>
      <c r="AD141" s="25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60"/>
      <c r="BC141" s="15"/>
      <c r="BD141" s="15"/>
      <c r="BE141" s="15"/>
      <c r="BF141" s="27"/>
      <c r="BG141" s="13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59"/>
      <c r="BV141" s="59"/>
      <c r="BW141" s="59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K141" s="25"/>
      <c r="CL141" s="25"/>
      <c r="CM141" s="25"/>
      <c r="CN141" s="61"/>
      <c r="CO141" s="61"/>
      <c r="CP141" s="61"/>
      <c r="CQ141" s="61"/>
      <c r="CR141" s="61"/>
      <c r="CS141" s="25"/>
      <c r="CT141" s="25"/>
      <c r="CU141" s="25"/>
      <c r="CV141" s="25"/>
      <c r="CW141" s="25"/>
      <c r="CX141" s="13"/>
      <c r="CY141" s="13"/>
      <c r="CZ141" s="15"/>
      <c r="DA141" s="15"/>
      <c r="DB141" s="15"/>
      <c r="DC141" s="15"/>
      <c r="DD141" s="86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5"/>
      <c r="DR141" s="15"/>
      <c r="DS141" s="15"/>
      <c r="DT141" s="15"/>
      <c r="DU141" s="15"/>
      <c r="DV141" s="15"/>
      <c r="DW141" s="15"/>
      <c r="DX141" s="13"/>
      <c r="DY141" s="13"/>
      <c r="DZ141" s="13"/>
      <c r="EA141" s="13"/>
      <c r="EB141" s="15"/>
      <c r="EC141" s="6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64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6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65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6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65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6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64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64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TQ141" s="36"/>
      <c r="TR141" s="36"/>
      <c r="TS141" s="36"/>
      <c r="TT141" s="36"/>
      <c r="TU141" s="36"/>
      <c r="TV141" s="36"/>
      <c r="TW141" s="36"/>
      <c r="TX141" s="36"/>
      <c r="TY141" s="36"/>
      <c r="TZ141" s="36"/>
      <c r="UA141" s="36"/>
      <c r="UB141" s="36"/>
      <c r="UC141" s="36"/>
      <c r="UD141" s="36"/>
      <c r="UE141" s="36"/>
      <c r="UF141" s="36"/>
      <c r="UG141" s="36"/>
      <c r="UH141" s="36"/>
      <c r="UI141" s="36"/>
      <c r="UJ141" s="36"/>
      <c r="UK141" s="36"/>
      <c r="UL141" s="36"/>
      <c r="UM141" s="36"/>
      <c r="UN141" s="36"/>
      <c r="UO141" s="36"/>
      <c r="UP141" s="36"/>
      <c r="UQ141" s="36"/>
      <c r="UR141" s="36"/>
      <c r="US141" s="36"/>
      <c r="UT141" s="36"/>
      <c r="UU141" s="36"/>
      <c r="UV141" s="36"/>
      <c r="UW141" s="36"/>
      <c r="UX141" s="36"/>
      <c r="UY141" s="36"/>
      <c r="UZ141" s="36"/>
      <c r="VA141" s="36"/>
      <c r="VB141" s="36"/>
      <c r="VC141" s="36"/>
      <c r="VD141" s="36"/>
      <c r="VE141" s="36"/>
      <c r="VF141" s="36"/>
      <c r="VG141" s="36"/>
      <c r="VH141" s="36"/>
      <c r="VI141" s="36"/>
      <c r="VJ141" s="36"/>
      <c r="VK141" s="36"/>
      <c r="VL141" s="36"/>
      <c r="VM141" s="36"/>
      <c r="VN141" s="36"/>
      <c r="VO141" s="36"/>
      <c r="VP141" s="36"/>
      <c r="VQ141" s="36"/>
      <c r="VR141" s="36"/>
      <c r="VS141" s="36"/>
      <c r="VT141" s="36"/>
      <c r="VU141" s="36"/>
      <c r="VV141" s="36"/>
      <c r="VW141" s="36"/>
      <c r="VX141" s="36"/>
      <c r="VY141" s="36"/>
      <c r="VZ141" s="36"/>
      <c r="WA141" s="36"/>
      <c r="WB141" s="36"/>
      <c r="WC141" s="36"/>
      <c r="WD141" s="36"/>
      <c r="WE141" s="36"/>
      <c r="WF141" s="36"/>
      <c r="WG141" s="36"/>
    </row>
    <row r="142" spans="1:699" ht="12" customHeight="1" x14ac:dyDescent="0.25">
      <c r="A142" s="21"/>
      <c r="B142" s="13"/>
      <c r="D142" s="13"/>
      <c r="E142" s="13"/>
      <c r="F142" s="2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25"/>
      <c r="X142" s="25"/>
      <c r="Y142" s="50"/>
      <c r="Z142" s="50"/>
      <c r="AA142" s="25"/>
      <c r="AB142" s="25"/>
      <c r="AD142" s="25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60"/>
      <c r="BC142" s="15"/>
      <c r="BD142" s="15"/>
      <c r="BE142" s="15"/>
      <c r="BF142" s="27"/>
      <c r="BG142" s="13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59"/>
      <c r="BV142" s="59"/>
      <c r="BW142" s="59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K142" s="25"/>
      <c r="CL142" s="25"/>
      <c r="CM142" s="25"/>
      <c r="CN142" s="61"/>
      <c r="CO142" s="61"/>
      <c r="CP142" s="61"/>
      <c r="CQ142" s="61"/>
      <c r="CR142" s="61"/>
      <c r="CS142" s="25"/>
      <c r="CT142" s="25"/>
      <c r="CU142" s="25"/>
      <c r="CV142" s="25"/>
      <c r="CW142" s="25"/>
      <c r="CX142" s="13"/>
      <c r="CY142" s="13"/>
      <c r="CZ142" s="15"/>
      <c r="DA142" s="15"/>
      <c r="DB142" s="15"/>
      <c r="DC142" s="15"/>
      <c r="DD142" s="86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5"/>
      <c r="DR142" s="15"/>
      <c r="DS142" s="15"/>
      <c r="DT142" s="15"/>
      <c r="DU142" s="15"/>
      <c r="DV142" s="15"/>
      <c r="DW142" s="15"/>
      <c r="DX142" s="13"/>
      <c r="DY142" s="13"/>
      <c r="DZ142" s="13"/>
      <c r="EA142" s="13"/>
      <c r="EB142" s="15"/>
      <c r="EC142" s="6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64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6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65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6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65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6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64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64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WH142" s="36"/>
      <c r="WI142" s="36"/>
      <c r="WJ142" s="36"/>
      <c r="WK142" s="36"/>
      <c r="WL142" s="36"/>
      <c r="WM142" s="36"/>
      <c r="WN142" s="36"/>
      <c r="WO142" s="36"/>
      <c r="WP142" s="36"/>
      <c r="WQ142" s="36"/>
      <c r="WR142" s="36"/>
      <c r="WS142" s="36"/>
      <c r="WT142" s="36"/>
      <c r="WU142" s="36"/>
      <c r="WV142" s="36"/>
      <c r="WW142" s="36"/>
      <c r="WX142" s="36"/>
      <c r="WY142" s="36"/>
      <c r="WZ142" s="36"/>
      <c r="XA142" s="36"/>
      <c r="XB142" s="36"/>
      <c r="XC142" s="36"/>
      <c r="XD142" s="36"/>
      <c r="XE142" s="36"/>
      <c r="XF142" s="36"/>
      <c r="XG142" s="36"/>
      <c r="XH142" s="36"/>
      <c r="XI142" s="36"/>
      <c r="XJ142" s="36"/>
      <c r="XK142" s="36"/>
      <c r="XL142" s="36"/>
      <c r="XM142" s="36"/>
      <c r="XN142" s="36"/>
      <c r="XO142" s="36"/>
      <c r="XP142" s="36"/>
      <c r="XQ142" s="36"/>
      <c r="XR142" s="36"/>
      <c r="XS142" s="36"/>
      <c r="XT142" s="36"/>
      <c r="XU142" s="36"/>
      <c r="XV142" s="36"/>
      <c r="XW142" s="36"/>
      <c r="XX142" s="36"/>
      <c r="XY142" s="36"/>
      <c r="XZ142" s="36"/>
      <c r="YA142" s="36"/>
      <c r="YB142" s="36"/>
      <c r="YC142" s="36"/>
      <c r="YD142" s="36"/>
      <c r="YE142" s="36"/>
      <c r="YF142" s="36"/>
      <c r="YG142" s="36"/>
      <c r="YH142" s="36"/>
      <c r="YI142" s="36"/>
      <c r="YJ142" s="36"/>
      <c r="YK142" s="36"/>
      <c r="YL142" s="36"/>
      <c r="YM142" s="36"/>
      <c r="YN142" s="36"/>
      <c r="YO142" s="36"/>
      <c r="YP142" s="36"/>
      <c r="YQ142" s="36"/>
      <c r="YR142" s="36"/>
      <c r="YS142" s="36"/>
      <c r="YT142" s="36"/>
      <c r="YU142" s="36"/>
      <c r="YV142" s="36"/>
      <c r="YW142" s="36"/>
      <c r="YX142" s="36"/>
      <c r="YY142" s="36"/>
      <c r="YZ142" s="36"/>
      <c r="ZA142" s="36"/>
      <c r="ZB142" s="36"/>
      <c r="ZC142" s="36"/>
      <c r="ZD142" s="36"/>
      <c r="ZE142" s="36"/>
      <c r="ZF142" s="36"/>
      <c r="ZG142" s="36"/>
      <c r="ZH142" s="36"/>
      <c r="ZI142" s="36"/>
      <c r="ZJ142" s="36"/>
      <c r="ZK142" s="36"/>
      <c r="ZL142" s="36"/>
      <c r="ZM142" s="36"/>
      <c r="ZN142" s="36"/>
      <c r="ZO142" s="36"/>
      <c r="ZP142" s="36"/>
      <c r="ZQ142" s="36"/>
      <c r="ZR142" s="36"/>
      <c r="ZS142" s="36"/>
      <c r="ZT142" s="36"/>
      <c r="ZU142" s="36"/>
      <c r="ZV142" s="36"/>
      <c r="ZW142" s="36"/>
    </row>
    <row r="143" spans="1:699" ht="15" customHeight="1" x14ac:dyDescent="0.25">
      <c r="A143" s="21"/>
      <c r="B143" s="13"/>
      <c r="D143" s="13"/>
      <c r="E143" s="13"/>
      <c r="F143" s="2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25"/>
      <c r="X143" s="25"/>
      <c r="Y143" s="50"/>
      <c r="Z143" s="50"/>
      <c r="AA143" s="25"/>
      <c r="AB143" s="25"/>
      <c r="AC143" s="25"/>
      <c r="AD143" s="25"/>
      <c r="AE143" s="13"/>
      <c r="AF143" s="13"/>
      <c r="AG143" s="13"/>
      <c r="AH143" s="13"/>
      <c r="AI143" s="13"/>
      <c r="AJ143" s="13"/>
      <c r="AK143" s="13"/>
      <c r="AL143" s="13"/>
      <c r="AM143" s="13"/>
      <c r="AN143" s="60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60"/>
      <c r="BC143" s="15"/>
      <c r="BD143" s="15"/>
      <c r="BE143" s="15"/>
      <c r="BF143" s="27"/>
      <c r="BG143" s="13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59"/>
      <c r="BV143" s="59"/>
      <c r="BW143" s="59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K143" s="25"/>
      <c r="CL143" s="25"/>
      <c r="CM143" s="25"/>
      <c r="CN143" s="61"/>
      <c r="CO143" s="61"/>
      <c r="CP143" s="61"/>
      <c r="CQ143" s="61"/>
      <c r="CR143" s="61"/>
      <c r="CS143" s="25"/>
      <c r="CT143" s="25"/>
      <c r="CU143" s="25"/>
      <c r="CV143" s="25"/>
      <c r="CW143" s="25"/>
      <c r="CX143" s="13"/>
      <c r="CY143" s="13"/>
      <c r="CZ143" s="15"/>
      <c r="DA143" s="15"/>
      <c r="DB143" s="15"/>
      <c r="DC143" s="15"/>
      <c r="DD143" s="86"/>
      <c r="DE143" s="13"/>
      <c r="DF143" s="13"/>
      <c r="DG143" s="13"/>
      <c r="DH143" s="13"/>
      <c r="DJ143" s="13"/>
      <c r="DK143" s="13"/>
      <c r="DL143" s="13"/>
      <c r="DM143" s="13"/>
      <c r="DN143" s="13"/>
      <c r="DO143" s="13"/>
      <c r="DP143" s="13"/>
      <c r="DQ143" s="15"/>
      <c r="DR143" s="15"/>
      <c r="DS143" s="15"/>
      <c r="DT143" s="15"/>
      <c r="DU143" s="15"/>
      <c r="DV143" s="15"/>
      <c r="DW143" s="15"/>
      <c r="DX143" s="13"/>
      <c r="DY143" s="13"/>
      <c r="DZ143" s="13"/>
      <c r="EA143" s="13"/>
      <c r="EB143" s="15"/>
      <c r="EC143" s="6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64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6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65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6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65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6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64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64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25"/>
      <c r="LA143"/>
      <c r="LB143" s="83"/>
      <c r="LC143"/>
      <c r="LD143" s="83"/>
      <c r="LE143"/>
      <c r="LF143"/>
      <c r="LG143"/>
      <c r="LH143"/>
      <c r="LL143" s="23"/>
      <c r="LM143" s="25"/>
      <c r="LN143"/>
      <c r="LO143" s="8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 s="36"/>
      <c r="TR143" s="36"/>
      <c r="TS143" s="36"/>
      <c r="TT143" s="36"/>
      <c r="TU143" s="36"/>
      <c r="TV143" s="36"/>
      <c r="TW143" s="36"/>
      <c r="TX143" s="36"/>
      <c r="TY143" s="36"/>
      <c r="TZ143" s="36"/>
      <c r="UA143" s="36"/>
      <c r="UB143" s="36"/>
      <c r="UC143" s="36"/>
      <c r="UD143" s="36"/>
      <c r="UE143" s="36"/>
      <c r="UF143" s="36"/>
      <c r="UG143" s="36"/>
      <c r="UH143" s="36"/>
      <c r="UI143" s="36"/>
      <c r="UJ143" s="36"/>
      <c r="UK143" s="36"/>
      <c r="UL143" s="36"/>
      <c r="UM143" s="36"/>
      <c r="UN143" s="36"/>
      <c r="UO143" s="36"/>
      <c r="UP143" s="36"/>
      <c r="UQ143" s="36"/>
      <c r="UR143" s="36"/>
      <c r="US143" s="36"/>
      <c r="UT143" s="36"/>
      <c r="UU143" s="36"/>
      <c r="UV143" s="36"/>
      <c r="UW143" s="36"/>
      <c r="UX143" s="36"/>
      <c r="UY143" s="36"/>
      <c r="UZ143" s="36"/>
      <c r="VA143" s="36"/>
      <c r="VB143" s="36"/>
      <c r="VC143" s="36"/>
      <c r="VD143" s="36"/>
      <c r="VE143" s="36"/>
      <c r="VF143" s="36"/>
      <c r="VG143" s="36"/>
      <c r="VH143" s="36"/>
      <c r="VI143" s="36"/>
      <c r="VJ143" s="36"/>
      <c r="VK143" s="36"/>
      <c r="VL143" s="36"/>
      <c r="VM143" s="36"/>
      <c r="VN143" s="36"/>
      <c r="VO143" s="36"/>
      <c r="VP143" s="36"/>
      <c r="VQ143" s="36"/>
      <c r="VR143" s="36"/>
      <c r="VS143" s="36"/>
      <c r="VT143" s="36"/>
      <c r="VU143" s="36"/>
      <c r="VV143" s="36"/>
      <c r="VW143" s="36"/>
      <c r="VX143" s="36"/>
      <c r="VY143" s="36"/>
      <c r="VZ143" s="36"/>
      <c r="WA143" s="36"/>
      <c r="WB143" s="36"/>
      <c r="WC143" s="36"/>
      <c r="WD143" s="36"/>
      <c r="WE143" s="36"/>
      <c r="WF143" s="36"/>
      <c r="WG143" s="36"/>
    </row>
    <row r="144" spans="1:699" ht="15" customHeight="1" x14ac:dyDescent="0.25">
      <c r="A144" s="88"/>
      <c r="B144" s="36"/>
      <c r="D144" s="36"/>
      <c r="E144" s="36"/>
      <c r="F144" s="117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128"/>
      <c r="X144" s="128"/>
      <c r="Y144" s="53"/>
      <c r="Z144" s="53"/>
      <c r="AA144" s="118"/>
      <c r="AB144" s="118"/>
      <c r="AD144" s="25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120"/>
      <c r="BD144" s="120"/>
      <c r="BE144" s="120"/>
      <c r="BF144" s="121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122"/>
      <c r="BV144" s="122"/>
      <c r="BW144" s="122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K144" s="36"/>
      <c r="CL144" s="36"/>
      <c r="CM144" s="36"/>
      <c r="CN144" s="123"/>
      <c r="CO144" s="123"/>
      <c r="CP144" s="36"/>
      <c r="CQ144" s="36"/>
      <c r="CR144" s="36"/>
      <c r="CS144" s="128"/>
      <c r="CT144" s="128"/>
      <c r="CU144" s="128"/>
      <c r="CV144" s="128"/>
      <c r="CW144" s="128"/>
      <c r="CX144" s="13"/>
      <c r="CY144" s="13"/>
      <c r="CZ144" s="120"/>
      <c r="DA144" s="36"/>
      <c r="DB144" s="36"/>
      <c r="DC144" s="36"/>
      <c r="DD144" s="153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120"/>
      <c r="DR144" s="36"/>
      <c r="DS144" s="36"/>
      <c r="DT144" s="36"/>
      <c r="DU144" s="36"/>
      <c r="DV144" s="120"/>
      <c r="DW144" s="120"/>
      <c r="DX144" s="36"/>
      <c r="DY144" s="36"/>
      <c r="DZ144" s="36"/>
      <c r="EA144" s="36"/>
      <c r="EB144" s="120"/>
      <c r="EC144" s="125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12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125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127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125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127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125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  <c r="IX144" s="36"/>
      <c r="IY144" s="126"/>
      <c r="IZ144" s="36"/>
      <c r="JA144" s="36"/>
      <c r="JB144" s="36"/>
      <c r="JC144" s="36"/>
      <c r="JD144" s="36"/>
      <c r="JE144" s="36"/>
      <c r="JF144" s="36"/>
      <c r="JG144" s="36"/>
      <c r="JH144" s="36"/>
      <c r="JI144" s="36"/>
      <c r="JJ144" s="36"/>
      <c r="JK144" s="36"/>
      <c r="JL144" s="36"/>
      <c r="JM144" s="36"/>
      <c r="JN144" s="36"/>
      <c r="JO144" s="36"/>
      <c r="JP144" s="36"/>
      <c r="JQ144" s="36"/>
      <c r="JR144" s="36"/>
      <c r="JS144" s="36"/>
      <c r="JT144" s="36"/>
      <c r="JU144" s="36"/>
      <c r="JV144" s="36"/>
      <c r="JW144" s="36"/>
      <c r="JX144" s="36"/>
      <c r="JY144" s="36"/>
      <c r="JZ144" s="36"/>
      <c r="KA144" s="36"/>
      <c r="KB144" s="36"/>
      <c r="KC144" s="36"/>
      <c r="KD144" s="36"/>
      <c r="KE144" s="36"/>
      <c r="KF144" s="36"/>
      <c r="KG144" s="36"/>
      <c r="KH144" s="36"/>
      <c r="KI144" s="126"/>
      <c r="KJ144" s="36"/>
      <c r="KK144" s="36"/>
      <c r="KL144" s="36"/>
      <c r="KM144" s="36"/>
      <c r="KN144" s="36"/>
      <c r="KO144" s="36"/>
      <c r="KP144" s="36"/>
      <c r="KQ144" s="36"/>
      <c r="KR144" s="36"/>
      <c r="KS144" s="36"/>
      <c r="KT144" s="36"/>
      <c r="KU144" s="36"/>
      <c r="KV144" s="36"/>
      <c r="KW144" s="36"/>
      <c r="KX144" s="36"/>
      <c r="KY144" s="36"/>
      <c r="KZ144" s="155"/>
      <c r="LA144" s="155"/>
      <c r="LB144" s="155"/>
      <c r="LC144" s="155"/>
      <c r="LD144" s="155"/>
      <c r="LE144" s="155"/>
      <c r="LF144" s="155"/>
      <c r="LG144" s="155"/>
      <c r="LH144" s="155"/>
      <c r="LI144" s="155"/>
      <c r="LJ144" s="155"/>
      <c r="LK144" s="155"/>
      <c r="LL144" s="155"/>
      <c r="LM144" s="155"/>
      <c r="LN144" s="155"/>
      <c r="LO144" s="155"/>
      <c r="LP144" s="155"/>
      <c r="LQ144" s="155"/>
      <c r="LR144" s="155"/>
      <c r="LS144" s="155"/>
      <c r="LT144" s="155"/>
      <c r="LU144" s="155"/>
      <c r="LV144" s="155"/>
      <c r="LW144" s="155"/>
      <c r="LX144" s="155"/>
      <c r="LY144" s="155"/>
      <c r="LZ144" s="155"/>
      <c r="MA144" s="155"/>
      <c r="MB144" s="155"/>
      <c r="MC144" s="155"/>
      <c r="MD144" s="155"/>
      <c r="ME144" s="155"/>
      <c r="MF144" s="155"/>
      <c r="MG144" s="155"/>
      <c r="MH144" s="155"/>
      <c r="MI144" s="155"/>
      <c r="MJ144" s="155"/>
      <c r="MK144" s="155"/>
      <c r="ML144" s="155"/>
      <c r="MM144" s="155"/>
      <c r="MN144" s="155"/>
      <c r="MO144" s="155"/>
      <c r="MP144" s="155"/>
      <c r="MQ144" s="155"/>
      <c r="MR144" s="155"/>
      <c r="MS144" s="155"/>
      <c r="MT144" s="155"/>
      <c r="MU144" s="155"/>
      <c r="MV144" s="155"/>
      <c r="MW144" s="155"/>
      <c r="MX144" s="155"/>
      <c r="MY144" s="155"/>
      <c r="MZ144" s="155"/>
      <c r="NA144" s="155"/>
      <c r="NB144" s="155"/>
      <c r="NC144" s="155"/>
      <c r="ND144" s="155"/>
      <c r="NE144" s="155"/>
      <c r="NF144" s="155"/>
      <c r="NG144" s="155"/>
      <c r="NH144" s="155"/>
      <c r="NI144" s="155"/>
      <c r="NJ144" s="155"/>
      <c r="NK144" s="155"/>
      <c r="NL144" s="155"/>
      <c r="NM144" s="155"/>
      <c r="NN144" s="155"/>
      <c r="NO144" s="155"/>
      <c r="NP144" s="155"/>
      <c r="NQ144" s="155"/>
      <c r="NR144" s="155"/>
      <c r="NS144" s="155"/>
      <c r="NT144" s="155"/>
      <c r="NU144" s="155"/>
      <c r="NV144" s="155"/>
      <c r="NW144" s="155"/>
      <c r="NX144" s="155"/>
      <c r="NY144" s="155"/>
      <c r="NZ144" s="155"/>
      <c r="OA144" s="155"/>
      <c r="OB144" s="155"/>
      <c r="OC144" s="155"/>
      <c r="OD144" s="155"/>
      <c r="OE144" s="155"/>
      <c r="OF144" s="155"/>
      <c r="OG144" s="155"/>
      <c r="OH144" s="156"/>
      <c r="OI144" s="155"/>
      <c r="OJ144" s="156"/>
      <c r="OK144" s="155"/>
      <c r="OL144" s="155"/>
      <c r="OM144" s="155"/>
      <c r="ON144" s="155"/>
      <c r="OO144" s="155"/>
      <c r="OP144" s="155"/>
      <c r="OQ144" s="155"/>
      <c r="OR144" s="155"/>
      <c r="OS144" s="155"/>
      <c r="OT144" s="155"/>
      <c r="OU144" s="155"/>
      <c r="OV144" s="155"/>
      <c r="OW144" s="155"/>
      <c r="OX144" s="155"/>
      <c r="OY144" s="155"/>
      <c r="OZ144" s="155"/>
      <c r="PA144" s="155"/>
      <c r="PB144" s="155"/>
      <c r="PC144" s="155"/>
      <c r="PD144" s="155"/>
      <c r="PE144" s="155"/>
      <c r="PF144" s="155"/>
      <c r="PG144" s="155"/>
      <c r="PH144" s="155"/>
      <c r="PI144" s="155"/>
      <c r="PJ144" s="155"/>
      <c r="PK144" s="155"/>
      <c r="PL144" s="155"/>
      <c r="PM144" s="155"/>
      <c r="PN144" s="155"/>
      <c r="PO144" s="155"/>
      <c r="PP144" s="155"/>
      <c r="PQ144" s="155"/>
      <c r="PR144" s="155"/>
      <c r="PS144" s="155"/>
      <c r="PT144" s="155"/>
      <c r="PU144" s="155"/>
      <c r="PV144" s="155"/>
      <c r="PW144" s="155"/>
      <c r="PX144" s="155"/>
      <c r="PY144" s="155"/>
      <c r="PZ144" s="155"/>
      <c r="QA144" s="155"/>
      <c r="QB144" s="155"/>
      <c r="QC144" s="155"/>
      <c r="QD144" s="155"/>
      <c r="QE144" s="155"/>
      <c r="QF144" s="155"/>
      <c r="QG144" s="155"/>
      <c r="QH144" s="155"/>
      <c r="QI144" s="155"/>
      <c r="QJ144" s="155"/>
      <c r="QK144" s="155"/>
      <c r="QL144" s="155"/>
      <c r="QM144" s="155"/>
      <c r="QN144" s="155"/>
      <c r="QO144" s="155"/>
      <c r="QP144" s="155"/>
      <c r="QQ144" s="155"/>
      <c r="QR144" s="155"/>
      <c r="QS144" s="155"/>
      <c r="QT144" s="155"/>
      <c r="QU144" s="155"/>
      <c r="QV144" s="155"/>
      <c r="QW144" s="155"/>
      <c r="QX144" s="155"/>
      <c r="QY144" s="155"/>
      <c r="QZ144" s="155"/>
      <c r="RA144" s="155"/>
      <c r="RB144" s="156"/>
      <c r="RC144" s="155"/>
      <c r="RD144" s="156"/>
      <c r="RE144" s="155"/>
      <c r="RF144" s="155"/>
      <c r="RG144" s="155"/>
      <c r="RH144" s="155"/>
      <c r="RI144" s="155"/>
      <c r="RJ144" s="155"/>
      <c r="RK144" s="155"/>
      <c r="RL144" s="155"/>
      <c r="RM144" s="155"/>
      <c r="RN144" s="155"/>
      <c r="RO144" s="155"/>
      <c r="RP144" s="155"/>
      <c r="RQ144" s="155"/>
      <c r="RR144" s="155"/>
      <c r="RS144" s="155"/>
      <c r="RT144" s="155"/>
      <c r="RU144" s="155"/>
      <c r="RV144" s="155"/>
      <c r="RW144" s="155"/>
      <c r="RX144" s="155"/>
      <c r="RY144" s="155"/>
      <c r="RZ144" s="155"/>
      <c r="SA144" s="155"/>
      <c r="SB144" s="155"/>
      <c r="SC144" s="155"/>
      <c r="SD144" s="155"/>
      <c r="SE144" s="155"/>
      <c r="SF144" s="155"/>
      <c r="SG144" s="155"/>
      <c r="SH144" s="155"/>
      <c r="SI144" s="155"/>
      <c r="SJ144" s="155"/>
      <c r="SK144" s="155"/>
      <c r="SL144" s="155"/>
      <c r="SM144" s="155"/>
      <c r="SN144" s="155"/>
      <c r="SO144" s="155"/>
      <c r="SP144" s="155"/>
      <c r="SQ144" s="155"/>
      <c r="SR144" s="155"/>
      <c r="SS144" s="155"/>
      <c r="ST144" s="155"/>
      <c r="SU144" s="155"/>
      <c r="SV144" s="155"/>
      <c r="SW144" s="155"/>
      <c r="SX144" s="155"/>
      <c r="SY144" s="155"/>
      <c r="SZ144" s="155"/>
      <c r="TA144" s="155"/>
      <c r="TB144" s="155"/>
      <c r="TC144" s="155"/>
      <c r="TD144" s="155"/>
      <c r="TE144" s="155"/>
      <c r="TF144" s="155"/>
      <c r="TG144" s="155"/>
      <c r="TH144" s="155"/>
      <c r="TI144" s="155"/>
      <c r="TJ144" s="155"/>
      <c r="TK144" s="155"/>
      <c r="TL144" s="155"/>
      <c r="TM144" s="155"/>
      <c r="TN144" s="155"/>
      <c r="TO144" s="155"/>
      <c r="TP144" s="155"/>
      <c r="WH144" s="36"/>
      <c r="WI144" s="36"/>
      <c r="WJ144" s="36"/>
      <c r="WK144" s="36"/>
      <c r="WL144" s="36"/>
      <c r="WM144" s="36"/>
      <c r="WN144" s="36"/>
      <c r="WO144" s="36"/>
      <c r="WP144" s="36"/>
      <c r="WQ144" s="36"/>
      <c r="WR144" s="36"/>
      <c r="WS144" s="36"/>
      <c r="WT144" s="36"/>
      <c r="WU144" s="36"/>
      <c r="WV144" s="36"/>
      <c r="WW144" s="36"/>
      <c r="WX144" s="36"/>
      <c r="WY144" s="36"/>
      <c r="WZ144" s="36"/>
      <c r="XA144" s="36"/>
      <c r="XB144" s="36"/>
      <c r="XC144" s="36"/>
      <c r="XD144" s="36"/>
      <c r="XE144" s="36"/>
      <c r="XF144" s="36"/>
      <c r="XG144" s="36"/>
      <c r="XH144" s="36"/>
      <c r="XI144" s="36"/>
      <c r="XJ144" s="36"/>
      <c r="XK144" s="36"/>
      <c r="XL144" s="36"/>
      <c r="XM144" s="36"/>
      <c r="XN144" s="36"/>
      <c r="XO144" s="36"/>
      <c r="XP144" s="36"/>
      <c r="XQ144" s="36"/>
      <c r="XR144" s="36"/>
      <c r="XS144" s="36"/>
      <c r="XT144" s="36"/>
      <c r="XU144" s="36"/>
      <c r="XV144" s="36"/>
      <c r="XW144" s="36"/>
      <c r="XX144" s="36"/>
      <c r="XY144" s="36"/>
      <c r="XZ144" s="36"/>
      <c r="YA144" s="36"/>
      <c r="YB144" s="36"/>
      <c r="YC144" s="36"/>
      <c r="YD144" s="36"/>
      <c r="YE144" s="36"/>
      <c r="YF144" s="36"/>
      <c r="YG144" s="36"/>
      <c r="YH144" s="36"/>
      <c r="YI144" s="36"/>
      <c r="YJ144" s="36"/>
      <c r="YK144" s="36"/>
      <c r="YL144" s="36"/>
      <c r="YM144" s="36"/>
      <c r="YN144" s="36"/>
      <c r="YO144" s="36"/>
      <c r="YP144" s="36"/>
      <c r="YQ144" s="36"/>
      <c r="YR144" s="36"/>
      <c r="YS144" s="36"/>
      <c r="YT144" s="36"/>
      <c r="YU144" s="36"/>
      <c r="YV144" s="36"/>
      <c r="YW144" s="36"/>
      <c r="YX144" s="36"/>
      <c r="YY144" s="36"/>
      <c r="YZ144" s="36"/>
      <c r="ZA144" s="36"/>
      <c r="ZB144" s="36"/>
      <c r="ZC144" s="36"/>
      <c r="ZD144" s="36"/>
      <c r="ZE144" s="36"/>
      <c r="ZF144" s="36"/>
      <c r="ZG144" s="36"/>
      <c r="ZH144" s="36"/>
      <c r="ZI144" s="36"/>
      <c r="ZJ144" s="36"/>
      <c r="ZK144" s="36"/>
      <c r="ZL144" s="36"/>
      <c r="ZM144" s="36"/>
      <c r="ZN144" s="36"/>
      <c r="ZO144" s="36"/>
      <c r="ZP144" s="36"/>
      <c r="ZQ144" s="36"/>
      <c r="ZR144" s="36"/>
      <c r="ZS144" s="36"/>
      <c r="ZT144" s="36"/>
      <c r="ZU144" s="36"/>
      <c r="ZV144" s="36"/>
      <c r="ZW144" s="36"/>
    </row>
    <row r="145" spans="1:699" ht="15" customHeight="1" x14ac:dyDescent="0.25">
      <c r="A145" s="21"/>
      <c r="B145" s="13"/>
      <c r="D145" s="13"/>
      <c r="E145" s="13"/>
      <c r="F145" s="22"/>
      <c r="G145" s="13"/>
      <c r="H145" s="13"/>
      <c r="I145" s="13"/>
      <c r="Y145" s="53"/>
      <c r="Z145" s="53"/>
      <c r="AC145" s="25"/>
      <c r="AD145" s="25"/>
      <c r="AY145" s="13"/>
      <c r="AZ145" s="13"/>
      <c r="BA145" s="13"/>
      <c r="BF145" s="27"/>
      <c r="BG145" s="23"/>
      <c r="BU145" s="43"/>
      <c r="BV145" s="43"/>
      <c r="BW145" s="43"/>
      <c r="CN145" s="105"/>
      <c r="CO145" s="105"/>
      <c r="CP145" s="105"/>
      <c r="CX145" s="13"/>
      <c r="CY145" s="13"/>
      <c r="CZ145" s="26"/>
      <c r="DA145" s="26"/>
      <c r="DB145" s="15"/>
      <c r="DC145" s="26"/>
      <c r="DD145" s="29"/>
      <c r="DV145" s="26"/>
      <c r="EB145" s="26"/>
      <c r="EC145" s="30"/>
      <c r="EU145" s="31"/>
      <c r="FM145" s="30"/>
      <c r="GE145" s="32"/>
      <c r="GW145" s="30"/>
      <c r="HO145" s="32"/>
      <c r="IG145" s="30"/>
      <c r="IY145" s="31"/>
      <c r="KI145" s="31"/>
      <c r="WH145" s="36"/>
      <c r="WI145" s="36"/>
      <c r="WJ145" s="36"/>
      <c r="WK145" s="36"/>
      <c r="WL145" s="36"/>
      <c r="WM145" s="36"/>
      <c r="WN145" s="36"/>
      <c r="WO145" s="36"/>
      <c r="WP145" s="36"/>
      <c r="WQ145" s="36"/>
      <c r="WR145" s="36"/>
      <c r="WS145" s="36"/>
      <c r="WT145" s="36"/>
      <c r="WU145" s="36"/>
      <c r="WV145" s="36"/>
      <c r="WW145" s="36"/>
      <c r="WX145" s="36"/>
      <c r="WY145" s="36"/>
      <c r="WZ145" s="36"/>
      <c r="XA145" s="36"/>
      <c r="XB145" s="36"/>
      <c r="XC145" s="36"/>
      <c r="XD145" s="36"/>
      <c r="XE145" s="36"/>
      <c r="XF145" s="36"/>
      <c r="XG145" s="36"/>
      <c r="XH145" s="36"/>
      <c r="XI145" s="36"/>
      <c r="XJ145" s="36"/>
      <c r="XK145" s="36"/>
      <c r="XL145" s="36"/>
      <c r="XM145" s="36"/>
      <c r="XN145" s="36"/>
      <c r="XO145" s="36"/>
      <c r="XP145" s="36"/>
      <c r="XQ145" s="36"/>
      <c r="XR145" s="36"/>
      <c r="XS145" s="36"/>
      <c r="XT145" s="36"/>
      <c r="XU145" s="36"/>
      <c r="XV145" s="36"/>
      <c r="XW145" s="36"/>
      <c r="XX145" s="36"/>
      <c r="XY145" s="36"/>
      <c r="XZ145" s="36"/>
      <c r="YA145" s="36"/>
      <c r="YB145" s="36"/>
      <c r="YC145" s="36"/>
      <c r="YD145" s="36"/>
      <c r="YE145" s="36"/>
      <c r="YF145" s="36"/>
      <c r="YG145" s="36"/>
      <c r="YH145" s="36"/>
      <c r="YI145" s="36"/>
      <c r="YJ145" s="36"/>
      <c r="YK145" s="36"/>
      <c r="YL145" s="36"/>
      <c r="YM145" s="36"/>
      <c r="YN145" s="36"/>
      <c r="YO145" s="36"/>
      <c r="YP145" s="36"/>
      <c r="YQ145" s="36"/>
      <c r="YR145" s="36"/>
      <c r="YS145" s="36"/>
      <c r="YT145" s="36"/>
      <c r="YU145" s="36"/>
      <c r="YV145" s="36"/>
      <c r="YW145" s="36"/>
      <c r="YX145" s="36"/>
      <c r="YY145" s="36"/>
      <c r="YZ145" s="36"/>
      <c r="ZA145" s="36"/>
      <c r="ZB145" s="36"/>
      <c r="ZC145" s="36"/>
      <c r="ZD145" s="36"/>
      <c r="ZE145" s="36"/>
      <c r="ZF145" s="36"/>
      <c r="ZG145" s="36"/>
      <c r="ZH145" s="36"/>
      <c r="ZI145" s="36"/>
      <c r="ZJ145" s="36"/>
      <c r="ZK145" s="36"/>
      <c r="ZL145" s="36"/>
      <c r="ZM145" s="36"/>
      <c r="ZN145" s="36"/>
      <c r="ZO145" s="36"/>
      <c r="ZP145" s="36"/>
      <c r="ZQ145" s="36"/>
      <c r="ZR145" s="36"/>
      <c r="ZS145" s="36"/>
      <c r="ZT145" s="36"/>
      <c r="ZU145" s="36"/>
      <c r="ZV145" s="36"/>
      <c r="ZW145" s="36"/>
    </row>
    <row r="146" spans="1:699" ht="15" customHeight="1" x14ac:dyDescent="0.25">
      <c r="A146" s="21"/>
      <c r="B146" s="13"/>
      <c r="D146" s="13"/>
      <c r="E146" s="13"/>
      <c r="F146" s="22"/>
      <c r="G146" s="13"/>
      <c r="H146" s="13"/>
      <c r="I146" s="13"/>
      <c r="J146" s="13"/>
      <c r="K146" s="75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25"/>
      <c r="X146" s="25"/>
      <c r="Y146" s="53"/>
      <c r="Z146" s="53"/>
      <c r="AA146" s="25"/>
      <c r="AB146" s="25"/>
      <c r="AC146" s="25"/>
      <c r="AD146" s="25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60"/>
      <c r="BC146" s="15"/>
      <c r="BD146" s="15"/>
      <c r="BE146" s="15"/>
      <c r="BF146" s="27"/>
      <c r="BG146" s="13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59"/>
      <c r="BV146" s="59"/>
      <c r="BW146" s="59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K146" s="25"/>
      <c r="CL146" s="25"/>
      <c r="CM146" s="25"/>
      <c r="CN146" s="61"/>
      <c r="CO146" s="61"/>
      <c r="CP146" s="61"/>
      <c r="CQ146" s="61"/>
      <c r="CR146" s="61"/>
      <c r="CS146" s="25"/>
      <c r="CT146" s="25"/>
      <c r="CU146" s="25"/>
      <c r="CV146" s="25"/>
      <c r="CW146" s="25"/>
      <c r="CX146" s="13"/>
      <c r="CY146" s="13"/>
      <c r="CZ146" s="26"/>
      <c r="DA146" s="26"/>
      <c r="DB146" s="15"/>
      <c r="DC146" s="26"/>
      <c r="DD146" s="86"/>
      <c r="DQ146" s="26"/>
      <c r="DR146" s="26"/>
      <c r="DS146" s="26"/>
      <c r="DT146" s="26"/>
      <c r="DU146" s="26"/>
      <c r="DV146" s="26"/>
      <c r="DW146" s="26"/>
      <c r="EB146" s="26"/>
      <c r="EC146" s="6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64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6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65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6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65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6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64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64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  <c r="KW146" s="13"/>
      <c r="KX146" s="13"/>
      <c r="KY146" s="13"/>
    </row>
    <row r="147" spans="1:699" ht="15" customHeight="1" x14ac:dyDescent="0.25">
      <c r="A147" s="21"/>
      <c r="B147" s="13"/>
      <c r="D147" s="13"/>
      <c r="E147" s="13"/>
      <c r="F147" s="2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25"/>
      <c r="X147" s="25"/>
      <c r="Y147" s="50"/>
      <c r="Z147" s="50"/>
      <c r="AA147" s="25"/>
      <c r="AB147" s="25"/>
      <c r="AC147" s="25"/>
      <c r="AD147" s="25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60"/>
      <c r="BC147" s="15"/>
      <c r="BD147" s="15"/>
      <c r="BE147" s="15"/>
      <c r="BF147" s="27"/>
      <c r="BG147" s="13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59"/>
      <c r="BV147" s="59"/>
      <c r="BW147" s="59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K147" s="25"/>
      <c r="CL147" s="25"/>
      <c r="CM147" s="25"/>
      <c r="CN147" s="61"/>
      <c r="CO147" s="61"/>
      <c r="CP147" s="61"/>
      <c r="CQ147" s="61"/>
      <c r="CR147" s="61"/>
      <c r="CS147" s="25"/>
      <c r="CT147" s="25"/>
      <c r="CU147" s="25"/>
      <c r="CV147" s="25"/>
      <c r="CW147" s="25"/>
      <c r="CX147" s="13"/>
      <c r="CY147" s="13"/>
      <c r="CZ147" s="15"/>
      <c r="DA147" s="15"/>
      <c r="DB147" s="15"/>
      <c r="DC147" s="15"/>
      <c r="DD147" s="86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5"/>
      <c r="DR147" s="15"/>
      <c r="DS147" s="15"/>
      <c r="DT147" s="26"/>
      <c r="DU147" s="26"/>
      <c r="DV147" s="26"/>
      <c r="DW147" s="26"/>
      <c r="DX147" s="13"/>
      <c r="DY147" s="13"/>
      <c r="DZ147" s="13"/>
      <c r="EA147" s="13"/>
      <c r="EB147" s="15"/>
      <c r="EC147" s="6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64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6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65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6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65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6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64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64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  <c r="KW147" s="13"/>
      <c r="KX147" s="13"/>
      <c r="KY147" s="13"/>
      <c r="TQ147" s="36"/>
      <c r="TR147" s="36"/>
      <c r="TS147" s="36"/>
      <c r="TT147" s="36"/>
      <c r="TU147" s="36"/>
      <c r="TV147" s="36"/>
      <c r="TW147" s="36"/>
      <c r="TX147" s="36"/>
      <c r="TY147" s="36"/>
      <c r="TZ147" s="36"/>
      <c r="UA147" s="36"/>
      <c r="UB147" s="36"/>
      <c r="UC147" s="36"/>
      <c r="UD147" s="36"/>
      <c r="UE147" s="36"/>
      <c r="UF147" s="36"/>
      <c r="UG147" s="36"/>
      <c r="UH147" s="36"/>
      <c r="UI147" s="36"/>
      <c r="UJ147" s="36"/>
      <c r="UK147" s="36"/>
      <c r="UL147" s="36"/>
      <c r="UM147" s="36"/>
      <c r="UN147" s="36"/>
      <c r="UO147" s="36"/>
      <c r="UP147" s="36"/>
      <c r="UQ147" s="36"/>
      <c r="UR147" s="36"/>
      <c r="US147" s="36"/>
      <c r="UT147" s="36"/>
      <c r="UU147" s="36"/>
      <c r="UV147" s="36"/>
      <c r="UW147" s="36"/>
      <c r="UX147" s="36"/>
      <c r="UY147" s="36"/>
      <c r="UZ147" s="36"/>
      <c r="VA147" s="36"/>
      <c r="VB147" s="36"/>
      <c r="VC147" s="36"/>
      <c r="VD147" s="36"/>
      <c r="VE147" s="36"/>
      <c r="VF147" s="36"/>
      <c r="VG147" s="36"/>
      <c r="VH147" s="36"/>
      <c r="VI147" s="36"/>
      <c r="VJ147" s="36"/>
      <c r="VK147" s="36"/>
      <c r="VL147" s="36"/>
      <c r="VM147" s="36"/>
      <c r="VN147" s="36"/>
      <c r="VO147" s="36"/>
      <c r="VP147" s="36"/>
      <c r="VQ147" s="36"/>
      <c r="VR147" s="36"/>
      <c r="VS147" s="36"/>
      <c r="VT147" s="36"/>
      <c r="VU147" s="36"/>
      <c r="VV147" s="36"/>
      <c r="VW147" s="36"/>
      <c r="VX147" s="36"/>
      <c r="VY147" s="36"/>
      <c r="VZ147" s="36"/>
      <c r="WA147" s="36"/>
      <c r="WB147" s="36"/>
      <c r="WC147" s="36"/>
      <c r="WD147" s="36"/>
      <c r="WE147" s="36"/>
      <c r="WF147" s="36"/>
      <c r="WG147" s="36"/>
    </row>
    <row r="148" spans="1:699" ht="15" customHeight="1" x14ac:dyDescent="0.25">
      <c r="A148" s="21"/>
      <c r="B148" s="13"/>
      <c r="D148" s="13"/>
      <c r="E148" s="13"/>
      <c r="F148" s="22"/>
      <c r="G148" s="13"/>
      <c r="H148" s="13"/>
      <c r="I148" s="13"/>
      <c r="L148" s="13"/>
      <c r="M148" s="13"/>
      <c r="N148" s="13"/>
      <c r="P148" s="13"/>
      <c r="Q148" s="13"/>
      <c r="R148" s="13"/>
      <c r="S148" s="13"/>
      <c r="T148" s="13"/>
      <c r="U148" s="13"/>
      <c r="V148" s="13"/>
      <c r="Y148" s="53"/>
      <c r="Z148" s="53"/>
      <c r="AC148" s="25"/>
      <c r="AD148" s="25"/>
      <c r="BF148" s="27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43"/>
      <c r="BV148" s="43"/>
      <c r="BW148" s="43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K148" s="6"/>
      <c r="CL148" s="6"/>
      <c r="CM148" s="6"/>
      <c r="CX148" s="13"/>
      <c r="CY148" s="13"/>
      <c r="CZ148" s="26"/>
      <c r="DA148" s="26"/>
      <c r="DB148" s="26"/>
      <c r="DC148" s="26"/>
      <c r="DD148" s="29"/>
      <c r="DQ148" s="26"/>
      <c r="DR148" s="26"/>
      <c r="DS148" s="26"/>
      <c r="DT148" s="26"/>
      <c r="DU148" s="26"/>
      <c r="DV148" s="26"/>
      <c r="DW148" s="26"/>
      <c r="EB148" s="26"/>
      <c r="EC148" s="30"/>
      <c r="EU148" s="31"/>
      <c r="FM148" s="30"/>
      <c r="GE148" s="32"/>
      <c r="GW148" s="30"/>
      <c r="HO148" s="32"/>
      <c r="IG148" s="30"/>
      <c r="IY148" s="31"/>
      <c r="KI148" s="31"/>
      <c r="KZ148" s="42"/>
      <c r="LA148" s="42"/>
      <c r="LB148" s="42"/>
      <c r="LC148" s="42"/>
      <c r="LD148" s="42"/>
      <c r="LE148" s="42"/>
      <c r="LF148" s="42"/>
      <c r="LG148" s="42"/>
      <c r="LH148" s="42"/>
      <c r="LI148" s="42"/>
      <c r="LJ148" s="42"/>
      <c r="LK148" s="42"/>
      <c r="LL148" s="42"/>
      <c r="LM148" s="42"/>
      <c r="LN148" s="42"/>
      <c r="LO148" s="42"/>
      <c r="LP148" s="42"/>
      <c r="LQ148" s="42"/>
      <c r="LR148" s="42"/>
      <c r="LS148" s="42"/>
      <c r="LT148" s="42"/>
      <c r="LU148" s="42"/>
      <c r="LV148" s="42"/>
      <c r="LW148" s="42"/>
      <c r="LX148" s="42"/>
      <c r="LY148" s="42"/>
      <c r="LZ148" s="42"/>
      <c r="MA148" s="42"/>
      <c r="MB148" s="42"/>
      <c r="MC148" s="42"/>
      <c r="MD148" s="42"/>
      <c r="ME148" s="42"/>
      <c r="MF148" s="42"/>
      <c r="MG148" s="42"/>
      <c r="MH148" s="42"/>
      <c r="MI148" s="42"/>
      <c r="MJ148" s="42"/>
      <c r="MK148" s="42"/>
      <c r="ML148" s="42"/>
      <c r="MM148" s="42"/>
      <c r="MN148" s="42"/>
      <c r="MO148" s="42"/>
      <c r="MP148" s="42"/>
      <c r="MQ148" s="42"/>
      <c r="MR148" s="42"/>
      <c r="MS148" s="42"/>
      <c r="MT148" s="42"/>
      <c r="MU148" s="42"/>
      <c r="MV148" s="42"/>
      <c r="MW148" s="42"/>
      <c r="MX148" s="42"/>
      <c r="MY148" s="42"/>
      <c r="MZ148" s="42"/>
      <c r="NA148" s="42"/>
      <c r="NB148" s="42"/>
      <c r="NC148" s="42"/>
      <c r="ND148" s="42"/>
      <c r="NE148" s="42"/>
      <c r="NF148" s="42"/>
      <c r="NG148" s="42"/>
      <c r="NH148" s="42"/>
      <c r="NI148" s="42"/>
      <c r="NJ148" s="42"/>
      <c r="NK148" s="42"/>
      <c r="NL148" s="42"/>
      <c r="NM148" s="42"/>
      <c r="NN148" s="42"/>
      <c r="NO148" s="42"/>
      <c r="NP148" s="42"/>
      <c r="NQ148" s="42"/>
      <c r="NR148" s="42"/>
      <c r="NS148" s="42"/>
      <c r="NT148" s="42"/>
      <c r="NU148" s="42"/>
      <c r="NV148" s="42"/>
      <c r="NW148" s="42"/>
      <c r="NX148" s="42"/>
      <c r="NY148" s="42"/>
      <c r="NZ148" s="42"/>
      <c r="OA148" s="42"/>
      <c r="OB148" s="42"/>
      <c r="OC148" s="42"/>
      <c r="OD148" s="42"/>
      <c r="OE148" s="42"/>
      <c r="OF148" s="42"/>
      <c r="OG148" s="42"/>
      <c r="OH148" s="42"/>
      <c r="OI148" s="42"/>
      <c r="OJ148" s="42"/>
      <c r="OK148" s="42"/>
      <c r="OL148" s="42"/>
      <c r="OM148" s="42"/>
      <c r="ON148" s="42"/>
      <c r="OO148" s="42"/>
      <c r="OP148" s="42"/>
      <c r="OQ148" s="42"/>
      <c r="OR148" s="42"/>
      <c r="OS148" s="42"/>
      <c r="OT148" s="42"/>
      <c r="OU148" s="42"/>
      <c r="OV148" s="42"/>
      <c r="OW148" s="42"/>
      <c r="OX148" s="42"/>
      <c r="OY148" s="42"/>
      <c r="OZ148" s="42"/>
      <c r="PA148" s="42"/>
      <c r="PB148" s="42"/>
      <c r="PC148" s="42"/>
      <c r="PD148" s="42"/>
      <c r="PE148" s="42"/>
      <c r="PF148" s="42"/>
      <c r="PG148" s="42"/>
      <c r="PH148" s="42"/>
      <c r="PI148" s="42"/>
      <c r="PJ148" s="42"/>
      <c r="PK148" s="42"/>
      <c r="PL148" s="42"/>
      <c r="PM148" s="42"/>
      <c r="PN148" s="42"/>
      <c r="PO148" s="42"/>
      <c r="PP148" s="42"/>
      <c r="PQ148" s="42"/>
      <c r="PR148" s="42"/>
      <c r="PS148" s="42"/>
      <c r="PT148" s="42"/>
      <c r="PU148" s="42"/>
      <c r="PV148" s="42"/>
      <c r="PW148" s="42"/>
      <c r="PX148" s="42"/>
      <c r="PY148" s="42"/>
      <c r="PZ148" s="42"/>
      <c r="QA148" s="42"/>
      <c r="QB148" s="42"/>
      <c r="QC148" s="42"/>
      <c r="QD148" s="42"/>
      <c r="QE148" s="42"/>
      <c r="QF148" s="42"/>
      <c r="QG148" s="42"/>
      <c r="QH148" s="42"/>
      <c r="QI148" s="42"/>
      <c r="QJ148" s="42"/>
      <c r="QK148" s="42"/>
      <c r="QL148" s="42"/>
      <c r="QM148" s="42"/>
      <c r="QN148" s="42"/>
      <c r="QO148" s="42"/>
      <c r="QP148" s="42"/>
      <c r="QQ148" s="42"/>
      <c r="QR148" s="42"/>
      <c r="QS148" s="42"/>
      <c r="QT148" s="42"/>
      <c r="QU148" s="42"/>
      <c r="QV148" s="42"/>
      <c r="QW148" s="42"/>
      <c r="QX148" s="42"/>
      <c r="QY148" s="42"/>
      <c r="QZ148" s="42"/>
      <c r="RA148" s="42"/>
      <c r="RB148" s="42"/>
      <c r="RC148" s="42"/>
      <c r="RD148" s="42"/>
      <c r="RE148" s="42"/>
      <c r="RF148" s="42"/>
      <c r="RG148" s="42"/>
      <c r="RH148" s="42"/>
      <c r="RI148" s="42"/>
      <c r="RJ148" s="42"/>
      <c r="RK148" s="42"/>
      <c r="RL148" s="42"/>
      <c r="RM148" s="42"/>
      <c r="RN148" s="42"/>
      <c r="RO148" s="42"/>
      <c r="RP148" s="42"/>
      <c r="RQ148" s="42"/>
      <c r="RR148" s="42"/>
      <c r="RS148" s="42"/>
      <c r="RT148" s="42"/>
      <c r="RU148" s="42"/>
      <c r="RV148" s="42"/>
      <c r="RW148" s="42"/>
      <c r="RX148" s="42"/>
      <c r="RY148" s="42"/>
      <c r="RZ148" s="42"/>
      <c r="SA148" s="42"/>
      <c r="SB148" s="42"/>
      <c r="SC148" s="42"/>
      <c r="SD148" s="42"/>
      <c r="SE148" s="42"/>
      <c r="SF148" s="42"/>
      <c r="SG148" s="42"/>
      <c r="SH148" s="42"/>
      <c r="SI148" s="42"/>
      <c r="SJ148" s="42"/>
      <c r="SK148" s="42"/>
      <c r="SL148" s="42"/>
      <c r="SM148" s="42"/>
      <c r="SN148" s="42"/>
      <c r="SO148" s="42"/>
      <c r="SP148" s="42"/>
      <c r="SQ148" s="42"/>
      <c r="SR148" s="42"/>
      <c r="SS148" s="42"/>
      <c r="ST148" s="42"/>
      <c r="SU148" s="42"/>
      <c r="SV148" s="42"/>
      <c r="SW148" s="42"/>
      <c r="SX148" s="42"/>
      <c r="SY148" s="42"/>
      <c r="SZ148" s="42"/>
      <c r="TA148" s="42"/>
      <c r="TB148" s="42"/>
      <c r="TC148" s="42"/>
      <c r="TD148" s="42"/>
      <c r="TE148" s="42"/>
      <c r="TF148" s="42"/>
      <c r="TG148" s="42"/>
      <c r="TH148" s="42"/>
      <c r="TI148" s="42"/>
      <c r="TJ148" s="42"/>
      <c r="TK148" s="42"/>
      <c r="TL148" s="42"/>
      <c r="TM148" s="42"/>
      <c r="TN148" s="42"/>
      <c r="TO148" s="42"/>
      <c r="TP148" s="42"/>
    </row>
    <row r="149" spans="1:699" ht="15" customHeight="1" x14ac:dyDescent="0.25">
      <c r="A149" s="21"/>
      <c r="B149" s="13"/>
      <c r="D149" s="13"/>
      <c r="E149" s="13"/>
      <c r="F149" s="2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25"/>
      <c r="X149" s="25"/>
      <c r="Y149" s="50"/>
      <c r="Z149" s="50"/>
      <c r="AA149" s="25"/>
      <c r="AB149" s="25"/>
      <c r="AD149" s="25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60"/>
      <c r="BC149" s="15"/>
      <c r="BD149" s="15"/>
      <c r="BE149" s="15"/>
      <c r="BF149" s="27"/>
      <c r="BG149" s="13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59"/>
      <c r="BV149" s="59"/>
      <c r="BW149" s="59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K149" s="25"/>
      <c r="CL149" s="25"/>
      <c r="CM149" s="25"/>
      <c r="CN149" s="61"/>
      <c r="CO149" s="61"/>
      <c r="CP149" s="61"/>
      <c r="CQ149" s="61"/>
      <c r="CR149" s="61"/>
      <c r="CS149" s="25"/>
      <c r="CT149" s="25"/>
      <c r="CU149" s="25"/>
      <c r="CV149" s="25"/>
      <c r="CW149" s="25"/>
      <c r="CX149" s="13"/>
      <c r="CY149" s="13"/>
      <c r="CZ149" s="15"/>
      <c r="DA149" s="15"/>
      <c r="DB149" s="15"/>
      <c r="DC149" s="15"/>
      <c r="DD149" s="86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5"/>
      <c r="DR149" s="15"/>
      <c r="DS149" s="15"/>
      <c r="DT149" s="15"/>
      <c r="DU149" s="15"/>
      <c r="DV149" s="15"/>
      <c r="DW149" s="15"/>
      <c r="DX149" s="13"/>
      <c r="DY149" s="13"/>
      <c r="DZ149" s="13"/>
      <c r="EA149" s="13"/>
      <c r="EB149" s="15"/>
      <c r="EC149" s="6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64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6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65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6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65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6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64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64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  <c r="KW149" s="13"/>
      <c r="KX149" s="13"/>
      <c r="KY149" s="13"/>
      <c r="TQ149" s="36"/>
      <c r="TR149" s="36"/>
      <c r="TS149" s="36"/>
      <c r="TT149" s="36"/>
      <c r="TU149" s="36"/>
      <c r="TV149" s="36"/>
      <c r="TW149" s="36"/>
      <c r="TX149" s="36"/>
      <c r="TY149" s="36"/>
      <c r="TZ149" s="36"/>
      <c r="UA149" s="36"/>
      <c r="UB149" s="36"/>
      <c r="UC149" s="36"/>
      <c r="UD149" s="36"/>
      <c r="UE149" s="36"/>
      <c r="UF149" s="36"/>
      <c r="UG149" s="36"/>
      <c r="UH149" s="36"/>
      <c r="UI149" s="36"/>
      <c r="UJ149" s="36"/>
      <c r="UK149" s="36"/>
      <c r="UL149" s="36"/>
      <c r="UM149" s="36"/>
      <c r="UN149" s="36"/>
      <c r="UO149" s="36"/>
      <c r="UP149" s="36"/>
      <c r="UQ149" s="36"/>
      <c r="UR149" s="36"/>
      <c r="US149" s="36"/>
      <c r="UT149" s="36"/>
      <c r="UU149" s="36"/>
      <c r="UV149" s="36"/>
      <c r="UW149" s="36"/>
      <c r="UX149" s="36"/>
      <c r="UY149" s="36"/>
      <c r="UZ149" s="36"/>
      <c r="VA149" s="36"/>
      <c r="VB149" s="36"/>
      <c r="VC149" s="36"/>
      <c r="VD149" s="36"/>
      <c r="VE149" s="36"/>
      <c r="VF149" s="36"/>
      <c r="VG149" s="36"/>
      <c r="VH149" s="36"/>
      <c r="VI149" s="36"/>
      <c r="VJ149" s="36"/>
      <c r="VK149" s="36"/>
      <c r="VL149" s="36"/>
      <c r="VM149" s="36"/>
      <c r="VN149" s="36"/>
      <c r="VO149" s="36"/>
      <c r="VP149" s="36"/>
      <c r="VQ149" s="36"/>
      <c r="VR149" s="36"/>
      <c r="VS149" s="36"/>
      <c r="VT149" s="36"/>
      <c r="VU149" s="36"/>
      <c r="VV149" s="36"/>
      <c r="VW149" s="36"/>
      <c r="VX149" s="36"/>
      <c r="VY149" s="36"/>
      <c r="VZ149" s="36"/>
      <c r="WA149" s="36"/>
      <c r="WB149" s="36"/>
      <c r="WC149" s="36"/>
      <c r="WD149" s="36"/>
      <c r="WE149" s="36"/>
      <c r="WF149" s="36"/>
      <c r="WG149" s="36"/>
    </row>
    <row r="150" spans="1:699" ht="15" customHeight="1" x14ac:dyDescent="0.25">
      <c r="A150" s="21"/>
      <c r="B150" s="13"/>
      <c r="D150" s="13"/>
      <c r="E150" s="13"/>
      <c r="F150" s="2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25"/>
      <c r="X150" s="25"/>
      <c r="Y150" s="53"/>
      <c r="Z150" s="53"/>
      <c r="AA150" s="25"/>
      <c r="AB150" s="25"/>
      <c r="AD150" s="25"/>
      <c r="AE150" s="13"/>
      <c r="AF150" s="13"/>
      <c r="AG150" s="25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5"/>
      <c r="BD150" s="15"/>
      <c r="BE150" s="15"/>
      <c r="BF150" s="27"/>
      <c r="BG150" s="13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59"/>
      <c r="BV150" s="59"/>
      <c r="BW150" s="59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K150" s="25"/>
      <c r="CL150" s="25"/>
      <c r="CM150" s="25"/>
      <c r="CN150" s="61"/>
      <c r="CO150" s="61"/>
      <c r="CP150" s="61"/>
      <c r="CQ150" s="61"/>
      <c r="CR150" s="61"/>
      <c r="CS150" s="25"/>
      <c r="CT150" s="25"/>
      <c r="CU150" s="25"/>
      <c r="CV150" s="25"/>
      <c r="CW150" s="25"/>
      <c r="CX150" s="13"/>
      <c r="CY150" s="13"/>
      <c r="CZ150" s="26"/>
      <c r="DD150" s="29"/>
      <c r="DQ150" s="26"/>
      <c r="DR150" s="26"/>
      <c r="DS150" s="26"/>
      <c r="DT150" s="26"/>
      <c r="DU150" s="26"/>
      <c r="DV150" s="26"/>
      <c r="DW150" s="26"/>
      <c r="EB150" s="26"/>
      <c r="EC150" s="6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64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6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65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6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65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6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64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  <c r="KG150" s="13"/>
      <c r="KH150" s="13"/>
      <c r="KI150" s="64"/>
      <c r="KJ150" s="13"/>
      <c r="KK150" s="13"/>
      <c r="KL150" s="13"/>
      <c r="KM150" s="13"/>
      <c r="KN150" s="13"/>
      <c r="KO150" s="13"/>
      <c r="KP150" s="13"/>
      <c r="KQ150" s="13"/>
      <c r="KR150" s="13"/>
      <c r="KS150" s="13"/>
      <c r="KT150" s="13"/>
      <c r="KU150" s="13"/>
      <c r="KV150" s="13"/>
      <c r="KW150" s="13"/>
      <c r="KX150" s="13"/>
      <c r="KY150" s="13"/>
      <c r="WH150" s="36"/>
      <c r="WI150" s="36"/>
      <c r="WJ150" s="36"/>
      <c r="WK150" s="36"/>
      <c r="WL150" s="36"/>
      <c r="WM150" s="36"/>
      <c r="WN150" s="36"/>
      <c r="WO150" s="36"/>
      <c r="WP150" s="36"/>
      <c r="WQ150" s="36"/>
      <c r="WR150" s="36"/>
      <c r="WS150" s="36"/>
      <c r="WT150" s="36"/>
      <c r="WU150" s="36"/>
      <c r="WV150" s="36"/>
      <c r="WW150" s="36"/>
      <c r="WX150" s="36"/>
      <c r="WY150" s="36"/>
      <c r="WZ150" s="36"/>
      <c r="XA150" s="36"/>
      <c r="XB150" s="36"/>
      <c r="XC150" s="36"/>
      <c r="XD150" s="36"/>
      <c r="XE150" s="36"/>
      <c r="XF150" s="36"/>
      <c r="XG150" s="36"/>
      <c r="XH150" s="36"/>
      <c r="XI150" s="36"/>
      <c r="XJ150" s="36"/>
      <c r="XK150" s="36"/>
      <c r="XL150" s="36"/>
      <c r="XM150" s="36"/>
      <c r="XN150" s="36"/>
      <c r="XO150" s="36"/>
      <c r="XP150" s="36"/>
      <c r="XQ150" s="36"/>
      <c r="XR150" s="36"/>
      <c r="XS150" s="36"/>
      <c r="XT150" s="36"/>
      <c r="XU150" s="36"/>
      <c r="XV150" s="36"/>
      <c r="XW150" s="36"/>
      <c r="XX150" s="36"/>
      <c r="XY150" s="36"/>
      <c r="XZ150" s="36"/>
      <c r="YA150" s="36"/>
      <c r="YB150" s="36"/>
      <c r="YC150" s="36"/>
      <c r="YD150" s="36"/>
      <c r="YE150" s="36"/>
      <c r="YF150" s="36"/>
      <c r="YG150" s="36"/>
      <c r="YH150" s="36"/>
      <c r="YI150" s="36"/>
      <c r="YJ150" s="36"/>
      <c r="YK150" s="36"/>
      <c r="YL150" s="36"/>
      <c r="YM150" s="36"/>
      <c r="YN150" s="36"/>
      <c r="YO150" s="36"/>
      <c r="YP150" s="36"/>
      <c r="YQ150" s="36"/>
      <c r="YR150" s="36"/>
      <c r="YS150" s="36"/>
      <c r="YT150" s="36"/>
      <c r="YU150" s="36"/>
      <c r="YV150" s="36"/>
      <c r="YW150" s="36"/>
      <c r="YX150" s="36"/>
      <c r="YY150" s="36"/>
      <c r="YZ150" s="36"/>
      <c r="ZA150" s="36"/>
      <c r="ZB150" s="36"/>
      <c r="ZC150" s="36"/>
      <c r="ZD150" s="36"/>
      <c r="ZE150" s="36"/>
      <c r="ZF150" s="36"/>
      <c r="ZG150" s="36"/>
      <c r="ZH150" s="36"/>
      <c r="ZI150" s="36"/>
      <c r="ZJ150" s="36"/>
      <c r="ZK150" s="36"/>
      <c r="ZL150" s="36"/>
      <c r="ZM150" s="36"/>
      <c r="ZN150" s="36"/>
      <c r="ZO150" s="36"/>
      <c r="ZP150" s="36"/>
      <c r="ZQ150" s="36"/>
      <c r="ZR150" s="36"/>
      <c r="ZS150" s="36"/>
      <c r="ZT150" s="36"/>
      <c r="ZU150" s="36"/>
      <c r="ZV150" s="36"/>
      <c r="ZW150" s="36"/>
    </row>
    <row r="151" spans="1:699" ht="15" customHeight="1" x14ac:dyDescent="0.25">
      <c r="A151" s="21"/>
      <c r="B151" s="13"/>
      <c r="D151" s="13"/>
      <c r="E151" s="13"/>
      <c r="F151" s="2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25"/>
      <c r="X151" s="25"/>
      <c r="Y151" s="50"/>
      <c r="Z151" s="50"/>
      <c r="AA151" s="25"/>
      <c r="AB151" s="25"/>
      <c r="AC151" s="25"/>
      <c r="AD151" s="25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5"/>
      <c r="BD151" s="15"/>
      <c r="BE151" s="15"/>
      <c r="BF151" s="27"/>
      <c r="BG151" s="13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59"/>
      <c r="BV151" s="59"/>
      <c r="BW151" s="59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K151" s="25"/>
      <c r="CL151" s="25"/>
      <c r="CM151" s="25"/>
      <c r="CN151" s="61"/>
      <c r="CO151" s="61"/>
      <c r="CP151" s="61"/>
      <c r="CQ151" s="61"/>
      <c r="CR151" s="61"/>
      <c r="CS151" s="25"/>
      <c r="CT151" s="25"/>
      <c r="CU151" s="25"/>
      <c r="CV151" s="25"/>
      <c r="CW151" s="25"/>
      <c r="CX151" s="13"/>
      <c r="CY151" s="13"/>
      <c r="CZ151" s="26"/>
      <c r="DA151" s="26"/>
      <c r="DB151" s="15"/>
      <c r="DC151" s="26"/>
      <c r="DD151" s="8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6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64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6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65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6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65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6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64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64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  <c r="KW151" s="13"/>
      <c r="KX151" s="13"/>
      <c r="KY151" s="13"/>
      <c r="OC151" s="76"/>
      <c r="OD151" s="76"/>
      <c r="OE151" s="76"/>
      <c r="OF151" s="76"/>
      <c r="OG151" s="76"/>
      <c r="OH151" s="76"/>
      <c r="OI151" s="76"/>
      <c r="OJ151" s="76"/>
      <c r="OK151" s="76"/>
      <c r="OL151" s="76"/>
      <c r="OM151" s="76"/>
      <c r="ON151" s="76"/>
      <c r="OO151" s="76"/>
      <c r="OP151" s="76"/>
      <c r="OQ151" s="76"/>
      <c r="OR151" s="76"/>
      <c r="OS151" s="76"/>
      <c r="OT151" s="76"/>
      <c r="OU151" s="76"/>
      <c r="OV151" s="76"/>
      <c r="OW151" s="76"/>
      <c r="OX151" s="76"/>
      <c r="OY151" s="76"/>
      <c r="OZ151" s="76"/>
      <c r="PA151" s="76"/>
      <c r="PB151" s="76"/>
      <c r="PC151" s="76"/>
      <c r="PD151" s="76"/>
      <c r="PE151" s="76"/>
      <c r="PF151" s="76"/>
      <c r="PG151" s="76"/>
      <c r="PH151" s="76"/>
      <c r="PI151" s="76"/>
      <c r="PJ151" s="76"/>
      <c r="PK151" s="76"/>
      <c r="PL151" s="76"/>
      <c r="PM151" s="76"/>
      <c r="PN151" s="76"/>
      <c r="PO151" s="76"/>
      <c r="PP151" s="76"/>
      <c r="PQ151" s="76"/>
      <c r="PR151" s="76"/>
      <c r="PS151" s="76"/>
      <c r="PT151" s="76"/>
      <c r="PU151" s="76"/>
      <c r="PV151" s="76"/>
      <c r="PW151" s="76"/>
      <c r="PX151" s="76"/>
      <c r="PY151" s="76"/>
      <c r="PZ151" s="76"/>
      <c r="QA151" s="76"/>
      <c r="QB151" s="76"/>
      <c r="QC151" s="76"/>
      <c r="QD151" s="76"/>
      <c r="QE151" s="76"/>
      <c r="QF151" s="76"/>
      <c r="QG151" s="76"/>
      <c r="QH151" s="76"/>
      <c r="QI151" s="76"/>
      <c r="QJ151" s="76"/>
      <c r="QK151" s="76"/>
      <c r="QL151" s="76"/>
      <c r="QM151" s="76"/>
      <c r="QN151" s="76"/>
      <c r="QO151" s="76"/>
      <c r="QP151" s="76"/>
      <c r="QQ151" s="76"/>
      <c r="QR151" s="76"/>
      <c r="QS151" s="76"/>
      <c r="QT151" s="76"/>
      <c r="QU151" s="76"/>
      <c r="QV151" s="76"/>
      <c r="QW151" s="76"/>
      <c r="QX151" s="76"/>
      <c r="QY151" s="76"/>
      <c r="QZ151" s="76"/>
      <c r="RA151" s="76"/>
      <c r="RB151" s="76"/>
      <c r="RC151" s="76"/>
      <c r="RD151" s="76"/>
      <c r="RE151" s="76"/>
      <c r="RF151" s="76"/>
      <c r="RG151" s="76"/>
      <c r="RH151" s="76"/>
      <c r="RI151" s="76"/>
      <c r="RJ151" s="76"/>
      <c r="RK151" s="76"/>
      <c r="RL151" s="76"/>
      <c r="RM151" s="76"/>
      <c r="RN151" s="76"/>
      <c r="RO151" s="76"/>
      <c r="RP151" s="76"/>
      <c r="RQ151" s="76"/>
      <c r="RR151" s="76"/>
      <c r="RS151" s="76"/>
      <c r="RT151" s="76"/>
      <c r="RU151" s="76"/>
      <c r="RV151" s="76"/>
      <c r="RW151" s="76"/>
      <c r="RX151" s="76"/>
      <c r="RY151" s="76"/>
      <c r="RZ151" s="76"/>
      <c r="SA151" s="76"/>
      <c r="SB151" s="76"/>
      <c r="SC151" s="76"/>
      <c r="SD151" s="76"/>
      <c r="SE151" s="76"/>
      <c r="SF151" s="76"/>
      <c r="SG151" s="76"/>
      <c r="SH151" s="76"/>
      <c r="SI151" s="76"/>
      <c r="SJ151" s="76"/>
      <c r="SK151" s="76"/>
      <c r="SL151" s="76"/>
      <c r="SM151" s="76"/>
      <c r="SN151" s="76"/>
      <c r="SO151" s="76"/>
      <c r="SP151" s="76"/>
      <c r="SQ151" s="76"/>
      <c r="SR151" s="76"/>
      <c r="SS151" s="76"/>
      <c r="ST151" s="76"/>
      <c r="SU151" s="76"/>
      <c r="SV151" s="76"/>
      <c r="SW151" s="76"/>
      <c r="SX151" s="76"/>
      <c r="SY151" s="76"/>
      <c r="SZ151" s="76"/>
      <c r="TA151" s="76"/>
      <c r="TB151" s="76"/>
      <c r="TC151" s="76"/>
      <c r="TD151" s="76"/>
      <c r="TE151" s="76"/>
      <c r="TF151" s="76"/>
      <c r="TG151" s="76"/>
      <c r="TH151" s="76"/>
      <c r="TI151" s="76"/>
      <c r="TJ151" s="76"/>
      <c r="TK151" s="76"/>
      <c r="TL151" s="76"/>
      <c r="TM151" s="76"/>
      <c r="TN151" s="76"/>
      <c r="TO151" s="76"/>
      <c r="TP151" s="76"/>
      <c r="WH151" s="36"/>
      <c r="WI151" s="36"/>
      <c r="WJ151" s="36"/>
      <c r="WK151" s="36"/>
      <c r="WL151" s="36"/>
      <c r="WM151" s="36"/>
      <c r="WN151" s="36"/>
      <c r="WO151" s="36"/>
      <c r="WP151" s="36"/>
      <c r="WQ151" s="36"/>
      <c r="WR151" s="36"/>
      <c r="WS151" s="36"/>
      <c r="WT151" s="36"/>
      <c r="WU151" s="36"/>
      <c r="WV151" s="36"/>
      <c r="WW151" s="36"/>
      <c r="WX151" s="36"/>
      <c r="WY151" s="36"/>
      <c r="WZ151" s="36"/>
      <c r="XA151" s="36"/>
      <c r="XB151" s="36"/>
      <c r="XC151" s="36"/>
      <c r="XD151" s="36"/>
      <c r="XE151" s="36"/>
      <c r="XF151" s="36"/>
      <c r="XG151" s="36"/>
      <c r="XH151" s="36"/>
      <c r="XI151" s="36"/>
      <c r="XJ151" s="36"/>
      <c r="XK151" s="36"/>
      <c r="XL151" s="36"/>
      <c r="XM151" s="36"/>
      <c r="XN151" s="36"/>
      <c r="XO151" s="36"/>
      <c r="XP151" s="36"/>
      <c r="XQ151" s="36"/>
      <c r="XR151" s="36"/>
      <c r="XS151" s="36"/>
      <c r="XT151" s="36"/>
      <c r="XU151" s="36"/>
      <c r="XV151" s="36"/>
      <c r="XW151" s="36"/>
      <c r="XX151" s="36"/>
      <c r="XY151" s="36"/>
      <c r="XZ151" s="36"/>
      <c r="YA151" s="36"/>
      <c r="YB151" s="36"/>
      <c r="YC151" s="36"/>
      <c r="YD151" s="36"/>
      <c r="YE151" s="36"/>
      <c r="YF151" s="36"/>
      <c r="YG151" s="36"/>
      <c r="YH151" s="36"/>
      <c r="YI151" s="36"/>
      <c r="YJ151" s="36"/>
      <c r="YK151" s="36"/>
      <c r="YL151" s="36"/>
      <c r="YM151" s="36"/>
      <c r="YN151" s="36"/>
      <c r="YO151" s="36"/>
      <c r="YP151" s="36"/>
      <c r="YQ151" s="36"/>
      <c r="YR151" s="36"/>
      <c r="YS151" s="36"/>
      <c r="YT151" s="36"/>
      <c r="YU151" s="36"/>
      <c r="YV151" s="36"/>
      <c r="YW151" s="36"/>
      <c r="YX151" s="36"/>
      <c r="YY151" s="36"/>
      <c r="YZ151" s="36"/>
      <c r="ZA151" s="36"/>
      <c r="ZB151" s="36"/>
      <c r="ZC151" s="36"/>
      <c r="ZD151" s="36"/>
      <c r="ZE151" s="36"/>
      <c r="ZF151" s="36"/>
      <c r="ZG151" s="36"/>
      <c r="ZH151" s="36"/>
      <c r="ZI151" s="36"/>
      <c r="ZJ151" s="36"/>
      <c r="ZK151" s="36"/>
      <c r="ZL151" s="36"/>
      <c r="ZM151" s="36"/>
      <c r="ZN151" s="36"/>
      <c r="ZO151" s="36"/>
      <c r="ZP151" s="36"/>
      <c r="ZQ151" s="36"/>
      <c r="ZR151" s="36"/>
      <c r="ZS151" s="36"/>
      <c r="ZT151" s="36"/>
      <c r="ZU151" s="36"/>
      <c r="ZV151" s="36"/>
      <c r="ZW151" s="36"/>
    </row>
    <row r="152" spans="1:699" ht="15" customHeight="1" x14ac:dyDescent="0.25">
      <c r="A152" s="21"/>
      <c r="B152" s="13"/>
      <c r="D152" s="13"/>
      <c r="E152" s="13"/>
      <c r="F152" s="2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25"/>
      <c r="X152" s="25"/>
      <c r="Y152" s="53"/>
      <c r="Z152" s="102"/>
      <c r="AA152" s="25"/>
      <c r="AB152" s="25"/>
      <c r="AC152" s="25"/>
      <c r="AD152" s="25"/>
      <c r="AE152" s="13"/>
      <c r="AF152" s="13"/>
      <c r="AG152" s="25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5"/>
      <c r="BD152" s="15"/>
      <c r="BE152" s="15"/>
      <c r="BF152" s="27"/>
      <c r="BG152" s="13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59"/>
      <c r="BV152" s="59"/>
      <c r="BW152" s="59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K152" s="25"/>
      <c r="CL152" s="25"/>
      <c r="CM152" s="25"/>
      <c r="CN152" s="61"/>
      <c r="CO152" s="61"/>
      <c r="CP152" s="61"/>
      <c r="CQ152" s="61"/>
      <c r="CR152" s="61"/>
      <c r="CS152" s="25"/>
      <c r="CT152" s="25"/>
      <c r="CU152" s="25"/>
      <c r="CV152" s="25"/>
      <c r="CW152" s="25"/>
      <c r="CX152" s="13"/>
      <c r="CY152" s="13"/>
      <c r="CZ152" s="26"/>
      <c r="DA152" s="26"/>
      <c r="DB152" s="26"/>
      <c r="DC152" s="26"/>
      <c r="DD152" s="86"/>
      <c r="DV152" s="26"/>
      <c r="DW152" s="26"/>
      <c r="EB152" s="26"/>
      <c r="EC152" s="6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64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6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65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6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65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6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64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64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</row>
    <row r="153" spans="1:699" ht="15" customHeight="1" x14ac:dyDescent="0.25">
      <c r="A153" s="21"/>
      <c r="B153" s="13"/>
      <c r="D153" s="13"/>
      <c r="E153" s="13"/>
      <c r="F153" s="2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59"/>
      <c r="X153" s="59"/>
      <c r="Y153" s="53"/>
      <c r="Z153" s="53"/>
      <c r="AA153" s="25"/>
      <c r="AB153" s="25"/>
      <c r="AC153" s="25"/>
      <c r="AD153" s="25"/>
      <c r="AE153" s="13"/>
      <c r="AF153" s="13"/>
      <c r="AG153" s="25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5"/>
      <c r="BD153" s="15"/>
      <c r="BE153" s="15"/>
      <c r="BF153" s="27"/>
      <c r="BG153" s="13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59"/>
      <c r="BV153" s="59"/>
      <c r="BW153" s="59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K153" s="25"/>
      <c r="CL153" s="25"/>
      <c r="CM153" s="25"/>
      <c r="CN153" s="61"/>
      <c r="CO153" s="61"/>
      <c r="CP153" s="61"/>
      <c r="CQ153" s="61"/>
      <c r="CR153" s="61"/>
      <c r="CS153" s="25"/>
      <c r="CT153" s="25"/>
      <c r="CU153" s="25"/>
      <c r="CV153" s="25"/>
      <c r="CW153" s="25"/>
      <c r="CX153" s="13"/>
      <c r="CY153" s="13"/>
      <c r="CZ153" s="26"/>
      <c r="DA153" s="26"/>
      <c r="DB153" s="26"/>
      <c r="DC153" s="26"/>
      <c r="DD153" s="86"/>
      <c r="DQ153" s="26"/>
      <c r="DR153" s="26"/>
      <c r="DS153" s="26"/>
      <c r="DT153" s="26"/>
      <c r="DU153" s="26"/>
      <c r="DV153" s="26"/>
      <c r="DW153" s="26"/>
      <c r="EB153" s="26"/>
      <c r="EC153" s="6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64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6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65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6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65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6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64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64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</row>
    <row r="154" spans="1:699" ht="15" customHeight="1" x14ac:dyDescent="0.25">
      <c r="CN154" s="105"/>
      <c r="CO154" s="105"/>
      <c r="CP154" s="105"/>
    </row>
    <row r="155" spans="1:699" ht="15" customHeight="1" x14ac:dyDescent="0.25">
      <c r="A155" s="21"/>
      <c r="B155" s="13"/>
      <c r="D155" s="13"/>
      <c r="E155" s="13"/>
      <c r="F155" s="2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25"/>
      <c r="X155" s="25"/>
      <c r="Y155" s="50"/>
      <c r="Z155" s="50"/>
      <c r="AA155" s="25"/>
      <c r="AB155" s="25"/>
      <c r="AC155" s="25"/>
      <c r="AD155" s="25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60"/>
      <c r="BC155" s="15"/>
      <c r="BD155" s="15"/>
      <c r="BE155" s="15"/>
      <c r="BF155" s="27"/>
      <c r="BG155" s="13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59"/>
      <c r="BV155" s="59"/>
      <c r="BW155" s="59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K155" s="25"/>
      <c r="CL155" s="25"/>
      <c r="CM155" s="25"/>
      <c r="CN155" s="61"/>
      <c r="CO155" s="61"/>
      <c r="CP155" s="61"/>
      <c r="CQ155" s="61"/>
      <c r="CR155" s="61"/>
      <c r="CS155" s="25"/>
      <c r="CT155" s="25"/>
      <c r="CU155" s="25"/>
      <c r="CV155" s="25"/>
      <c r="CW155" s="25"/>
      <c r="CX155" s="13"/>
      <c r="CY155" s="13"/>
      <c r="CZ155" s="15"/>
      <c r="DA155" s="15"/>
      <c r="DB155" s="15"/>
      <c r="DC155" s="15"/>
      <c r="DD155" s="86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5"/>
      <c r="DR155" s="15"/>
      <c r="DS155" s="15"/>
      <c r="DT155" s="15"/>
      <c r="DU155" s="15"/>
      <c r="DV155" s="15"/>
      <c r="DW155" s="15"/>
      <c r="DX155" s="13"/>
      <c r="DY155" s="13"/>
      <c r="DZ155" s="13"/>
      <c r="EA155" s="13"/>
      <c r="EB155" s="15"/>
      <c r="EC155" s="6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64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6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65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6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65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6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64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64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TQ155" s="36"/>
      <c r="TR155" s="36"/>
      <c r="TS155" s="36"/>
      <c r="TT155" s="36"/>
      <c r="TU155" s="36"/>
      <c r="TV155" s="36"/>
      <c r="TW155" s="36"/>
      <c r="TX155" s="36"/>
      <c r="TY155" s="36"/>
      <c r="TZ155" s="36"/>
      <c r="UA155" s="36"/>
      <c r="UB155" s="36"/>
      <c r="UC155" s="36"/>
      <c r="UD155" s="36"/>
      <c r="UE155" s="36"/>
      <c r="UF155" s="36"/>
      <c r="UG155" s="36"/>
      <c r="UH155" s="36"/>
      <c r="UI155" s="36"/>
      <c r="UJ155" s="36"/>
      <c r="UK155" s="36"/>
      <c r="UL155" s="36"/>
      <c r="UM155" s="36"/>
      <c r="UN155" s="36"/>
      <c r="UO155" s="36"/>
      <c r="UP155" s="36"/>
      <c r="UQ155" s="36"/>
      <c r="UR155" s="36"/>
      <c r="US155" s="36"/>
      <c r="UT155" s="36"/>
      <c r="UU155" s="36"/>
      <c r="UV155" s="36"/>
      <c r="UW155" s="36"/>
      <c r="UX155" s="36"/>
      <c r="UY155" s="36"/>
      <c r="UZ155" s="36"/>
      <c r="VA155" s="36"/>
      <c r="VB155" s="36"/>
      <c r="VC155" s="36"/>
      <c r="VD155" s="36"/>
      <c r="VE155" s="36"/>
      <c r="VF155" s="36"/>
      <c r="VG155" s="36"/>
      <c r="VH155" s="36"/>
      <c r="VI155" s="36"/>
      <c r="VJ155" s="36"/>
      <c r="VK155" s="36"/>
      <c r="VL155" s="36"/>
      <c r="VM155" s="36"/>
      <c r="VN155" s="36"/>
      <c r="VO155" s="36"/>
      <c r="VP155" s="36"/>
      <c r="VQ155" s="36"/>
      <c r="VR155" s="36"/>
      <c r="VS155" s="36"/>
      <c r="VT155" s="36"/>
      <c r="VU155" s="36"/>
      <c r="VV155" s="36"/>
      <c r="VW155" s="36"/>
      <c r="VX155" s="36"/>
      <c r="VY155" s="36"/>
      <c r="VZ155" s="36"/>
      <c r="WA155" s="36"/>
      <c r="WB155" s="36"/>
      <c r="WC155" s="36"/>
      <c r="WD155" s="36"/>
      <c r="WE155" s="36"/>
      <c r="WF155" s="36"/>
      <c r="WG155" s="36"/>
    </row>
    <row r="156" spans="1:699" ht="15" customHeight="1" x14ac:dyDescent="0.25">
      <c r="A156" s="21"/>
      <c r="B156" s="13"/>
      <c r="D156" s="13"/>
      <c r="E156" s="13"/>
      <c r="F156" s="22"/>
      <c r="G156" s="13"/>
      <c r="H156" s="13"/>
      <c r="I156" s="13"/>
      <c r="Y156" s="53"/>
      <c r="Z156" s="53"/>
      <c r="AC156" s="25"/>
      <c r="AD156" s="25"/>
      <c r="AI156" s="42"/>
      <c r="AY156" s="13"/>
      <c r="AZ156" s="13"/>
      <c r="BA156" s="13"/>
      <c r="BF156" s="27"/>
      <c r="BG156" s="23"/>
      <c r="BU156" s="43"/>
      <c r="BV156" s="43"/>
      <c r="BW156" s="43"/>
      <c r="CX156" s="13"/>
      <c r="CY156" s="13"/>
      <c r="CZ156" s="26"/>
      <c r="DA156" s="26"/>
      <c r="DB156" s="26"/>
      <c r="DC156" s="26"/>
      <c r="DD156" s="29"/>
      <c r="DV156" s="26"/>
      <c r="DW156" s="26"/>
      <c r="EB156" s="26"/>
      <c r="EC156" s="30"/>
      <c r="EU156" s="31"/>
      <c r="FM156" s="30"/>
      <c r="GE156" s="32"/>
      <c r="GW156" s="30"/>
      <c r="HO156" s="32"/>
      <c r="IG156" s="30"/>
      <c r="IY156" s="31"/>
      <c r="KI156" s="31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</row>
    <row r="157" spans="1:699" ht="15" customHeight="1" x14ac:dyDescent="0.25">
      <c r="A157" s="21"/>
      <c r="B157" s="13"/>
      <c r="D157" s="13"/>
      <c r="E157" s="13"/>
      <c r="F157" s="2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25"/>
      <c r="X157" s="25"/>
      <c r="Y157" s="50"/>
      <c r="Z157" s="50"/>
      <c r="AA157" s="25"/>
      <c r="AB157" s="25"/>
      <c r="AC157" s="25"/>
      <c r="AD157" s="25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60"/>
      <c r="BC157" s="15"/>
      <c r="BD157" s="15"/>
      <c r="BE157" s="15"/>
      <c r="BF157" s="27"/>
      <c r="BG157" s="13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59"/>
      <c r="BV157" s="59"/>
      <c r="BW157" s="59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K157" s="25"/>
      <c r="CL157" s="25"/>
      <c r="CM157" s="25"/>
      <c r="CN157" s="61"/>
      <c r="CO157" s="61"/>
      <c r="CP157" s="61"/>
      <c r="CQ157" s="61"/>
      <c r="CR157" s="61"/>
      <c r="CS157" s="25"/>
      <c r="CT157" s="25"/>
      <c r="CU157" s="25"/>
      <c r="CV157" s="25"/>
      <c r="CW157" s="25"/>
      <c r="CX157" s="13"/>
      <c r="CY157" s="13"/>
      <c r="CZ157" s="15"/>
      <c r="DA157" s="15"/>
      <c r="DB157" s="15"/>
      <c r="DC157" s="15"/>
      <c r="DD157" s="86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5"/>
      <c r="DR157" s="15"/>
      <c r="DS157" s="15"/>
      <c r="DT157" s="15"/>
      <c r="DU157" s="15"/>
      <c r="DV157" s="15"/>
      <c r="DW157" s="15"/>
      <c r="DX157" s="13"/>
      <c r="DY157" s="13"/>
      <c r="DZ157" s="13"/>
      <c r="EA157" s="13"/>
      <c r="EB157" s="15"/>
      <c r="EC157" s="6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64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6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65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6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65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6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64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64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</row>
    <row r="158" spans="1:699" ht="15" customHeight="1" x14ac:dyDescent="0.25">
      <c r="A158" s="21"/>
      <c r="B158" s="13"/>
      <c r="D158" s="13"/>
      <c r="E158" s="13"/>
      <c r="F158" s="2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25"/>
      <c r="X158" s="25"/>
      <c r="Y158" s="50"/>
      <c r="Z158" s="50"/>
      <c r="AA158" s="25"/>
      <c r="AB158" s="25"/>
      <c r="AC158" s="25"/>
      <c r="AD158" s="25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60"/>
      <c r="BC158" s="15"/>
      <c r="BD158" s="15"/>
      <c r="BE158" s="15"/>
      <c r="BF158" s="27"/>
      <c r="BG158" s="13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59"/>
      <c r="BV158" s="59"/>
      <c r="BW158" s="59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K158" s="25"/>
      <c r="CL158" s="25"/>
      <c r="CM158" s="25"/>
      <c r="CN158" s="61"/>
      <c r="CO158" s="61"/>
      <c r="CP158" s="61"/>
      <c r="CQ158" s="61"/>
      <c r="CR158" s="61"/>
      <c r="CS158" s="25"/>
      <c r="CT158" s="25"/>
      <c r="CU158" s="25"/>
      <c r="CV158" s="25"/>
      <c r="CW158" s="25"/>
      <c r="CX158" s="13"/>
      <c r="CY158" s="13"/>
      <c r="CZ158" s="15"/>
      <c r="DA158" s="15"/>
      <c r="DB158" s="15"/>
      <c r="DC158" s="15"/>
      <c r="DD158" s="86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5"/>
      <c r="DR158" s="15"/>
      <c r="DS158" s="15"/>
      <c r="DT158" s="15"/>
      <c r="DU158" s="15"/>
      <c r="DV158" s="15"/>
      <c r="DW158" s="15"/>
      <c r="DX158" s="13"/>
      <c r="DY158" s="13"/>
      <c r="DZ158" s="13"/>
      <c r="EA158" s="13"/>
      <c r="EB158" s="15"/>
      <c r="EC158" s="6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64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6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65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6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65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63"/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64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64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  <c r="KW158" s="13"/>
      <c r="KX158" s="13"/>
      <c r="KY158" s="13"/>
      <c r="TQ158" s="36"/>
      <c r="TR158" s="36"/>
      <c r="TS158" s="36"/>
      <c r="TT158" s="36"/>
      <c r="TU158" s="36"/>
      <c r="TV158" s="36"/>
      <c r="TW158" s="36"/>
      <c r="TX158" s="36"/>
      <c r="TY158" s="36"/>
      <c r="TZ158" s="36"/>
      <c r="UA158" s="36"/>
      <c r="UB158" s="36"/>
      <c r="UC158" s="36"/>
      <c r="UD158" s="36"/>
      <c r="UE158" s="36"/>
      <c r="UF158" s="36"/>
      <c r="UG158" s="36"/>
      <c r="UH158" s="36"/>
      <c r="UI158" s="36"/>
      <c r="UJ158" s="36"/>
      <c r="UK158" s="36"/>
      <c r="UL158" s="36"/>
      <c r="UM158" s="36"/>
      <c r="UN158" s="36"/>
      <c r="UO158" s="36"/>
      <c r="UP158" s="36"/>
      <c r="UQ158" s="36"/>
      <c r="UR158" s="36"/>
      <c r="US158" s="36"/>
      <c r="UT158" s="36"/>
      <c r="UU158" s="36"/>
      <c r="UV158" s="36"/>
      <c r="UW158" s="36"/>
      <c r="UX158" s="36"/>
      <c r="UY158" s="36"/>
      <c r="UZ158" s="36"/>
      <c r="VA158" s="36"/>
      <c r="VB158" s="36"/>
      <c r="VC158" s="36"/>
      <c r="VD158" s="36"/>
      <c r="VE158" s="36"/>
      <c r="VF158" s="36"/>
      <c r="VG158" s="36"/>
      <c r="VH158" s="36"/>
      <c r="VI158" s="36"/>
      <c r="VJ158" s="36"/>
      <c r="VK158" s="36"/>
      <c r="VL158" s="36"/>
      <c r="VM158" s="36"/>
      <c r="VN158" s="36"/>
      <c r="VO158" s="36"/>
      <c r="VP158" s="36"/>
      <c r="VQ158" s="36"/>
      <c r="VR158" s="36"/>
      <c r="VS158" s="36"/>
      <c r="VT158" s="36"/>
      <c r="VU158" s="36"/>
      <c r="VV158" s="36"/>
      <c r="VW158" s="36"/>
      <c r="VX158" s="36"/>
      <c r="VY158" s="36"/>
      <c r="VZ158" s="36"/>
      <c r="WA158" s="36"/>
      <c r="WB158" s="36"/>
      <c r="WC158" s="36"/>
      <c r="WD158" s="36"/>
      <c r="WE158" s="36"/>
      <c r="WF158" s="36"/>
      <c r="WG158" s="36"/>
    </row>
    <row r="159" spans="1:699" ht="15" customHeight="1" x14ac:dyDescent="0.25">
      <c r="A159" s="21"/>
      <c r="B159" s="13"/>
      <c r="D159" s="13"/>
      <c r="E159" s="13"/>
      <c r="F159" s="2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25"/>
      <c r="X159" s="25"/>
      <c r="Y159" s="50"/>
      <c r="Z159" s="50"/>
      <c r="AA159" s="25"/>
      <c r="AB159" s="25"/>
      <c r="AC159" s="25"/>
      <c r="AD159" s="25"/>
      <c r="AE159" s="13"/>
      <c r="AF159" s="13"/>
      <c r="AG159" s="13"/>
      <c r="AH159" s="13"/>
      <c r="AI159" s="13"/>
      <c r="AJ159" s="13"/>
      <c r="AK159" s="13"/>
      <c r="AL159" s="13"/>
      <c r="AM159" s="13"/>
      <c r="AN159" s="60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60"/>
      <c r="BC159" s="15"/>
      <c r="BD159" s="15"/>
      <c r="BE159" s="15"/>
      <c r="BF159" s="27"/>
      <c r="BG159" s="13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59"/>
      <c r="BV159" s="59"/>
      <c r="BW159" s="59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K159" s="25"/>
      <c r="CL159" s="25"/>
      <c r="CM159" s="25"/>
      <c r="CN159" s="61"/>
      <c r="CO159" s="61"/>
      <c r="CP159" s="61"/>
      <c r="CQ159" s="61"/>
      <c r="CR159" s="61"/>
      <c r="CS159" s="25"/>
      <c r="CT159" s="25"/>
      <c r="CU159" s="25"/>
      <c r="CV159" s="25"/>
      <c r="CW159" s="25"/>
      <c r="CX159" s="13"/>
      <c r="CY159" s="13"/>
      <c r="CZ159" s="15"/>
      <c r="DA159" s="15"/>
      <c r="DB159" s="15"/>
      <c r="DC159" s="15"/>
      <c r="DD159" s="86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5"/>
      <c r="DR159" s="15"/>
      <c r="DS159" s="15"/>
      <c r="DT159" s="15"/>
      <c r="DU159" s="15"/>
      <c r="DV159" s="15"/>
      <c r="DW159" s="15"/>
      <c r="DX159" s="13"/>
      <c r="DY159" s="13"/>
      <c r="DZ159" s="13"/>
      <c r="EA159" s="13"/>
      <c r="EB159" s="15"/>
      <c r="EC159" s="6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64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6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65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6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65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6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64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64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TQ159" s="36"/>
      <c r="TR159" s="36"/>
      <c r="TS159" s="36"/>
      <c r="TT159" s="36"/>
      <c r="TU159" s="36"/>
      <c r="TV159" s="36"/>
      <c r="TW159" s="36"/>
      <c r="TX159" s="36"/>
      <c r="TY159" s="36"/>
      <c r="TZ159" s="36"/>
      <c r="UA159" s="36"/>
      <c r="UB159" s="36"/>
      <c r="UC159" s="36"/>
      <c r="UD159" s="36"/>
      <c r="UE159" s="36"/>
      <c r="UF159" s="36"/>
      <c r="UG159" s="36"/>
      <c r="UH159" s="36"/>
      <c r="UI159" s="36"/>
      <c r="UJ159" s="36"/>
      <c r="UK159" s="36"/>
      <c r="UL159" s="36"/>
      <c r="UM159" s="36"/>
      <c r="UN159" s="36"/>
      <c r="UO159" s="36"/>
      <c r="UP159" s="36"/>
      <c r="UQ159" s="36"/>
      <c r="UR159" s="36"/>
      <c r="US159" s="36"/>
      <c r="UT159" s="36"/>
      <c r="UU159" s="36"/>
      <c r="UV159" s="36"/>
      <c r="UW159" s="36"/>
      <c r="UX159" s="36"/>
      <c r="UY159" s="36"/>
      <c r="UZ159" s="36"/>
      <c r="VA159" s="36"/>
      <c r="VB159" s="36"/>
      <c r="VC159" s="36"/>
      <c r="VD159" s="36"/>
      <c r="VE159" s="36"/>
      <c r="VF159" s="36"/>
      <c r="VG159" s="36"/>
      <c r="VH159" s="36"/>
      <c r="VI159" s="36"/>
      <c r="VJ159" s="36"/>
      <c r="VK159" s="36"/>
      <c r="VL159" s="36"/>
      <c r="VM159" s="36"/>
      <c r="VN159" s="36"/>
      <c r="VO159" s="36"/>
      <c r="VP159" s="36"/>
      <c r="VQ159" s="36"/>
      <c r="VR159" s="36"/>
      <c r="VS159" s="36"/>
      <c r="VT159" s="36"/>
      <c r="VU159" s="36"/>
      <c r="VV159" s="36"/>
      <c r="VW159" s="36"/>
      <c r="VX159" s="36"/>
      <c r="VY159" s="36"/>
      <c r="VZ159" s="36"/>
      <c r="WA159" s="36"/>
      <c r="WB159" s="36"/>
      <c r="WC159" s="36"/>
      <c r="WD159" s="36"/>
      <c r="WE159" s="36"/>
      <c r="WF159" s="36"/>
      <c r="WG159" s="36"/>
      <c r="WH159" s="36"/>
      <c r="WI159" s="36"/>
      <c r="WJ159" s="36"/>
      <c r="WK159" s="36"/>
      <c r="WL159" s="36"/>
      <c r="WM159" s="36"/>
      <c r="WN159" s="36"/>
      <c r="WO159" s="36"/>
      <c r="WP159" s="36"/>
      <c r="WQ159" s="36"/>
      <c r="WR159" s="36"/>
      <c r="WS159" s="36"/>
      <c r="WT159" s="36"/>
      <c r="WU159" s="36"/>
      <c r="WV159" s="36"/>
      <c r="WW159" s="36"/>
      <c r="WX159" s="36"/>
      <c r="WY159" s="36"/>
      <c r="WZ159" s="36"/>
      <c r="XA159" s="36"/>
      <c r="XB159" s="36"/>
      <c r="XC159" s="36"/>
      <c r="XD159" s="36"/>
      <c r="XE159" s="36"/>
      <c r="XF159" s="36"/>
      <c r="XG159" s="36"/>
      <c r="XH159" s="36"/>
      <c r="XI159" s="36"/>
      <c r="XJ159" s="36"/>
      <c r="XK159" s="36"/>
      <c r="XL159" s="36"/>
      <c r="XM159" s="36"/>
      <c r="XN159" s="36"/>
      <c r="XO159" s="36"/>
      <c r="XP159" s="36"/>
      <c r="XQ159" s="36"/>
      <c r="XR159" s="36"/>
      <c r="XS159" s="36"/>
      <c r="XT159" s="36"/>
      <c r="XU159" s="36"/>
      <c r="XV159" s="36"/>
      <c r="XW159" s="36"/>
      <c r="XX159" s="36"/>
      <c r="XY159" s="36"/>
      <c r="XZ159" s="36"/>
      <c r="YA159" s="36"/>
      <c r="YB159" s="36"/>
      <c r="YC159" s="36"/>
      <c r="YD159" s="36"/>
      <c r="YE159" s="36"/>
      <c r="YF159" s="36"/>
      <c r="YG159" s="36"/>
      <c r="YH159" s="36"/>
      <c r="YI159" s="36"/>
      <c r="YJ159" s="36"/>
      <c r="YK159" s="36"/>
      <c r="YL159" s="36"/>
      <c r="YM159" s="36"/>
      <c r="YN159" s="36"/>
      <c r="YO159" s="36"/>
      <c r="YP159" s="36"/>
      <c r="YQ159" s="36"/>
      <c r="YR159" s="36"/>
      <c r="YS159" s="36"/>
      <c r="YT159" s="36"/>
      <c r="YU159" s="36"/>
      <c r="YV159" s="36"/>
      <c r="YW159" s="36"/>
      <c r="YX159" s="36"/>
      <c r="YY159" s="36"/>
      <c r="YZ159" s="36"/>
      <c r="ZA159" s="36"/>
      <c r="ZB159" s="36"/>
      <c r="ZC159" s="36"/>
      <c r="ZD159" s="36"/>
      <c r="ZE159" s="36"/>
      <c r="ZF159" s="36"/>
      <c r="ZG159" s="36"/>
      <c r="ZH159" s="36"/>
      <c r="ZI159" s="36"/>
      <c r="ZJ159" s="36"/>
      <c r="ZK159" s="36"/>
      <c r="ZL159" s="36"/>
      <c r="ZM159" s="36"/>
      <c r="ZN159" s="36"/>
      <c r="ZO159" s="36"/>
      <c r="ZP159" s="36"/>
      <c r="ZQ159" s="36"/>
      <c r="ZR159" s="36"/>
      <c r="ZS159" s="36"/>
      <c r="ZT159" s="36"/>
      <c r="ZU159" s="36"/>
      <c r="ZV159" s="36"/>
      <c r="ZW159" s="36"/>
    </row>
    <row r="160" spans="1:699" ht="15" customHeight="1" x14ac:dyDescent="0.25">
      <c r="A160" s="21"/>
      <c r="B160" s="13"/>
      <c r="D160" s="13"/>
      <c r="E160" s="13"/>
      <c r="F160" s="2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25"/>
      <c r="X160" s="25"/>
      <c r="Y160" s="50"/>
      <c r="Z160" s="50"/>
      <c r="AA160" s="25"/>
      <c r="AB160" s="25"/>
      <c r="AD160" s="25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60"/>
      <c r="BC160" s="15"/>
      <c r="BD160" s="15"/>
      <c r="BE160" s="15"/>
      <c r="BF160" s="27"/>
      <c r="BG160" s="13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59"/>
      <c r="BV160" s="59"/>
      <c r="BW160" s="59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K160" s="25"/>
      <c r="CL160" s="25"/>
      <c r="CM160" s="25"/>
      <c r="CN160" s="61"/>
      <c r="CO160" s="61"/>
      <c r="CP160" s="61"/>
      <c r="CQ160" s="61"/>
      <c r="CR160" s="61"/>
      <c r="CS160" s="25"/>
      <c r="CT160" s="25"/>
      <c r="CU160" s="25"/>
      <c r="CV160" s="25"/>
      <c r="CW160" s="25"/>
      <c r="CX160" s="13"/>
      <c r="CY160" s="13"/>
      <c r="CZ160" s="15"/>
      <c r="DA160" s="15"/>
      <c r="DB160" s="15"/>
      <c r="DC160" s="15"/>
      <c r="DD160" s="86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5"/>
      <c r="DR160" s="15"/>
      <c r="DS160" s="15"/>
      <c r="DT160" s="15"/>
      <c r="DU160" s="15"/>
      <c r="DV160" s="15"/>
      <c r="DW160" s="15"/>
      <c r="DX160" s="13"/>
      <c r="DY160" s="13"/>
      <c r="DZ160" s="13"/>
      <c r="EA160" s="13"/>
      <c r="EB160" s="15"/>
      <c r="EC160" s="6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64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6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65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6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65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63"/>
      <c r="IH160" s="13"/>
      <c r="II160" s="13"/>
      <c r="IJ160" s="13"/>
      <c r="IK160" s="13"/>
      <c r="IL160" s="13"/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64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/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64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  <c r="KW160" s="13"/>
      <c r="KX160" s="13"/>
      <c r="KY160" s="13"/>
      <c r="TQ160" s="36"/>
      <c r="TR160" s="36"/>
      <c r="TS160" s="36"/>
      <c r="TT160" s="36"/>
      <c r="TU160" s="36"/>
      <c r="TV160" s="36"/>
      <c r="TW160" s="36"/>
      <c r="TX160" s="36"/>
      <c r="TY160" s="36"/>
      <c r="TZ160" s="36"/>
      <c r="UA160" s="36"/>
      <c r="UB160" s="36"/>
      <c r="UC160" s="36"/>
      <c r="UD160" s="36"/>
      <c r="UE160" s="36"/>
      <c r="UF160" s="36"/>
      <c r="UG160" s="36"/>
      <c r="UH160" s="36"/>
      <c r="UI160" s="36"/>
      <c r="UJ160" s="36"/>
      <c r="UK160" s="36"/>
      <c r="UL160" s="36"/>
      <c r="UM160" s="36"/>
      <c r="UN160" s="36"/>
      <c r="UO160" s="36"/>
      <c r="UP160" s="36"/>
      <c r="UQ160" s="36"/>
      <c r="UR160" s="36"/>
      <c r="US160" s="36"/>
      <c r="UT160" s="36"/>
      <c r="UU160" s="36"/>
      <c r="UV160" s="36"/>
      <c r="UW160" s="36"/>
      <c r="UX160" s="36"/>
      <c r="UY160" s="36"/>
      <c r="UZ160" s="36"/>
      <c r="VA160" s="36"/>
      <c r="VB160" s="36"/>
      <c r="VC160" s="36"/>
      <c r="VD160" s="36"/>
      <c r="VE160" s="36"/>
      <c r="VF160" s="36"/>
      <c r="VG160" s="36"/>
      <c r="VH160" s="36"/>
      <c r="VI160" s="36"/>
      <c r="VJ160" s="36"/>
      <c r="VK160" s="36"/>
      <c r="VL160" s="36"/>
      <c r="VM160" s="36"/>
      <c r="VN160" s="36"/>
      <c r="VO160" s="36"/>
      <c r="VP160" s="36"/>
      <c r="VQ160" s="36"/>
      <c r="VR160" s="36"/>
      <c r="VS160" s="36"/>
      <c r="VT160" s="36"/>
      <c r="VU160" s="36"/>
      <c r="VV160" s="36"/>
      <c r="VW160" s="36"/>
      <c r="VX160" s="36"/>
      <c r="VY160" s="36"/>
      <c r="VZ160" s="36"/>
      <c r="WA160" s="36"/>
      <c r="WB160" s="36"/>
      <c r="WC160" s="36"/>
      <c r="WD160" s="36"/>
      <c r="WE160" s="36"/>
      <c r="WF160" s="36"/>
      <c r="WG160" s="36"/>
    </row>
    <row r="161" spans="1:699" ht="15" customHeight="1" x14ac:dyDescent="0.25">
      <c r="A161" s="21"/>
      <c r="B161" s="13"/>
      <c r="D161" s="13"/>
      <c r="E161" s="13"/>
      <c r="F161" s="2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59"/>
      <c r="X161" s="25"/>
      <c r="Y161" s="50"/>
      <c r="Z161" s="50"/>
      <c r="AA161" s="25"/>
      <c r="AB161" s="25"/>
      <c r="AD161" s="25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F161" s="27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59"/>
      <c r="BV161" s="59"/>
      <c r="BW161" s="59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K161" s="25"/>
      <c r="CL161" s="25"/>
      <c r="CM161" s="25"/>
      <c r="CN161" s="61"/>
      <c r="CO161" s="61"/>
      <c r="CP161" s="61"/>
      <c r="CQ161" s="61"/>
      <c r="CR161" s="61"/>
      <c r="CS161" s="25"/>
      <c r="CT161" s="25"/>
      <c r="CU161" s="25"/>
      <c r="CV161" s="25"/>
      <c r="CW161" s="25"/>
      <c r="CX161" s="13"/>
      <c r="CY161" s="13"/>
      <c r="CZ161" s="26"/>
      <c r="DA161" s="26"/>
      <c r="DB161" s="15"/>
      <c r="DC161" s="26"/>
      <c r="DD161" s="86"/>
      <c r="DV161" s="26"/>
      <c r="DW161" s="26"/>
      <c r="EB161" s="26"/>
      <c r="EC161" s="6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64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6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65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6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65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63"/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64"/>
      <c r="IZ161" s="13"/>
      <c r="JA161" s="13"/>
      <c r="JB161" s="13"/>
      <c r="JC161" s="13"/>
      <c r="JD161" s="13"/>
      <c r="JE161" s="13"/>
      <c r="JF161" s="13"/>
      <c r="JG161" s="13"/>
      <c r="JH161" s="13"/>
      <c r="JI161" s="13"/>
      <c r="JJ161" s="13"/>
      <c r="JK161" s="13"/>
      <c r="JL161" s="13"/>
      <c r="JM161" s="13"/>
      <c r="JN161" s="13"/>
      <c r="JO161" s="13"/>
      <c r="JP161" s="13"/>
      <c r="JQ161" s="13"/>
      <c r="JR161" s="13"/>
      <c r="JS161" s="13"/>
      <c r="JT161" s="13"/>
      <c r="JU161" s="13"/>
      <c r="JV161" s="13"/>
      <c r="JW161" s="13"/>
      <c r="JX161" s="13"/>
      <c r="JY161" s="13"/>
      <c r="JZ161" s="13"/>
      <c r="KA161" s="13"/>
      <c r="KB161" s="13"/>
      <c r="KC161" s="13"/>
      <c r="KD161" s="13"/>
      <c r="KE161" s="13"/>
      <c r="KF161" s="13"/>
      <c r="KG161" s="13"/>
      <c r="KH161" s="13"/>
      <c r="KI161" s="64"/>
      <c r="KJ161" s="13"/>
      <c r="KK161" s="13"/>
      <c r="KL161" s="13"/>
      <c r="KM161" s="13"/>
      <c r="KN161" s="13"/>
      <c r="KO161" s="13"/>
      <c r="KP161" s="13"/>
      <c r="KQ161" s="13"/>
      <c r="KR161" s="13"/>
      <c r="KS161" s="13"/>
      <c r="KT161" s="13"/>
      <c r="KU161" s="13"/>
      <c r="KV161" s="13"/>
      <c r="KW161" s="13"/>
      <c r="KX161" s="13"/>
      <c r="KY161" s="13"/>
    </row>
    <row r="162" spans="1:699" ht="15" customHeight="1" x14ac:dyDescent="0.25">
      <c r="A162" s="21"/>
      <c r="B162" s="13"/>
      <c r="D162" s="13"/>
      <c r="E162" s="13"/>
      <c r="F162" s="2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25"/>
      <c r="X162" s="25"/>
      <c r="Y162" s="50"/>
      <c r="Z162" s="50"/>
      <c r="AA162" s="25"/>
      <c r="AB162" s="25"/>
      <c r="AC162" s="25"/>
      <c r="AD162" s="25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60"/>
      <c r="BC162" s="15"/>
      <c r="BD162" s="15"/>
      <c r="BE162" s="15"/>
      <c r="BF162" s="27"/>
      <c r="BG162" s="13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59"/>
      <c r="BV162" s="59"/>
      <c r="BW162" s="59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K162" s="25"/>
      <c r="CL162" s="25"/>
      <c r="CM162" s="25"/>
      <c r="CN162" s="61"/>
      <c r="CO162" s="61"/>
      <c r="CP162" s="61"/>
      <c r="CQ162" s="61"/>
      <c r="CR162" s="61"/>
      <c r="CS162" s="25"/>
      <c r="CT162" s="25"/>
      <c r="CU162" s="25"/>
      <c r="CV162" s="25"/>
      <c r="CW162" s="25"/>
      <c r="CX162" s="13"/>
      <c r="CY162" s="13"/>
      <c r="CZ162" s="15"/>
      <c r="DA162" s="15"/>
      <c r="DB162" s="15"/>
      <c r="DC162" s="15"/>
      <c r="DD162" s="86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5"/>
      <c r="DR162" s="15"/>
      <c r="DS162" s="15"/>
      <c r="DT162" s="15"/>
      <c r="DU162" s="15"/>
      <c r="DV162" s="15"/>
      <c r="DW162" s="15"/>
      <c r="DX162" s="13"/>
      <c r="DY162" s="13"/>
      <c r="DZ162" s="13"/>
      <c r="EA162" s="13"/>
      <c r="EB162" s="15"/>
      <c r="EC162" s="6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64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6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65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6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65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  <c r="IG162" s="63"/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3"/>
      <c r="IU162" s="13"/>
      <c r="IV162" s="13"/>
      <c r="IW162" s="13"/>
      <c r="IX162" s="13"/>
      <c r="IY162" s="64"/>
      <c r="IZ162" s="13"/>
      <c r="JA162" s="13"/>
      <c r="JB162" s="13"/>
      <c r="JC162" s="13"/>
      <c r="JD162" s="13"/>
      <c r="JE162" s="13"/>
      <c r="JF162" s="13"/>
      <c r="JG162" s="13"/>
      <c r="JH162" s="13"/>
      <c r="JI162" s="13"/>
      <c r="JJ162" s="13"/>
      <c r="JK162" s="13"/>
      <c r="JL162" s="13"/>
      <c r="JM162" s="13"/>
      <c r="JN162" s="13"/>
      <c r="JO162" s="13"/>
      <c r="JP162" s="13"/>
      <c r="JQ162" s="13"/>
      <c r="JR162" s="13"/>
      <c r="JS162" s="13"/>
      <c r="JT162" s="13"/>
      <c r="JU162" s="13"/>
      <c r="JV162" s="13"/>
      <c r="JW162" s="13"/>
      <c r="JX162" s="13"/>
      <c r="JY162" s="13"/>
      <c r="JZ162" s="13"/>
      <c r="KA162" s="13"/>
      <c r="KB162" s="13"/>
      <c r="KC162" s="13"/>
      <c r="KD162" s="13"/>
      <c r="KE162" s="13"/>
      <c r="KF162" s="13"/>
      <c r="KG162" s="13"/>
      <c r="KH162" s="13"/>
      <c r="KI162" s="64"/>
      <c r="KJ162" s="13"/>
      <c r="KK162" s="13"/>
      <c r="KL162" s="13"/>
      <c r="KM162" s="13"/>
      <c r="KN162" s="13"/>
      <c r="KO162" s="13"/>
      <c r="KP162" s="13"/>
      <c r="KQ162" s="13"/>
      <c r="KR162" s="13"/>
      <c r="KS162" s="13"/>
      <c r="KT162" s="13"/>
      <c r="KU162" s="13"/>
      <c r="KV162" s="13"/>
      <c r="KW162" s="13"/>
      <c r="KX162" s="13"/>
      <c r="KY162" s="13"/>
    </row>
    <row r="163" spans="1:699" ht="15" customHeight="1" x14ac:dyDescent="0.25">
      <c r="A163" s="88"/>
      <c r="B163" s="36"/>
      <c r="D163" s="36"/>
      <c r="E163" s="36"/>
      <c r="F163" s="117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128"/>
      <c r="X163" s="128"/>
      <c r="Y163" s="53"/>
      <c r="Z163" s="53"/>
      <c r="AA163" s="128"/>
      <c r="AB163" s="128"/>
      <c r="AD163" s="25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120"/>
      <c r="BD163" s="120"/>
      <c r="BE163" s="120"/>
      <c r="BF163" s="121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122"/>
      <c r="BV163" s="122"/>
      <c r="BW163" s="122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K163" s="36"/>
      <c r="CL163" s="36"/>
      <c r="CM163" s="36"/>
      <c r="CN163" s="123"/>
      <c r="CO163" s="123"/>
      <c r="CP163" s="36"/>
      <c r="CQ163" s="36"/>
      <c r="CR163" s="36"/>
      <c r="CS163" s="128"/>
      <c r="CT163" s="128"/>
      <c r="CU163" s="128"/>
      <c r="CV163" s="128"/>
      <c r="CW163" s="128"/>
      <c r="CX163" s="13"/>
      <c r="CY163" s="13"/>
      <c r="CZ163" s="120"/>
      <c r="DA163" s="120"/>
      <c r="DB163" s="120"/>
      <c r="DC163" s="120"/>
      <c r="DD163" s="153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120"/>
      <c r="DR163" s="120"/>
      <c r="DS163" s="120"/>
      <c r="DT163" s="120"/>
      <c r="DU163" s="120"/>
      <c r="DV163" s="120"/>
      <c r="DW163" s="120"/>
      <c r="DX163" s="36"/>
      <c r="DY163" s="36"/>
      <c r="DZ163" s="36"/>
      <c r="EA163" s="36"/>
      <c r="EB163" s="120"/>
      <c r="EC163" s="125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12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125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127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125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127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125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12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12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155"/>
      <c r="LA163" s="155"/>
      <c r="LB163" s="155"/>
      <c r="LC163" s="155"/>
      <c r="LD163" s="155"/>
      <c r="LE163" s="155"/>
      <c r="LF163" s="155"/>
      <c r="LG163" s="155"/>
      <c r="LH163" s="155"/>
      <c r="LI163" s="155"/>
      <c r="LJ163" s="155"/>
      <c r="LK163" s="155"/>
      <c r="LL163" s="155"/>
      <c r="LM163" s="155"/>
      <c r="LN163" s="155"/>
      <c r="LO163" s="155"/>
      <c r="LP163" s="155"/>
      <c r="LQ163" s="155"/>
      <c r="LR163" s="155"/>
      <c r="LS163" s="155"/>
      <c r="LT163" s="155"/>
      <c r="LU163" s="155"/>
      <c r="LV163" s="155"/>
      <c r="LW163" s="155"/>
      <c r="LX163" s="155"/>
      <c r="LY163" s="155"/>
      <c r="LZ163" s="155"/>
      <c r="MA163" s="155"/>
      <c r="MB163" s="155"/>
      <c r="MC163" s="155"/>
      <c r="MD163" s="155"/>
      <c r="ME163" s="155"/>
      <c r="MF163" s="155"/>
      <c r="MG163" s="155"/>
      <c r="MH163" s="155"/>
      <c r="MI163" s="155"/>
      <c r="MJ163" s="155"/>
      <c r="MK163" s="155"/>
      <c r="ML163" s="155"/>
      <c r="MM163" s="155"/>
      <c r="MN163" s="155"/>
      <c r="MO163" s="155"/>
      <c r="MP163" s="155"/>
      <c r="MQ163" s="155"/>
      <c r="MR163" s="155"/>
      <c r="MS163" s="155"/>
      <c r="MT163" s="155"/>
      <c r="MU163" s="155"/>
      <c r="MV163" s="155"/>
      <c r="MW163" s="155"/>
      <c r="MX163" s="155"/>
      <c r="MY163" s="155"/>
      <c r="MZ163" s="155"/>
      <c r="NA163" s="155"/>
      <c r="NB163" s="155"/>
      <c r="NC163" s="155"/>
      <c r="ND163" s="155"/>
      <c r="NE163" s="155"/>
      <c r="NF163" s="155"/>
      <c r="NG163" s="155"/>
      <c r="NH163" s="155"/>
      <c r="NI163" s="155"/>
      <c r="NJ163" s="155"/>
      <c r="NK163" s="155"/>
      <c r="NL163" s="155"/>
      <c r="NM163" s="155"/>
      <c r="NN163" s="155"/>
      <c r="NO163" s="155"/>
      <c r="NP163" s="155"/>
      <c r="NQ163" s="155"/>
      <c r="NR163" s="155"/>
      <c r="NS163" s="155"/>
      <c r="NT163" s="155"/>
      <c r="NU163" s="155"/>
      <c r="NV163" s="155"/>
      <c r="NW163" s="155"/>
      <c r="NX163" s="155"/>
      <c r="NY163" s="155"/>
      <c r="NZ163" s="155"/>
      <c r="OA163" s="155"/>
      <c r="OB163" s="155"/>
      <c r="OC163" s="155"/>
      <c r="OD163" s="155"/>
      <c r="OE163" s="155"/>
      <c r="OF163" s="155"/>
      <c r="OG163" s="155"/>
      <c r="OH163" s="155"/>
      <c r="OI163" s="155"/>
      <c r="OJ163" s="155"/>
      <c r="OK163" s="155"/>
      <c r="OL163" s="155"/>
      <c r="OM163" s="155"/>
      <c r="ON163" s="155"/>
      <c r="OO163" s="155"/>
      <c r="OP163" s="155"/>
      <c r="OQ163" s="155"/>
      <c r="OR163" s="155"/>
      <c r="OS163" s="155"/>
      <c r="OT163" s="155"/>
      <c r="OU163" s="155"/>
      <c r="OV163" s="155"/>
      <c r="OW163" s="155"/>
      <c r="OX163" s="155"/>
      <c r="OY163" s="155"/>
      <c r="OZ163" s="155"/>
      <c r="PA163" s="155"/>
      <c r="PB163" s="155"/>
      <c r="PC163" s="155"/>
      <c r="PD163" s="155"/>
      <c r="PE163" s="155"/>
      <c r="PF163" s="155"/>
      <c r="PG163" s="155"/>
      <c r="PH163" s="155"/>
      <c r="PI163" s="155"/>
      <c r="PJ163" s="155"/>
      <c r="PK163" s="155"/>
      <c r="PL163" s="155"/>
      <c r="PM163" s="155"/>
      <c r="PN163" s="155"/>
      <c r="PO163" s="155"/>
      <c r="PP163" s="155"/>
      <c r="PQ163" s="155"/>
      <c r="PR163" s="155"/>
      <c r="PS163" s="155"/>
      <c r="PT163" s="155"/>
      <c r="PU163" s="155"/>
      <c r="PV163" s="155"/>
      <c r="PW163" s="155"/>
      <c r="PX163" s="155"/>
      <c r="PY163" s="155"/>
      <c r="PZ163" s="155"/>
      <c r="QA163" s="155"/>
      <c r="QB163" s="155"/>
      <c r="QC163" s="155"/>
      <c r="QD163" s="155"/>
      <c r="QE163" s="155"/>
      <c r="QF163" s="155"/>
      <c r="QG163" s="155"/>
      <c r="QH163" s="155"/>
      <c r="QI163" s="155"/>
      <c r="QJ163" s="155"/>
      <c r="QK163" s="155"/>
      <c r="QL163" s="155"/>
      <c r="QM163" s="155"/>
      <c r="QN163" s="155"/>
      <c r="QO163" s="155"/>
      <c r="QP163" s="155"/>
      <c r="QQ163" s="155"/>
      <c r="QR163" s="155"/>
      <c r="QS163" s="155"/>
      <c r="QT163" s="155"/>
      <c r="QU163" s="155"/>
      <c r="QV163" s="155"/>
      <c r="QW163" s="155"/>
      <c r="QX163" s="155"/>
      <c r="QY163" s="155"/>
      <c r="QZ163" s="155"/>
      <c r="RA163" s="155"/>
      <c r="RB163" s="155"/>
      <c r="RC163" s="155"/>
      <c r="RD163" s="155"/>
      <c r="RE163" s="155"/>
      <c r="RF163" s="155"/>
      <c r="RG163" s="155"/>
      <c r="RH163" s="155"/>
      <c r="RI163" s="155"/>
      <c r="RJ163" s="155"/>
      <c r="RK163" s="155"/>
      <c r="RL163" s="155"/>
      <c r="RM163" s="155"/>
      <c r="RN163" s="155"/>
      <c r="RO163" s="155"/>
      <c r="RP163" s="155"/>
      <c r="RQ163" s="155"/>
      <c r="RR163" s="155"/>
      <c r="RS163" s="155"/>
      <c r="RT163" s="155"/>
      <c r="RU163" s="155"/>
      <c r="RV163" s="155"/>
      <c r="RW163" s="155"/>
      <c r="RX163" s="155"/>
      <c r="RY163" s="155"/>
      <c r="RZ163" s="155"/>
      <c r="SA163" s="155"/>
      <c r="SB163" s="155"/>
      <c r="SC163" s="155"/>
      <c r="SD163" s="155"/>
      <c r="SE163" s="155"/>
      <c r="SF163" s="155"/>
      <c r="SG163" s="155"/>
      <c r="SH163" s="155"/>
      <c r="SI163" s="155"/>
      <c r="SJ163" s="155"/>
      <c r="SK163" s="155"/>
      <c r="SL163" s="155"/>
      <c r="SM163" s="155"/>
      <c r="SN163" s="155"/>
      <c r="SO163" s="155"/>
      <c r="SP163" s="155"/>
      <c r="SQ163" s="155"/>
      <c r="SR163" s="155"/>
      <c r="SS163" s="155"/>
      <c r="ST163" s="155"/>
      <c r="SU163" s="155"/>
      <c r="SV163" s="155"/>
      <c r="SW163" s="155"/>
      <c r="SX163" s="155"/>
      <c r="SY163" s="155"/>
      <c r="SZ163" s="155"/>
      <c r="TA163" s="155"/>
      <c r="TB163" s="155"/>
      <c r="TC163" s="155"/>
      <c r="TD163" s="155"/>
      <c r="TE163" s="155"/>
      <c r="TF163" s="155"/>
      <c r="TG163" s="155"/>
      <c r="TH163" s="155"/>
      <c r="TI163" s="155"/>
      <c r="TJ163" s="155"/>
      <c r="TK163" s="155"/>
      <c r="TL163" s="155"/>
      <c r="TM163" s="155"/>
      <c r="TN163" s="155"/>
      <c r="TO163" s="155"/>
      <c r="TP163" s="155"/>
    </row>
    <row r="164" spans="1:699" ht="15" customHeight="1" x14ac:dyDescent="0.25">
      <c r="A164" s="21"/>
      <c r="B164" s="13"/>
      <c r="D164" s="13"/>
      <c r="E164" s="13"/>
      <c r="F164" s="22"/>
      <c r="G164" s="13"/>
      <c r="H164" s="13"/>
      <c r="I164" s="13"/>
      <c r="Y164" s="53"/>
      <c r="Z164" s="53"/>
      <c r="AC164" s="25"/>
      <c r="AD164" s="25"/>
      <c r="BF164" s="27"/>
      <c r="BG164" s="23"/>
      <c r="BU164" s="43"/>
      <c r="BV164" s="43"/>
      <c r="BW164" s="43"/>
      <c r="CX164" s="13"/>
      <c r="CY164" s="13"/>
      <c r="CZ164" s="26"/>
      <c r="DA164" s="15"/>
      <c r="DB164" s="15"/>
      <c r="DC164" s="15"/>
      <c r="DD164" s="29"/>
      <c r="DV164" s="26"/>
      <c r="DW164" s="26"/>
      <c r="DX164" s="26"/>
      <c r="DY164" s="26"/>
      <c r="DZ164" s="26"/>
      <c r="EA164" s="26"/>
      <c r="EB164" s="26"/>
      <c r="EC164" s="30"/>
      <c r="EU164" s="31"/>
      <c r="FM164" s="30"/>
      <c r="GE164" s="32"/>
      <c r="GW164" s="30"/>
      <c r="HO164" s="32"/>
      <c r="IG164" s="30"/>
      <c r="IY164" s="31"/>
      <c r="KI164" s="31"/>
    </row>
    <row r="165" spans="1:699" ht="15" customHeight="1" x14ac:dyDescent="0.25">
      <c r="A165" s="21"/>
      <c r="B165" s="13"/>
      <c r="D165" s="48"/>
      <c r="E165" s="48"/>
      <c r="F165" s="22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9"/>
      <c r="X165" s="49"/>
      <c r="Y165" s="50"/>
      <c r="Z165" s="50"/>
      <c r="AA165" s="25"/>
      <c r="AB165" s="25"/>
      <c r="AD165" s="25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51"/>
      <c r="BD165" s="51"/>
      <c r="BE165" s="51"/>
      <c r="BF165" s="52"/>
      <c r="BG165" s="50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4"/>
      <c r="CA165" s="49"/>
      <c r="CB165" s="49"/>
      <c r="CC165" s="49"/>
      <c r="CD165" s="49"/>
      <c r="CE165" s="49"/>
      <c r="CF165" s="49"/>
      <c r="CG165" s="49"/>
      <c r="CH165" s="49"/>
      <c r="CI165" s="49"/>
      <c r="CK165" s="49"/>
      <c r="CL165" s="49"/>
      <c r="CM165" s="49"/>
      <c r="CN165" s="55"/>
      <c r="CO165" s="55"/>
      <c r="CP165" s="55"/>
      <c r="CQ165" s="55"/>
      <c r="CR165" s="55"/>
      <c r="CS165" s="49"/>
      <c r="CT165" s="49"/>
      <c r="CU165" s="49"/>
      <c r="CV165" s="49"/>
      <c r="CW165" s="49"/>
      <c r="CX165" s="13"/>
      <c r="CY165" s="13"/>
      <c r="CZ165" s="51"/>
      <c r="DA165" s="51"/>
      <c r="DB165" s="15"/>
      <c r="DC165" s="51"/>
      <c r="DD165" s="180"/>
      <c r="DE165" s="51"/>
      <c r="DF165" s="51"/>
      <c r="DG165" s="51"/>
      <c r="DH165" s="51"/>
      <c r="DI165" s="51"/>
      <c r="DJ165" s="51"/>
      <c r="DK165" s="51"/>
      <c r="DL165" s="51"/>
      <c r="DM165" s="51"/>
      <c r="DN165" s="51"/>
      <c r="DO165" s="51"/>
      <c r="DP165" s="51"/>
      <c r="DQ165" s="51"/>
      <c r="DR165" s="56"/>
      <c r="DS165" s="56"/>
      <c r="DT165" s="56"/>
      <c r="DU165" s="56"/>
      <c r="DV165" s="56"/>
      <c r="DW165" s="56"/>
      <c r="DX165" s="51"/>
      <c r="DY165" s="51"/>
      <c r="DZ165" s="56"/>
      <c r="EA165" s="51"/>
      <c r="EB165" s="51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  <c r="IW165" s="48"/>
      <c r="IX165" s="48"/>
      <c r="IY165" s="48"/>
      <c r="IZ165" s="48"/>
      <c r="JA165" s="48"/>
      <c r="JB165" s="48"/>
      <c r="JC165" s="48"/>
      <c r="JD165" s="48"/>
      <c r="JE165" s="48"/>
      <c r="JF165" s="48"/>
      <c r="JG165" s="48"/>
      <c r="JH165" s="48"/>
      <c r="JI165" s="48"/>
      <c r="JJ165" s="48"/>
      <c r="JK165" s="48"/>
      <c r="JL165" s="48"/>
      <c r="JM165" s="48"/>
      <c r="JN165" s="48"/>
      <c r="JO165" s="48"/>
      <c r="JP165" s="48"/>
      <c r="JQ165" s="48"/>
      <c r="JR165" s="48"/>
      <c r="JS165" s="48"/>
      <c r="JT165" s="48"/>
      <c r="JU165" s="48"/>
      <c r="JV165" s="48"/>
      <c r="JW165" s="48"/>
      <c r="JX165" s="48"/>
      <c r="JY165" s="48"/>
      <c r="JZ165" s="48"/>
      <c r="KA165" s="48"/>
      <c r="KB165" s="48"/>
      <c r="KC165" s="48"/>
      <c r="KD165" s="48"/>
      <c r="KE165" s="48"/>
      <c r="KF165" s="48"/>
      <c r="KG165" s="48"/>
      <c r="KH165" s="48"/>
      <c r="KI165" s="48"/>
      <c r="KJ165" s="48"/>
      <c r="KK165" s="48"/>
      <c r="KL165" s="48"/>
      <c r="KM165" s="48"/>
      <c r="KN165" s="48"/>
      <c r="KO165" s="48"/>
      <c r="KP165" s="48"/>
      <c r="KQ165" s="48"/>
      <c r="KR165" s="48"/>
      <c r="KS165" s="48"/>
      <c r="KT165" s="48"/>
      <c r="KU165" s="48"/>
      <c r="KV165" s="48"/>
      <c r="KW165" s="48"/>
      <c r="KX165" s="48"/>
      <c r="KY165" s="48"/>
      <c r="KZ165" s="57"/>
      <c r="LA165" s="57"/>
      <c r="LB165" s="57"/>
      <c r="LC165" s="57"/>
      <c r="LD165" s="57"/>
      <c r="LE165" s="57"/>
      <c r="LF165" s="57"/>
      <c r="LG165" s="57"/>
      <c r="LH165" s="57"/>
      <c r="LI165" s="57"/>
      <c r="LJ165" s="57"/>
      <c r="LK165" s="57"/>
      <c r="LL165" s="57"/>
      <c r="LM165" s="57"/>
      <c r="LN165" s="57"/>
      <c r="LO165" s="57"/>
      <c r="LP165" s="57"/>
      <c r="LQ165" s="57"/>
      <c r="LR165" s="57"/>
      <c r="LS165" s="57"/>
      <c r="LT165" s="57"/>
      <c r="LU165" s="57"/>
      <c r="LV165" s="57"/>
      <c r="LW165" s="57"/>
      <c r="LX165" s="57"/>
      <c r="LY165" s="57"/>
      <c r="LZ165" s="57"/>
      <c r="MA165" s="57"/>
      <c r="MB165" s="57"/>
      <c r="MC165" s="57"/>
      <c r="MD165" s="57"/>
      <c r="ME165" s="57"/>
      <c r="MF165" s="57"/>
      <c r="MG165" s="57"/>
      <c r="MH165" s="57"/>
      <c r="MI165" s="57"/>
      <c r="MJ165" s="57"/>
      <c r="MK165" s="57"/>
      <c r="ML165" s="57"/>
      <c r="MM165" s="57"/>
      <c r="MN165" s="57"/>
      <c r="MO165" s="57"/>
      <c r="MP165" s="57"/>
      <c r="MQ165" s="57"/>
      <c r="MR165" s="57"/>
      <c r="MS165" s="57"/>
      <c r="MT165" s="57"/>
      <c r="MU165" s="57"/>
      <c r="MV165" s="57"/>
      <c r="MW165" s="57"/>
      <c r="MX165" s="57"/>
      <c r="MY165" s="57"/>
      <c r="MZ165" s="57"/>
      <c r="NA165" s="57"/>
      <c r="NB165" s="57"/>
      <c r="NC165" s="57"/>
      <c r="ND165" s="57"/>
      <c r="NE165" s="57"/>
      <c r="NF165" s="57"/>
      <c r="NG165" s="57"/>
      <c r="NH165" s="57"/>
      <c r="NI165" s="57"/>
      <c r="NJ165" s="57"/>
      <c r="NK165" s="57"/>
      <c r="NL165" s="57"/>
      <c r="NM165" s="57"/>
      <c r="NN165" s="57"/>
      <c r="NO165" s="57"/>
      <c r="NP165" s="57"/>
      <c r="NQ165" s="57"/>
      <c r="NR165" s="57"/>
      <c r="NS165" s="57"/>
      <c r="NT165" s="57"/>
      <c r="NU165" s="57"/>
      <c r="NV165" s="57"/>
      <c r="NW165" s="57"/>
      <c r="NX165" s="57"/>
      <c r="NY165" s="57"/>
      <c r="NZ165" s="57"/>
      <c r="OA165" s="57"/>
      <c r="OB165" s="57"/>
      <c r="OC165" s="57"/>
      <c r="OD165" s="57"/>
      <c r="OE165" s="57"/>
      <c r="OF165" s="57"/>
      <c r="OG165" s="57"/>
      <c r="OH165" s="57"/>
      <c r="OI165" s="57"/>
      <c r="OJ165" s="57"/>
      <c r="OK165" s="57"/>
      <c r="OL165" s="57"/>
      <c r="OM165" s="57"/>
      <c r="ON165" s="57"/>
      <c r="OO165" s="57"/>
      <c r="OP165" s="57"/>
      <c r="OQ165" s="57"/>
      <c r="OR165" s="57"/>
      <c r="OS165" s="57"/>
      <c r="OT165" s="57"/>
      <c r="OU165" s="57"/>
      <c r="OV165" s="57"/>
      <c r="OW165" s="57"/>
      <c r="OX165" s="57"/>
      <c r="OY165" s="57"/>
      <c r="OZ165" s="57"/>
      <c r="PA165" s="57"/>
      <c r="PB165" s="57"/>
      <c r="PC165" s="57"/>
      <c r="PD165" s="57"/>
      <c r="PE165" s="57"/>
      <c r="PF165" s="57"/>
      <c r="PG165" s="57"/>
      <c r="PH165" s="57"/>
      <c r="PI165" s="57"/>
      <c r="PJ165" s="57"/>
      <c r="PK165" s="57"/>
      <c r="PL165" s="57"/>
      <c r="PM165" s="57"/>
      <c r="PN165" s="57"/>
      <c r="PO165" s="57"/>
      <c r="PP165" s="57"/>
      <c r="PQ165" s="57"/>
      <c r="PR165" s="57"/>
      <c r="PS165" s="57"/>
      <c r="PT165" s="57"/>
      <c r="PU165" s="57"/>
      <c r="PV165" s="57"/>
      <c r="PW165" s="57"/>
      <c r="PX165" s="57"/>
      <c r="PY165" s="57"/>
      <c r="PZ165" s="57"/>
      <c r="QA165" s="57"/>
      <c r="QB165" s="57"/>
      <c r="QC165" s="57"/>
      <c r="QD165" s="57"/>
      <c r="QE165" s="57"/>
      <c r="QF165" s="57"/>
      <c r="QG165" s="57"/>
      <c r="QH165" s="57"/>
      <c r="QI165" s="57"/>
      <c r="QJ165" s="57"/>
      <c r="QK165" s="57"/>
      <c r="QL165" s="57"/>
      <c r="QM165" s="57"/>
      <c r="QN165" s="57"/>
      <c r="QO165" s="57"/>
      <c r="QP165" s="57"/>
      <c r="QQ165" s="57"/>
      <c r="QR165" s="57"/>
      <c r="QS165" s="57"/>
      <c r="QT165" s="57"/>
      <c r="QU165" s="57"/>
      <c r="QV165" s="57"/>
      <c r="QW165" s="57"/>
      <c r="QX165" s="57"/>
      <c r="QY165" s="57"/>
      <c r="QZ165" s="57"/>
      <c r="RA165" s="57"/>
      <c r="RB165" s="57"/>
      <c r="RC165" s="57"/>
      <c r="RD165" s="57"/>
      <c r="RE165" s="57"/>
      <c r="RF165" s="57"/>
      <c r="RG165" s="57"/>
      <c r="RH165" s="57"/>
      <c r="RI165" s="57"/>
      <c r="RJ165" s="57"/>
      <c r="RK165" s="57"/>
      <c r="RL165" s="57"/>
      <c r="RM165" s="57"/>
      <c r="RN165" s="57"/>
      <c r="RO165" s="57"/>
      <c r="RP165" s="57"/>
      <c r="RQ165" s="57"/>
      <c r="RR165" s="57"/>
      <c r="RS165" s="57"/>
      <c r="RT165" s="57"/>
      <c r="RU165" s="57"/>
      <c r="RV165" s="57"/>
      <c r="RW165" s="57"/>
      <c r="RX165" s="57"/>
      <c r="RY165" s="57"/>
      <c r="RZ165" s="57"/>
      <c r="SA165" s="57"/>
      <c r="SB165" s="57"/>
      <c r="SC165" s="57"/>
      <c r="SD165" s="57"/>
      <c r="SE165" s="57"/>
      <c r="SF165" s="57"/>
      <c r="SG165" s="57"/>
      <c r="SH165" s="57"/>
      <c r="SI165" s="57"/>
      <c r="SJ165" s="57"/>
      <c r="SK165" s="57"/>
      <c r="SL165" s="57"/>
      <c r="SM165" s="57"/>
      <c r="SN165" s="57"/>
      <c r="SO165" s="57"/>
      <c r="SP165" s="57"/>
      <c r="SQ165" s="57"/>
      <c r="SR165" s="57"/>
      <c r="SS165" s="57"/>
      <c r="ST165" s="57"/>
      <c r="SU165" s="57"/>
      <c r="SV165" s="57"/>
      <c r="SW165" s="57"/>
      <c r="SX165" s="57"/>
      <c r="SY165" s="57"/>
      <c r="SZ165" s="57"/>
      <c r="TA165" s="57"/>
      <c r="TB165" s="57"/>
      <c r="TC165" s="57"/>
      <c r="TD165" s="57"/>
      <c r="TE165" s="57"/>
      <c r="TF165" s="57"/>
      <c r="TG165" s="57"/>
      <c r="TH165" s="57"/>
      <c r="TI165" s="57"/>
      <c r="TJ165" s="57"/>
      <c r="TK165" s="57"/>
      <c r="TL165" s="57"/>
      <c r="TM165" s="57"/>
      <c r="TN165" s="57"/>
      <c r="TO165" s="57"/>
      <c r="TP165" s="57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</row>
    <row r="166" spans="1:699" ht="15" customHeight="1" x14ac:dyDescent="0.25">
      <c r="A166" s="21"/>
      <c r="B166" s="13"/>
      <c r="D166" s="13"/>
      <c r="E166" s="13"/>
      <c r="F166" s="2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25"/>
      <c r="X166" s="25"/>
      <c r="Y166" s="53"/>
      <c r="Z166" s="53"/>
      <c r="AA166" s="25"/>
      <c r="AB166" s="25"/>
      <c r="AC166" s="25"/>
      <c r="AD166" s="25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60"/>
      <c r="BC166" s="15"/>
      <c r="BD166" s="15"/>
      <c r="BE166" s="15"/>
      <c r="BF166" s="27"/>
      <c r="BG166" s="13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59"/>
      <c r="BV166" s="59"/>
      <c r="BW166" s="59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K166" s="25"/>
      <c r="CL166" s="25"/>
      <c r="CM166" s="25"/>
      <c r="CN166" s="61"/>
      <c r="CO166" s="61"/>
      <c r="CP166" s="61"/>
      <c r="CQ166" s="61"/>
      <c r="CR166" s="61"/>
      <c r="CS166" s="25"/>
      <c r="CT166" s="25"/>
      <c r="CU166" s="25"/>
      <c r="CV166" s="25"/>
      <c r="CW166" s="25"/>
      <c r="CX166" s="13"/>
      <c r="CY166" s="13"/>
      <c r="CZ166" s="26"/>
      <c r="DA166" s="15"/>
      <c r="DB166" s="15"/>
      <c r="DC166" s="15"/>
      <c r="DD166" s="86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5"/>
      <c r="DR166" s="15"/>
      <c r="DS166" s="15"/>
      <c r="DT166" s="15"/>
      <c r="DU166" s="15"/>
      <c r="DV166" s="15"/>
      <c r="DW166" s="15"/>
      <c r="DX166" s="13"/>
      <c r="DY166" s="13"/>
      <c r="DZ166" s="13"/>
      <c r="EA166" s="13"/>
      <c r="EB166" s="15"/>
      <c r="EC166" s="6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64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6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65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6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65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6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64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64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  <c r="KW166" s="13"/>
      <c r="KX166" s="13"/>
      <c r="KY166" s="13"/>
      <c r="KZ166" s="42"/>
      <c r="LA166" s="42"/>
      <c r="LB166" s="42"/>
      <c r="LC166" s="42"/>
      <c r="LD166" s="42"/>
      <c r="LE166" s="42"/>
      <c r="LF166" s="42"/>
      <c r="LG166" s="42"/>
      <c r="LH166" s="42"/>
      <c r="LI166" s="42"/>
      <c r="LJ166" s="42"/>
      <c r="LK166" s="42"/>
      <c r="LL166" s="42"/>
      <c r="LM166" s="42"/>
      <c r="LN166" s="42"/>
      <c r="LO166" s="42"/>
      <c r="LP166" s="42"/>
      <c r="LQ166" s="42"/>
      <c r="LR166" s="42"/>
      <c r="LS166" s="42"/>
      <c r="LT166" s="42"/>
      <c r="LU166" s="42"/>
      <c r="LV166" s="42"/>
      <c r="LW166" s="42"/>
      <c r="LX166" s="42"/>
      <c r="LY166" s="42"/>
      <c r="LZ166" s="42"/>
      <c r="MA166" s="42"/>
      <c r="MB166" s="42"/>
      <c r="MC166" s="42"/>
      <c r="MD166" s="42"/>
      <c r="ME166" s="42"/>
      <c r="MF166" s="42"/>
      <c r="MG166" s="42"/>
      <c r="MH166" s="42"/>
      <c r="MI166" s="42"/>
      <c r="MJ166" s="42"/>
      <c r="MK166" s="42"/>
      <c r="ML166" s="42"/>
      <c r="MM166" s="42"/>
      <c r="MN166" s="42"/>
      <c r="MO166" s="42"/>
      <c r="MP166" s="42"/>
      <c r="MQ166" s="42"/>
      <c r="MR166" s="42"/>
      <c r="MS166" s="42"/>
      <c r="MT166" s="42"/>
      <c r="MU166" s="42"/>
      <c r="MV166" s="42"/>
      <c r="MW166" s="42"/>
      <c r="MX166" s="42"/>
      <c r="MY166" s="42"/>
      <c r="MZ166" s="42"/>
      <c r="NA166" s="42"/>
      <c r="NB166" s="42"/>
      <c r="NC166" s="42"/>
      <c r="ND166" s="42"/>
      <c r="NE166" s="42"/>
      <c r="NF166" s="42"/>
      <c r="NG166" s="42"/>
      <c r="NH166" s="42"/>
      <c r="NI166" s="42"/>
      <c r="NJ166" s="42"/>
      <c r="NK166" s="42"/>
      <c r="NL166" s="42"/>
      <c r="NM166" s="42"/>
      <c r="NN166" s="42"/>
      <c r="NO166" s="42"/>
      <c r="NP166" s="42"/>
      <c r="NQ166" s="42"/>
      <c r="NR166" s="42"/>
      <c r="NS166" s="42"/>
      <c r="NT166" s="42"/>
      <c r="NU166" s="42"/>
      <c r="NV166" s="42"/>
      <c r="NW166" s="42"/>
      <c r="NX166" s="42"/>
      <c r="NY166" s="42"/>
      <c r="NZ166" s="42"/>
      <c r="OA166" s="42"/>
      <c r="OB166" s="42"/>
      <c r="OC166" s="42"/>
      <c r="OD166" s="42"/>
      <c r="OE166" s="42"/>
      <c r="OF166" s="42"/>
      <c r="OG166" s="42"/>
      <c r="OH166" s="42"/>
      <c r="OI166" s="42"/>
      <c r="OJ166" s="42"/>
      <c r="OK166" s="42"/>
      <c r="OL166" s="42"/>
      <c r="OM166" s="42"/>
      <c r="ON166" s="42"/>
      <c r="OO166" s="42"/>
      <c r="OP166" s="42"/>
      <c r="OQ166" s="42"/>
      <c r="OR166" s="42"/>
      <c r="OS166" s="42"/>
      <c r="OT166" s="42"/>
      <c r="OU166" s="42"/>
      <c r="OV166" s="42"/>
      <c r="OW166" s="42"/>
      <c r="OX166" s="42"/>
      <c r="OY166" s="42"/>
      <c r="OZ166" s="42"/>
      <c r="PA166" s="42"/>
      <c r="PB166" s="42"/>
      <c r="PC166" s="42"/>
      <c r="PD166" s="42"/>
      <c r="PE166" s="42"/>
      <c r="PF166" s="42"/>
      <c r="PG166" s="42"/>
      <c r="PH166" s="42"/>
      <c r="PI166" s="42"/>
      <c r="PJ166" s="42"/>
      <c r="PK166" s="42"/>
      <c r="PL166" s="42"/>
      <c r="PM166" s="42"/>
      <c r="PN166" s="42"/>
      <c r="PO166" s="42"/>
      <c r="PP166" s="42"/>
      <c r="PQ166" s="42"/>
      <c r="PR166" s="42"/>
      <c r="PS166" s="42"/>
      <c r="PT166" s="42"/>
      <c r="PU166" s="42"/>
      <c r="PV166" s="42"/>
      <c r="PW166" s="42"/>
      <c r="PX166" s="42"/>
      <c r="PY166" s="42"/>
      <c r="PZ166" s="42"/>
      <c r="QA166" s="42"/>
      <c r="QB166" s="42"/>
      <c r="QC166" s="42"/>
      <c r="QD166" s="42"/>
      <c r="QE166" s="42"/>
      <c r="QF166" s="42"/>
      <c r="QG166" s="42"/>
      <c r="QH166" s="42"/>
      <c r="QI166" s="42"/>
      <c r="QJ166" s="42"/>
      <c r="QK166" s="42"/>
      <c r="QL166" s="42"/>
      <c r="QM166" s="42"/>
      <c r="QN166" s="42"/>
      <c r="QO166" s="42"/>
      <c r="QP166" s="42"/>
      <c r="QQ166" s="42"/>
      <c r="QR166" s="42"/>
      <c r="QS166" s="42"/>
      <c r="QT166" s="42"/>
      <c r="QU166" s="42"/>
      <c r="QV166" s="42"/>
      <c r="QW166" s="42"/>
      <c r="QX166" s="42"/>
      <c r="QY166" s="42"/>
      <c r="QZ166" s="42"/>
      <c r="RA166" s="42"/>
      <c r="RB166" s="42"/>
      <c r="RC166" s="42"/>
      <c r="RD166" s="42"/>
      <c r="RE166" s="42"/>
      <c r="RF166" s="42"/>
      <c r="RG166" s="42"/>
      <c r="RH166" s="42"/>
      <c r="RI166" s="42"/>
      <c r="RJ166" s="42"/>
      <c r="RK166" s="42"/>
      <c r="RL166" s="42"/>
      <c r="RM166" s="42"/>
      <c r="RN166" s="42"/>
      <c r="RO166" s="42"/>
      <c r="RP166" s="42"/>
      <c r="RQ166" s="42"/>
      <c r="RR166" s="42"/>
      <c r="RS166" s="42"/>
      <c r="RT166" s="42"/>
      <c r="RU166" s="42"/>
      <c r="RV166" s="42"/>
      <c r="RW166" s="42"/>
      <c r="RX166" s="42"/>
      <c r="RY166" s="42"/>
      <c r="RZ166" s="42"/>
      <c r="SA166" s="42"/>
      <c r="SB166" s="42"/>
      <c r="SC166" s="42"/>
      <c r="SD166" s="42"/>
      <c r="SE166" s="42"/>
      <c r="SF166" s="42"/>
      <c r="SG166" s="42"/>
      <c r="SH166" s="42"/>
      <c r="SI166" s="42"/>
      <c r="SJ166" s="42"/>
      <c r="SK166" s="42"/>
      <c r="SL166" s="42"/>
      <c r="SM166" s="42"/>
      <c r="SN166" s="42"/>
      <c r="SO166" s="42"/>
      <c r="SP166" s="42"/>
      <c r="SQ166" s="42"/>
      <c r="SR166" s="42"/>
      <c r="SS166" s="42"/>
      <c r="ST166" s="42"/>
      <c r="SU166" s="42"/>
      <c r="SV166" s="42"/>
      <c r="SW166" s="42"/>
      <c r="SX166" s="42"/>
      <c r="SY166" s="42"/>
      <c r="SZ166" s="42"/>
      <c r="TA166" s="42"/>
      <c r="TB166" s="42"/>
      <c r="TC166" s="42"/>
      <c r="TD166" s="42"/>
      <c r="TE166" s="42"/>
      <c r="TF166" s="42"/>
      <c r="TG166" s="42"/>
      <c r="TH166" s="42"/>
      <c r="TI166" s="42"/>
      <c r="TJ166" s="42"/>
      <c r="TK166" s="42"/>
      <c r="TL166" s="42"/>
      <c r="TM166" s="42"/>
      <c r="TN166" s="42"/>
      <c r="TO166" s="42"/>
      <c r="TP166" s="42"/>
      <c r="TQ166" s="36"/>
      <c r="TR166" s="36"/>
      <c r="TS166" s="36"/>
      <c r="TT166" s="36"/>
      <c r="TU166" s="36"/>
      <c r="TV166" s="36"/>
      <c r="TW166" s="36"/>
      <c r="TX166" s="36"/>
      <c r="TY166" s="36"/>
      <c r="TZ166" s="36"/>
      <c r="UA166" s="36"/>
      <c r="UB166" s="36"/>
      <c r="UC166" s="36"/>
      <c r="UD166" s="36"/>
      <c r="UE166" s="36"/>
      <c r="UF166" s="36"/>
      <c r="UG166" s="36"/>
      <c r="UH166" s="36"/>
      <c r="UI166" s="36"/>
      <c r="UJ166" s="36"/>
      <c r="UK166" s="36"/>
      <c r="UL166" s="36"/>
      <c r="UM166" s="36"/>
      <c r="UN166" s="36"/>
      <c r="UO166" s="36"/>
      <c r="UP166" s="36"/>
      <c r="UQ166" s="36"/>
      <c r="UR166" s="36"/>
      <c r="US166" s="36"/>
      <c r="UT166" s="36"/>
      <c r="UU166" s="36"/>
      <c r="UV166" s="36"/>
      <c r="UW166" s="36"/>
      <c r="UX166" s="36"/>
      <c r="UY166" s="36"/>
      <c r="UZ166" s="36"/>
      <c r="VA166" s="36"/>
      <c r="VB166" s="36"/>
      <c r="VC166" s="36"/>
      <c r="VD166" s="36"/>
      <c r="VE166" s="36"/>
      <c r="VF166" s="36"/>
      <c r="VG166" s="36"/>
      <c r="VH166" s="36"/>
      <c r="VI166" s="36"/>
      <c r="VJ166" s="36"/>
      <c r="VK166" s="36"/>
      <c r="VL166" s="36"/>
      <c r="VM166" s="36"/>
      <c r="VN166" s="36"/>
      <c r="VO166" s="36"/>
      <c r="VP166" s="36"/>
      <c r="VQ166" s="36"/>
      <c r="VR166" s="36"/>
      <c r="VS166" s="36"/>
      <c r="VT166" s="36"/>
      <c r="VU166" s="36"/>
      <c r="VV166" s="36"/>
      <c r="VW166" s="36"/>
      <c r="VX166" s="36"/>
      <c r="VY166" s="36"/>
      <c r="VZ166" s="36"/>
      <c r="WA166" s="36"/>
      <c r="WB166" s="36"/>
      <c r="WC166" s="36"/>
      <c r="WD166" s="36"/>
      <c r="WE166" s="36"/>
      <c r="WF166" s="36"/>
      <c r="WG166" s="36"/>
      <c r="WH166" s="36"/>
      <c r="WI166" s="36"/>
      <c r="WJ166" s="36"/>
      <c r="WK166" s="36"/>
      <c r="WL166" s="36"/>
      <c r="WM166" s="36"/>
      <c r="WN166" s="36"/>
      <c r="WO166" s="36"/>
      <c r="WP166" s="36"/>
      <c r="WQ166" s="36"/>
      <c r="WR166" s="36"/>
      <c r="WS166" s="36"/>
      <c r="WT166" s="36"/>
      <c r="WU166" s="36"/>
      <c r="WV166" s="36"/>
      <c r="WW166" s="36"/>
      <c r="WX166" s="36"/>
      <c r="WY166" s="36"/>
      <c r="WZ166" s="36"/>
      <c r="XA166" s="36"/>
      <c r="XB166" s="36"/>
      <c r="XC166" s="36"/>
      <c r="XD166" s="36"/>
      <c r="XE166" s="36"/>
      <c r="XF166" s="36"/>
      <c r="XG166" s="36"/>
      <c r="XH166" s="36"/>
      <c r="XI166" s="36"/>
      <c r="XJ166" s="36"/>
      <c r="XK166" s="36"/>
      <c r="XL166" s="36"/>
      <c r="XM166" s="36"/>
      <c r="XN166" s="36"/>
      <c r="XO166" s="36"/>
      <c r="XP166" s="36"/>
      <c r="XQ166" s="36"/>
      <c r="XR166" s="36"/>
      <c r="XS166" s="36"/>
      <c r="XT166" s="36"/>
      <c r="XU166" s="36"/>
      <c r="XV166" s="36"/>
      <c r="XW166" s="36"/>
      <c r="XX166" s="36"/>
      <c r="XY166" s="36"/>
      <c r="XZ166" s="36"/>
      <c r="YA166" s="36"/>
      <c r="YB166" s="36"/>
      <c r="YC166" s="36"/>
      <c r="YD166" s="36"/>
      <c r="YE166" s="36"/>
      <c r="YF166" s="36"/>
      <c r="YG166" s="36"/>
      <c r="YH166" s="36"/>
      <c r="YI166" s="36"/>
      <c r="YJ166" s="36"/>
      <c r="YK166" s="36"/>
      <c r="YL166" s="36"/>
      <c r="YM166" s="36"/>
      <c r="YN166" s="36"/>
      <c r="YO166" s="36"/>
      <c r="YP166" s="36"/>
      <c r="YQ166" s="36"/>
      <c r="YR166" s="36"/>
      <c r="YS166" s="36"/>
      <c r="YT166" s="36"/>
      <c r="YU166" s="36"/>
      <c r="YV166" s="36"/>
      <c r="YW166" s="36"/>
      <c r="YX166" s="36"/>
      <c r="YY166" s="36"/>
      <c r="YZ166" s="36"/>
      <c r="ZA166" s="36"/>
      <c r="ZB166" s="36"/>
      <c r="ZC166" s="36"/>
      <c r="ZD166" s="36"/>
      <c r="ZE166" s="36"/>
      <c r="ZF166" s="36"/>
      <c r="ZG166" s="36"/>
      <c r="ZH166" s="36"/>
      <c r="ZI166" s="36"/>
      <c r="ZJ166" s="36"/>
      <c r="ZK166" s="36"/>
      <c r="ZL166" s="36"/>
      <c r="ZM166" s="36"/>
      <c r="ZN166" s="36"/>
      <c r="ZO166" s="36"/>
      <c r="ZP166" s="36"/>
      <c r="ZQ166" s="36"/>
      <c r="ZR166" s="36"/>
      <c r="ZS166" s="36"/>
      <c r="ZT166" s="36"/>
      <c r="ZU166" s="36"/>
      <c r="ZV166" s="36"/>
      <c r="ZW166" s="36"/>
    </row>
    <row r="167" spans="1:699" ht="15" customHeight="1" x14ac:dyDescent="0.25">
      <c r="A167" s="88"/>
      <c r="B167" s="36"/>
      <c r="D167" s="36"/>
      <c r="E167" s="36"/>
      <c r="F167" s="117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128"/>
      <c r="X167" s="128"/>
      <c r="Y167" s="53"/>
      <c r="Z167" s="53"/>
      <c r="AA167" s="118"/>
      <c r="AB167" s="118"/>
      <c r="AD167" s="25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120"/>
      <c r="BD167" s="120"/>
      <c r="BE167" s="120"/>
      <c r="BF167" s="121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122"/>
      <c r="BV167" s="122"/>
      <c r="BW167" s="122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K167" s="36"/>
      <c r="CL167" s="36"/>
      <c r="CM167" s="36"/>
      <c r="CN167" s="123"/>
      <c r="CO167" s="123"/>
      <c r="CP167" s="36"/>
      <c r="CQ167" s="36"/>
      <c r="CR167" s="36"/>
      <c r="CS167" s="128"/>
      <c r="CT167" s="128"/>
      <c r="CU167" s="128"/>
      <c r="CV167" s="128"/>
      <c r="CW167" s="128"/>
      <c r="CX167" s="13"/>
      <c r="CY167" s="13"/>
      <c r="CZ167" s="120"/>
      <c r="DA167" s="120"/>
      <c r="DB167" s="120"/>
      <c r="DC167" s="120"/>
      <c r="DD167" s="153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120"/>
      <c r="DR167" s="120"/>
      <c r="DS167" s="120"/>
      <c r="DT167" s="120"/>
      <c r="DU167" s="120"/>
      <c r="DV167" s="120"/>
      <c r="DW167" s="120"/>
      <c r="DX167" s="36"/>
      <c r="DY167" s="36"/>
      <c r="DZ167" s="36"/>
      <c r="EA167" s="36"/>
      <c r="EB167" s="120"/>
      <c r="EC167" s="125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12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125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127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125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127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125"/>
      <c r="IH167" s="36"/>
      <c r="II167" s="36"/>
      <c r="IJ167" s="36"/>
      <c r="IK167" s="36"/>
      <c r="IL167" s="36"/>
      <c r="IM167" s="36"/>
      <c r="IN167" s="36"/>
      <c r="IO167" s="36"/>
      <c r="IP167" s="36"/>
      <c r="IQ167" s="36"/>
      <c r="IR167" s="36"/>
      <c r="IS167" s="36"/>
      <c r="IT167" s="36"/>
      <c r="IU167" s="36"/>
      <c r="IV167" s="36"/>
      <c r="IW167" s="36"/>
      <c r="IX167" s="36"/>
      <c r="IY167" s="126"/>
      <c r="IZ167" s="36"/>
      <c r="JA167" s="36"/>
      <c r="JB167" s="36"/>
      <c r="JC167" s="36"/>
      <c r="JD167" s="36"/>
      <c r="JE167" s="36"/>
      <c r="JF167" s="36"/>
      <c r="JG167" s="36"/>
      <c r="JH167" s="36"/>
      <c r="JI167" s="36"/>
      <c r="JJ167" s="36"/>
      <c r="JK167" s="36"/>
      <c r="JL167" s="36"/>
      <c r="JM167" s="36"/>
      <c r="JN167" s="36"/>
      <c r="JO167" s="36"/>
      <c r="JP167" s="36"/>
      <c r="JQ167" s="36"/>
      <c r="JR167" s="36"/>
      <c r="JS167" s="36"/>
      <c r="JT167" s="36"/>
      <c r="JU167" s="36"/>
      <c r="JV167" s="36"/>
      <c r="JW167" s="36"/>
      <c r="JX167" s="36"/>
      <c r="JY167" s="36"/>
      <c r="JZ167" s="36"/>
      <c r="KA167" s="36"/>
      <c r="KB167" s="36"/>
      <c r="KC167" s="36"/>
      <c r="KD167" s="36"/>
      <c r="KE167" s="36"/>
      <c r="KF167" s="36"/>
      <c r="KG167" s="36"/>
      <c r="KH167" s="36"/>
      <c r="KI167" s="126"/>
      <c r="KJ167" s="36"/>
      <c r="KK167" s="36"/>
      <c r="KL167" s="36"/>
      <c r="KM167" s="36"/>
      <c r="KN167" s="36"/>
      <c r="KO167" s="36"/>
      <c r="KP167" s="36"/>
      <c r="KQ167" s="36"/>
      <c r="KR167" s="36"/>
      <c r="KS167" s="36"/>
      <c r="KT167" s="36"/>
      <c r="KU167" s="36"/>
      <c r="KV167" s="36"/>
      <c r="KW167" s="36"/>
      <c r="KX167" s="36"/>
      <c r="KY167" s="36"/>
      <c r="KZ167" s="155"/>
      <c r="LA167" s="155"/>
      <c r="LB167" s="155"/>
      <c r="LC167" s="155"/>
      <c r="LD167" s="155"/>
      <c r="LE167" s="155"/>
      <c r="LF167" s="155"/>
      <c r="LG167" s="155"/>
      <c r="LH167" s="155"/>
      <c r="LI167" s="155"/>
      <c r="LJ167" s="155"/>
      <c r="LK167" s="155"/>
      <c r="LL167" s="155"/>
      <c r="LM167" s="155"/>
      <c r="LN167" s="155"/>
      <c r="LO167" s="155"/>
      <c r="LP167" s="155"/>
      <c r="LQ167" s="155"/>
      <c r="LR167" s="155"/>
      <c r="LS167" s="155"/>
      <c r="LT167" s="155"/>
      <c r="LU167" s="155"/>
      <c r="LV167" s="155"/>
      <c r="LW167" s="155"/>
      <c r="LX167" s="155"/>
      <c r="LY167" s="155"/>
      <c r="LZ167" s="155"/>
      <c r="MA167" s="155"/>
      <c r="MB167" s="155"/>
      <c r="MC167" s="155"/>
      <c r="MD167" s="155"/>
      <c r="ME167" s="155"/>
      <c r="MF167" s="155"/>
      <c r="MG167" s="155"/>
      <c r="MH167" s="155"/>
      <c r="MI167" s="155"/>
      <c r="MJ167" s="155"/>
      <c r="MK167" s="155"/>
      <c r="ML167" s="155"/>
      <c r="MM167" s="155"/>
      <c r="MN167" s="155"/>
      <c r="MO167" s="155"/>
      <c r="MP167" s="155"/>
      <c r="MQ167" s="155"/>
      <c r="MR167" s="155"/>
      <c r="MS167" s="155"/>
      <c r="MT167" s="155"/>
      <c r="MU167" s="155"/>
      <c r="MV167" s="155"/>
      <c r="MW167" s="155"/>
      <c r="MX167" s="155"/>
      <c r="MY167" s="155"/>
      <c r="MZ167" s="155"/>
      <c r="NA167" s="155"/>
      <c r="NB167" s="155"/>
      <c r="NC167" s="155"/>
      <c r="ND167" s="155"/>
      <c r="NE167" s="155"/>
      <c r="NF167" s="155"/>
      <c r="NG167" s="155"/>
      <c r="NH167" s="155"/>
      <c r="NI167" s="155"/>
      <c r="NJ167" s="155"/>
      <c r="NK167" s="155"/>
      <c r="NL167" s="155"/>
      <c r="NM167" s="155"/>
      <c r="NN167" s="155"/>
      <c r="NO167" s="155"/>
      <c r="NP167" s="155"/>
      <c r="NQ167" s="155"/>
      <c r="NR167" s="155"/>
      <c r="NS167" s="155"/>
      <c r="NT167" s="155"/>
      <c r="NU167" s="155"/>
      <c r="NV167" s="155"/>
      <c r="NW167" s="155"/>
      <c r="NX167" s="155"/>
      <c r="NY167" s="155"/>
      <c r="NZ167" s="155"/>
      <c r="OA167" s="155"/>
      <c r="OB167" s="155"/>
      <c r="OC167" s="155"/>
      <c r="OD167" s="155"/>
      <c r="OE167" s="155"/>
      <c r="OF167" s="155"/>
      <c r="OG167" s="155"/>
      <c r="OH167" s="155"/>
      <c r="OI167" s="155"/>
      <c r="OJ167" s="155"/>
      <c r="OK167" s="155"/>
      <c r="OL167" s="155"/>
      <c r="OM167" s="155"/>
      <c r="ON167" s="155"/>
      <c r="OO167" s="155"/>
      <c r="OP167" s="155"/>
      <c r="OQ167" s="155"/>
      <c r="OR167" s="155"/>
      <c r="OS167" s="155"/>
      <c r="OT167" s="155"/>
      <c r="OU167" s="155"/>
      <c r="OV167" s="155"/>
      <c r="OW167" s="155"/>
      <c r="OX167" s="155"/>
      <c r="OY167" s="155"/>
      <c r="OZ167" s="155"/>
      <c r="PA167" s="155"/>
      <c r="PB167" s="155"/>
      <c r="PC167" s="155"/>
      <c r="PD167" s="155"/>
      <c r="PE167" s="155"/>
      <c r="PF167" s="155"/>
      <c r="PG167" s="155"/>
      <c r="PH167" s="155"/>
      <c r="PI167" s="155"/>
      <c r="PJ167" s="155"/>
      <c r="PK167" s="155"/>
      <c r="PL167" s="155"/>
      <c r="PM167" s="155"/>
      <c r="PN167" s="155"/>
      <c r="PO167" s="155"/>
      <c r="PP167" s="155"/>
      <c r="PQ167" s="155"/>
      <c r="PR167" s="155"/>
      <c r="PS167" s="155"/>
      <c r="PT167" s="155"/>
      <c r="PU167" s="155"/>
      <c r="PV167" s="155"/>
      <c r="PW167" s="155"/>
      <c r="PX167" s="155"/>
      <c r="PY167" s="155"/>
      <c r="PZ167" s="155"/>
      <c r="QA167" s="155"/>
      <c r="QB167" s="155"/>
      <c r="QC167" s="155"/>
      <c r="QD167" s="155"/>
      <c r="QE167" s="155"/>
      <c r="QF167" s="155"/>
      <c r="QG167" s="155"/>
      <c r="QH167" s="155"/>
      <c r="QI167" s="155"/>
      <c r="QJ167" s="155"/>
      <c r="QK167" s="155"/>
      <c r="QL167" s="155"/>
      <c r="QM167" s="155"/>
      <c r="QN167" s="155"/>
      <c r="QO167" s="155"/>
      <c r="QP167" s="155"/>
      <c r="QQ167" s="155"/>
      <c r="QR167" s="155"/>
      <c r="QS167" s="155"/>
      <c r="QT167" s="155"/>
      <c r="QU167" s="155"/>
      <c r="QV167" s="155"/>
      <c r="QW167" s="155"/>
      <c r="QX167" s="155"/>
      <c r="QY167" s="155"/>
      <c r="QZ167" s="155"/>
      <c r="RA167" s="155"/>
      <c r="RB167" s="155"/>
      <c r="RC167" s="155"/>
      <c r="RD167" s="155"/>
      <c r="RE167" s="155"/>
      <c r="RF167" s="155"/>
      <c r="RG167" s="155"/>
      <c r="RH167" s="155"/>
      <c r="RI167" s="155"/>
      <c r="RJ167" s="155"/>
      <c r="RK167" s="155"/>
      <c r="RL167" s="155"/>
      <c r="RM167" s="155"/>
      <c r="RN167" s="155"/>
      <c r="RO167" s="155"/>
      <c r="RP167" s="155"/>
      <c r="RQ167" s="155"/>
      <c r="RR167" s="155"/>
      <c r="RS167" s="155"/>
      <c r="RT167" s="155"/>
      <c r="RU167" s="155"/>
      <c r="RV167" s="155"/>
      <c r="RW167" s="155"/>
      <c r="RX167" s="155"/>
      <c r="RY167" s="155"/>
      <c r="RZ167" s="155"/>
      <c r="SA167" s="155"/>
      <c r="SB167" s="155"/>
      <c r="SC167" s="155"/>
      <c r="SD167" s="155"/>
      <c r="SE167" s="155"/>
      <c r="SF167" s="155"/>
      <c r="SG167" s="155"/>
      <c r="SH167" s="155"/>
      <c r="SI167" s="155"/>
      <c r="SJ167" s="155"/>
      <c r="SK167" s="155"/>
      <c r="SL167" s="155"/>
      <c r="SM167" s="155"/>
      <c r="SN167" s="155"/>
      <c r="SO167" s="155"/>
      <c r="SP167" s="155"/>
      <c r="SQ167" s="155"/>
      <c r="SR167" s="155"/>
      <c r="SS167" s="155"/>
      <c r="ST167" s="155"/>
      <c r="SU167" s="155"/>
      <c r="SV167" s="155"/>
      <c r="SW167" s="155"/>
      <c r="SX167" s="155"/>
      <c r="SY167" s="155"/>
      <c r="SZ167" s="155"/>
      <c r="TA167" s="155"/>
      <c r="TB167" s="155"/>
      <c r="TC167" s="155"/>
      <c r="TD167" s="155"/>
      <c r="TE167" s="155"/>
      <c r="TF167" s="155"/>
      <c r="TG167" s="155"/>
      <c r="TH167" s="155"/>
      <c r="TI167" s="155"/>
      <c r="TJ167" s="155"/>
      <c r="TK167" s="155"/>
      <c r="TL167" s="155"/>
      <c r="TM167" s="155"/>
      <c r="TN167" s="155"/>
      <c r="TO167" s="155"/>
      <c r="TP167" s="155"/>
    </row>
    <row r="168" spans="1:699" ht="15" customHeight="1" x14ac:dyDescent="0.25">
      <c r="A168" s="21"/>
      <c r="B168" s="13"/>
      <c r="D168" s="13"/>
      <c r="E168" s="13"/>
      <c r="F168" s="22"/>
      <c r="I168" s="13"/>
      <c r="Y168" s="53"/>
      <c r="Z168" s="53"/>
      <c r="AC168" s="25"/>
      <c r="AD168" s="25"/>
      <c r="AI168" s="42"/>
      <c r="BF168" s="27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43"/>
      <c r="BV168" s="43"/>
      <c r="BW168" s="43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K168" s="6"/>
      <c r="CL168" s="6"/>
      <c r="CM168" s="6"/>
      <c r="CX168" s="13"/>
      <c r="CY168" s="13"/>
      <c r="CZ168" s="26"/>
      <c r="DA168" s="15"/>
      <c r="DB168" s="15"/>
      <c r="DC168" s="15"/>
      <c r="DD168" s="29"/>
      <c r="DP168" s="93"/>
      <c r="DQ168" s="130"/>
      <c r="DR168" s="130"/>
      <c r="DS168" s="130"/>
      <c r="DT168" s="130"/>
      <c r="DU168" s="130"/>
      <c r="DV168" s="130"/>
      <c r="DW168" s="93"/>
      <c r="EB168" s="26"/>
      <c r="EC168" s="30"/>
      <c r="EU168" s="31"/>
      <c r="FM168" s="30"/>
      <c r="GE168" s="32"/>
      <c r="GW168" s="30"/>
      <c r="HO168" s="32"/>
      <c r="IG168" s="30"/>
      <c r="IY168" s="31"/>
      <c r="KI168" s="31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</row>
    <row r="169" spans="1:699" ht="15" customHeight="1" x14ac:dyDescent="0.25">
      <c r="A169" s="21"/>
      <c r="B169" s="13"/>
      <c r="D169" s="13"/>
      <c r="E169" s="13"/>
      <c r="F169" s="22"/>
      <c r="Y169" s="53"/>
      <c r="Z169" s="53"/>
      <c r="AC169" s="25"/>
      <c r="AD169" s="25"/>
      <c r="AY169" s="13"/>
      <c r="AZ169" s="13"/>
      <c r="BA169" s="13"/>
      <c r="CN169" s="105"/>
      <c r="CO169" s="105"/>
      <c r="CP169" s="105"/>
      <c r="CQ169" s="105"/>
      <c r="CX169" s="13"/>
      <c r="CY169" s="93"/>
      <c r="CZ169" s="26"/>
      <c r="DB169" s="15"/>
      <c r="DD169" s="29"/>
      <c r="DV169" s="26"/>
      <c r="DW169" s="26"/>
      <c r="EB169" s="26"/>
      <c r="EC169" s="30"/>
      <c r="EU169" s="31"/>
      <c r="FM169" s="30"/>
      <c r="GE169" s="32"/>
      <c r="GW169" s="30"/>
      <c r="HO169" s="32"/>
      <c r="IG169" s="30"/>
      <c r="IY169" s="31"/>
      <c r="KI169" s="31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</row>
    <row r="170" spans="1:699" ht="15" customHeight="1" x14ac:dyDescent="0.25">
      <c r="A170" s="21"/>
      <c r="B170" s="13"/>
      <c r="D170" s="13"/>
      <c r="E170" s="13"/>
      <c r="F170" s="2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25"/>
      <c r="X170" s="25"/>
      <c r="Y170" s="50"/>
      <c r="Z170" s="50"/>
      <c r="AA170" s="25"/>
      <c r="AB170" s="25"/>
      <c r="AD170" s="25"/>
      <c r="AE170" s="13"/>
      <c r="AF170" s="13"/>
      <c r="AG170" s="13"/>
      <c r="AH170" s="13"/>
      <c r="AI170" s="13"/>
      <c r="AJ170" s="13"/>
      <c r="AK170" s="13"/>
      <c r="AL170" s="13"/>
      <c r="AM170" s="13"/>
      <c r="AN170" s="60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60"/>
      <c r="BC170" s="15"/>
      <c r="BD170" s="15"/>
      <c r="BE170" s="15"/>
      <c r="BF170" s="27"/>
      <c r="BG170" s="13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59"/>
      <c r="BV170" s="59"/>
      <c r="BW170" s="59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K170" s="25"/>
      <c r="CL170" s="25"/>
      <c r="CM170" s="25"/>
      <c r="CN170" s="61"/>
      <c r="CO170" s="61"/>
      <c r="CP170" s="61"/>
      <c r="CQ170" s="61"/>
      <c r="CR170" s="61"/>
      <c r="CS170" s="25"/>
      <c r="CT170" s="25"/>
      <c r="CU170" s="25"/>
      <c r="CV170" s="25"/>
      <c r="CW170" s="25"/>
      <c r="CX170" s="13"/>
      <c r="CY170" s="13"/>
      <c r="CZ170" s="15"/>
      <c r="DA170" s="15"/>
      <c r="DB170" s="15"/>
      <c r="DC170" s="15"/>
      <c r="DD170" s="86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5"/>
      <c r="DR170" s="15"/>
      <c r="DS170" s="15"/>
      <c r="DT170" s="15"/>
      <c r="DU170" s="15"/>
      <c r="DV170" s="15"/>
      <c r="DW170" s="15"/>
      <c r="DX170" s="13"/>
      <c r="DY170" s="13"/>
      <c r="DZ170" s="13"/>
      <c r="EA170" s="13"/>
      <c r="EB170" s="15"/>
      <c r="EC170" s="6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64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6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65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6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65"/>
      <c r="HP170" s="13"/>
      <c r="HQ170" s="13"/>
      <c r="HR170" s="13"/>
      <c r="HS170" s="13"/>
      <c r="HT170" s="13"/>
      <c r="HU170" s="13"/>
      <c r="HV170" s="13"/>
      <c r="HW170" s="13"/>
      <c r="HX170" s="13"/>
      <c r="HY170" s="13"/>
      <c r="HZ170" s="13"/>
      <c r="IA170" s="13"/>
      <c r="IB170" s="13"/>
      <c r="IC170" s="13"/>
      <c r="ID170" s="13"/>
      <c r="IE170" s="13"/>
      <c r="IF170" s="13"/>
      <c r="IG170" s="63"/>
      <c r="IH170" s="13"/>
      <c r="II170" s="13"/>
      <c r="IJ170" s="13"/>
      <c r="IK170" s="13"/>
      <c r="IL170" s="13"/>
      <c r="IM170" s="13"/>
      <c r="IN170" s="13"/>
      <c r="IO170" s="13"/>
      <c r="IP170" s="13"/>
      <c r="IQ170" s="13"/>
      <c r="IR170" s="13"/>
      <c r="IS170" s="13"/>
      <c r="IT170" s="13"/>
      <c r="IU170" s="13"/>
      <c r="IV170" s="13"/>
      <c r="IW170" s="13"/>
      <c r="IX170" s="13"/>
      <c r="IY170" s="64"/>
      <c r="IZ170" s="13"/>
      <c r="JA170" s="13"/>
      <c r="JB170" s="13"/>
      <c r="JC170" s="13"/>
      <c r="JD170" s="13"/>
      <c r="JE170" s="13"/>
      <c r="JF170" s="13"/>
      <c r="JG170" s="13"/>
      <c r="JH170" s="13"/>
      <c r="JI170" s="13"/>
      <c r="JJ170" s="13"/>
      <c r="JK170" s="13"/>
      <c r="JL170" s="13"/>
      <c r="JM170" s="13"/>
      <c r="JN170" s="13"/>
      <c r="JO170" s="13"/>
      <c r="JP170" s="13"/>
      <c r="JQ170" s="13"/>
      <c r="JR170" s="13"/>
      <c r="JS170" s="13"/>
      <c r="JT170" s="13"/>
      <c r="JU170" s="13"/>
      <c r="JV170" s="13"/>
      <c r="JW170" s="13"/>
      <c r="JX170" s="13"/>
      <c r="JY170" s="13"/>
      <c r="JZ170" s="13"/>
      <c r="KA170" s="13"/>
      <c r="KB170" s="13"/>
      <c r="KC170" s="13"/>
      <c r="KD170" s="13"/>
      <c r="KE170" s="13"/>
      <c r="KF170" s="13"/>
      <c r="KG170" s="13"/>
      <c r="KH170" s="13"/>
      <c r="KI170" s="64"/>
      <c r="KJ170" s="13"/>
      <c r="KK170" s="13"/>
      <c r="KL170" s="13"/>
      <c r="KM170" s="13"/>
      <c r="KN170" s="13"/>
      <c r="KO170" s="13"/>
      <c r="KP170" s="13"/>
      <c r="KQ170" s="13"/>
      <c r="KR170" s="13"/>
      <c r="KS170" s="13"/>
      <c r="KT170" s="13"/>
      <c r="KU170" s="13"/>
      <c r="KV170" s="13"/>
      <c r="KW170" s="13"/>
      <c r="KX170" s="13"/>
      <c r="KY170" s="13"/>
      <c r="TQ170" s="36"/>
      <c r="TR170" s="36"/>
      <c r="TS170" s="36"/>
      <c r="TT170" s="36"/>
      <c r="TU170" s="36"/>
      <c r="TV170" s="36"/>
      <c r="TW170" s="36"/>
      <c r="TX170" s="36"/>
      <c r="TY170" s="36"/>
      <c r="TZ170" s="36"/>
      <c r="UA170" s="36"/>
      <c r="UB170" s="36"/>
      <c r="UC170" s="36"/>
      <c r="UD170" s="36"/>
      <c r="UE170" s="36"/>
      <c r="UF170" s="36"/>
      <c r="UG170" s="36"/>
      <c r="UH170" s="36"/>
      <c r="UI170" s="36"/>
      <c r="UJ170" s="36"/>
      <c r="UK170" s="36"/>
      <c r="UL170" s="36"/>
      <c r="UM170" s="36"/>
      <c r="UN170" s="36"/>
      <c r="UO170" s="36"/>
      <c r="UP170" s="36"/>
      <c r="UQ170" s="36"/>
      <c r="UR170" s="36"/>
      <c r="US170" s="36"/>
      <c r="UT170" s="36"/>
      <c r="UU170" s="36"/>
      <c r="UV170" s="36"/>
      <c r="UW170" s="36"/>
      <c r="UX170" s="36"/>
      <c r="UY170" s="36"/>
      <c r="UZ170" s="36"/>
      <c r="VA170" s="36"/>
      <c r="VB170" s="36"/>
      <c r="VC170" s="36"/>
      <c r="VD170" s="36"/>
      <c r="VE170" s="36"/>
      <c r="VF170" s="36"/>
      <c r="VG170" s="36"/>
      <c r="VH170" s="36"/>
      <c r="VI170" s="36"/>
      <c r="VJ170" s="36"/>
      <c r="VK170" s="36"/>
      <c r="VL170" s="36"/>
      <c r="VM170" s="36"/>
      <c r="VN170" s="36"/>
      <c r="VO170" s="36"/>
      <c r="VP170" s="36"/>
      <c r="VQ170" s="36"/>
      <c r="VR170" s="36"/>
      <c r="VS170" s="36"/>
      <c r="VT170" s="36"/>
      <c r="VU170" s="36"/>
      <c r="VV170" s="36"/>
      <c r="VW170" s="36"/>
      <c r="VX170" s="36"/>
      <c r="VY170" s="36"/>
      <c r="VZ170" s="36"/>
      <c r="WA170" s="36"/>
      <c r="WB170" s="36"/>
      <c r="WC170" s="36"/>
      <c r="WD170" s="36"/>
      <c r="WE170" s="36"/>
      <c r="WF170" s="36"/>
      <c r="WG170" s="36"/>
      <c r="WH170" s="36"/>
      <c r="WI170" s="36"/>
      <c r="WJ170" s="36"/>
      <c r="WK170" s="36"/>
      <c r="WL170" s="36"/>
      <c r="WM170" s="36"/>
      <c r="WN170" s="36"/>
      <c r="WO170" s="36"/>
      <c r="WP170" s="36"/>
      <c r="WQ170" s="36"/>
      <c r="WR170" s="36"/>
      <c r="WS170" s="36"/>
      <c r="WT170" s="36"/>
      <c r="WU170" s="36"/>
      <c r="WV170" s="36"/>
      <c r="WW170" s="36"/>
      <c r="WX170" s="36"/>
      <c r="WY170" s="36"/>
      <c r="WZ170" s="36"/>
      <c r="XA170" s="36"/>
      <c r="XB170" s="36"/>
      <c r="XC170" s="36"/>
      <c r="XD170" s="36"/>
      <c r="XE170" s="36"/>
      <c r="XF170" s="36"/>
      <c r="XG170" s="36"/>
      <c r="XH170" s="36"/>
      <c r="XI170" s="36"/>
      <c r="XJ170" s="36"/>
      <c r="XK170" s="36"/>
      <c r="XL170" s="36"/>
      <c r="XM170" s="36"/>
      <c r="XN170" s="36"/>
      <c r="XO170" s="36"/>
      <c r="XP170" s="36"/>
      <c r="XQ170" s="36"/>
      <c r="XR170" s="36"/>
      <c r="XS170" s="36"/>
      <c r="XT170" s="36"/>
      <c r="XU170" s="36"/>
      <c r="XV170" s="36"/>
      <c r="XW170" s="36"/>
      <c r="XX170" s="36"/>
      <c r="XY170" s="36"/>
      <c r="XZ170" s="36"/>
      <c r="YA170" s="36"/>
      <c r="YB170" s="36"/>
      <c r="YC170" s="36"/>
      <c r="YD170" s="36"/>
      <c r="YE170" s="36"/>
      <c r="YF170" s="36"/>
      <c r="YG170" s="36"/>
      <c r="YH170" s="36"/>
      <c r="YI170" s="36"/>
      <c r="YJ170" s="36"/>
      <c r="YK170" s="36"/>
      <c r="YL170" s="36"/>
      <c r="YM170" s="36"/>
      <c r="YN170" s="36"/>
      <c r="YO170" s="36"/>
      <c r="YP170" s="36"/>
      <c r="YQ170" s="36"/>
      <c r="YR170" s="36"/>
      <c r="YS170" s="36"/>
      <c r="YT170" s="36"/>
      <c r="YU170" s="36"/>
      <c r="YV170" s="36"/>
      <c r="YW170" s="36"/>
      <c r="YX170" s="36"/>
      <c r="YY170" s="36"/>
      <c r="YZ170" s="36"/>
      <c r="ZA170" s="36"/>
      <c r="ZB170" s="36"/>
      <c r="ZC170" s="36"/>
      <c r="ZD170" s="36"/>
      <c r="ZE170" s="36"/>
      <c r="ZF170" s="36"/>
      <c r="ZG170" s="36"/>
      <c r="ZH170" s="36"/>
      <c r="ZI170" s="36"/>
      <c r="ZJ170" s="36"/>
      <c r="ZK170" s="36"/>
      <c r="ZL170" s="36"/>
      <c r="ZM170" s="36"/>
      <c r="ZN170" s="36"/>
      <c r="ZO170" s="36"/>
      <c r="ZP170" s="36"/>
      <c r="ZQ170" s="36"/>
      <c r="ZR170" s="36"/>
      <c r="ZS170" s="36"/>
      <c r="ZT170" s="36"/>
      <c r="ZU170" s="36"/>
      <c r="ZV170" s="36"/>
      <c r="ZW170" s="36"/>
    </row>
    <row r="171" spans="1:699" ht="15" customHeight="1" x14ac:dyDescent="0.25">
      <c r="A171" s="21"/>
      <c r="B171" s="13"/>
      <c r="D171" s="13"/>
      <c r="E171" s="13"/>
      <c r="F171" s="22"/>
      <c r="G171" s="13"/>
      <c r="H171" s="13"/>
      <c r="I171" s="13"/>
      <c r="Y171" s="53"/>
      <c r="Z171" s="53"/>
      <c r="AD171" s="25"/>
      <c r="AY171" s="13"/>
      <c r="AZ171" s="13"/>
      <c r="BA171" s="13"/>
      <c r="BF171" s="27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43"/>
      <c r="BV171" s="43"/>
      <c r="BW171" s="43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K171" s="6"/>
      <c r="CL171" s="6"/>
      <c r="CM171" s="6"/>
      <c r="CX171" s="13"/>
      <c r="CY171" s="13"/>
      <c r="CZ171" s="26"/>
      <c r="DA171" s="26"/>
      <c r="DD171" s="29"/>
      <c r="DR171" s="93"/>
      <c r="DS171" s="93"/>
      <c r="DT171" s="132"/>
      <c r="DU171" s="132"/>
      <c r="DV171" s="131"/>
      <c r="DW171" s="132"/>
      <c r="DX171" s="132"/>
      <c r="DY171" s="132"/>
      <c r="DZ171" s="132"/>
      <c r="EA171" s="132"/>
      <c r="EB171" s="131"/>
      <c r="EC171" s="30"/>
      <c r="EU171" s="31"/>
      <c r="FM171" s="30"/>
      <c r="GE171" s="32"/>
      <c r="GW171" s="30"/>
      <c r="HO171" s="32"/>
      <c r="IG171" s="30"/>
      <c r="IY171" s="31"/>
      <c r="KI171" s="3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WH171" s="36"/>
      <c r="WI171" s="36"/>
      <c r="WJ171" s="36"/>
      <c r="WK171" s="36"/>
      <c r="WL171" s="36"/>
      <c r="WM171" s="36"/>
      <c r="WN171" s="36"/>
      <c r="WO171" s="36"/>
      <c r="WP171" s="36"/>
      <c r="WQ171" s="36"/>
      <c r="WR171" s="36"/>
      <c r="WS171" s="36"/>
      <c r="WT171" s="36"/>
      <c r="WU171" s="36"/>
      <c r="WV171" s="36"/>
      <c r="WW171" s="36"/>
      <c r="WX171" s="36"/>
      <c r="WY171" s="36"/>
      <c r="WZ171" s="36"/>
      <c r="XA171" s="36"/>
      <c r="XB171" s="36"/>
      <c r="XC171" s="36"/>
      <c r="XD171" s="36"/>
      <c r="XE171" s="36"/>
      <c r="XF171" s="36"/>
      <c r="XG171" s="36"/>
      <c r="XH171" s="36"/>
      <c r="XI171" s="36"/>
      <c r="XJ171" s="36"/>
      <c r="XK171" s="36"/>
      <c r="XL171" s="36"/>
      <c r="XM171" s="36"/>
      <c r="XN171" s="36"/>
      <c r="XO171" s="36"/>
      <c r="XP171" s="36"/>
      <c r="XQ171" s="36"/>
      <c r="XR171" s="36"/>
      <c r="XS171" s="36"/>
      <c r="XT171" s="36"/>
      <c r="XU171" s="36"/>
      <c r="XV171" s="36"/>
      <c r="XW171" s="36"/>
      <c r="XX171" s="36"/>
      <c r="XY171" s="36"/>
      <c r="XZ171" s="36"/>
      <c r="YA171" s="36"/>
      <c r="YB171" s="36"/>
      <c r="YC171" s="36"/>
      <c r="YD171" s="36"/>
      <c r="YE171" s="36"/>
      <c r="YF171" s="36"/>
      <c r="YG171" s="36"/>
      <c r="YH171" s="36"/>
      <c r="YI171" s="36"/>
      <c r="YJ171" s="36"/>
      <c r="YK171" s="36"/>
      <c r="YL171" s="36"/>
      <c r="YM171" s="36"/>
      <c r="YN171" s="36"/>
      <c r="YO171" s="36"/>
      <c r="YP171" s="36"/>
      <c r="YQ171" s="36"/>
      <c r="YR171" s="36"/>
      <c r="YS171" s="36"/>
      <c r="YT171" s="36"/>
      <c r="YU171" s="36"/>
      <c r="YV171" s="36"/>
      <c r="YW171" s="36"/>
      <c r="YX171" s="36"/>
      <c r="YY171" s="36"/>
      <c r="YZ171" s="36"/>
      <c r="ZA171" s="36"/>
      <c r="ZB171" s="36"/>
      <c r="ZC171" s="36"/>
      <c r="ZD171" s="36"/>
      <c r="ZE171" s="36"/>
      <c r="ZF171" s="36"/>
      <c r="ZG171" s="36"/>
      <c r="ZH171" s="36"/>
      <c r="ZI171" s="36"/>
      <c r="ZJ171" s="36"/>
      <c r="ZK171" s="36"/>
      <c r="ZL171" s="36"/>
      <c r="ZM171" s="36"/>
      <c r="ZN171" s="36"/>
      <c r="ZO171" s="36"/>
      <c r="ZP171" s="36"/>
      <c r="ZQ171" s="36"/>
      <c r="ZR171" s="36"/>
      <c r="ZS171" s="36"/>
      <c r="ZT171" s="36"/>
      <c r="ZU171" s="36"/>
      <c r="ZV171" s="36"/>
      <c r="ZW171" s="36"/>
    </row>
    <row r="172" spans="1:699" ht="15" customHeight="1" x14ac:dyDescent="0.25">
      <c r="A172" s="21"/>
      <c r="B172" s="13"/>
      <c r="D172" s="13"/>
      <c r="E172" s="13"/>
      <c r="F172" s="2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25"/>
      <c r="X172" s="25"/>
      <c r="Y172" s="50"/>
      <c r="Z172" s="50"/>
      <c r="AA172" s="25"/>
      <c r="AB172" s="25"/>
      <c r="AC172" s="25"/>
      <c r="AD172" s="25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5"/>
      <c r="BD172" s="15"/>
      <c r="BE172" s="15"/>
      <c r="BF172" s="27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42"/>
      <c r="BV172" s="42"/>
      <c r="BW172" s="60"/>
      <c r="BX172" s="13"/>
      <c r="BY172" s="13"/>
      <c r="BZ172" s="25"/>
      <c r="CA172" s="13"/>
      <c r="CB172" s="13"/>
      <c r="CC172" s="13"/>
      <c r="CD172" s="13"/>
      <c r="CE172" s="13"/>
      <c r="CF172" s="13"/>
      <c r="CG172" s="13"/>
      <c r="CH172" s="13"/>
      <c r="CI172" s="13"/>
      <c r="CK172" s="13"/>
      <c r="CL172" s="13"/>
      <c r="CM172" s="13"/>
      <c r="CN172" s="61"/>
      <c r="CO172" s="61"/>
      <c r="CP172" s="61"/>
      <c r="CQ172" s="61"/>
      <c r="CR172" s="61"/>
      <c r="CS172" s="25"/>
      <c r="CT172" s="25"/>
      <c r="CU172" s="25"/>
      <c r="CV172" s="25"/>
      <c r="CW172" s="25"/>
      <c r="CX172" s="13"/>
      <c r="CY172" s="13"/>
      <c r="CZ172" s="26"/>
      <c r="DA172" s="26"/>
      <c r="DB172" s="15"/>
      <c r="DC172" s="26"/>
      <c r="DD172" s="29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6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64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6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65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6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65"/>
      <c r="HP172" s="13"/>
      <c r="HQ172" s="13"/>
      <c r="HR172" s="13"/>
      <c r="HS172" s="13"/>
      <c r="HT172" s="13"/>
      <c r="HU172" s="13"/>
      <c r="HV172" s="13"/>
      <c r="HW172" s="13"/>
      <c r="HX172" s="13"/>
      <c r="HY172" s="13"/>
      <c r="HZ172" s="13"/>
      <c r="IA172" s="13"/>
      <c r="IB172" s="13"/>
      <c r="IC172" s="13"/>
      <c r="ID172" s="13"/>
      <c r="IE172" s="13"/>
      <c r="IF172" s="13"/>
      <c r="IG172" s="63"/>
      <c r="IH172" s="13"/>
      <c r="II172" s="13"/>
      <c r="IJ172" s="13"/>
      <c r="IK172" s="13"/>
      <c r="IL172" s="13"/>
      <c r="IM172" s="13"/>
      <c r="IN172" s="13"/>
      <c r="IO172" s="13"/>
      <c r="IP172" s="13"/>
      <c r="IQ172" s="13"/>
      <c r="IR172" s="13"/>
      <c r="IS172" s="13"/>
      <c r="IT172" s="13"/>
      <c r="IU172" s="13"/>
      <c r="IV172" s="13"/>
      <c r="IW172" s="13"/>
      <c r="IX172" s="13"/>
      <c r="IY172" s="64"/>
      <c r="IZ172" s="13"/>
      <c r="JA172" s="13"/>
      <c r="JB172" s="13"/>
      <c r="JC172" s="13"/>
      <c r="JD172" s="13"/>
      <c r="JE172" s="13"/>
      <c r="JF172" s="13"/>
      <c r="JG172" s="13"/>
      <c r="JH172" s="13"/>
      <c r="JI172" s="13"/>
      <c r="JJ172" s="13"/>
      <c r="JK172" s="13"/>
      <c r="JL172" s="13"/>
      <c r="JM172" s="13"/>
      <c r="JN172" s="13"/>
      <c r="JO172" s="13"/>
      <c r="JP172" s="13"/>
      <c r="JQ172" s="13"/>
      <c r="JR172" s="13"/>
      <c r="JS172" s="13"/>
      <c r="JT172" s="13"/>
      <c r="JU172" s="13"/>
      <c r="JV172" s="13"/>
      <c r="JW172" s="13"/>
      <c r="JX172" s="13"/>
      <c r="JY172" s="13"/>
      <c r="JZ172" s="13"/>
      <c r="KA172" s="13"/>
      <c r="KB172" s="13"/>
      <c r="KC172" s="13"/>
      <c r="KD172" s="13"/>
      <c r="KE172" s="13"/>
      <c r="KF172" s="13"/>
      <c r="KG172" s="13"/>
      <c r="KH172" s="13"/>
      <c r="KI172" s="64"/>
      <c r="KJ172" s="13"/>
      <c r="KK172" s="13"/>
      <c r="KL172" s="13"/>
      <c r="KM172" s="13"/>
      <c r="KN172" s="13"/>
      <c r="KO172" s="13"/>
      <c r="KP172" s="13"/>
      <c r="KQ172" s="13"/>
      <c r="KR172" s="13"/>
      <c r="KS172" s="13"/>
      <c r="KT172" s="13"/>
      <c r="KU172" s="13"/>
      <c r="KV172" s="13"/>
      <c r="KW172" s="13"/>
      <c r="KX172" s="13"/>
      <c r="KY172" s="13"/>
    </row>
    <row r="173" spans="1:699" ht="15" customHeight="1" x14ac:dyDescent="0.25">
      <c r="A173" s="21"/>
      <c r="B173" s="13"/>
      <c r="D173" s="13"/>
      <c r="E173" s="13"/>
      <c r="F173" s="2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25"/>
      <c r="X173" s="25"/>
      <c r="Y173" s="50"/>
      <c r="Z173" s="50"/>
      <c r="AA173" s="25"/>
      <c r="AB173" s="25"/>
      <c r="AC173" s="25"/>
      <c r="AD173" s="25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60"/>
      <c r="BC173" s="78"/>
      <c r="BD173" s="78"/>
      <c r="BE173" s="78"/>
      <c r="BF173" s="89"/>
      <c r="BG173" s="13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59"/>
      <c r="BV173" s="59"/>
      <c r="BW173" s="59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K173" s="25"/>
      <c r="CL173" s="25"/>
      <c r="CM173" s="25"/>
      <c r="CN173" s="61"/>
      <c r="CO173" s="61"/>
      <c r="CP173" s="61"/>
      <c r="CQ173" s="61"/>
      <c r="CR173" s="61"/>
      <c r="CS173" s="25"/>
      <c r="CT173" s="25"/>
      <c r="CU173" s="25"/>
      <c r="CV173" s="25"/>
      <c r="CW173" s="25"/>
      <c r="CX173" s="13"/>
      <c r="CY173" s="13"/>
      <c r="CZ173" s="15"/>
      <c r="DA173" s="15"/>
      <c r="DB173" s="15"/>
      <c r="DC173" s="15"/>
      <c r="DD173" s="86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5"/>
      <c r="DR173" s="15"/>
      <c r="DS173" s="15"/>
      <c r="DT173" s="15"/>
      <c r="DU173" s="15"/>
      <c r="DV173" s="15"/>
      <c r="DW173" s="15"/>
      <c r="DX173" s="13"/>
      <c r="DY173" s="13"/>
      <c r="DZ173" s="13"/>
      <c r="EA173" s="13"/>
      <c r="EB173" s="15"/>
      <c r="EC173" s="6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64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6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65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6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65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6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64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64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</row>
    <row r="174" spans="1:699" ht="15" customHeight="1" x14ac:dyDescent="0.25">
      <c r="A174" s="21"/>
      <c r="B174" s="13"/>
      <c r="D174" s="13"/>
      <c r="E174" s="13"/>
      <c r="F174" s="2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25"/>
      <c r="X174" s="25"/>
      <c r="Y174" s="50"/>
      <c r="Z174" s="50"/>
      <c r="AA174" s="25"/>
      <c r="AB174" s="25"/>
      <c r="AC174" s="25"/>
      <c r="AD174" s="25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60"/>
      <c r="BF174" s="27"/>
      <c r="BG174" s="13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59"/>
      <c r="BV174" s="59"/>
      <c r="BW174" s="59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K174" s="25"/>
      <c r="CL174" s="25"/>
      <c r="CM174" s="25"/>
      <c r="CN174" s="61"/>
      <c r="CO174" s="61"/>
      <c r="CP174" s="61"/>
      <c r="CQ174" s="61"/>
      <c r="CR174" s="61"/>
      <c r="CS174" s="25"/>
      <c r="CT174" s="25"/>
      <c r="CU174" s="25"/>
      <c r="CV174" s="25"/>
      <c r="CW174" s="25"/>
      <c r="CX174" s="13"/>
      <c r="CY174" s="13"/>
      <c r="CZ174" s="15"/>
      <c r="DA174" s="15"/>
      <c r="DB174" s="15"/>
      <c r="DC174" s="15"/>
      <c r="DD174" s="86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5"/>
      <c r="DR174" s="15"/>
      <c r="DS174" s="15"/>
      <c r="DT174" s="15"/>
      <c r="DU174" s="15"/>
      <c r="DV174" s="15"/>
      <c r="DW174" s="15"/>
      <c r="DX174" s="13"/>
      <c r="DY174" s="13"/>
      <c r="DZ174" s="13"/>
      <c r="EA174" s="13"/>
      <c r="EB174" s="15"/>
      <c r="EC174" s="6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64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6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65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63"/>
      <c r="GX174" s="13"/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  <c r="HK174" s="13"/>
      <c r="HL174" s="13"/>
      <c r="HM174" s="13"/>
      <c r="HN174" s="13"/>
      <c r="HO174" s="65"/>
      <c r="HP174" s="13"/>
      <c r="HQ174" s="13"/>
      <c r="HR174" s="13"/>
      <c r="HS174" s="13"/>
      <c r="HT174" s="13"/>
      <c r="HU174" s="13"/>
      <c r="HV174" s="13"/>
      <c r="HW174" s="13"/>
      <c r="HX174" s="13"/>
      <c r="HY174" s="13"/>
      <c r="HZ174" s="13"/>
      <c r="IA174" s="13"/>
      <c r="IB174" s="13"/>
      <c r="IC174" s="13"/>
      <c r="ID174" s="13"/>
      <c r="IE174" s="13"/>
      <c r="IF174" s="13"/>
      <c r="IG174" s="63"/>
      <c r="IH174" s="13"/>
      <c r="II174" s="13"/>
      <c r="IJ174" s="13"/>
      <c r="IK174" s="13"/>
      <c r="IL174" s="13"/>
      <c r="IM174" s="13"/>
      <c r="IN174" s="13"/>
      <c r="IO174" s="13"/>
      <c r="IP174" s="13"/>
      <c r="IQ174" s="13"/>
      <c r="IR174" s="13"/>
      <c r="IS174" s="13"/>
      <c r="IT174" s="13"/>
      <c r="IU174" s="13"/>
      <c r="IV174" s="13"/>
      <c r="IW174" s="13"/>
      <c r="IX174" s="13"/>
      <c r="IY174" s="64"/>
      <c r="IZ174" s="13"/>
      <c r="JA174" s="13"/>
      <c r="JB174" s="13"/>
      <c r="JC174" s="13"/>
      <c r="JD174" s="13"/>
      <c r="JE174" s="13"/>
      <c r="JF174" s="13"/>
      <c r="JG174" s="13"/>
      <c r="JH174" s="13"/>
      <c r="JI174" s="13"/>
      <c r="JJ174" s="13"/>
      <c r="JK174" s="13"/>
      <c r="JL174" s="13"/>
      <c r="JM174" s="13"/>
      <c r="JN174" s="13"/>
      <c r="JO174" s="13"/>
      <c r="JP174" s="13"/>
      <c r="JQ174" s="13"/>
      <c r="JR174" s="13"/>
      <c r="JS174" s="13"/>
      <c r="JT174" s="13"/>
      <c r="JU174" s="13"/>
      <c r="JV174" s="13"/>
      <c r="JW174" s="13"/>
      <c r="JX174" s="13"/>
      <c r="JY174" s="13"/>
      <c r="JZ174" s="13"/>
      <c r="KA174" s="13"/>
      <c r="KB174" s="13"/>
      <c r="KC174" s="13"/>
      <c r="KD174" s="13"/>
      <c r="KE174" s="13"/>
      <c r="KF174" s="13"/>
      <c r="KG174" s="13"/>
      <c r="KH174" s="13"/>
      <c r="KI174" s="64"/>
      <c r="KJ174" s="13"/>
      <c r="KK174" s="13"/>
      <c r="KL174" s="13"/>
      <c r="KM174" s="13"/>
      <c r="KN174" s="13"/>
      <c r="KO174" s="13"/>
      <c r="KP174" s="13"/>
      <c r="KQ174" s="13"/>
      <c r="KR174" s="13"/>
      <c r="KS174" s="13"/>
      <c r="KT174" s="13"/>
      <c r="KU174" s="13"/>
      <c r="KV174" s="13"/>
      <c r="KW174" s="13"/>
      <c r="KX174" s="13"/>
      <c r="KY174" s="13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</row>
    <row r="175" spans="1:699" ht="15" customHeight="1" x14ac:dyDescent="0.25">
      <c r="A175" s="21"/>
      <c r="B175" s="13"/>
      <c r="D175" s="13"/>
      <c r="E175" s="13"/>
      <c r="F175" s="2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25"/>
      <c r="X175" s="25"/>
      <c r="Y175" s="50"/>
      <c r="Z175" s="50"/>
      <c r="AA175" s="25"/>
      <c r="AB175" s="25"/>
      <c r="AC175" s="25"/>
      <c r="AD175" s="25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60"/>
      <c r="BC175" s="15"/>
      <c r="BD175" s="15"/>
      <c r="BE175" s="15"/>
      <c r="BF175" s="27"/>
      <c r="BG175" s="13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59"/>
      <c r="BV175" s="59"/>
      <c r="BW175" s="59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K175" s="25"/>
      <c r="CL175" s="25"/>
      <c r="CM175" s="25"/>
      <c r="CN175" s="61"/>
      <c r="CO175" s="61"/>
      <c r="CP175" s="61"/>
      <c r="CQ175" s="61"/>
      <c r="CR175" s="61"/>
      <c r="CS175" s="25"/>
      <c r="CT175" s="25"/>
      <c r="CU175" s="25"/>
      <c r="CV175" s="25"/>
      <c r="CW175" s="25"/>
      <c r="CX175" s="13"/>
      <c r="CY175" s="13"/>
      <c r="CZ175" s="15"/>
      <c r="DA175" s="15"/>
      <c r="DB175" s="15"/>
      <c r="DC175" s="15"/>
      <c r="DD175" s="86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5"/>
      <c r="DR175" s="15"/>
      <c r="DS175" s="15"/>
      <c r="DT175" s="26"/>
      <c r="DU175" s="26"/>
      <c r="DV175" s="26"/>
      <c r="DW175" s="26"/>
      <c r="DX175" s="13"/>
      <c r="DY175" s="13"/>
      <c r="DZ175" s="13"/>
      <c r="EA175" s="13"/>
      <c r="EB175" s="15"/>
      <c r="EC175" s="6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64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6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65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6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65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6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64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/>
      <c r="JY175" s="13"/>
      <c r="JZ175" s="13"/>
      <c r="KA175" s="13"/>
      <c r="KB175" s="13"/>
      <c r="KC175" s="13"/>
      <c r="KD175" s="13"/>
      <c r="KE175" s="13"/>
      <c r="KF175" s="13"/>
      <c r="KG175" s="13"/>
      <c r="KH175" s="13"/>
      <c r="KI175" s="64"/>
      <c r="KJ175" s="13"/>
      <c r="KK175" s="13"/>
      <c r="KL175" s="13"/>
      <c r="KM175" s="13"/>
      <c r="KN175" s="13"/>
      <c r="KO175" s="13"/>
      <c r="KP175" s="13"/>
      <c r="KQ175" s="13"/>
      <c r="KR175" s="13"/>
      <c r="KS175" s="13"/>
      <c r="KT175" s="13"/>
      <c r="KU175" s="13"/>
      <c r="KV175" s="13"/>
      <c r="KW175" s="13"/>
      <c r="KX175" s="13"/>
      <c r="KY175" s="13"/>
      <c r="WH175" s="36"/>
      <c r="WI175" s="36"/>
      <c r="WJ175" s="36"/>
      <c r="WK175" s="36"/>
      <c r="WL175" s="36"/>
      <c r="WM175" s="36"/>
      <c r="WN175" s="36"/>
      <c r="WO175" s="36"/>
      <c r="WP175" s="36"/>
      <c r="WQ175" s="36"/>
      <c r="WR175" s="36"/>
      <c r="WS175" s="36"/>
      <c r="WT175" s="36"/>
      <c r="WU175" s="36"/>
      <c r="WV175" s="36"/>
      <c r="WW175" s="36"/>
      <c r="WX175" s="36"/>
      <c r="WY175" s="36"/>
      <c r="WZ175" s="36"/>
      <c r="XA175" s="36"/>
      <c r="XB175" s="36"/>
      <c r="XC175" s="36"/>
      <c r="XD175" s="36"/>
      <c r="XE175" s="36"/>
      <c r="XF175" s="36"/>
      <c r="XG175" s="36"/>
      <c r="XH175" s="36"/>
      <c r="XI175" s="36"/>
      <c r="XJ175" s="36"/>
      <c r="XK175" s="36"/>
      <c r="XL175" s="36"/>
      <c r="XM175" s="36"/>
      <c r="XN175" s="36"/>
      <c r="XO175" s="36"/>
      <c r="XP175" s="36"/>
      <c r="XQ175" s="36"/>
      <c r="XR175" s="36"/>
      <c r="XS175" s="36"/>
      <c r="XT175" s="36"/>
      <c r="XU175" s="36"/>
      <c r="XV175" s="36"/>
      <c r="XW175" s="36"/>
      <c r="XX175" s="36"/>
      <c r="XY175" s="36"/>
      <c r="XZ175" s="36"/>
      <c r="YA175" s="36"/>
      <c r="YB175" s="36"/>
      <c r="YC175" s="36"/>
      <c r="YD175" s="36"/>
      <c r="YE175" s="36"/>
      <c r="YF175" s="36"/>
      <c r="YG175" s="36"/>
      <c r="YH175" s="36"/>
      <c r="YI175" s="36"/>
      <c r="YJ175" s="36"/>
      <c r="YK175" s="36"/>
      <c r="YL175" s="36"/>
      <c r="YM175" s="36"/>
      <c r="YN175" s="36"/>
      <c r="YO175" s="36"/>
      <c r="YP175" s="36"/>
      <c r="YQ175" s="36"/>
      <c r="YR175" s="36"/>
      <c r="YS175" s="36"/>
      <c r="YT175" s="36"/>
      <c r="YU175" s="36"/>
      <c r="YV175" s="36"/>
      <c r="YW175" s="36"/>
      <c r="YX175" s="36"/>
      <c r="YY175" s="36"/>
      <c r="YZ175" s="36"/>
      <c r="ZA175" s="36"/>
      <c r="ZB175" s="36"/>
      <c r="ZC175" s="36"/>
      <c r="ZD175" s="36"/>
      <c r="ZE175" s="36"/>
      <c r="ZF175" s="36"/>
      <c r="ZG175" s="36"/>
      <c r="ZH175" s="36"/>
      <c r="ZI175" s="36"/>
      <c r="ZJ175" s="36"/>
      <c r="ZK175" s="36"/>
      <c r="ZL175" s="36"/>
      <c r="ZM175" s="36"/>
      <c r="ZN175" s="36"/>
      <c r="ZO175" s="36"/>
      <c r="ZP175" s="36"/>
      <c r="ZQ175" s="36"/>
      <c r="ZR175" s="36"/>
      <c r="ZS175" s="36"/>
      <c r="ZT175" s="36"/>
      <c r="ZU175" s="36"/>
      <c r="ZV175" s="36"/>
      <c r="ZW175" s="36"/>
    </row>
    <row r="176" spans="1:699" ht="15" customHeight="1" x14ac:dyDescent="0.25">
      <c r="A176" s="21"/>
      <c r="B176" s="13"/>
      <c r="D176" s="13"/>
      <c r="E176" s="13"/>
      <c r="F176" s="22"/>
      <c r="G176" s="13"/>
      <c r="H176" s="13"/>
      <c r="I176" s="13"/>
      <c r="J176" s="13"/>
      <c r="K176" s="75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59"/>
      <c r="X176" s="59"/>
      <c r="Y176" s="53"/>
      <c r="Z176" s="53"/>
      <c r="AA176" s="25"/>
      <c r="AB176" s="25"/>
      <c r="AC176" s="25"/>
      <c r="AD176" s="25"/>
      <c r="AE176" s="13"/>
      <c r="AF176" s="13"/>
      <c r="AG176" s="13"/>
      <c r="AH176" s="60"/>
      <c r="AI176" s="60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60"/>
      <c r="BC176" s="15"/>
      <c r="BD176" s="15"/>
      <c r="BE176" s="15"/>
      <c r="BF176" s="27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43"/>
      <c r="BV176" s="43"/>
      <c r="BW176" s="59"/>
      <c r="BX176" s="13"/>
      <c r="BY176" s="13"/>
      <c r="BZ176" s="25"/>
      <c r="CA176" s="13"/>
      <c r="CB176" s="13"/>
      <c r="CC176" s="13"/>
      <c r="CD176" s="13"/>
      <c r="CE176" s="13"/>
      <c r="CF176" s="13"/>
      <c r="CG176" s="13"/>
      <c r="CH176" s="13"/>
      <c r="CI176" s="13"/>
      <c r="CK176" s="13"/>
      <c r="CL176" s="13"/>
      <c r="CM176" s="13"/>
      <c r="CN176" s="61"/>
      <c r="CO176" s="61"/>
      <c r="CP176" s="61"/>
      <c r="CQ176" s="61"/>
      <c r="CR176" s="61"/>
      <c r="CS176" s="25"/>
      <c r="CT176" s="25"/>
      <c r="CU176" s="25"/>
      <c r="CV176" s="25"/>
      <c r="CW176" s="25"/>
      <c r="CX176" s="13"/>
      <c r="CY176" s="13"/>
      <c r="CZ176" s="26"/>
      <c r="DA176" s="26"/>
      <c r="DB176" s="26"/>
      <c r="DC176" s="26"/>
      <c r="DD176" s="29"/>
      <c r="DQ176" s="26"/>
      <c r="DR176" s="26"/>
      <c r="DS176" s="26"/>
      <c r="DT176" s="26"/>
      <c r="DU176" s="26"/>
      <c r="DV176" s="26"/>
      <c r="DW176" s="26"/>
      <c r="EB176" s="26"/>
      <c r="EC176" s="6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64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6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65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6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65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63"/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64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64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  <c r="KW176" s="13"/>
      <c r="KX176" s="13"/>
      <c r="KY176" s="13"/>
      <c r="KZ176" s="42"/>
      <c r="LA176" s="42"/>
      <c r="LB176" s="42"/>
      <c r="LC176" s="42"/>
      <c r="LD176" s="42"/>
      <c r="LE176" s="42"/>
      <c r="LF176" s="42"/>
      <c r="LG176" s="42"/>
      <c r="LH176" s="42"/>
      <c r="LI176" s="42"/>
      <c r="LJ176" s="42"/>
      <c r="LK176" s="42"/>
      <c r="LL176" s="42"/>
      <c r="LM176" s="42"/>
      <c r="LN176" s="42"/>
      <c r="LO176" s="42"/>
      <c r="LP176" s="42"/>
      <c r="LQ176" s="42"/>
      <c r="LR176" s="42"/>
      <c r="LS176" s="42"/>
      <c r="LT176" s="42"/>
      <c r="LU176" s="42"/>
      <c r="LV176" s="42"/>
      <c r="LW176" s="42"/>
      <c r="LX176" s="42"/>
      <c r="LY176" s="42"/>
      <c r="LZ176" s="42"/>
      <c r="MA176" s="42"/>
      <c r="MB176" s="42"/>
      <c r="MC176" s="42"/>
      <c r="MD176" s="42"/>
      <c r="ME176" s="42"/>
      <c r="MF176" s="42"/>
      <c r="MG176" s="42"/>
      <c r="MH176" s="42"/>
      <c r="MI176" s="42"/>
      <c r="MJ176" s="42"/>
      <c r="MK176" s="42"/>
      <c r="ML176" s="42"/>
      <c r="MM176" s="42"/>
      <c r="MN176" s="42"/>
      <c r="MO176" s="42"/>
      <c r="MP176" s="42"/>
      <c r="MQ176" s="42"/>
      <c r="MR176" s="42"/>
      <c r="MS176" s="42"/>
      <c r="MT176" s="42"/>
      <c r="MU176" s="42"/>
      <c r="MV176" s="42"/>
      <c r="MW176" s="42"/>
      <c r="MX176" s="42"/>
      <c r="MY176" s="42"/>
      <c r="MZ176" s="42"/>
      <c r="NA176" s="42"/>
      <c r="NB176" s="42"/>
      <c r="NC176" s="42"/>
      <c r="ND176" s="42"/>
      <c r="NE176" s="42"/>
      <c r="NF176" s="42"/>
      <c r="NG176" s="42"/>
      <c r="NH176" s="42"/>
      <c r="NI176" s="42"/>
      <c r="NJ176" s="42"/>
      <c r="NK176" s="42"/>
      <c r="NL176" s="42"/>
      <c r="NM176" s="42"/>
      <c r="NN176" s="42"/>
      <c r="NO176" s="42"/>
      <c r="NP176" s="42"/>
      <c r="NQ176" s="42"/>
      <c r="NR176" s="42"/>
      <c r="NS176" s="42"/>
      <c r="NT176" s="42"/>
      <c r="NU176" s="42"/>
      <c r="NV176" s="42"/>
      <c r="NW176" s="42"/>
      <c r="NX176" s="42"/>
      <c r="NY176" s="42"/>
      <c r="NZ176" s="42"/>
      <c r="OA176" s="42"/>
      <c r="OB176" s="42"/>
      <c r="OC176" s="42"/>
      <c r="OD176" s="42"/>
      <c r="OE176" s="42"/>
      <c r="OF176" s="42"/>
      <c r="OG176" s="42"/>
      <c r="OH176" s="42"/>
      <c r="OI176" s="42"/>
      <c r="OJ176" s="42"/>
      <c r="OK176" s="42"/>
      <c r="OL176" s="42"/>
      <c r="OM176" s="42"/>
      <c r="ON176" s="42"/>
      <c r="OO176" s="42"/>
      <c r="OP176" s="42"/>
      <c r="OQ176" s="42"/>
      <c r="OR176" s="42"/>
      <c r="OS176" s="42"/>
      <c r="OT176" s="42"/>
      <c r="OU176" s="42"/>
      <c r="OV176" s="42"/>
      <c r="OW176" s="42"/>
      <c r="OX176" s="42"/>
      <c r="OY176" s="42"/>
      <c r="OZ176" s="42"/>
      <c r="PA176" s="42"/>
      <c r="PB176" s="42"/>
      <c r="PC176" s="42"/>
      <c r="PD176" s="42"/>
      <c r="PE176" s="42"/>
      <c r="PF176" s="42"/>
      <c r="PG176" s="42"/>
      <c r="PH176" s="42"/>
      <c r="PI176" s="42"/>
      <c r="PJ176" s="42"/>
      <c r="PK176" s="42"/>
      <c r="PL176" s="42"/>
      <c r="PM176" s="42"/>
      <c r="PN176" s="42"/>
      <c r="PO176" s="42"/>
      <c r="PP176" s="42"/>
      <c r="PQ176" s="42"/>
      <c r="PR176" s="42"/>
      <c r="PS176" s="42"/>
      <c r="PT176" s="42"/>
      <c r="PU176" s="42"/>
      <c r="PV176" s="42"/>
      <c r="PW176" s="42"/>
      <c r="PX176" s="42"/>
      <c r="PY176" s="42"/>
      <c r="PZ176" s="42"/>
      <c r="QA176" s="42"/>
      <c r="QB176" s="42"/>
      <c r="QC176" s="42"/>
      <c r="QD176" s="42"/>
      <c r="QE176" s="42"/>
      <c r="QF176" s="42"/>
      <c r="QG176" s="42"/>
      <c r="QH176" s="42"/>
      <c r="QI176" s="42"/>
      <c r="QJ176" s="42"/>
      <c r="QK176" s="42"/>
      <c r="QL176" s="42"/>
      <c r="QM176" s="42"/>
      <c r="QN176" s="42"/>
      <c r="QO176" s="42"/>
      <c r="QP176" s="42"/>
      <c r="QQ176" s="42"/>
      <c r="QR176" s="42"/>
      <c r="QS176" s="42"/>
      <c r="QT176" s="42"/>
      <c r="QU176" s="42"/>
      <c r="QV176" s="42"/>
      <c r="QW176" s="42"/>
      <c r="QX176" s="42"/>
      <c r="QY176" s="42"/>
      <c r="QZ176" s="42"/>
      <c r="RA176" s="42"/>
      <c r="RB176" s="42"/>
      <c r="RC176" s="42"/>
      <c r="RD176" s="42"/>
      <c r="RE176" s="42"/>
      <c r="RF176" s="42"/>
      <c r="RG176" s="42"/>
      <c r="RH176" s="42"/>
      <c r="RI176" s="42"/>
      <c r="RJ176" s="42"/>
      <c r="RK176" s="42"/>
      <c r="RL176" s="42"/>
      <c r="RM176" s="42"/>
      <c r="RN176" s="42"/>
      <c r="RO176" s="42"/>
      <c r="RP176" s="42"/>
      <c r="RQ176" s="42"/>
      <c r="RR176" s="42"/>
      <c r="RS176" s="42"/>
      <c r="RT176" s="42"/>
      <c r="RU176" s="42"/>
      <c r="RV176" s="42"/>
      <c r="RW176" s="42"/>
      <c r="RX176" s="42"/>
      <c r="RY176" s="42"/>
      <c r="RZ176" s="42"/>
      <c r="SA176" s="42"/>
      <c r="SB176" s="42"/>
      <c r="SC176" s="42"/>
      <c r="SD176" s="42"/>
      <c r="SE176" s="42"/>
      <c r="SF176" s="42"/>
      <c r="SG176" s="42"/>
      <c r="SH176" s="42"/>
      <c r="SI176" s="42"/>
      <c r="SJ176" s="42"/>
      <c r="SK176" s="42"/>
      <c r="SL176" s="42"/>
      <c r="SM176" s="42"/>
      <c r="SN176" s="42"/>
      <c r="SO176" s="42"/>
      <c r="SP176" s="42"/>
      <c r="SQ176" s="42"/>
      <c r="SR176" s="42"/>
      <c r="SS176" s="42"/>
      <c r="ST176" s="42"/>
      <c r="SU176" s="42"/>
      <c r="SV176" s="42"/>
      <c r="SW176" s="42"/>
      <c r="SX176" s="42"/>
      <c r="SY176" s="42"/>
      <c r="SZ176" s="42"/>
      <c r="TA176" s="42"/>
      <c r="TB176" s="42"/>
      <c r="TC176" s="42"/>
      <c r="TD176" s="42"/>
      <c r="TE176" s="42"/>
      <c r="TF176" s="42"/>
      <c r="TG176" s="42"/>
      <c r="TH176" s="42"/>
      <c r="TI176" s="42"/>
      <c r="TJ176" s="42"/>
      <c r="TK176" s="42"/>
      <c r="TL176" s="42"/>
      <c r="TM176" s="42"/>
      <c r="TN176" s="42"/>
      <c r="TO176" s="42"/>
      <c r="TP176" s="42"/>
    </row>
    <row r="177" spans="1:699" ht="15" customHeight="1" x14ac:dyDescent="0.25">
      <c r="A177" s="21"/>
      <c r="B177" s="13"/>
      <c r="D177" s="13"/>
      <c r="E177" s="13"/>
      <c r="F177" s="22"/>
      <c r="G177" s="13"/>
      <c r="H177" s="13"/>
      <c r="I177" s="13"/>
      <c r="J177" s="13"/>
      <c r="K177" s="75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59"/>
      <c r="X177" s="59"/>
      <c r="Y177" s="53"/>
      <c r="Z177" s="53"/>
      <c r="AA177" s="25"/>
      <c r="AB177" s="25"/>
      <c r="AC177" s="25"/>
      <c r="AD177" s="25"/>
      <c r="AE177" s="13"/>
      <c r="AF177" s="13"/>
      <c r="AG177" s="25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60"/>
      <c r="BC177" s="15"/>
      <c r="BD177" s="15"/>
      <c r="BE177" s="15"/>
      <c r="BF177" s="27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59"/>
      <c r="BV177" s="59"/>
      <c r="BW177" s="59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K177" s="25"/>
      <c r="CL177" s="25"/>
      <c r="CM177" s="25"/>
      <c r="CN177" s="61"/>
      <c r="CO177" s="61"/>
      <c r="CP177" s="61"/>
      <c r="CQ177" s="61"/>
      <c r="CR177" s="61"/>
      <c r="CS177" s="25"/>
      <c r="CT177" s="25"/>
      <c r="CU177" s="25"/>
      <c r="CV177" s="25"/>
      <c r="CW177" s="25"/>
      <c r="CX177" s="13"/>
      <c r="CY177" s="13"/>
      <c r="CZ177" s="26"/>
      <c r="DA177" s="26"/>
      <c r="DB177" s="26"/>
      <c r="DC177" s="26"/>
      <c r="DD177" s="86"/>
      <c r="DQ177" s="26"/>
      <c r="DR177" s="26"/>
      <c r="DS177" s="26"/>
      <c r="DT177" s="26"/>
      <c r="DU177" s="26"/>
      <c r="DV177" s="26"/>
      <c r="DW177" s="26"/>
      <c r="EB177" s="26"/>
      <c r="EC177" s="6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64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6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65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6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65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6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64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64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42"/>
      <c r="LA177" s="42"/>
      <c r="LB177" s="42"/>
      <c r="LC177" s="42"/>
      <c r="LD177" s="42"/>
      <c r="LE177" s="42"/>
      <c r="LF177" s="42"/>
      <c r="LG177" s="42"/>
      <c r="LH177" s="42"/>
      <c r="LI177" s="42"/>
      <c r="LJ177" s="42"/>
      <c r="LK177" s="42"/>
      <c r="LL177" s="42"/>
      <c r="LM177" s="42"/>
      <c r="LN177" s="42"/>
      <c r="LO177" s="42"/>
      <c r="LP177" s="42"/>
      <c r="LQ177" s="42"/>
      <c r="LR177" s="42"/>
      <c r="LS177" s="42"/>
      <c r="LT177" s="42"/>
      <c r="LU177" s="42"/>
      <c r="LV177" s="42"/>
      <c r="LW177" s="42"/>
      <c r="LX177" s="42"/>
      <c r="LY177" s="42"/>
      <c r="LZ177" s="42"/>
      <c r="MA177" s="42"/>
      <c r="MB177" s="42"/>
      <c r="MC177" s="42"/>
      <c r="MD177" s="42"/>
      <c r="ME177" s="42"/>
      <c r="MF177" s="42"/>
      <c r="MG177" s="42"/>
      <c r="MH177" s="42"/>
      <c r="MI177" s="42"/>
      <c r="MJ177" s="42"/>
      <c r="MK177" s="42"/>
      <c r="ML177" s="42"/>
      <c r="MM177" s="42"/>
      <c r="MN177" s="42"/>
      <c r="MO177" s="42"/>
      <c r="MP177" s="42"/>
      <c r="MQ177" s="42"/>
      <c r="MR177" s="42"/>
      <c r="MS177" s="42"/>
      <c r="MT177" s="42"/>
      <c r="MU177" s="42"/>
      <c r="MV177" s="42"/>
      <c r="MW177" s="42"/>
      <c r="MX177" s="42"/>
      <c r="MY177" s="42"/>
      <c r="MZ177" s="42"/>
      <c r="NA177" s="42"/>
      <c r="NB177" s="42"/>
      <c r="NC177" s="42"/>
      <c r="ND177" s="42"/>
      <c r="NE177" s="42"/>
      <c r="NF177" s="42"/>
      <c r="NG177" s="42"/>
      <c r="NH177" s="42"/>
      <c r="NI177" s="42"/>
      <c r="NJ177" s="42"/>
      <c r="NK177" s="42"/>
      <c r="NL177" s="42"/>
      <c r="NM177" s="42"/>
      <c r="NN177" s="42"/>
      <c r="NO177" s="42"/>
      <c r="NP177" s="42"/>
      <c r="NQ177" s="42"/>
      <c r="NR177" s="42"/>
      <c r="NS177" s="42"/>
      <c r="NT177" s="42"/>
      <c r="NU177" s="42"/>
      <c r="NV177" s="42"/>
      <c r="NW177" s="42"/>
      <c r="NX177" s="42"/>
      <c r="NY177" s="42"/>
      <c r="NZ177" s="42"/>
      <c r="OA177" s="42"/>
      <c r="OB177" s="42"/>
      <c r="OC177" s="42"/>
      <c r="OD177" s="42"/>
      <c r="OE177" s="42"/>
      <c r="OF177" s="42"/>
      <c r="OG177" s="42"/>
      <c r="OH177" s="42"/>
      <c r="OI177" s="42"/>
      <c r="OJ177" s="42"/>
      <c r="OK177" s="42"/>
      <c r="OL177" s="42"/>
      <c r="OM177" s="42"/>
      <c r="ON177" s="42"/>
      <c r="OO177" s="42"/>
      <c r="OP177" s="42"/>
      <c r="OQ177" s="42"/>
      <c r="OR177" s="42"/>
      <c r="OS177" s="42"/>
      <c r="OT177" s="42"/>
      <c r="OU177" s="42"/>
      <c r="OV177" s="42"/>
      <c r="OW177" s="42"/>
      <c r="OX177" s="42"/>
      <c r="OY177" s="42"/>
      <c r="OZ177" s="42"/>
      <c r="PA177" s="42"/>
      <c r="PB177" s="42"/>
      <c r="PC177" s="42"/>
      <c r="PD177" s="42"/>
      <c r="PE177" s="42"/>
      <c r="PF177" s="42"/>
      <c r="PG177" s="42"/>
      <c r="PH177" s="42"/>
      <c r="PI177" s="42"/>
      <c r="PJ177" s="42"/>
      <c r="PK177" s="42"/>
      <c r="PL177" s="42"/>
      <c r="PM177" s="42"/>
      <c r="PN177" s="42"/>
      <c r="PO177" s="42"/>
      <c r="PP177" s="42"/>
      <c r="PQ177" s="42"/>
      <c r="PR177" s="42"/>
      <c r="PS177" s="42"/>
      <c r="PT177" s="42"/>
      <c r="PU177" s="42"/>
      <c r="PV177" s="42"/>
      <c r="PW177" s="42"/>
      <c r="PX177" s="42"/>
      <c r="PY177" s="42"/>
      <c r="PZ177" s="42"/>
      <c r="QA177" s="42"/>
      <c r="QB177" s="42"/>
      <c r="QC177" s="42"/>
      <c r="QD177" s="42"/>
      <c r="QE177" s="42"/>
      <c r="QF177" s="42"/>
      <c r="QG177" s="42"/>
      <c r="QH177" s="42"/>
      <c r="QI177" s="42"/>
      <c r="QJ177" s="42"/>
      <c r="QK177" s="42"/>
      <c r="QL177" s="42"/>
      <c r="QM177" s="42"/>
      <c r="QN177" s="42"/>
      <c r="QO177" s="42"/>
      <c r="QP177" s="42"/>
      <c r="QQ177" s="42"/>
      <c r="QR177" s="42"/>
      <c r="QS177" s="42"/>
      <c r="QT177" s="42"/>
      <c r="QU177" s="42"/>
      <c r="QV177" s="42"/>
      <c r="QW177" s="42"/>
      <c r="QX177" s="42"/>
      <c r="QY177" s="42"/>
      <c r="QZ177" s="42"/>
      <c r="RA177" s="42"/>
      <c r="RB177" s="42"/>
      <c r="RC177" s="42"/>
      <c r="RD177" s="42"/>
      <c r="RE177" s="42"/>
      <c r="RF177" s="42"/>
      <c r="RG177" s="42"/>
      <c r="RH177" s="42"/>
      <c r="RI177" s="42"/>
      <c r="RJ177" s="42"/>
      <c r="RK177" s="42"/>
      <c r="RL177" s="42"/>
      <c r="RM177" s="42"/>
      <c r="RN177" s="42"/>
      <c r="RO177" s="42"/>
      <c r="RP177" s="42"/>
      <c r="RQ177" s="42"/>
      <c r="RR177" s="42"/>
      <c r="RS177" s="42"/>
      <c r="RT177" s="42"/>
      <c r="RU177" s="42"/>
      <c r="RV177" s="42"/>
      <c r="RW177" s="42"/>
      <c r="RX177" s="42"/>
      <c r="RY177" s="42"/>
      <c r="RZ177" s="42"/>
      <c r="SA177" s="42"/>
      <c r="SB177" s="42"/>
      <c r="SC177" s="42"/>
      <c r="SD177" s="42"/>
      <c r="SE177" s="42"/>
      <c r="SF177" s="42"/>
      <c r="SG177" s="42"/>
      <c r="SH177" s="42"/>
      <c r="SI177" s="42"/>
      <c r="SJ177" s="42"/>
      <c r="SK177" s="42"/>
      <c r="SL177" s="42"/>
      <c r="SM177" s="42"/>
      <c r="SN177" s="42"/>
      <c r="SO177" s="42"/>
      <c r="SP177" s="42"/>
      <c r="SQ177" s="42"/>
      <c r="SR177" s="42"/>
      <c r="SS177" s="42"/>
      <c r="ST177" s="42"/>
      <c r="SU177" s="42"/>
      <c r="SV177" s="42"/>
      <c r="SW177" s="42"/>
      <c r="SX177" s="42"/>
      <c r="SY177" s="42"/>
      <c r="SZ177" s="42"/>
      <c r="TA177" s="42"/>
      <c r="TB177" s="42"/>
      <c r="TC177" s="42"/>
      <c r="TD177" s="42"/>
      <c r="TE177" s="42"/>
      <c r="TF177" s="42"/>
      <c r="TG177" s="42"/>
      <c r="TH177" s="42"/>
      <c r="TI177" s="42"/>
      <c r="TJ177" s="42"/>
      <c r="TK177" s="42"/>
      <c r="TL177" s="42"/>
      <c r="TM177" s="42"/>
      <c r="TN177" s="42"/>
      <c r="TO177" s="42"/>
      <c r="TP177" s="42"/>
      <c r="WH177" s="36"/>
      <c r="WI177" s="36"/>
      <c r="WJ177" s="36"/>
      <c r="WK177" s="36"/>
      <c r="WL177" s="36"/>
      <c r="WM177" s="36"/>
      <c r="WN177" s="36"/>
      <c r="WO177" s="36"/>
      <c r="WP177" s="36"/>
      <c r="WQ177" s="36"/>
      <c r="WR177" s="36"/>
      <c r="WS177" s="36"/>
      <c r="WT177" s="36"/>
      <c r="WU177" s="36"/>
      <c r="WV177" s="36"/>
      <c r="WW177" s="36"/>
      <c r="WX177" s="36"/>
      <c r="WY177" s="36"/>
      <c r="WZ177" s="36"/>
      <c r="XA177" s="36"/>
      <c r="XB177" s="36"/>
      <c r="XC177" s="36"/>
      <c r="XD177" s="36"/>
      <c r="XE177" s="36"/>
      <c r="XF177" s="36"/>
      <c r="XG177" s="36"/>
      <c r="XH177" s="36"/>
      <c r="XI177" s="36"/>
      <c r="XJ177" s="36"/>
      <c r="XK177" s="36"/>
      <c r="XL177" s="36"/>
      <c r="XM177" s="36"/>
      <c r="XN177" s="36"/>
      <c r="XO177" s="36"/>
      <c r="XP177" s="36"/>
      <c r="XQ177" s="36"/>
      <c r="XR177" s="36"/>
      <c r="XS177" s="36"/>
      <c r="XT177" s="36"/>
      <c r="XU177" s="36"/>
      <c r="XV177" s="36"/>
      <c r="XW177" s="36"/>
      <c r="XX177" s="36"/>
      <c r="XY177" s="36"/>
      <c r="XZ177" s="36"/>
      <c r="YA177" s="36"/>
      <c r="YB177" s="36"/>
      <c r="YC177" s="36"/>
      <c r="YD177" s="36"/>
      <c r="YE177" s="36"/>
      <c r="YF177" s="36"/>
      <c r="YG177" s="36"/>
      <c r="YH177" s="36"/>
      <c r="YI177" s="36"/>
      <c r="YJ177" s="36"/>
      <c r="YK177" s="36"/>
      <c r="YL177" s="36"/>
      <c r="YM177" s="36"/>
      <c r="YN177" s="36"/>
      <c r="YO177" s="36"/>
      <c r="YP177" s="36"/>
      <c r="YQ177" s="36"/>
      <c r="YR177" s="36"/>
      <c r="YS177" s="36"/>
      <c r="YT177" s="36"/>
      <c r="YU177" s="36"/>
      <c r="YV177" s="36"/>
      <c r="YW177" s="36"/>
      <c r="YX177" s="36"/>
      <c r="YY177" s="36"/>
      <c r="YZ177" s="36"/>
      <c r="ZA177" s="36"/>
      <c r="ZB177" s="36"/>
      <c r="ZC177" s="36"/>
      <c r="ZD177" s="36"/>
      <c r="ZE177" s="36"/>
      <c r="ZF177" s="36"/>
      <c r="ZG177" s="36"/>
      <c r="ZH177" s="36"/>
      <c r="ZI177" s="36"/>
      <c r="ZJ177" s="36"/>
      <c r="ZK177" s="36"/>
      <c r="ZL177" s="36"/>
      <c r="ZM177" s="36"/>
      <c r="ZN177" s="36"/>
      <c r="ZO177" s="36"/>
      <c r="ZP177" s="36"/>
      <c r="ZQ177" s="36"/>
      <c r="ZR177" s="36"/>
      <c r="ZS177" s="36"/>
      <c r="ZT177" s="36"/>
      <c r="ZU177" s="36"/>
      <c r="ZV177" s="36"/>
      <c r="ZW177" s="36"/>
    </row>
    <row r="178" spans="1:699" ht="15" customHeight="1" x14ac:dyDescent="0.25">
      <c r="A178" s="21"/>
      <c r="B178" s="13"/>
      <c r="D178" s="13"/>
      <c r="E178" s="13"/>
      <c r="F178" s="2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25"/>
      <c r="X178" s="25"/>
      <c r="Y178" s="50"/>
      <c r="Z178" s="50"/>
      <c r="AA178" s="25"/>
      <c r="AB178" s="25"/>
      <c r="AD178" s="25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60"/>
      <c r="BC178" s="15"/>
      <c r="BD178" s="15"/>
      <c r="BE178" s="15"/>
      <c r="BF178" s="27"/>
      <c r="BG178" s="13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59"/>
      <c r="BV178" s="59"/>
      <c r="BW178" s="59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K178" s="25"/>
      <c r="CL178" s="25"/>
      <c r="CM178" s="25"/>
      <c r="CN178" s="61"/>
      <c r="CO178" s="61"/>
      <c r="CP178" s="61"/>
      <c r="CQ178" s="61"/>
      <c r="CR178" s="61"/>
      <c r="CS178" s="25"/>
      <c r="CT178" s="25"/>
      <c r="CU178" s="25"/>
      <c r="CV178" s="25"/>
      <c r="CW178" s="25"/>
      <c r="CX178" s="13"/>
      <c r="CY178" s="13"/>
      <c r="CZ178" s="15"/>
      <c r="DA178" s="15"/>
      <c r="DB178" s="15"/>
      <c r="DC178" s="15"/>
      <c r="DD178" s="86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5"/>
      <c r="DR178" s="15"/>
      <c r="DS178" s="15"/>
      <c r="DT178" s="15"/>
      <c r="DU178" s="15"/>
      <c r="DV178" s="15"/>
      <c r="DW178" s="15"/>
      <c r="DX178" s="13"/>
      <c r="DY178" s="13"/>
      <c r="DZ178" s="13"/>
      <c r="EA178" s="13"/>
      <c r="EB178" s="15"/>
      <c r="EC178" s="6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64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6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65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6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65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63"/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64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64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  <c r="KW178" s="13"/>
      <c r="KX178" s="13"/>
      <c r="KY178" s="13"/>
      <c r="TQ178" s="36"/>
      <c r="TR178" s="36"/>
      <c r="TS178" s="36"/>
      <c r="TT178" s="36"/>
      <c r="TU178" s="36"/>
      <c r="TV178" s="36"/>
      <c r="TW178" s="36"/>
      <c r="TX178" s="36"/>
      <c r="TY178" s="36"/>
      <c r="TZ178" s="36"/>
      <c r="UA178" s="36"/>
      <c r="UB178" s="36"/>
      <c r="UC178" s="36"/>
      <c r="UD178" s="36"/>
      <c r="UE178" s="36"/>
      <c r="UF178" s="36"/>
      <c r="UG178" s="36"/>
      <c r="UH178" s="36"/>
      <c r="UI178" s="36"/>
      <c r="UJ178" s="36"/>
      <c r="UK178" s="36"/>
      <c r="UL178" s="36"/>
      <c r="UM178" s="36"/>
      <c r="UN178" s="36"/>
      <c r="UO178" s="36"/>
      <c r="UP178" s="36"/>
      <c r="UQ178" s="36"/>
      <c r="UR178" s="36"/>
      <c r="US178" s="36"/>
      <c r="UT178" s="36"/>
      <c r="UU178" s="36"/>
      <c r="UV178" s="36"/>
      <c r="UW178" s="36"/>
      <c r="UX178" s="36"/>
      <c r="UY178" s="36"/>
      <c r="UZ178" s="36"/>
      <c r="VA178" s="36"/>
      <c r="VB178" s="36"/>
      <c r="VC178" s="36"/>
      <c r="VD178" s="36"/>
      <c r="VE178" s="36"/>
      <c r="VF178" s="36"/>
      <c r="VG178" s="36"/>
      <c r="VH178" s="36"/>
      <c r="VI178" s="36"/>
      <c r="VJ178" s="36"/>
      <c r="VK178" s="36"/>
      <c r="VL178" s="36"/>
      <c r="VM178" s="36"/>
      <c r="VN178" s="36"/>
      <c r="VO178" s="36"/>
      <c r="VP178" s="36"/>
      <c r="VQ178" s="36"/>
      <c r="VR178" s="36"/>
      <c r="VS178" s="36"/>
      <c r="VT178" s="36"/>
      <c r="VU178" s="36"/>
      <c r="VV178" s="36"/>
      <c r="VW178" s="36"/>
      <c r="VX178" s="36"/>
      <c r="VY178" s="36"/>
      <c r="VZ178" s="36"/>
      <c r="WA178" s="36"/>
      <c r="WB178" s="36"/>
      <c r="WC178" s="36"/>
      <c r="WD178" s="36"/>
      <c r="WE178" s="36"/>
      <c r="WF178" s="36"/>
      <c r="WG178" s="36"/>
      <c r="WH178" s="36"/>
      <c r="WI178" s="36"/>
      <c r="WJ178" s="36"/>
      <c r="WK178" s="36"/>
      <c r="WL178" s="36"/>
      <c r="WM178" s="36"/>
      <c r="WN178" s="36"/>
      <c r="WO178" s="36"/>
      <c r="WP178" s="36"/>
      <c r="WQ178" s="36"/>
      <c r="WR178" s="36"/>
      <c r="WS178" s="36"/>
      <c r="WT178" s="36"/>
      <c r="WU178" s="36"/>
      <c r="WV178" s="36"/>
      <c r="WW178" s="36"/>
      <c r="WX178" s="36"/>
      <c r="WY178" s="36"/>
      <c r="WZ178" s="36"/>
      <c r="XA178" s="36"/>
      <c r="XB178" s="36"/>
      <c r="XC178" s="36"/>
      <c r="XD178" s="36"/>
      <c r="XE178" s="36"/>
      <c r="XF178" s="36"/>
      <c r="XG178" s="36"/>
      <c r="XH178" s="36"/>
      <c r="XI178" s="36"/>
      <c r="XJ178" s="36"/>
      <c r="XK178" s="36"/>
      <c r="XL178" s="36"/>
      <c r="XM178" s="36"/>
      <c r="XN178" s="36"/>
      <c r="XO178" s="36"/>
      <c r="XP178" s="36"/>
      <c r="XQ178" s="36"/>
      <c r="XR178" s="36"/>
      <c r="XS178" s="36"/>
      <c r="XT178" s="36"/>
      <c r="XU178" s="36"/>
      <c r="XV178" s="36"/>
      <c r="XW178" s="36"/>
      <c r="XX178" s="36"/>
      <c r="XY178" s="36"/>
      <c r="XZ178" s="36"/>
      <c r="YA178" s="36"/>
      <c r="YB178" s="36"/>
      <c r="YC178" s="36"/>
      <c r="YD178" s="36"/>
      <c r="YE178" s="36"/>
      <c r="YF178" s="36"/>
      <c r="YG178" s="36"/>
      <c r="YH178" s="36"/>
      <c r="YI178" s="36"/>
      <c r="YJ178" s="36"/>
      <c r="YK178" s="36"/>
      <c r="YL178" s="36"/>
      <c r="YM178" s="36"/>
      <c r="YN178" s="36"/>
      <c r="YO178" s="36"/>
      <c r="YP178" s="36"/>
      <c r="YQ178" s="36"/>
      <c r="YR178" s="36"/>
      <c r="YS178" s="36"/>
      <c r="YT178" s="36"/>
      <c r="YU178" s="36"/>
      <c r="YV178" s="36"/>
      <c r="YW178" s="36"/>
      <c r="YX178" s="36"/>
      <c r="YY178" s="36"/>
      <c r="YZ178" s="36"/>
      <c r="ZA178" s="36"/>
      <c r="ZB178" s="36"/>
      <c r="ZC178" s="36"/>
      <c r="ZD178" s="36"/>
      <c r="ZE178" s="36"/>
      <c r="ZF178" s="36"/>
      <c r="ZG178" s="36"/>
      <c r="ZH178" s="36"/>
      <c r="ZI178" s="36"/>
      <c r="ZJ178" s="36"/>
      <c r="ZK178" s="36"/>
      <c r="ZL178" s="36"/>
      <c r="ZM178" s="36"/>
      <c r="ZN178" s="36"/>
      <c r="ZO178" s="36"/>
      <c r="ZP178" s="36"/>
      <c r="ZQ178" s="36"/>
      <c r="ZR178" s="36"/>
      <c r="ZS178" s="36"/>
      <c r="ZT178" s="36"/>
      <c r="ZU178" s="36"/>
      <c r="ZV178" s="36"/>
      <c r="ZW178" s="36"/>
    </row>
    <row r="179" spans="1:699" ht="15" customHeight="1" x14ac:dyDescent="0.25">
      <c r="A179" s="21"/>
      <c r="B179" s="13"/>
      <c r="D179" s="13"/>
      <c r="E179" s="13"/>
      <c r="F179" s="2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25"/>
      <c r="X179" s="25"/>
      <c r="Y179" s="50"/>
      <c r="Z179" s="50"/>
      <c r="AA179" s="25"/>
      <c r="AB179" s="25"/>
      <c r="AC179" s="25"/>
      <c r="AD179" s="25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60"/>
      <c r="BC179" s="15"/>
      <c r="BD179" s="15"/>
      <c r="BE179" s="15"/>
      <c r="BF179" s="27"/>
      <c r="BG179" s="13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59"/>
      <c r="BV179" s="59"/>
      <c r="BW179" s="59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K179" s="25"/>
      <c r="CL179" s="25"/>
      <c r="CM179" s="25"/>
      <c r="CN179" s="61"/>
      <c r="CO179" s="61"/>
      <c r="CP179" s="61"/>
      <c r="CQ179" s="61"/>
      <c r="CR179" s="61"/>
      <c r="CS179" s="25"/>
      <c r="CT179" s="25"/>
      <c r="CU179" s="25"/>
      <c r="CV179" s="25"/>
      <c r="CW179" s="25"/>
      <c r="CX179" s="13"/>
      <c r="CY179" s="13"/>
      <c r="CZ179" s="15"/>
      <c r="DA179" s="15"/>
      <c r="DB179" s="15"/>
      <c r="DC179" s="15"/>
      <c r="DD179" s="86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5"/>
      <c r="DR179" s="15"/>
      <c r="DS179" s="15"/>
      <c r="DT179" s="15"/>
      <c r="DU179" s="15"/>
      <c r="DV179" s="15"/>
      <c r="DW179" s="15"/>
      <c r="DX179" s="13"/>
      <c r="DY179" s="13"/>
      <c r="DZ179" s="13"/>
      <c r="EA179" s="13"/>
      <c r="EB179" s="15"/>
      <c r="EC179" s="6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64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6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65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6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65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6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64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64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TQ179" s="36"/>
      <c r="TR179" s="36"/>
      <c r="TS179" s="36"/>
      <c r="TT179" s="36"/>
      <c r="TU179" s="36"/>
      <c r="TV179" s="36"/>
      <c r="TW179" s="36"/>
      <c r="TX179" s="36"/>
      <c r="TY179" s="36"/>
      <c r="TZ179" s="36"/>
      <c r="UA179" s="36"/>
      <c r="UB179" s="36"/>
      <c r="UC179" s="36"/>
      <c r="UD179" s="36"/>
      <c r="UE179" s="36"/>
      <c r="UF179" s="36"/>
      <c r="UG179" s="36"/>
      <c r="UH179" s="36"/>
      <c r="UI179" s="36"/>
      <c r="UJ179" s="36"/>
      <c r="UK179" s="36"/>
      <c r="UL179" s="36"/>
      <c r="UM179" s="36"/>
      <c r="UN179" s="36"/>
      <c r="UO179" s="36"/>
      <c r="UP179" s="36"/>
      <c r="UQ179" s="36"/>
      <c r="UR179" s="36"/>
      <c r="US179" s="36"/>
      <c r="UT179" s="36"/>
      <c r="UU179" s="36"/>
      <c r="UV179" s="36"/>
      <c r="UW179" s="36"/>
      <c r="UX179" s="36"/>
      <c r="UY179" s="36"/>
      <c r="UZ179" s="36"/>
      <c r="VA179" s="36"/>
      <c r="VB179" s="36"/>
      <c r="VC179" s="36"/>
      <c r="VD179" s="36"/>
      <c r="VE179" s="36"/>
      <c r="VF179" s="36"/>
      <c r="VG179" s="36"/>
      <c r="VH179" s="36"/>
      <c r="VI179" s="36"/>
      <c r="VJ179" s="36"/>
      <c r="VK179" s="36"/>
      <c r="VL179" s="36"/>
      <c r="VM179" s="36"/>
      <c r="VN179" s="36"/>
      <c r="VO179" s="36"/>
      <c r="VP179" s="36"/>
      <c r="VQ179" s="36"/>
      <c r="VR179" s="36"/>
      <c r="VS179" s="36"/>
      <c r="VT179" s="36"/>
      <c r="VU179" s="36"/>
      <c r="VV179" s="36"/>
      <c r="VW179" s="36"/>
      <c r="VX179" s="36"/>
      <c r="VY179" s="36"/>
      <c r="VZ179" s="36"/>
      <c r="WA179" s="36"/>
      <c r="WB179" s="36"/>
      <c r="WC179" s="36"/>
      <c r="WD179" s="36"/>
      <c r="WE179" s="36"/>
      <c r="WF179" s="36"/>
      <c r="WG179" s="36"/>
    </row>
    <row r="180" spans="1:699" x14ac:dyDescent="0.25">
      <c r="A180" s="88"/>
      <c r="B180" s="36"/>
      <c r="D180" s="36"/>
      <c r="E180" s="36"/>
      <c r="F180" s="117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128"/>
      <c r="X180" s="128"/>
      <c r="Y180" s="53"/>
      <c r="Z180" s="53"/>
      <c r="AA180" s="128"/>
      <c r="AB180" s="128"/>
      <c r="AD180" s="25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120"/>
      <c r="BD180" s="120"/>
      <c r="BE180" s="120"/>
      <c r="BF180" s="121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122"/>
      <c r="BV180" s="122"/>
      <c r="BW180" s="122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K180" s="36"/>
      <c r="CL180" s="36"/>
      <c r="CM180" s="36"/>
      <c r="CN180" s="123"/>
      <c r="CO180" s="123"/>
      <c r="CP180" s="36"/>
      <c r="CQ180" s="36"/>
      <c r="CR180" s="36"/>
      <c r="CS180" s="128"/>
      <c r="CT180" s="128"/>
      <c r="CU180" s="128"/>
      <c r="CV180" s="128"/>
      <c r="CW180" s="128"/>
      <c r="CX180" s="13"/>
      <c r="CY180" s="13"/>
      <c r="CZ180" s="120"/>
      <c r="DA180" s="120"/>
      <c r="DB180" s="120"/>
      <c r="DC180" s="120"/>
      <c r="DD180" s="153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120"/>
      <c r="DR180" s="120"/>
      <c r="DS180" s="120"/>
      <c r="DT180" s="120"/>
      <c r="DU180" s="120"/>
      <c r="DV180" s="120"/>
      <c r="DW180" s="120"/>
      <c r="DX180" s="36"/>
      <c r="DY180" s="36"/>
      <c r="DZ180" s="36"/>
      <c r="EA180" s="36"/>
      <c r="EB180" s="120"/>
      <c r="EC180" s="125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12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125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127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125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127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125"/>
      <c r="IH180" s="36"/>
      <c r="II180" s="36"/>
      <c r="IJ180" s="36"/>
      <c r="IK180" s="36"/>
      <c r="IL180" s="36"/>
      <c r="IM180" s="36"/>
      <c r="IN180" s="36"/>
      <c r="IO180" s="36"/>
      <c r="IP180" s="36"/>
      <c r="IQ180" s="36"/>
      <c r="IR180" s="36"/>
      <c r="IS180" s="36"/>
      <c r="IT180" s="36"/>
      <c r="IU180" s="36"/>
      <c r="IV180" s="36"/>
      <c r="IW180" s="36"/>
      <c r="IX180" s="36"/>
      <c r="IY180" s="126"/>
      <c r="IZ180" s="36"/>
      <c r="JA180" s="36"/>
      <c r="JB180" s="36"/>
      <c r="JC180" s="36"/>
      <c r="JD180" s="36"/>
      <c r="JE180" s="36"/>
      <c r="JF180" s="36"/>
      <c r="JG180" s="36"/>
      <c r="JH180" s="36"/>
      <c r="JI180" s="36"/>
      <c r="JJ180" s="36"/>
      <c r="JK180" s="36"/>
      <c r="JL180" s="36"/>
      <c r="JM180" s="36"/>
      <c r="JN180" s="36"/>
      <c r="JO180" s="36"/>
      <c r="JP180" s="36"/>
      <c r="JQ180" s="36"/>
      <c r="JR180" s="36"/>
      <c r="JS180" s="36"/>
      <c r="JT180" s="36"/>
      <c r="JU180" s="36"/>
      <c r="JV180" s="36"/>
      <c r="JW180" s="36"/>
      <c r="JX180" s="36"/>
      <c r="JY180" s="36"/>
      <c r="JZ180" s="36"/>
      <c r="KA180" s="36"/>
      <c r="KB180" s="36"/>
      <c r="KC180" s="36"/>
      <c r="KD180" s="36"/>
      <c r="KE180" s="36"/>
      <c r="KF180" s="36"/>
      <c r="KG180" s="36"/>
      <c r="KH180" s="36"/>
      <c r="KI180" s="126"/>
      <c r="KJ180" s="36"/>
      <c r="KK180" s="36"/>
      <c r="KL180" s="36"/>
      <c r="KM180" s="36"/>
      <c r="KN180" s="36"/>
      <c r="KO180" s="36"/>
      <c r="KP180" s="36"/>
      <c r="KQ180" s="36"/>
      <c r="KR180" s="36"/>
      <c r="KS180" s="36"/>
      <c r="KT180" s="36"/>
      <c r="KU180" s="36"/>
      <c r="KV180" s="36"/>
      <c r="KW180" s="36"/>
      <c r="KX180" s="36"/>
      <c r="KY180" s="36"/>
      <c r="KZ180" s="155"/>
      <c r="LA180" s="155"/>
      <c r="LB180" s="155"/>
      <c r="LC180" s="155"/>
      <c r="LD180" s="155"/>
      <c r="LE180" s="155"/>
      <c r="LF180" s="155"/>
      <c r="LG180" s="155"/>
      <c r="LH180" s="155"/>
      <c r="LI180" s="155"/>
      <c r="LJ180" s="155"/>
      <c r="LK180" s="155"/>
      <c r="LL180" s="155"/>
      <c r="LM180" s="155"/>
      <c r="LN180" s="155"/>
      <c r="LO180" s="155"/>
      <c r="LP180" s="155"/>
      <c r="LQ180" s="155"/>
      <c r="LR180" s="155"/>
      <c r="LS180" s="155"/>
      <c r="LT180" s="155"/>
      <c r="LU180" s="155"/>
      <c r="LV180" s="155"/>
      <c r="LW180" s="155"/>
      <c r="LX180" s="155"/>
      <c r="LY180" s="155"/>
      <c r="LZ180" s="155"/>
      <c r="MA180" s="155"/>
      <c r="MB180" s="155"/>
      <c r="MC180" s="155"/>
      <c r="MD180" s="155"/>
      <c r="ME180" s="155"/>
      <c r="MF180" s="155"/>
      <c r="MG180" s="155"/>
      <c r="MH180" s="155"/>
      <c r="MI180" s="155"/>
      <c r="MJ180" s="155"/>
      <c r="MK180" s="155"/>
      <c r="ML180" s="155"/>
      <c r="MM180" s="155"/>
      <c r="MN180" s="155"/>
      <c r="MO180" s="155"/>
      <c r="MP180" s="155"/>
      <c r="MQ180" s="155"/>
      <c r="MR180" s="155"/>
      <c r="MS180" s="155"/>
      <c r="MT180" s="155"/>
      <c r="MU180" s="155"/>
      <c r="MV180" s="155"/>
      <c r="MW180" s="155"/>
      <c r="MX180" s="155"/>
      <c r="MY180" s="155"/>
      <c r="MZ180" s="155"/>
      <c r="NA180" s="155"/>
      <c r="NB180" s="155"/>
      <c r="NC180" s="155"/>
      <c r="ND180" s="155"/>
      <c r="NE180" s="155"/>
      <c r="NF180" s="155"/>
      <c r="NG180" s="155"/>
      <c r="NH180" s="155"/>
      <c r="NI180" s="155"/>
      <c r="NJ180" s="155"/>
      <c r="NK180" s="155"/>
      <c r="NL180" s="155"/>
      <c r="NM180" s="155"/>
      <c r="NN180" s="155"/>
      <c r="NO180" s="155"/>
      <c r="NP180" s="155"/>
      <c r="NQ180" s="155"/>
      <c r="NR180" s="155"/>
      <c r="NS180" s="155"/>
      <c r="NT180" s="155"/>
      <c r="NU180" s="155"/>
      <c r="NV180" s="155"/>
      <c r="NW180" s="155"/>
      <c r="NX180" s="155"/>
      <c r="NY180" s="155"/>
      <c r="NZ180" s="155"/>
      <c r="OA180" s="155"/>
      <c r="OB180" s="155"/>
      <c r="OC180" s="155"/>
      <c r="OD180" s="155"/>
      <c r="OE180" s="155"/>
      <c r="OF180" s="155"/>
      <c r="OG180" s="155"/>
      <c r="OH180" s="155"/>
      <c r="OI180" s="155"/>
      <c r="OJ180" s="155"/>
      <c r="OK180" s="155"/>
      <c r="OL180" s="155"/>
      <c r="OM180" s="155"/>
      <c r="ON180" s="155"/>
      <c r="OO180" s="155"/>
      <c r="OP180" s="155"/>
      <c r="OQ180" s="155"/>
      <c r="OR180" s="155"/>
      <c r="OS180" s="155"/>
      <c r="OT180" s="155"/>
      <c r="OU180" s="155"/>
      <c r="OV180" s="155"/>
      <c r="OW180" s="155"/>
      <c r="OX180" s="155"/>
      <c r="OY180" s="155"/>
      <c r="OZ180" s="155"/>
      <c r="PA180" s="155"/>
      <c r="PB180" s="155"/>
      <c r="PC180" s="155"/>
      <c r="PD180" s="155"/>
      <c r="PE180" s="155"/>
      <c r="PF180" s="155"/>
      <c r="PG180" s="155"/>
      <c r="PH180" s="155"/>
      <c r="PI180" s="155"/>
      <c r="PJ180" s="155"/>
      <c r="PK180" s="155"/>
      <c r="PL180" s="155"/>
      <c r="PM180" s="155"/>
      <c r="PN180" s="155"/>
      <c r="PO180" s="155"/>
      <c r="PP180" s="155"/>
      <c r="PQ180" s="155"/>
      <c r="PR180" s="155"/>
      <c r="PS180" s="155"/>
      <c r="PT180" s="155"/>
      <c r="PU180" s="155"/>
      <c r="PV180" s="155"/>
      <c r="PW180" s="155"/>
      <c r="PX180" s="155"/>
      <c r="PY180" s="155"/>
      <c r="PZ180" s="155"/>
      <c r="QA180" s="155"/>
      <c r="QB180" s="155"/>
      <c r="QC180" s="155"/>
      <c r="QD180" s="155"/>
      <c r="QE180" s="155"/>
      <c r="QF180" s="155"/>
      <c r="QG180" s="155"/>
      <c r="QH180" s="155"/>
      <c r="QI180" s="155"/>
      <c r="QJ180" s="155"/>
      <c r="QK180" s="155"/>
      <c r="QL180" s="155"/>
      <c r="QM180" s="155"/>
      <c r="QN180" s="155"/>
      <c r="QO180" s="155"/>
      <c r="QP180" s="155"/>
      <c r="QQ180" s="155"/>
      <c r="QR180" s="155"/>
      <c r="QS180" s="155"/>
      <c r="QT180" s="155"/>
      <c r="QU180" s="155"/>
      <c r="QV180" s="155"/>
      <c r="QW180" s="155"/>
      <c r="QX180" s="155"/>
      <c r="QY180" s="155"/>
      <c r="QZ180" s="155"/>
      <c r="RA180" s="155"/>
      <c r="RB180" s="155"/>
      <c r="RC180" s="155"/>
      <c r="RD180" s="155"/>
      <c r="RE180" s="155"/>
      <c r="RF180" s="155"/>
      <c r="RG180" s="155"/>
      <c r="RH180" s="155"/>
      <c r="RI180" s="155"/>
      <c r="RJ180" s="155"/>
      <c r="RK180" s="155"/>
      <c r="RL180" s="155"/>
      <c r="RM180" s="155"/>
      <c r="RN180" s="155"/>
      <c r="RO180" s="155"/>
      <c r="RP180" s="155"/>
      <c r="RQ180" s="155"/>
      <c r="RR180" s="155"/>
      <c r="RS180" s="155"/>
      <c r="RT180" s="155"/>
      <c r="RU180" s="155"/>
      <c r="RV180" s="155"/>
      <c r="RW180" s="155"/>
      <c r="RX180" s="155"/>
      <c r="RY180" s="155"/>
      <c r="RZ180" s="155"/>
      <c r="SA180" s="155"/>
      <c r="SB180" s="155"/>
      <c r="SC180" s="155"/>
      <c r="SD180" s="155"/>
      <c r="SE180" s="155"/>
      <c r="SF180" s="155"/>
      <c r="SG180" s="155"/>
      <c r="SH180" s="155"/>
      <c r="SI180" s="155"/>
      <c r="SJ180" s="155"/>
      <c r="SK180" s="155"/>
      <c r="SL180" s="155"/>
      <c r="SM180" s="155"/>
      <c r="SN180" s="155"/>
      <c r="SO180" s="155"/>
      <c r="SP180" s="155"/>
      <c r="SQ180" s="155"/>
      <c r="SR180" s="155"/>
      <c r="SS180" s="155"/>
      <c r="ST180" s="155"/>
      <c r="SU180" s="155"/>
      <c r="SV180" s="155"/>
      <c r="SW180" s="155"/>
      <c r="SX180" s="155"/>
      <c r="SY180" s="155"/>
      <c r="SZ180" s="155"/>
      <c r="TA180" s="155"/>
      <c r="TB180" s="155"/>
      <c r="TC180" s="155"/>
      <c r="TD180" s="155"/>
      <c r="TE180" s="155"/>
      <c r="TF180" s="155"/>
      <c r="TG180" s="155"/>
      <c r="TH180" s="155"/>
      <c r="TI180" s="155"/>
      <c r="TJ180" s="155"/>
      <c r="TK180" s="155"/>
      <c r="TL180" s="155"/>
      <c r="TM180" s="155"/>
      <c r="TN180" s="155"/>
      <c r="TO180" s="155"/>
      <c r="TP180" s="155"/>
    </row>
    <row r="181" spans="1:699" x14ac:dyDescent="0.25">
      <c r="A181" s="21"/>
      <c r="B181" s="13"/>
      <c r="D181" s="13"/>
      <c r="E181" s="13"/>
      <c r="F181" s="2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25"/>
      <c r="X181" s="25"/>
      <c r="Y181" s="50"/>
      <c r="Z181" s="50"/>
      <c r="AA181" s="25"/>
      <c r="AB181" s="25"/>
      <c r="AD181" s="25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60"/>
      <c r="BC181" s="15"/>
      <c r="BD181" s="15"/>
      <c r="BE181" s="15"/>
      <c r="BF181" s="27"/>
      <c r="BG181" s="13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59"/>
      <c r="BV181" s="59"/>
      <c r="BW181" s="59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K181" s="25"/>
      <c r="CL181" s="25"/>
      <c r="CM181" s="25"/>
      <c r="CN181" s="61"/>
      <c r="CO181" s="61"/>
      <c r="CP181" s="61"/>
      <c r="CQ181" s="61"/>
      <c r="CR181" s="61"/>
      <c r="CS181" s="25"/>
      <c r="CT181" s="25"/>
      <c r="CU181" s="25"/>
      <c r="CV181" s="25"/>
      <c r="CW181" s="25"/>
      <c r="CX181" s="13"/>
      <c r="CY181" s="13"/>
      <c r="CZ181" s="15"/>
      <c r="DA181" s="15"/>
      <c r="DB181" s="15"/>
      <c r="DC181" s="15"/>
      <c r="DD181" s="86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5"/>
      <c r="DR181" s="15"/>
      <c r="DS181" s="15"/>
      <c r="DT181" s="15"/>
      <c r="DU181" s="15"/>
      <c r="DV181" s="15"/>
      <c r="DW181" s="15"/>
      <c r="DX181" s="13"/>
      <c r="DY181" s="13"/>
      <c r="DZ181" s="13"/>
      <c r="EA181" s="13"/>
      <c r="EB181" s="15"/>
      <c r="EC181" s="6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64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6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65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6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65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63"/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64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64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  <c r="KW181" s="13"/>
      <c r="KX181" s="13"/>
      <c r="KY181" s="13"/>
      <c r="TQ181" s="36"/>
      <c r="TR181" s="36"/>
      <c r="TS181" s="36"/>
      <c r="TT181" s="36"/>
      <c r="TU181" s="36"/>
      <c r="TV181" s="36"/>
      <c r="TW181" s="36"/>
      <c r="TX181" s="36"/>
      <c r="TY181" s="36"/>
      <c r="TZ181" s="36"/>
      <c r="UA181" s="36"/>
      <c r="UB181" s="36"/>
      <c r="UC181" s="36"/>
      <c r="UD181" s="36"/>
      <c r="UE181" s="36"/>
      <c r="UF181" s="36"/>
      <c r="UG181" s="36"/>
      <c r="UH181" s="36"/>
      <c r="UI181" s="36"/>
      <c r="UJ181" s="36"/>
      <c r="UK181" s="36"/>
      <c r="UL181" s="36"/>
      <c r="UM181" s="36"/>
      <c r="UN181" s="36"/>
      <c r="UO181" s="36"/>
      <c r="UP181" s="36"/>
      <c r="UQ181" s="36"/>
      <c r="UR181" s="36"/>
      <c r="US181" s="36"/>
      <c r="UT181" s="36"/>
      <c r="UU181" s="36"/>
      <c r="UV181" s="36"/>
      <c r="UW181" s="36"/>
      <c r="UX181" s="36"/>
      <c r="UY181" s="36"/>
      <c r="UZ181" s="36"/>
      <c r="VA181" s="36"/>
      <c r="VB181" s="36"/>
      <c r="VC181" s="36"/>
      <c r="VD181" s="36"/>
      <c r="VE181" s="36"/>
      <c r="VF181" s="36"/>
      <c r="VG181" s="36"/>
      <c r="VH181" s="36"/>
      <c r="VI181" s="36"/>
      <c r="VJ181" s="36"/>
      <c r="VK181" s="36"/>
      <c r="VL181" s="36"/>
      <c r="VM181" s="36"/>
      <c r="VN181" s="36"/>
      <c r="VO181" s="36"/>
      <c r="VP181" s="36"/>
      <c r="VQ181" s="36"/>
      <c r="VR181" s="36"/>
      <c r="VS181" s="36"/>
      <c r="VT181" s="36"/>
      <c r="VU181" s="36"/>
      <c r="VV181" s="36"/>
      <c r="VW181" s="36"/>
      <c r="VX181" s="36"/>
      <c r="VY181" s="36"/>
      <c r="VZ181" s="36"/>
      <c r="WA181" s="36"/>
      <c r="WB181" s="36"/>
      <c r="WC181" s="36"/>
      <c r="WD181" s="36"/>
      <c r="WE181" s="36"/>
      <c r="WF181" s="36"/>
      <c r="WG181" s="36"/>
    </row>
    <row r="182" spans="1:699" x14ac:dyDescent="0.25">
      <c r="A182" s="21"/>
      <c r="B182" s="13"/>
      <c r="D182" s="13"/>
      <c r="E182" s="13"/>
      <c r="F182" s="2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59"/>
      <c r="X182" s="25"/>
      <c r="Y182" s="50"/>
      <c r="Z182" s="50"/>
      <c r="AA182" s="25"/>
      <c r="AB182" s="25"/>
      <c r="AD182" s="25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5"/>
      <c r="BD182" s="15"/>
      <c r="BE182" s="15"/>
      <c r="BF182" s="27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59"/>
      <c r="BV182" s="59"/>
      <c r="BW182" s="59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K182" s="25"/>
      <c r="CL182" s="25"/>
      <c r="CM182" s="25"/>
      <c r="CN182" s="61"/>
      <c r="CO182" s="61"/>
      <c r="CP182" s="61"/>
      <c r="CQ182" s="61"/>
      <c r="CR182" s="61"/>
      <c r="CS182" s="25"/>
      <c r="CT182" s="25"/>
      <c r="CU182" s="25"/>
      <c r="CV182" s="25"/>
      <c r="CW182" s="25"/>
      <c r="CX182" s="13"/>
      <c r="CY182" s="13"/>
      <c r="CZ182" s="26"/>
      <c r="DA182" s="26"/>
      <c r="DB182" s="15"/>
      <c r="DC182" s="26"/>
      <c r="DD182" s="29"/>
      <c r="DV182" s="26"/>
      <c r="EB182" s="26"/>
      <c r="EC182" s="6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64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6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65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6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65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/>
      <c r="IG182" s="63"/>
      <c r="IH182" s="13"/>
      <c r="II182" s="13"/>
      <c r="IJ182" s="13"/>
      <c r="IK182" s="13"/>
      <c r="IL182" s="13"/>
      <c r="IM182" s="13"/>
      <c r="IN182" s="13"/>
      <c r="IO182" s="13"/>
      <c r="IP182" s="13"/>
      <c r="IQ182" s="13"/>
      <c r="IR182" s="13"/>
      <c r="IS182" s="13"/>
      <c r="IT182" s="13"/>
      <c r="IU182" s="13"/>
      <c r="IV182" s="13"/>
      <c r="IW182" s="13"/>
      <c r="IX182" s="13"/>
      <c r="IY182" s="64"/>
      <c r="IZ182" s="13"/>
      <c r="JA182" s="13"/>
      <c r="JB182" s="13"/>
      <c r="JC182" s="13"/>
      <c r="JD182" s="13"/>
      <c r="JE182" s="13"/>
      <c r="JF182" s="13"/>
      <c r="JG182" s="13"/>
      <c r="JH182" s="13"/>
      <c r="JI182" s="13"/>
      <c r="JJ182" s="13"/>
      <c r="JK182" s="13"/>
      <c r="JL182" s="13"/>
      <c r="JM182" s="13"/>
      <c r="JN182" s="13"/>
      <c r="JO182" s="13"/>
      <c r="JP182" s="13"/>
      <c r="JQ182" s="13"/>
      <c r="JR182" s="13"/>
      <c r="JS182" s="13"/>
      <c r="JT182" s="13"/>
      <c r="JU182" s="13"/>
      <c r="JV182" s="13"/>
      <c r="JW182" s="13"/>
      <c r="JX182" s="13"/>
      <c r="JY182" s="13"/>
      <c r="JZ182" s="13"/>
      <c r="KA182" s="13"/>
      <c r="KB182" s="13"/>
      <c r="KC182" s="13"/>
      <c r="KD182" s="13"/>
      <c r="KE182" s="13"/>
      <c r="KF182" s="13"/>
      <c r="KG182" s="13"/>
      <c r="KH182" s="13"/>
      <c r="KI182" s="64"/>
      <c r="KJ182" s="13"/>
      <c r="KK182" s="13"/>
      <c r="KL182" s="13"/>
      <c r="KM182" s="13"/>
      <c r="KN182" s="13"/>
      <c r="KO182" s="13"/>
      <c r="KP182" s="13"/>
      <c r="KQ182" s="13"/>
      <c r="KR182" s="13"/>
      <c r="KS182" s="13"/>
      <c r="KT182" s="13"/>
      <c r="KU182" s="13"/>
      <c r="KV182" s="13"/>
      <c r="KW182" s="13"/>
      <c r="KX182" s="13"/>
      <c r="KY182" s="13"/>
      <c r="WH182" s="36"/>
      <c r="WI182" s="36"/>
      <c r="WJ182" s="36"/>
      <c r="WK182" s="36"/>
      <c r="WL182" s="36"/>
      <c r="WM182" s="36"/>
      <c r="WN182" s="36"/>
      <c r="WO182" s="36"/>
      <c r="WP182" s="36"/>
      <c r="WQ182" s="36"/>
      <c r="WR182" s="36"/>
      <c r="WS182" s="36"/>
      <c r="WT182" s="36"/>
      <c r="WU182" s="36"/>
      <c r="WV182" s="36"/>
      <c r="WW182" s="36"/>
      <c r="WX182" s="36"/>
      <c r="WY182" s="36"/>
      <c r="WZ182" s="36"/>
      <c r="XA182" s="36"/>
      <c r="XB182" s="36"/>
      <c r="XC182" s="36"/>
      <c r="XD182" s="36"/>
      <c r="XE182" s="36"/>
      <c r="XF182" s="36"/>
      <c r="XG182" s="36"/>
      <c r="XH182" s="36"/>
      <c r="XI182" s="36"/>
      <c r="XJ182" s="36"/>
      <c r="XK182" s="36"/>
      <c r="XL182" s="36"/>
      <c r="XM182" s="36"/>
      <c r="XN182" s="36"/>
      <c r="XO182" s="36"/>
      <c r="XP182" s="36"/>
      <c r="XQ182" s="36"/>
      <c r="XR182" s="36"/>
      <c r="XS182" s="36"/>
      <c r="XT182" s="36"/>
      <c r="XU182" s="36"/>
      <c r="XV182" s="36"/>
      <c r="XW182" s="36"/>
      <c r="XX182" s="36"/>
      <c r="XY182" s="36"/>
      <c r="XZ182" s="36"/>
      <c r="YA182" s="36"/>
      <c r="YB182" s="36"/>
      <c r="YC182" s="36"/>
      <c r="YD182" s="36"/>
      <c r="YE182" s="36"/>
      <c r="YF182" s="36"/>
      <c r="YG182" s="36"/>
      <c r="YH182" s="36"/>
      <c r="YI182" s="36"/>
      <c r="YJ182" s="36"/>
      <c r="YK182" s="36"/>
      <c r="YL182" s="36"/>
      <c r="YM182" s="36"/>
      <c r="YN182" s="36"/>
      <c r="YO182" s="36"/>
      <c r="YP182" s="36"/>
      <c r="YQ182" s="36"/>
      <c r="YR182" s="36"/>
      <c r="YS182" s="36"/>
      <c r="YT182" s="36"/>
      <c r="YU182" s="36"/>
      <c r="YV182" s="36"/>
      <c r="YW182" s="36"/>
      <c r="YX182" s="36"/>
      <c r="YY182" s="36"/>
      <c r="YZ182" s="36"/>
      <c r="ZA182" s="36"/>
      <c r="ZB182" s="36"/>
      <c r="ZC182" s="36"/>
      <c r="ZD182" s="36"/>
      <c r="ZE182" s="36"/>
      <c r="ZF182" s="36"/>
      <c r="ZG182" s="36"/>
      <c r="ZH182" s="36"/>
      <c r="ZI182" s="36"/>
      <c r="ZJ182" s="36"/>
      <c r="ZK182" s="36"/>
      <c r="ZL182" s="36"/>
      <c r="ZM182" s="36"/>
      <c r="ZN182" s="36"/>
      <c r="ZO182" s="36"/>
      <c r="ZP182" s="36"/>
      <c r="ZQ182" s="36"/>
      <c r="ZR182" s="36"/>
      <c r="ZS182" s="36"/>
      <c r="ZT182" s="36"/>
      <c r="ZU182" s="36"/>
      <c r="ZV182" s="36"/>
      <c r="ZW182" s="36"/>
    </row>
    <row r="183" spans="1:699" x14ac:dyDescent="0.25">
      <c r="A183" s="21"/>
      <c r="B183" s="13"/>
      <c r="D183" s="13"/>
      <c r="E183" s="13"/>
      <c r="F183" s="2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25"/>
      <c r="X183" s="25"/>
      <c r="Y183" s="50"/>
      <c r="Z183" s="50"/>
      <c r="AA183" s="25"/>
      <c r="AB183" s="25"/>
      <c r="AC183" s="25"/>
      <c r="AD183" s="25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60"/>
      <c r="BC183" s="15"/>
      <c r="BD183" s="15"/>
      <c r="BE183" s="15"/>
      <c r="BF183" s="27"/>
      <c r="BG183" s="13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59"/>
      <c r="BV183" s="59"/>
      <c r="BW183" s="59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K183" s="25"/>
      <c r="CL183" s="25"/>
      <c r="CM183" s="25"/>
      <c r="CN183" s="61"/>
      <c r="CO183" s="61"/>
      <c r="CP183" s="61"/>
      <c r="CQ183" s="61"/>
      <c r="CR183" s="61"/>
      <c r="CS183" s="25"/>
      <c r="CT183" s="25"/>
      <c r="CU183" s="25"/>
      <c r="CV183" s="25"/>
      <c r="CW183" s="25"/>
      <c r="CX183" s="13"/>
      <c r="CY183" s="13"/>
      <c r="CZ183" s="15"/>
      <c r="DA183" s="15"/>
      <c r="DB183" s="15"/>
      <c r="DC183" s="15"/>
      <c r="DD183" s="86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5"/>
      <c r="DR183" s="15"/>
      <c r="DS183" s="15"/>
      <c r="DT183" s="15"/>
      <c r="DU183" s="15"/>
      <c r="DV183" s="15"/>
      <c r="DW183" s="15"/>
      <c r="DX183" s="13"/>
      <c r="DY183" s="13"/>
      <c r="DZ183" s="13"/>
      <c r="EA183" s="13"/>
      <c r="EB183" s="15"/>
      <c r="EC183" s="6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64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6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65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6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65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6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64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64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TQ183" s="36"/>
      <c r="TR183" s="36"/>
      <c r="TS183" s="36"/>
      <c r="TT183" s="36"/>
      <c r="TU183" s="36"/>
      <c r="TV183" s="36"/>
      <c r="TW183" s="36"/>
      <c r="TX183" s="36"/>
      <c r="TY183" s="36"/>
      <c r="TZ183" s="36"/>
      <c r="UA183" s="36"/>
      <c r="UB183" s="36"/>
      <c r="UC183" s="36"/>
      <c r="UD183" s="36"/>
      <c r="UE183" s="36"/>
      <c r="UF183" s="36"/>
      <c r="UG183" s="36"/>
      <c r="UH183" s="36"/>
      <c r="UI183" s="36"/>
      <c r="UJ183" s="36"/>
      <c r="UK183" s="36"/>
      <c r="UL183" s="36"/>
      <c r="UM183" s="36"/>
      <c r="UN183" s="36"/>
      <c r="UO183" s="36"/>
      <c r="UP183" s="36"/>
      <c r="UQ183" s="36"/>
      <c r="UR183" s="36"/>
      <c r="US183" s="36"/>
      <c r="UT183" s="36"/>
      <c r="UU183" s="36"/>
      <c r="UV183" s="36"/>
      <c r="UW183" s="36"/>
      <c r="UX183" s="36"/>
      <c r="UY183" s="36"/>
      <c r="UZ183" s="36"/>
      <c r="VA183" s="36"/>
      <c r="VB183" s="36"/>
      <c r="VC183" s="36"/>
      <c r="VD183" s="36"/>
      <c r="VE183" s="36"/>
      <c r="VF183" s="36"/>
      <c r="VG183" s="36"/>
      <c r="VH183" s="36"/>
      <c r="VI183" s="36"/>
      <c r="VJ183" s="36"/>
      <c r="VK183" s="36"/>
      <c r="VL183" s="36"/>
      <c r="VM183" s="36"/>
      <c r="VN183" s="36"/>
      <c r="VO183" s="36"/>
      <c r="VP183" s="36"/>
      <c r="VQ183" s="36"/>
      <c r="VR183" s="36"/>
      <c r="VS183" s="36"/>
      <c r="VT183" s="36"/>
      <c r="VU183" s="36"/>
      <c r="VV183" s="36"/>
      <c r="VW183" s="36"/>
      <c r="VX183" s="36"/>
      <c r="VY183" s="36"/>
      <c r="VZ183" s="36"/>
      <c r="WA183" s="36"/>
      <c r="WB183" s="36"/>
      <c r="WC183" s="36"/>
      <c r="WD183" s="36"/>
      <c r="WE183" s="36"/>
      <c r="WF183" s="36"/>
      <c r="WG183" s="36"/>
      <c r="WH183" s="36"/>
      <c r="WI183" s="36"/>
      <c r="WJ183" s="36"/>
      <c r="WK183" s="36"/>
      <c r="WL183" s="36"/>
      <c r="WM183" s="36"/>
      <c r="WN183" s="36"/>
      <c r="WO183" s="36"/>
      <c r="WP183" s="36"/>
      <c r="WQ183" s="36"/>
      <c r="WR183" s="36"/>
      <c r="WS183" s="36"/>
      <c r="WT183" s="36"/>
      <c r="WU183" s="36"/>
      <c r="WV183" s="36"/>
      <c r="WW183" s="36"/>
      <c r="WX183" s="36"/>
      <c r="WY183" s="36"/>
      <c r="WZ183" s="36"/>
      <c r="XA183" s="36"/>
      <c r="XB183" s="36"/>
      <c r="XC183" s="36"/>
      <c r="XD183" s="36"/>
      <c r="XE183" s="36"/>
      <c r="XF183" s="36"/>
      <c r="XG183" s="36"/>
      <c r="XH183" s="36"/>
      <c r="XI183" s="36"/>
      <c r="XJ183" s="36"/>
      <c r="XK183" s="36"/>
      <c r="XL183" s="36"/>
      <c r="XM183" s="36"/>
      <c r="XN183" s="36"/>
      <c r="XO183" s="36"/>
      <c r="XP183" s="36"/>
      <c r="XQ183" s="36"/>
      <c r="XR183" s="36"/>
      <c r="XS183" s="36"/>
      <c r="XT183" s="36"/>
      <c r="XU183" s="36"/>
      <c r="XV183" s="36"/>
      <c r="XW183" s="36"/>
      <c r="XX183" s="36"/>
      <c r="XY183" s="36"/>
      <c r="XZ183" s="36"/>
      <c r="YA183" s="36"/>
      <c r="YB183" s="36"/>
      <c r="YC183" s="36"/>
      <c r="YD183" s="36"/>
      <c r="YE183" s="36"/>
      <c r="YF183" s="36"/>
      <c r="YG183" s="36"/>
      <c r="YH183" s="36"/>
      <c r="YI183" s="36"/>
      <c r="YJ183" s="36"/>
      <c r="YK183" s="36"/>
      <c r="YL183" s="36"/>
      <c r="YM183" s="36"/>
      <c r="YN183" s="36"/>
      <c r="YO183" s="36"/>
      <c r="YP183" s="36"/>
      <c r="YQ183" s="36"/>
      <c r="YR183" s="36"/>
      <c r="YS183" s="36"/>
      <c r="YT183" s="36"/>
      <c r="YU183" s="36"/>
      <c r="YV183" s="36"/>
      <c r="YW183" s="36"/>
      <c r="YX183" s="36"/>
      <c r="YY183" s="36"/>
      <c r="YZ183" s="36"/>
      <c r="ZA183" s="36"/>
      <c r="ZB183" s="36"/>
      <c r="ZC183" s="36"/>
      <c r="ZD183" s="36"/>
      <c r="ZE183" s="36"/>
      <c r="ZF183" s="36"/>
      <c r="ZG183" s="36"/>
      <c r="ZH183" s="36"/>
      <c r="ZI183" s="36"/>
      <c r="ZJ183" s="36"/>
      <c r="ZK183" s="36"/>
      <c r="ZL183" s="36"/>
      <c r="ZM183" s="36"/>
      <c r="ZN183" s="36"/>
      <c r="ZO183" s="36"/>
      <c r="ZP183" s="36"/>
      <c r="ZQ183" s="36"/>
      <c r="ZR183" s="36"/>
      <c r="ZS183" s="36"/>
      <c r="ZT183" s="36"/>
      <c r="ZU183" s="36"/>
      <c r="ZV183" s="36"/>
      <c r="ZW183" s="36"/>
    </row>
    <row r="184" spans="1:699" x14ac:dyDescent="0.25">
      <c r="Y184" s="177"/>
      <c r="Z184" s="177"/>
      <c r="AE184" s="23"/>
      <c r="AF184" s="23"/>
      <c r="AG184" s="23"/>
      <c r="CN184" s="105"/>
      <c r="CO184" s="105"/>
      <c r="CP184" s="105"/>
      <c r="CZ184" s="26"/>
      <c r="DD184" s="29"/>
      <c r="DV184" s="26"/>
      <c r="EB184" s="26"/>
    </row>
    <row r="185" spans="1:699" x14ac:dyDescent="0.25">
      <c r="A185" s="21"/>
      <c r="B185" s="13"/>
      <c r="D185" s="13"/>
      <c r="E185" s="13"/>
      <c r="F185" s="2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25"/>
      <c r="X185" s="25"/>
      <c r="Z185" s="53"/>
      <c r="AA185" s="25"/>
      <c r="AB185" s="25"/>
      <c r="AC185" s="25"/>
      <c r="AD185" s="25"/>
      <c r="AE185" s="13"/>
      <c r="AF185" s="13"/>
      <c r="AG185" s="13"/>
      <c r="AH185" s="13"/>
      <c r="AI185" s="13"/>
      <c r="AJ185" s="13"/>
      <c r="AK185" s="13"/>
      <c r="AL185" s="13"/>
      <c r="AM185" s="13"/>
      <c r="AN185" s="60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60"/>
      <c r="BC185" s="15"/>
      <c r="BD185" s="15"/>
      <c r="BE185" s="15"/>
      <c r="BF185" s="27"/>
      <c r="BG185" s="13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59"/>
      <c r="BV185" s="59"/>
      <c r="BW185" s="59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K185" s="25"/>
      <c r="CL185" s="25"/>
      <c r="CM185" s="25"/>
      <c r="CN185" s="61"/>
      <c r="CO185" s="61"/>
      <c r="CP185" s="61"/>
      <c r="CQ185" s="61"/>
      <c r="CR185" s="61"/>
      <c r="CS185" s="25"/>
      <c r="CT185" s="25"/>
      <c r="CU185" s="25"/>
      <c r="CV185" s="25"/>
      <c r="CW185" s="25"/>
      <c r="CX185" s="13"/>
      <c r="CY185" s="13"/>
      <c r="CZ185" s="15"/>
      <c r="DA185" s="15"/>
      <c r="DB185" s="15"/>
      <c r="DC185" s="15"/>
      <c r="DD185" s="86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5"/>
      <c r="DR185" s="15"/>
      <c r="DS185" s="15"/>
      <c r="DT185" s="15"/>
      <c r="DU185" s="15"/>
      <c r="DV185" s="15"/>
      <c r="DW185" s="15"/>
      <c r="DX185" s="13"/>
      <c r="DY185" s="13"/>
      <c r="DZ185" s="13"/>
      <c r="EA185" s="13"/>
      <c r="EB185" s="15"/>
      <c r="EC185" s="6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64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6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65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6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65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6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64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64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  <c r="KW185" s="13"/>
      <c r="KX185" s="13"/>
      <c r="KY185" s="13"/>
      <c r="KZ185" s="42"/>
      <c r="LA185" s="42"/>
      <c r="LB185" s="42"/>
      <c r="LC185" s="42"/>
      <c r="LD185" s="42"/>
      <c r="LE185" s="42"/>
      <c r="LF185" s="42"/>
      <c r="LG185" s="42"/>
      <c r="LH185" s="42"/>
      <c r="LI185" s="42"/>
      <c r="LJ185" s="42"/>
      <c r="LK185" s="42"/>
      <c r="LL185" s="42"/>
      <c r="LM185" s="42"/>
      <c r="LN185" s="42"/>
      <c r="LO185" s="42"/>
      <c r="LP185" s="42"/>
      <c r="LQ185" s="42"/>
      <c r="LR185" s="42"/>
      <c r="LS185" s="42"/>
      <c r="LT185" s="42"/>
      <c r="LU185" s="42"/>
      <c r="LV185" s="42"/>
      <c r="LW185" s="42"/>
      <c r="LX185" s="42"/>
      <c r="LY185" s="42"/>
      <c r="LZ185" s="42"/>
      <c r="MA185" s="42"/>
      <c r="MB185" s="42"/>
      <c r="MC185" s="42"/>
      <c r="MD185" s="42"/>
      <c r="ME185" s="42"/>
      <c r="MF185" s="42"/>
      <c r="MG185" s="42"/>
      <c r="MH185" s="42"/>
      <c r="MI185" s="42"/>
      <c r="MJ185" s="42"/>
      <c r="MK185" s="42"/>
      <c r="ML185" s="42"/>
      <c r="MM185" s="42"/>
      <c r="MN185" s="42"/>
      <c r="MO185" s="42"/>
      <c r="MP185" s="42"/>
      <c r="MQ185" s="42"/>
      <c r="MR185" s="42"/>
      <c r="MS185" s="42"/>
      <c r="MT185" s="42"/>
      <c r="MU185" s="42"/>
      <c r="MV185" s="42"/>
      <c r="MW185" s="42"/>
      <c r="MX185" s="42"/>
      <c r="MY185" s="42"/>
      <c r="MZ185" s="42"/>
      <c r="NA185" s="42"/>
      <c r="NB185" s="42"/>
      <c r="NC185" s="42"/>
      <c r="ND185" s="42"/>
      <c r="NE185" s="42"/>
      <c r="NF185" s="42"/>
      <c r="NG185" s="42"/>
      <c r="NH185" s="42"/>
      <c r="NI185" s="42"/>
      <c r="NJ185" s="42"/>
      <c r="NK185" s="42"/>
      <c r="NL185" s="42"/>
      <c r="NM185" s="42"/>
      <c r="NN185" s="42"/>
      <c r="NO185" s="42"/>
      <c r="NP185" s="42"/>
      <c r="NQ185" s="42"/>
      <c r="NR185" s="42"/>
      <c r="NS185" s="42"/>
      <c r="NT185" s="42"/>
      <c r="NU185" s="42"/>
      <c r="NV185" s="42"/>
      <c r="NW185" s="42"/>
      <c r="NX185" s="42"/>
      <c r="NY185" s="42"/>
      <c r="NZ185" s="42"/>
      <c r="OA185" s="42"/>
      <c r="OB185" s="42"/>
      <c r="OC185" s="42"/>
      <c r="OD185" s="42"/>
      <c r="OE185" s="42"/>
      <c r="OF185" s="42"/>
      <c r="OG185" s="42"/>
      <c r="OH185" s="42"/>
      <c r="OI185" s="42"/>
      <c r="OJ185" s="42"/>
      <c r="OK185" s="42"/>
      <c r="OL185" s="42"/>
      <c r="OM185" s="42"/>
      <c r="ON185" s="42"/>
      <c r="OO185" s="42"/>
      <c r="OP185" s="42"/>
      <c r="OQ185" s="42"/>
      <c r="OR185" s="42"/>
      <c r="OS185" s="42"/>
      <c r="OT185" s="42"/>
      <c r="OU185" s="42"/>
      <c r="OV185" s="42"/>
      <c r="OW185" s="42"/>
      <c r="OX185" s="42"/>
      <c r="OY185" s="42"/>
      <c r="OZ185" s="42"/>
      <c r="PA185" s="42"/>
      <c r="PB185" s="42"/>
      <c r="PC185" s="42"/>
      <c r="PD185" s="42"/>
      <c r="PE185" s="42"/>
      <c r="PF185" s="42"/>
      <c r="PG185" s="42"/>
      <c r="PH185" s="42"/>
      <c r="PI185" s="42"/>
      <c r="PJ185" s="42"/>
      <c r="PK185" s="42"/>
      <c r="PL185" s="42"/>
      <c r="PM185" s="42"/>
      <c r="PN185" s="42"/>
      <c r="PO185" s="42"/>
      <c r="PP185" s="42"/>
      <c r="PQ185" s="42"/>
      <c r="PR185" s="42"/>
      <c r="PS185" s="42"/>
      <c r="PT185" s="42"/>
      <c r="PU185" s="42"/>
      <c r="PV185" s="42"/>
      <c r="PW185" s="42"/>
      <c r="PX185" s="42"/>
      <c r="PY185" s="42"/>
      <c r="PZ185" s="42"/>
      <c r="QA185" s="42"/>
      <c r="QB185" s="42"/>
      <c r="QC185" s="42"/>
      <c r="QD185" s="42"/>
      <c r="QE185" s="42"/>
      <c r="QF185" s="42"/>
      <c r="QG185" s="42"/>
      <c r="QH185" s="42"/>
      <c r="QI185" s="42"/>
      <c r="QJ185" s="42"/>
      <c r="QK185" s="42"/>
      <c r="QL185" s="42"/>
      <c r="QM185" s="42"/>
      <c r="QN185" s="42"/>
      <c r="QO185" s="42"/>
      <c r="QP185" s="42"/>
      <c r="QQ185" s="42"/>
      <c r="QR185" s="42"/>
      <c r="QS185" s="42"/>
      <c r="QT185" s="42"/>
      <c r="QU185" s="42"/>
      <c r="QV185" s="42"/>
      <c r="QW185" s="42"/>
      <c r="QX185" s="42"/>
      <c r="QY185" s="42"/>
      <c r="QZ185" s="42"/>
      <c r="RA185" s="42"/>
      <c r="RB185" s="42"/>
      <c r="RC185" s="42"/>
      <c r="RD185" s="42"/>
      <c r="RE185" s="42"/>
      <c r="RF185" s="42"/>
      <c r="RG185" s="42"/>
      <c r="RH185" s="42"/>
      <c r="RI185" s="42"/>
      <c r="RJ185" s="42"/>
      <c r="RK185" s="42"/>
      <c r="RL185" s="42"/>
      <c r="RM185" s="42"/>
      <c r="RN185" s="42"/>
      <c r="RO185" s="42"/>
      <c r="RP185" s="42"/>
      <c r="RQ185" s="42"/>
      <c r="RR185" s="42"/>
      <c r="RS185" s="42"/>
      <c r="RT185" s="42"/>
      <c r="RU185" s="42"/>
      <c r="RV185" s="42"/>
      <c r="RW185" s="42"/>
      <c r="RX185" s="42"/>
      <c r="RY185" s="42"/>
      <c r="RZ185" s="42"/>
      <c r="SA185" s="42"/>
      <c r="SB185" s="42"/>
      <c r="SC185" s="42"/>
      <c r="SD185" s="42"/>
      <c r="SE185" s="42"/>
      <c r="SF185" s="42"/>
      <c r="SG185" s="42"/>
      <c r="SH185" s="42"/>
      <c r="SI185" s="42"/>
      <c r="SJ185" s="42"/>
      <c r="SK185" s="42"/>
      <c r="SL185" s="42"/>
      <c r="SM185" s="42"/>
      <c r="SN185" s="42"/>
      <c r="SO185" s="42"/>
      <c r="SP185" s="42"/>
      <c r="SQ185" s="42"/>
      <c r="SR185" s="42"/>
      <c r="SS185" s="42"/>
      <c r="ST185" s="42"/>
      <c r="SU185" s="42"/>
      <c r="SV185" s="42"/>
      <c r="SW185" s="42"/>
      <c r="SX185" s="42"/>
      <c r="SY185" s="42"/>
      <c r="SZ185" s="42"/>
      <c r="TA185" s="42"/>
      <c r="TB185" s="42"/>
      <c r="TC185" s="42"/>
      <c r="TD185" s="42"/>
      <c r="TE185" s="42"/>
      <c r="TF185" s="42"/>
      <c r="TG185" s="42"/>
      <c r="TH185" s="42"/>
      <c r="TI185" s="42"/>
      <c r="TJ185" s="42"/>
      <c r="TK185" s="42"/>
      <c r="TL185" s="42"/>
      <c r="TM185" s="42"/>
      <c r="TN185" s="42"/>
      <c r="TO185" s="42"/>
      <c r="TP185" s="42"/>
      <c r="TQ185" s="36"/>
      <c r="TR185" s="36"/>
      <c r="TS185" s="36"/>
      <c r="TT185" s="36"/>
      <c r="TU185" s="36"/>
      <c r="TV185" s="36"/>
      <c r="TW185" s="36"/>
      <c r="TX185" s="36"/>
      <c r="TY185" s="36"/>
      <c r="TZ185" s="36"/>
      <c r="UA185" s="36"/>
      <c r="UB185" s="36"/>
      <c r="UC185" s="36"/>
      <c r="UD185" s="36"/>
      <c r="UE185" s="36"/>
      <c r="UF185" s="36"/>
      <c r="UG185" s="36"/>
      <c r="UH185" s="36"/>
      <c r="UI185" s="36"/>
      <c r="UJ185" s="36"/>
      <c r="UK185" s="36"/>
      <c r="UL185" s="36"/>
      <c r="UM185" s="36"/>
      <c r="UN185" s="36"/>
      <c r="UO185" s="36"/>
      <c r="UP185" s="36"/>
      <c r="UQ185" s="36"/>
      <c r="UR185" s="36"/>
      <c r="US185" s="36"/>
      <c r="UT185" s="36"/>
      <c r="UU185" s="36"/>
      <c r="UV185" s="36"/>
      <c r="UW185" s="36"/>
      <c r="UX185" s="36"/>
      <c r="UY185" s="36"/>
      <c r="UZ185" s="36"/>
      <c r="VA185" s="36"/>
      <c r="VB185" s="36"/>
      <c r="VC185" s="36"/>
      <c r="VD185" s="36"/>
      <c r="VE185" s="36"/>
      <c r="VF185" s="36"/>
      <c r="VG185" s="36"/>
      <c r="VH185" s="36"/>
      <c r="VI185" s="36"/>
      <c r="VJ185" s="36"/>
      <c r="VK185" s="36"/>
      <c r="VL185" s="36"/>
      <c r="VM185" s="36"/>
      <c r="VN185" s="36"/>
      <c r="VO185" s="36"/>
      <c r="VP185" s="36"/>
      <c r="VQ185" s="36"/>
      <c r="VR185" s="36"/>
      <c r="VS185" s="36"/>
      <c r="VT185" s="36"/>
      <c r="VU185" s="36"/>
      <c r="VV185" s="36"/>
      <c r="VW185" s="36"/>
      <c r="VX185" s="36"/>
      <c r="VY185" s="36"/>
      <c r="VZ185" s="36"/>
      <c r="WA185" s="36"/>
      <c r="WB185" s="36"/>
      <c r="WC185" s="36"/>
      <c r="WD185" s="36"/>
      <c r="WE185" s="36"/>
      <c r="WF185" s="36"/>
      <c r="WG185" s="36"/>
    </row>
    <row r="186" spans="1:699" x14ac:dyDescent="0.25">
      <c r="A186" s="21"/>
      <c r="B186" s="13"/>
      <c r="D186" s="13"/>
      <c r="E186" s="13"/>
      <c r="F186" s="2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25"/>
      <c r="X186" s="25"/>
      <c r="Y186" s="50"/>
      <c r="Z186" s="50"/>
      <c r="AA186" s="25"/>
      <c r="AB186" s="25"/>
      <c r="AD186" s="25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60"/>
      <c r="BC186" s="15"/>
      <c r="BD186" s="15"/>
      <c r="BE186" s="15"/>
      <c r="BF186" s="27"/>
      <c r="BG186" s="13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59"/>
      <c r="BV186" s="59"/>
      <c r="BW186" s="59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K186" s="25"/>
      <c r="CL186" s="25"/>
      <c r="CM186" s="25"/>
      <c r="CN186" s="61"/>
      <c r="CO186" s="61"/>
      <c r="CP186" s="61"/>
      <c r="CQ186" s="61"/>
      <c r="CR186" s="61"/>
      <c r="CS186" s="25"/>
      <c r="CT186" s="25"/>
      <c r="CU186" s="25"/>
      <c r="CV186" s="25"/>
      <c r="CW186" s="25"/>
      <c r="CX186" s="13"/>
      <c r="CY186" s="13"/>
      <c r="CZ186" s="15"/>
      <c r="DA186" s="15"/>
      <c r="DB186" s="15"/>
      <c r="DC186" s="15"/>
      <c r="DD186" s="86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5"/>
      <c r="DR186" s="15"/>
      <c r="DS186" s="15"/>
      <c r="DT186" s="26"/>
      <c r="DU186" s="26"/>
      <c r="DV186" s="26"/>
      <c r="DW186" s="26"/>
      <c r="DX186" s="13"/>
      <c r="DY186" s="13"/>
      <c r="DZ186" s="13"/>
      <c r="EA186" s="13"/>
      <c r="EB186" s="15"/>
      <c r="EC186" s="6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64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6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65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6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65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63"/>
      <c r="IH186" s="13"/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64"/>
      <c r="IZ186" s="13"/>
      <c r="JA186" s="13"/>
      <c r="JB186" s="13"/>
      <c r="JC186" s="13"/>
      <c r="JD186" s="13"/>
      <c r="JE186" s="13"/>
      <c r="JF186" s="13"/>
      <c r="JG186" s="13"/>
      <c r="JH186" s="13"/>
      <c r="JI186" s="13"/>
      <c r="JJ186" s="13"/>
      <c r="JK186" s="13"/>
      <c r="JL186" s="13"/>
      <c r="JM186" s="13"/>
      <c r="JN186" s="13"/>
      <c r="JO186" s="13"/>
      <c r="JP186" s="13"/>
      <c r="JQ186" s="13"/>
      <c r="JR186" s="13"/>
      <c r="JS186" s="13"/>
      <c r="JT186" s="13"/>
      <c r="JU186" s="13"/>
      <c r="JV186" s="13"/>
      <c r="JW186" s="13"/>
      <c r="JX186" s="13"/>
      <c r="JY186" s="13"/>
      <c r="JZ186" s="13"/>
      <c r="KA186" s="13"/>
      <c r="KB186" s="13"/>
      <c r="KC186" s="13"/>
      <c r="KD186" s="13"/>
      <c r="KE186" s="13"/>
      <c r="KF186" s="13"/>
      <c r="KG186" s="13"/>
      <c r="KH186" s="13"/>
      <c r="KI186" s="64"/>
      <c r="KJ186" s="13"/>
      <c r="KK186" s="13"/>
      <c r="KL186" s="13"/>
      <c r="KM186" s="13"/>
      <c r="KN186" s="13"/>
      <c r="KO186" s="13"/>
      <c r="KP186" s="13"/>
      <c r="KQ186" s="13"/>
      <c r="KR186" s="13"/>
      <c r="KS186" s="13"/>
      <c r="KT186" s="13"/>
      <c r="KU186" s="13"/>
      <c r="KV186" s="13"/>
      <c r="KW186" s="13"/>
      <c r="KX186" s="13"/>
      <c r="KY186" s="13"/>
      <c r="WH186" s="36"/>
      <c r="WI186" s="36"/>
      <c r="WJ186" s="36"/>
      <c r="WK186" s="36"/>
      <c r="WL186" s="36"/>
      <c r="WM186" s="36"/>
      <c r="WN186" s="36"/>
      <c r="WO186" s="36"/>
      <c r="WP186" s="36"/>
      <c r="WQ186" s="36"/>
      <c r="WR186" s="36"/>
      <c r="WS186" s="36"/>
      <c r="WT186" s="36"/>
      <c r="WU186" s="36"/>
      <c r="WV186" s="36"/>
      <c r="WW186" s="36"/>
      <c r="WX186" s="36"/>
      <c r="WY186" s="36"/>
      <c r="WZ186" s="36"/>
      <c r="XA186" s="36"/>
      <c r="XB186" s="36"/>
      <c r="XC186" s="36"/>
      <c r="XD186" s="36"/>
      <c r="XE186" s="36"/>
      <c r="XF186" s="36"/>
      <c r="XG186" s="36"/>
      <c r="XH186" s="36"/>
      <c r="XI186" s="36"/>
      <c r="XJ186" s="36"/>
      <c r="XK186" s="36"/>
      <c r="XL186" s="36"/>
      <c r="XM186" s="36"/>
      <c r="XN186" s="36"/>
      <c r="XO186" s="36"/>
      <c r="XP186" s="36"/>
      <c r="XQ186" s="36"/>
      <c r="XR186" s="36"/>
      <c r="XS186" s="36"/>
      <c r="XT186" s="36"/>
      <c r="XU186" s="36"/>
      <c r="XV186" s="36"/>
      <c r="XW186" s="36"/>
      <c r="XX186" s="36"/>
      <c r="XY186" s="36"/>
      <c r="XZ186" s="36"/>
      <c r="YA186" s="36"/>
      <c r="YB186" s="36"/>
      <c r="YC186" s="36"/>
      <c r="YD186" s="36"/>
      <c r="YE186" s="36"/>
      <c r="YF186" s="36"/>
      <c r="YG186" s="36"/>
      <c r="YH186" s="36"/>
      <c r="YI186" s="36"/>
      <c r="YJ186" s="36"/>
      <c r="YK186" s="36"/>
      <c r="YL186" s="36"/>
      <c r="YM186" s="36"/>
      <c r="YN186" s="36"/>
      <c r="YO186" s="36"/>
      <c r="YP186" s="36"/>
      <c r="YQ186" s="36"/>
      <c r="YR186" s="36"/>
      <c r="YS186" s="36"/>
      <c r="YT186" s="36"/>
      <c r="YU186" s="36"/>
      <c r="YV186" s="36"/>
      <c r="YW186" s="36"/>
      <c r="YX186" s="36"/>
      <c r="YY186" s="36"/>
      <c r="YZ186" s="36"/>
      <c r="ZA186" s="36"/>
      <c r="ZB186" s="36"/>
      <c r="ZC186" s="36"/>
      <c r="ZD186" s="36"/>
      <c r="ZE186" s="36"/>
      <c r="ZF186" s="36"/>
      <c r="ZG186" s="36"/>
      <c r="ZH186" s="36"/>
      <c r="ZI186" s="36"/>
      <c r="ZJ186" s="36"/>
      <c r="ZK186" s="36"/>
      <c r="ZL186" s="36"/>
      <c r="ZM186" s="36"/>
      <c r="ZN186" s="36"/>
      <c r="ZO186" s="36"/>
      <c r="ZP186" s="36"/>
      <c r="ZQ186" s="36"/>
      <c r="ZR186" s="36"/>
      <c r="ZS186" s="36"/>
      <c r="ZT186" s="36"/>
      <c r="ZU186" s="36"/>
      <c r="ZV186" s="36"/>
      <c r="ZW186" s="36"/>
    </row>
    <row r="187" spans="1:699" x14ac:dyDescent="0.25">
      <c r="A187" s="21"/>
      <c r="B187" s="13"/>
      <c r="D187" s="13"/>
      <c r="E187" s="13"/>
      <c r="F187" s="2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59"/>
      <c r="X187" s="25"/>
      <c r="Y187" s="50"/>
      <c r="Z187" s="50"/>
      <c r="AA187" s="25"/>
      <c r="AB187" s="25"/>
      <c r="AC187" s="25"/>
      <c r="AD187" s="25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5"/>
      <c r="BD187" s="15"/>
      <c r="BE187" s="15"/>
      <c r="BF187" s="27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60"/>
      <c r="BV187" s="60"/>
      <c r="BW187" s="60"/>
      <c r="BX187" s="13"/>
      <c r="BY187" s="13"/>
      <c r="BZ187" s="25"/>
      <c r="CA187" s="13"/>
      <c r="CB187" s="13"/>
      <c r="CC187" s="13"/>
      <c r="CD187" s="13"/>
      <c r="CE187" s="13"/>
      <c r="CF187" s="13"/>
      <c r="CG187" s="13"/>
      <c r="CH187" s="13"/>
      <c r="CI187" s="13"/>
      <c r="CK187" s="13"/>
      <c r="CL187" s="13"/>
      <c r="CM187" s="13"/>
      <c r="CN187" s="61"/>
      <c r="CO187" s="61"/>
      <c r="CP187" s="61"/>
      <c r="CQ187" s="61"/>
      <c r="CR187" s="61"/>
      <c r="CS187" s="25"/>
      <c r="CT187" s="25"/>
      <c r="CU187" s="25"/>
      <c r="CV187" s="25"/>
      <c r="CW187" s="25"/>
      <c r="CX187" s="13"/>
      <c r="CY187" s="13"/>
      <c r="CZ187" s="26"/>
      <c r="DA187" s="26"/>
      <c r="DB187" s="15"/>
      <c r="DC187" s="26"/>
      <c r="DD187" s="86"/>
      <c r="DQ187" s="26"/>
      <c r="DR187" s="26"/>
      <c r="DS187" s="26"/>
      <c r="DT187" s="26"/>
      <c r="DU187" s="26"/>
      <c r="DV187" s="26"/>
      <c r="EB187" s="26"/>
      <c r="EC187" s="6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64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6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65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6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65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6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64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/>
      <c r="JK187" s="13"/>
      <c r="JL187" s="13"/>
      <c r="JM187" s="13"/>
      <c r="JN187" s="13"/>
      <c r="JO187" s="13"/>
      <c r="JP187" s="13"/>
      <c r="JQ187" s="13"/>
      <c r="JR187" s="13"/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/>
      <c r="KF187" s="13"/>
      <c r="KG187" s="13"/>
      <c r="KH187" s="13"/>
      <c r="KI187" s="64"/>
      <c r="KJ187" s="13"/>
      <c r="KK187" s="13"/>
      <c r="KL187" s="13"/>
      <c r="KM187" s="13"/>
      <c r="KN187" s="13"/>
      <c r="KO187" s="13"/>
      <c r="KP187" s="13"/>
      <c r="KQ187" s="13"/>
      <c r="KR187" s="13"/>
      <c r="KS187" s="13"/>
      <c r="KT187" s="13"/>
      <c r="KU187" s="13"/>
      <c r="KV187" s="13"/>
      <c r="KW187" s="13"/>
      <c r="KX187" s="13"/>
      <c r="KY187" s="13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</row>
    <row r="188" spans="1:699" x14ac:dyDescent="0.25">
      <c r="A188" s="21"/>
      <c r="B188" s="13"/>
      <c r="D188" s="13"/>
      <c r="E188" s="13"/>
      <c r="F188" s="2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25"/>
      <c r="X188" s="25"/>
      <c r="Y188" s="50"/>
      <c r="Z188" s="50"/>
      <c r="AA188" s="25"/>
      <c r="AB188" s="25"/>
      <c r="AC188" s="25"/>
      <c r="AD188" s="25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60"/>
      <c r="BC188" s="15"/>
      <c r="BD188" s="15"/>
      <c r="BE188" s="15"/>
      <c r="BF188" s="27"/>
      <c r="BG188" s="13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59"/>
      <c r="BV188" s="59"/>
      <c r="BW188" s="59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K188" s="25"/>
      <c r="CL188" s="25"/>
      <c r="CM188" s="25"/>
      <c r="CN188" s="61"/>
      <c r="CO188" s="61"/>
      <c r="CP188" s="61"/>
      <c r="CQ188" s="61"/>
      <c r="CR188" s="61"/>
      <c r="CS188" s="25"/>
      <c r="CT188" s="25"/>
      <c r="CU188" s="25"/>
      <c r="CV188" s="25"/>
      <c r="CW188" s="25"/>
      <c r="CX188" s="13"/>
      <c r="CY188" s="13"/>
      <c r="CZ188" s="15"/>
      <c r="DA188" s="15"/>
      <c r="DB188" s="15"/>
      <c r="DC188" s="15"/>
      <c r="DD188" s="86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5"/>
      <c r="DR188" s="15"/>
      <c r="DS188" s="15"/>
      <c r="DT188" s="15"/>
      <c r="DU188" s="15"/>
      <c r="DV188" s="15"/>
      <c r="DW188" s="15"/>
      <c r="DX188" s="13"/>
      <c r="DY188" s="13"/>
      <c r="DZ188" s="13"/>
      <c r="EA188" s="13"/>
      <c r="EB188" s="15"/>
      <c r="EC188" s="6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64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6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65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6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65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6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/>
      <c r="IS188" s="13"/>
      <c r="IT188" s="13"/>
      <c r="IU188" s="13"/>
      <c r="IV188" s="13"/>
      <c r="IW188" s="13"/>
      <c r="IX188" s="13"/>
      <c r="IY188" s="64"/>
      <c r="IZ188" s="13"/>
      <c r="JA188" s="13"/>
      <c r="JB188" s="13"/>
      <c r="JC188" s="13"/>
      <c r="JD188" s="13"/>
      <c r="JE188" s="13"/>
      <c r="JF188" s="13"/>
      <c r="JG188" s="13"/>
      <c r="JH188" s="13"/>
      <c r="JI188" s="13"/>
      <c r="JJ188" s="13"/>
      <c r="JK188" s="13"/>
      <c r="JL188" s="13"/>
      <c r="JM188" s="13"/>
      <c r="JN188" s="13"/>
      <c r="JO188" s="13"/>
      <c r="JP188" s="13"/>
      <c r="JQ188" s="13"/>
      <c r="JR188" s="13"/>
      <c r="JS188" s="13"/>
      <c r="JT188" s="13"/>
      <c r="JU188" s="13"/>
      <c r="JV188" s="13"/>
      <c r="JW188" s="13"/>
      <c r="JX188" s="13"/>
      <c r="JY188" s="13"/>
      <c r="JZ188" s="13"/>
      <c r="KA188" s="13"/>
      <c r="KB188" s="13"/>
      <c r="KC188" s="13"/>
      <c r="KD188" s="13"/>
      <c r="KE188" s="13"/>
      <c r="KF188" s="13"/>
      <c r="KG188" s="13"/>
      <c r="KH188" s="13"/>
      <c r="KI188" s="64"/>
      <c r="KJ188" s="13"/>
      <c r="KK188" s="13"/>
      <c r="KL188" s="13"/>
      <c r="KM188" s="13"/>
      <c r="KN188" s="13"/>
      <c r="KO188" s="13"/>
      <c r="KP188" s="13"/>
      <c r="KQ188" s="13"/>
      <c r="KR188" s="13"/>
      <c r="KS188" s="13"/>
      <c r="KT188" s="13"/>
      <c r="KU188" s="13"/>
      <c r="KV188" s="13"/>
      <c r="KW188" s="13"/>
      <c r="KX188" s="13"/>
      <c r="KY188" s="13"/>
    </row>
    <row r="189" spans="1:699" x14ac:dyDescent="0.25">
      <c r="A189" s="88"/>
      <c r="B189" s="36"/>
      <c r="D189" s="36"/>
      <c r="E189" s="36"/>
      <c r="F189" s="117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128"/>
      <c r="X189" s="128"/>
      <c r="Y189" s="53"/>
      <c r="Z189" s="53"/>
      <c r="AA189" s="118"/>
      <c r="AB189" s="118"/>
      <c r="AD189" s="25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120"/>
      <c r="BD189" s="120"/>
      <c r="BE189" s="120"/>
      <c r="BF189" s="121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122"/>
      <c r="BV189" s="122"/>
      <c r="BW189" s="122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K189" s="36"/>
      <c r="CL189" s="36"/>
      <c r="CM189" s="36"/>
      <c r="CN189" s="123"/>
      <c r="CO189" s="123"/>
      <c r="CP189" s="36"/>
      <c r="CQ189" s="36"/>
      <c r="CR189" s="36"/>
      <c r="CS189" s="128"/>
      <c r="CT189" s="128"/>
      <c r="CU189" s="128"/>
      <c r="CV189" s="128"/>
      <c r="CW189" s="128"/>
      <c r="CX189" s="13"/>
      <c r="CY189" s="13"/>
      <c r="CZ189" s="120"/>
      <c r="DA189" s="120"/>
      <c r="DB189" s="120"/>
      <c r="DC189" s="120"/>
      <c r="DD189" s="153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120"/>
      <c r="DR189" s="36"/>
      <c r="DS189" s="36"/>
      <c r="DT189" s="36"/>
      <c r="DU189" s="36"/>
      <c r="DV189" s="120"/>
      <c r="DW189" s="120"/>
      <c r="DX189" s="36"/>
      <c r="DY189" s="36"/>
      <c r="DZ189" s="36"/>
      <c r="EA189" s="36"/>
      <c r="EB189" s="120"/>
      <c r="EC189" s="125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12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125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127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125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127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6"/>
      <c r="ID189" s="36"/>
      <c r="IE189" s="36"/>
      <c r="IF189" s="36"/>
      <c r="IG189" s="125"/>
      <c r="IH189" s="36"/>
      <c r="II189" s="36"/>
      <c r="IJ189" s="36"/>
      <c r="IK189" s="36"/>
      <c r="IL189" s="36"/>
      <c r="IM189" s="36"/>
      <c r="IN189" s="36"/>
      <c r="IO189" s="36"/>
      <c r="IP189" s="36"/>
      <c r="IQ189" s="36"/>
      <c r="IR189" s="36"/>
      <c r="IS189" s="36"/>
      <c r="IT189" s="36"/>
      <c r="IU189" s="36"/>
      <c r="IV189" s="36"/>
      <c r="IW189" s="36"/>
      <c r="IX189" s="36"/>
      <c r="IY189" s="126"/>
      <c r="IZ189" s="36"/>
      <c r="JA189" s="36"/>
      <c r="JB189" s="36"/>
      <c r="JC189" s="36"/>
      <c r="JD189" s="36"/>
      <c r="JE189" s="36"/>
      <c r="JF189" s="36"/>
      <c r="JG189" s="36"/>
      <c r="JH189" s="36"/>
      <c r="JI189" s="36"/>
      <c r="JJ189" s="36"/>
      <c r="JK189" s="36"/>
      <c r="JL189" s="36"/>
      <c r="JM189" s="36"/>
      <c r="JN189" s="36"/>
      <c r="JO189" s="36"/>
      <c r="JP189" s="36"/>
      <c r="JQ189" s="36"/>
      <c r="JR189" s="36"/>
      <c r="JS189" s="36"/>
      <c r="JT189" s="36"/>
      <c r="JU189" s="36"/>
      <c r="JV189" s="36"/>
      <c r="JW189" s="36"/>
      <c r="JX189" s="36"/>
      <c r="JY189" s="36"/>
      <c r="JZ189" s="36"/>
      <c r="KA189" s="36"/>
      <c r="KB189" s="36"/>
      <c r="KC189" s="36"/>
      <c r="KD189" s="36"/>
      <c r="KE189" s="36"/>
      <c r="KF189" s="36"/>
      <c r="KG189" s="36"/>
      <c r="KH189" s="36"/>
      <c r="KI189" s="126"/>
      <c r="KJ189" s="36"/>
      <c r="KK189" s="36"/>
      <c r="KL189" s="36"/>
      <c r="KM189" s="36"/>
      <c r="KN189" s="36"/>
      <c r="KO189" s="36"/>
      <c r="KP189" s="36"/>
      <c r="KQ189" s="36"/>
      <c r="KR189" s="36"/>
      <c r="KS189" s="36"/>
      <c r="KT189" s="36"/>
      <c r="KU189" s="36"/>
      <c r="KV189" s="36"/>
      <c r="KW189" s="36"/>
      <c r="KX189" s="36"/>
      <c r="KY189" s="36"/>
      <c r="KZ189" s="155"/>
      <c r="LA189" s="155"/>
      <c r="LB189" s="155"/>
      <c r="LC189" s="155"/>
      <c r="LD189" s="155"/>
      <c r="LE189" s="155"/>
      <c r="LF189" s="155"/>
      <c r="LG189" s="155"/>
      <c r="LH189" s="155"/>
      <c r="LI189" s="155"/>
      <c r="LJ189" s="155"/>
      <c r="LK189" s="155"/>
      <c r="LL189" s="155"/>
      <c r="LM189" s="155"/>
      <c r="LN189" s="155"/>
      <c r="LO189" s="155"/>
      <c r="LP189" s="155"/>
      <c r="LQ189" s="155"/>
      <c r="LR189" s="155"/>
      <c r="LS189" s="155"/>
      <c r="LT189" s="155"/>
      <c r="LU189" s="155"/>
      <c r="LV189" s="155"/>
      <c r="LW189" s="155"/>
      <c r="LX189" s="155"/>
      <c r="LY189" s="155"/>
      <c r="LZ189" s="155"/>
      <c r="MA189" s="155"/>
      <c r="MB189" s="155"/>
      <c r="MC189" s="155"/>
      <c r="MD189" s="155"/>
      <c r="ME189" s="155"/>
      <c r="MF189" s="155"/>
      <c r="MG189" s="155"/>
      <c r="MH189" s="155"/>
      <c r="MI189" s="155"/>
      <c r="MJ189" s="155"/>
      <c r="MK189" s="155"/>
      <c r="ML189" s="155"/>
      <c r="MM189" s="155"/>
      <c r="MN189" s="155"/>
      <c r="MO189" s="155"/>
      <c r="MP189" s="155"/>
      <c r="MQ189" s="155"/>
      <c r="MR189" s="155"/>
      <c r="MS189" s="155"/>
      <c r="MT189" s="155"/>
      <c r="MU189" s="155"/>
      <c r="MV189" s="155"/>
      <c r="MW189" s="155"/>
      <c r="MX189" s="155"/>
      <c r="MY189" s="155"/>
      <c r="MZ189" s="155"/>
      <c r="NA189" s="155"/>
      <c r="NB189" s="155"/>
      <c r="NC189" s="155"/>
      <c r="ND189" s="155"/>
      <c r="NE189" s="155"/>
      <c r="NF189" s="155"/>
      <c r="NG189" s="155"/>
      <c r="NH189" s="155"/>
      <c r="NI189" s="155"/>
      <c r="NJ189" s="155"/>
      <c r="NK189" s="155"/>
      <c r="NL189" s="155"/>
      <c r="NM189" s="155"/>
      <c r="NN189" s="155"/>
      <c r="NO189" s="155"/>
      <c r="NP189" s="155"/>
      <c r="NQ189" s="155"/>
      <c r="NR189" s="155"/>
      <c r="NS189" s="155"/>
      <c r="NT189" s="155"/>
      <c r="NU189" s="155"/>
      <c r="NV189" s="155"/>
      <c r="NW189" s="155"/>
      <c r="NX189" s="155"/>
      <c r="NY189" s="155"/>
      <c r="NZ189" s="155"/>
      <c r="OA189" s="155"/>
      <c r="OB189" s="155"/>
      <c r="OC189" s="155"/>
      <c r="OD189" s="155"/>
      <c r="OE189" s="155"/>
      <c r="OF189" s="155"/>
      <c r="OG189" s="155"/>
      <c r="OH189" s="155"/>
      <c r="OI189" s="155"/>
      <c r="OJ189" s="155"/>
      <c r="OK189" s="155"/>
      <c r="OL189" s="155"/>
      <c r="OM189" s="155"/>
      <c r="ON189" s="155"/>
      <c r="OO189" s="155"/>
      <c r="OP189" s="155"/>
      <c r="OQ189" s="155"/>
      <c r="OR189" s="155"/>
      <c r="OS189" s="155"/>
      <c r="OT189" s="155"/>
      <c r="OU189" s="155"/>
      <c r="OV189" s="155"/>
      <c r="OW189" s="155"/>
      <c r="OX189" s="155"/>
      <c r="OY189" s="155"/>
      <c r="OZ189" s="155"/>
      <c r="PA189" s="155"/>
      <c r="PB189" s="155"/>
      <c r="PC189" s="155"/>
      <c r="PD189" s="155"/>
      <c r="PE189" s="155"/>
      <c r="PF189" s="155"/>
      <c r="PG189" s="155"/>
      <c r="PH189" s="155"/>
      <c r="PI189" s="155"/>
      <c r="PJ189" s="155"/>
      <c r="PK189" s="155"/>
      <c r="PL189" s="155"/>
      <c r="PM189" s="155"/>
      <c r="PN189" s="155"/>
      <c r="PO189" s="155"/>
      <c r="PP189" s="155"/>
      <c r="PQ189" s="155"/>
      <c r="PR189" s="155"/>
      <c r="PS189" s="155"/>
      <c r="PT189" s="155"/>
      <c r="PU189" s="155"/>
      <c r="PV189" s="155"/>
      <c r="PW189" s="155"/>
      <c r="PX189" s="155"/>
      <c r="PY189" s="155"/>
      <c r="PZ189" s="155"/>
      <c r="QA189" s="155"/>
      <c r="QB189" s="155"/>
      <c r="QC189" s="155"/>
      <c r="QD189" s="155"/>
      <c r="QE189" s="155"/>
      <c r="QF189" s="155"/>
      <c r="QG189" s="155"/>
      <c r="QH189" s="155"/>
      <c r="QI189" s="155"/>
      <c r="QJ189" s="155"/>
      <c r="QK189" s="155"/>
      <c r="QL189" s="155"/>
      <c r="QM189" s="155"/>
      <c r="QN189" s="155"/>
      <c r="QO189" s="155"/>
      <c r="QP189" s="155"/>
      <c r="QQ189" s="155"/>
      <c r="QR189" s="155"/>
      <c r="QS189" s="155"/>
      <c r="QT189" s="155"/>
      <c r="QU189" s="155"/>
      <c r="QV189" s="155"/>
      <c r="QW189" s="155"/>
      <c r="QX189" s="155"/>
      <c r="QY189" s="155"/>
      <c r="QZ189" s="155"/>
      <c r="RA189" s="155"/>
      <c r="RB189" s="155"/>
      <c r="RC189" s="155"/>
      <c r="RD189" s="155"/>
      <c r="RE189" s="155"/>
      <c r="RF189" s="155"/>
      <c r="RG189" s="155"/>
      <c r="RH189" s="155"/>
      <c r="RI189" s="155"/>
      <c r="RJ189" s="155"/>
      <c r="RK189" s="155"/>
      <c r="RL189" s="155"/>
      <c r="RM189" s="155"/>
      <c r="RN189" s="155"/>
      <c r="RO189" s="155"/>
      <c r="RP189" s="155"/>
      <c r="RQ189" s="155"/>
      <c r="RR189" s="155"/>
      <c r="RS189" s="155"/>
      <c r="RT189" s="155"/>
      <c r="RU189" s="155"/>
      <c r="RV189" s="155"/>
      <c r="RW189" s="155"/>
      <c r="RX189" s="155"/>
      <c r="RY189" s="155"/>
      <c r="RZ189" s="155"/>
      <c r="SA189" s="155"/>
      <c r="SB189" s="155"/>
      <c r="SC189" s="155"/>
      <c r="SD189" s="155"/>
      <c r="SE189" s="155"/>
      <c r="SF189" s="155"/>
      <c r="SG189" s="155"/>
      <c r="SH189" s="155"/>
      <c r="SI189" s="155"/>
      <c r="SJ189" s="155"/>
      <c r="SK189" s="155"/>
      <c r="SL189" s="155"/>
      <c r="SM189" s="155"/>
      <c r="SN189" s="155"/>
      <c r="SO189" s="155"/>
      <c r="SP189" s="155"/>
      <c r="SQ189" s="155"/>
      <c r="SR189" s="155"/>
      <c r="SS189" s="155"/>
      <c r="ST189" s="155"/>
      <c r="SU189" s="155"/>
      <c r="SV189" s="155"/>
      <c r="SW189" s="155"/>
      <c r="SX189" s="155"/>
      <c r="SY189" s="155"/>
      <c r="SZ189" s="155"/>
      <c r="TA189" s="155"/>
      <c r="TB189" s="155"/>
      <c r="TC189" s="155"/>
      <c r="TD189" s="155"/>
      <c r="TE189" s="155"/>
      <c r="TF189" s="155"/>
      <c r="TG189" s="155"/>
      <c r="TH189" s="155"/>
      <c r="TI189" s="155"/>
      <c r="TJ189" s="155"/>
      <c r="TK189" s="155"/>
      <c r="TL189" s="155"/>
      <c r="TM189" s="155"/>
      <c r="TN189" s="155"/>
      <c r="TO189" s="155"/>
      <c r="TP189" s="155"/>
    </row>
    <row r="190" spans="1:699" x14ac:dyDescent="0.25">
      <c r="A190" s="21"/>
      <c r="B190" s="13"/>
      <c r="D190" s="13"/>
      <c r="E190" s="13"/>
      <c r="F190" s="2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25"/>
      <c r="X190" s="25"/>
      <c r="Y190" s="53"/>
      <c r="Z190" s="53"/>
      <c r="AA190" s="25"/>
      <c r="AB190" s="25"/>
      <c r="AC190" s="25"/>
      <c r="AD190" s="25"/>
      <c r="AE190" s="13"/>
      <c r="AF190" s="13"/>
      <c r="AG190" s="25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5"/>
      <c r="BD190" s="15"/>
      <c r="BE190" s="15"/>
      <c r="BF190" s="27"/>
      <c r="BG190" s="13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59"/>
      <c r="BV190" s="59"/>
      <c r="BW190" s="59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K190" s="25"/>
      <c r="CL190" s="25"/>
      <c r="CM190" s="25"/>
      <c r="CN190" s="61"/>
      <c r="CO190" s="61"/>
      <c r="CP190" s="61"/>
      <c r="CQ190" s="61"/>
      <c r="CR190" s="61"/>
      <c r="CS190" s="25"/>
      <c r="CT190" s="25"/>
      <c r="CU190" s="25"/>
      <c r="CV190" s="25"/>
      <c r="CW190" s="25"/>
      <c r="CX190" s="13"/>
      <c r="CY190" s="13"/>
      <c r="CZ190" s="26"/>
      <c r="DA190" s="26"/>
      <c r="DB190" s="26"/>
      <c r="DC190" s="26"/>
      <c r="DD190" s="86"/>
      <c r="DQ190" s="26"/>
      <c r="DR190" s="26"/>
      <c r="DS190" s="26"/>
      <c r="DT190" s="26"/>
      <c r="DU190" s="26"/>
      <c r="DV190" s="26"/>
      <c r="DW190" s="26"/>
      <c r="EB190" s="26"/>
      <c r="EC190" s="6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64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6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65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6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65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  <c r="IG190" s="63"/>
      <c r="IH190" s="13"/>
      <c r="II190" s="13"/>
      <c r="IJ190" s="13"/>
      <c r="IK190" s="13"/>
      <c r="IL190" s="13"/>
      <c r="IM190" s="13"/>
      <c r="IN190" s="13"/>
      <c r="IO190" s="13"/>
      <c r="IP190" s="13"/>
      <c r="IQ190" s="13"/>
      <c r="IR190" s="13"/>
      <c r="IS190" s="13"/>
      <c r="IT190" s="13"/>
      <c r="IU190" s="13"/>
      <c r="IV190" s="13"/>
      <c r="IW190" s="13"/>
      <c r="IX190" s="13"/>
      <c r="IY190" s="64"/>
      <c r="IZ190" s="13"/>
      <c r="JA190" s="13"/>
      <c r="JB190" s="13"/>
      <c r="JC190" s="13"/>
      <c r="JD190" s="13"/>
      <c r="JE190" s="13"/>
      <c r="JF190" s="13"/>
      <c r="JG190" s="13"/>
      <c r="JH190" s="13"/>
      <c r="JI190" s="13"/>
      <c r="JJ190" s="13"/>
      <c r="JK190" s="13"/>
      <c r="JL190" s="13"/>
      <c r="JM190" s="13"/>
      <c r="JN190" s="13"/>
      <c r="JO190" s="13"/>
      <c r="JP190" s="13"/>
      <c r="JQ190" s="13"/>
      <c r="JR190" s="13"/>
      <c r="JS190" s="13"/>
      <c r="JT190" s="13"/>
      <c r="JU190" s="13"/>
      <c r="JV190" s="13"/>
      <c r="JW190" s="13"/>
      <c r="JX190" s="13"/>
      <c r="JY190" s="13"/>
      <c r="JZ190" s="13"/>
      <c r="KA190" s="13"/>
      <c r="KB190" s="13"/>
      <c r="KC190" s="13"/>
      <c r="KD190" s="13"/>
      <c r="KE190" s="13"/>
      <c r="KF190" s="13"/>
      <c r="KG190" s="13"/>
      <c r="KH190" s="13"/>
      <c r="KI190" s="64"/>
      <c r="KJ190" s="13"/>
      <c r="KK190" s="13"/>
      <c r="KL190" s="13"/>
      <c r="KM190" s="13"/>
      <c r="KN190" s="13"/>
      <c r="KO190" s="13"/>
      <c r="KP190" s="13"/>
      <c r="KQ190" s="13"/>
      <c r="KR190" s="13"/>
      <c r="KS190" s="13"/>
      <c r="KT190" s="13"/>
      <c r="KU190" s="13"/>
      <c r="KV190" s="13"/>
      <c r="KW190" s="13"/>
      <c r="KX190" s="13"/>
      <c r="KY190" s="13"/>
    </row>
    <row r="191" spans="1:699" ht="18" customHeight="1" x14ac:dyDescent="0.25">
      <c r="A191" s="21"/>
      <c r="B191" s="13"/>
      <c r="F191" s="22"/>
      <c r="AG191" s="23"/>
      <c r="BF191" s="27"/>
      <c r="CN191" s="105"/>
      <c r="CO191" s="105"/>
      <c r="CP191" s="105"/>
      <c r="CZ191" s="26"/>
      <c r="DA191" s="26"/>
      <c r="DB191" s="26"/>
      <c r="DC191" s="26"/>
      <c r="DD191" s="29"/>
      <c r="DV191" s="26"/>
      <c r="EB191" s="26"/>
      <c r="EC191" s="30"/>
      <c r="EU191" s="31"/>
      <c r="FM191" s="30"/>
      <c r="GE191" s="32"/>
      <c r="GW191" s="30"/>
      <c r="HO191" s="32"/>
      <c r="IG191" s="30"/>
      <c r="IY191" s="31"/>
      <c r="KI191" s="31"/>
      <c r="WH191" s="36"/>
      <c r="WI191" s="36"/>
      <c r="WJ191" s="36"/>
      <c r="WK191" s="36"/>
      <c r="WL191" s="36"/>
      <c r="WM191" s="36"/>
      <c r="WN191" s="36"/>
      <c r="WO191" s="36"/>
      <c r="WP191" s="36"/>
      <c r="WQ191" s="36"/>
      <c r="WR191" s="36"/>
      <c r="WS191" s="36"/>
      <c r="WT191" s="36"/>
      <c r="WU191" s="36"/>
      <c r="WV191" s="36"/>
      <c r="WW191" s="36"/>
      <c r="WX191" s="36"/>
      <c r="WY191" s="36"/>
      <c r="WZ191" s="36"/>
      <c r="XA191" s="36"/>
      <c r="XB191" s="36"/>
      <c r="XC191" s="36"/>
      <c r="XD191" s="36"/>
      <c r="XE191" s="36"/>
      <c r="XF191" s="36"/>
      <c r="XG191" s="36"/>
      <c r="XH191" s="36"/>
      <c r="XI191" s="36"/>
      <c r="XJ191" s="36"/>
      <c r="XK191" s="36"/>
      <c r="XL191" s="36"/>
      <c r="XM191" s="36"/>
      <c r="XN191" s="36"/>
      <c r="XO191" s="36"/>
      <c r="XP191" s="36"/>
      <c r="XQ191" s="36"/>
      <c r="XR191" s="36"/>
      <c r="XS191" s="36"/>
      <c r="XT191" s="36"/>
      <c r="XU191" s="36"/>
      <c r="XV191" s="36"/>
      <c r="XW191" s="36"/>
      <c r="XX191" s="36"/>
      <c r="XY191" s="36"/>
      <c r="XZ191" s="36"/>
      <c r="YA191" s="36"/>
      <c r="YB191" s="36"/>
      <c r="YC191" s="36"/>
      <c r="YD191" s="36"/>
      <c r="YE191" s="36"/>
      <c r="YF191" s="36"/>
      <c r="YG191" s="36"/>
      <c r="YH191" s="36"/>
      <c r="YI191" s="36"/>
      <c r="YJ191" s="36"/>
      <c r="YK191" s="36"/>
      <c r="YL191" s="36"/>
      <c r="YM191" s="36"/>
      <c r="YN191" s="36"/>
      <c r="YO191" s="36"/>
      <c r="YP191" s="36"/>
      <c r="YQ191" s="36"/>
      <c r="YR191" s="36"/>
      <c r="YS191" s="36"/>
      <c r="YT191" s="36"/>
      <c r="YU191" s="36"/>
      <c r="YV191" s="36"/>
      <c r="YW191" s="36"/>
      <c r="YX191" s="36"/>
      <c r="YY191" s="36"/>
      <c r="YZ191" s="36"/>
      <c r="ZA191" s="36"/>
      <c r="ZB191" s="36"/>
      <c r="ZC191" s="36"/>
      <c r="ZD191" s="36"/>
      <c r="ZE191" s="36"/>
      <c r="ZF191" s="36"/>
      <c r="ZG191" s="36"/>
      <c r="ZH191" s="36"/>
      <c r="ZI191" s="36"/>
      <c r="ZJ191" s="36"/>
      <c r="ZK191" s="36"/>
      <c r="ZL191" s="36"/>
      <c r="ZM191" s="36"/>
      <c r="ZN191" s="36"/>
      <c r="ZO191" s="36"/>
      <c r="ZP191" s="36"/>
      <c r="ZQ191" s="36"/>
      <c r="ZR191" s="36"/>
      <c r="ZS191" s="36"/>
      <c r="ZT191" s="36"/>
      <c r="ZU191" s="36"/>
      <c r="ZV191" s="36"/>
      <c r="ZW191" s="36"/>
    </row>
    <row r="192" spans="1:699" x14ac:dyDescent="0.25">
      <c r="A192" s="21"/>
      <c r="B192" s="13"/>
      <c r="D192" s="13"/>
      <c r="E192" s="13"/>
      <c r="F192" s="2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25"/>
      <c r="X192" s="25"/>
      <c r="Y192" s="53"/>
      <c r="Z192" s="53"/>
      <c r="AA192" s="25"/>
      <c r="AB192" s="25"/>
      <c r="AC192" s="25"/>
      <c r="AD192" s="25"/>
      <c r="AE192" s="13"/>
      <c r="AF192" s="13"/>
      <c r="AG192" s="25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5"/>
      <c r="BD192" s="15"/>
      <c r="BE192" s="15"/>
      <c r="BF192" s="27"/>
      <c r="BG192" s="13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59"/>
      <c r="BV192" s="59"/>
      <c r="BW192" s="59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K192" s="25"/>
      <c r="CL192" s="25"/>
      <c r="CM192" s="25"/>
      <c r="CN192" s="61"/>
      <c r="CO192" s="61"/>
      <c r="CP192" s="61"/>
      <c r="CQ192" s="61"/>
      <c r="CR192" s="61"/>
      <c r="CS192" s="25"/>
      <c r="CT192" s="25"/>
      <c r="CU192" s="25"/>
      <c r="CV192" s="25"/>
      <c r="CW192" s="25"/>
      <c r="CX192" s="13"/>
      <c r="CY192" s="13"/>
      <c r="CZ192" s="26"/>
      <c r="DA192" s="26"/>
      <c r="DB192" s="26"/>
      <c r="DC192" s="26"/>
      <c r="DD192" s="86"/>
      <c r="DQ192" s="26"/>
      <c r="DR192" s="26"/>
      <c r="DS192" s="26"/>
      <c r="DT192" s="26"/>
      <c r="DU192" s="26"/>
      <c r="DV192" s="26"/>
      <c r="DW192" s="26"/>
      <c r="EB192" s="26"/>
      <c r="EC192" s="6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64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6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65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6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65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63"/>
      <c r="IH192" s="13"/>
      <c r="II192" s="13"/>
      <c r="IJ192" s="13"/>
      <c r="IK192" s="13"/>
      <c r="IL192" s="13"/>
      <c r="IM192" s="13"/>
      <c r="IN192" s="13"/>
      <c r="IO192" s="13"/>
      <c r="IP192" s="13"/>
      <c r="IQ192" s="13"/>
      <c r="IR192" s="13"/>
      <c r="IS192" s="13"/>
      <c r="IT192" s="13"/>
      <c r="IU192" s="13"/>
      <c r="IV192" s="13"/>
      <c r="IW192" s="13"/>
      <c r="IX192" s="13"/>
      <c r="IY192" s="64"/>
      <c r="IZ192" s="13"/>
      <c r="JA192" s="13"/>
      <c r="JB192" s="13"/>
      <c r="JC192" s="13"/>
      <c r="JD192" s="13"/>
      <c r="JE192" s="13"/>
      <c r="JF192" s="13"/>
      <c r="JG192" s="13"/>
      <c r="JH192" s="13"/>
      <c r="JI192" s="13"/>
      <c r="JJ192" s="13"/>
      <c r="JK192" s="13"/>
      <c r="JL192" s="13"/>
      <c r="JM192" s="13"/>
      <c r="JN192" s="13"/>
      <c r="JO192" s="13"/>
      <c r="JP192" s="13"/>
      <c r="JQ192" s="13"/>
      <c r="JR192" s="13"/>
      <c r="JS192" s="13"/>
      <c r="JT192" s="13"/>
      <c r="JU192" s="13"/>
      <c r="JV192" s="13"/>
      <c r="JW192" s="13"/>
      <c r="JX192" s="13"/>
      <c r="JY192" s="13"/>
      <c r="JZ192" s="13"/>
      <c r="KA192" s="13"/>
      <c r="KB192" s="13"/>
      <c r="KC192" s="13"/>
      <c r="KD192" s="13"/>
      <c r="KE192" s="13"/>
      <c r="KF192" s="13"/>
      <c r="KG192" s="13"/>
      <c r="KH192" s="13"/>
      <c r="KI192" s="64"/>
      <c r="KJ192" s="13"/>
      <c r="KK192" s="13"/>
      <c r="KL192" s="13"/>
      <c r="KM192" s="13"/>
      <c r="KN192" s="13"/>
      <c r="KO192" s="13"/>
      <c r="KP192" s="13"/>
      <c r="KQ192" s="13"/>
      <c r="KR192" s="13"/>
      <c r="KS192" s="13"/>
      <c r="KT192" s="13"/>
      <c r="KU192" s="13"/>
      <c r="KV192" s="13"/>
      <c r="KW192" s="13"/>
      <c r="KX192" s="13"/>
      <c r="KY192" s="13"/>
    </row>
    <row r="193" spans="1:699" x14ac:dyDescent="0.25">
      <c r="A193" s="21"/>
      <c r="B193" s="13"/>
      <c r="D193" s="13"/>
      <c r="E193" s="13"/>
      <c r="F193" s="2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59"/>
      <c r="X193" s="59"/>
      <c r="Y193" s="53"/>
      <c r="Z193" s="53"/>
      <c r="AA193" s="25"/>
      <c r="AB193" s="25"/>
      <c r="AC193" s="25"/>
      <c r="AD193" s="25"/>
      <c r="AE193" s="13"/>
      <c r="AF193" s="13"/>
      <c r="AG193" s="25"/>
      <c r="AH193" s="13"/>
      <c r="AI193" s="13"/>
      <c r="AJ193" s="13"/>
      <c r="AK193" s="13"/>
      <c r="AL193" s="13"/>
      <c r="AM193" s="13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13"/>
      <c r="AZ193" s="13"/>
      <c r="BA193" s="13"/>
      <c r="BB193" s="13"/>
      <c r="BC193" s="15"/>
      <c r="BD193" s="15"/>
      <c r="BE193" s="15"/>
      <c r="BF193" s="27"/>
      <c r="BG193" s="13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59"/>
      <c r="BV193" s="59"/>
      <c r="BW193" s="59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K193" s="25"/>
      <c r="CL193" s="25"/>
      <c r="CM193" s="25"/>
      <c r="CN193" s="61"/>
      <c r="CO193" s="61"/>
      <c r="CP193" s="61"/>
      <c r="CQ193" s="61"/>
      <c r="CR193" s="61"/>
      <c r="CS193" s="25"/>
      <c r="CT193" s="25"/>
      <c r="CU193" s="25"/>
      <c r="CV193" s="25"/>
      <c r="CW193" s="25"/>
      <c r="CX193" s="13"/>
      <c r="CY193" s="13"/>
      <c r="CZ193" s="26"/>
      <c r="DA193" s="26"/>
      <c r="DB193" s="26"/>
      <c r="DC193" s="26"/>
      <c r="DD193" s="86"/>
      <c r="DV193" s="26"/>
      <c r="DW193" s="26"/>
      <c r="EB193" s="26"/>
      <c r="EC193" s="63"/>
      <c r="ED193" s="60"/>
      <c r="EE193" s="60"/>
      <c r="EF193" s="60"/>
      <c r="EG193" s="60"/>
      <c r="EH193" s="60"/>
      <c r="EI193" s="60"/>
      <c r="EJ193" s="60"/>
      <c r="EK193" s="60"/>
      <c r="EL193" s="60"/>
      <c r="EM193" s="60"/>
      <c r="EN193" s="60"/>
      <c r="EO193" s="60"/>
      <c r="EP193" s="60"/>
      <c r="EQ193" s="60"/>
      <c r="ER193" s="60"/>
      <c r="ES193" s="60"/>
      <c r="ET193" s="60"/>
      <c r="EU193" s="64"/>
      <c r="EV193" s="60"/>
      <c r="EW193" s="60"/>
      <c r="EX193" s="60"/>
      <c r="EY193" s="60"/>
      <c r="EZ193" s="60"/>
      <c r="FA193" s="60"/>
      <c r="FB193" s="60"/>
      <c r="FC193" s="60"/>
      <c r="FD193" s="60"/>
      <c r="FE193" s="60"/>
      <c r="FF193" s="60"/>
      <c r="FG193" s="60"/>
      <c r="FH193" s="60"/>
      <c r="FI193" s="60"/>
      <c r="FJ193" s="60"/>
      <c r="FK193" s="60"/>
      <c r="FL193" s="13"/>
      <c r="FM193" s="63"/>
      <c r="FN193" s="60"/>
      <c r="FO193" s="60"/>
      <c r="FP193" s="60"/>
      <c r="FQ193" s="60"/>
      <c r="FR193" s="60"/>
      <c r="FS193" s="60"/>
      <c r="FT193" s="60"/>
      <c r="FU193" s="60"/>
      <c r="FV193" s="60"/>
      <c r="FW193" s="60"/>
      <c r="FX193" s="60"/>
      <c r="FY193" s="60"/>
      <c r="FZ193" s="60"/>
      <c r="GA193" s="60"/>
      <c r="GB193" s="60"/>
      <c r="GC193" s="60"/>
      <c r="GD193" s="60"/>
      <c r="GE193" s="65"/>
      <c r="GF193" s="60"/>
      <c r="GG193" s="60"/>
      <c r="GH193" s="60"/>
      <c r="GI193" s="60"/>
      <c r="GJ193" s="60"/>
      <c r="GK193" s="60"/>
      <c r="GL193" s="60"/>
      <c r="GM193" s="60"/>
      <c r="GN193" s="60"/>
      <c r="GO193" s="60"/>
      <c r="GP193" s="60"/>
      <c r="GQ193" s="60"/>
      <c r="GR193" s="60"/>
      <c r="GS193" s="60"/>
      <c r="GT193" s="60"/>
      <c r="GU193" s="60"/>
      <c r="GV193" s="60"/>
      <c r="GW193" s="63"/>
      <c r="GX193" s="60"/>
      <c r="GY193" s="60"/>
      <c r="GZ193" s="60"/>
      <c r="HA193" s="60"/>
      <c r="HB193" s="60"/>
      <c r="HC193" s="60"/>
      <c r="HD193" s="60"/>
      <c r="HE193" s="60"/>
      <c r="HF193" s="60"/>
      <c r="HG193" s="60"/>
      <c r="HH193" s="60"/>
      <c r="HI193" s="60"/>
      <c r="HJ193" s="60"/>
      <c r="HK193" s="60"/>
      <c r="HL193" s="60"/>
      <c r="HM193" s="60"/>
      <c r="HN193" s="60"/>
      <c r="HO193" s="65"/>
      <c r="HP193" s="60"/>
      <c r="HQ193" s="60"/>
      <c r="HR193" s="60"/>
      <c r="HS193" s="60"/>
      <c r="HT193" s="60"/>
      <c r="HU193" s="60"/>
      <c r="HV193" s="60"/>
      <c r="HW193" s="60"/>
      <c r="HX193" s="60"/>
      <c r="HY193" s="60"/>
      <c r="HZ193" s="60"/>
      <c r="IA193" s="60"/>
      <c r="IB193" s="60"/>
      <c r="IC193" s="60"/>
      <c r="ID193" s="60"/>
      <c r="IE193" s="60"/>
      <c r="IF193" s="60"/>
      <c r="IG193" s="63"/>
      <c r="IH193" s="60"/>
      <c r="II193" s="60"/>
      <c r="IJ193" s="60"/>
      <c r="IK193" s="60"/>
      <c r="IL193" s="60"/>
      <c r="IM193" s="60"/>
      <c r="IN193" s="60"/>
      <c r="IO193" s="60"/>
      <c r="IP193" s="60"/>
      <c r="IQ193" s="60"/>
      <c r="IR193" s="60"/>
      <c r="IS193" s="60"/>
      <c r="IT193" s="60"/>
      <c r="IU193" s="60"/>
      <c r="IV193" s="60"/>
      <c r="IW193" s="60"/>
      <c r="IX193" s="60"/>
      <c r="IY193" s="64"/>
      <c r="IZ193" s="60"/>
      <c r="JA193" s="60"/>
      <c r="JB193" s="60"/>
      <c r="JC193" s="60"/>
      <c r="JD193" s="60"/>
      <c r="JE193" s="60"/>
      <c r="JF193" s="60"/>
      <c r="JG193" s="60"/>
      <c r="JH193" s="60"/>
      <c r="JI193" s="60"/>
      <c r="JJ193" s="60"/>
      <c r="JK193" s="60"/>
      <c r="JL193" s="60"/>
      <c r="JM193" s="60"/>
      <c r="JN193" s="60"/>
      <c r="JO193" s="60"/>
      <c r="JP193" s="60"/>
      <c r="JQ193" s="60"/>
      <c r="JR193" s="60"/>
      <c r="JS193" s="60"/>
      <c r="JT193" s="60"/>
      <c r="JU193" s="60"/>
      <c r="JV193" s="60"/>
      <c r="JW193" s="60"/>
      <c r="JX193" s="60"/>
      <c r="JY193" s="60"/>
      <c r="JZ193" s="60"/>
      <c r="KA193" s="60"/>
      <c r="KB193" s="60"/>
      <c r="KC193" s="60"/>
      <c r="KD193" s="60"/>
      <c r="KE193" s="60"/>
      <c r="KF193" s="60"/>
      <c r="KG193" s="60"/>
      <c r="KH193" s="60"/>
      <c r="KI193" s="64"/>
      <c r="KJ193" s="60"/>
      <c r="KK193" s="60"/>
      <c r="KL193" s="60"/>
      <c r="KM193" s="60"/>
      <c r="KN193" s="60"/>
      <c r="KO193" s="60"/>
      <c r="KP193" s="60"/>
      <c r="KQ193" s="60"/>
      <c r="KR193" s="60"/>
      <c r="KS193" s="60"/>
      <c r="KT193" s="60"/>
      <c r="KU193" s="60"/>
      <c r="KV193" s="60"/>
      <c r="KW193" s="60"/>
      <c r="KX193" s="60"/>
      <c r="KY193" s="60"/>
      <c r="KZ193" s="42"/>
      <c r="LA193" s="42"/>
      <c r="LB193" s="42"/>
      <c r="LC193" s="42"/>
      <c r="LD193" s="42"/>
      <c r="LE193" s="42"/>
      <c r="LF193" s="42"/>
      <c r="LG193" s="42"/>
      <c r="LH193" s="42"/>
      <c r="LI193" s="42"/>
      <c r="LJ193" s="42"/>
      <c r="LK193" s="42"/>
      <c r="LL193" s="42"/>
      <c r="LM193" s="42"/>
      <c r="LN193" s="42"/>
      <c r="LO193" s="42"/>
      <c r="LP193" s="42"/>
      <c r="LQ193" s="42"/>
      <c r="LR193" s="42"/>
      <c r="LS193" s="42"/>
      <c r="LT193" s="42"/>
      <c r="LU193" s="42"/>
      <c r="LV193" s="42"/>
      <c r="LW193" s="42"/>
      <c r="LX193" s="42"/>
      <c r="LY193" s="42"/>
      <c r="LZ193" s="42"/>
      <c r="MA193" s="42"/>
      <c r="MB193" s="42"/>
      <c r="MC193" s="42"/>
      <c r="MD193" s="42"/>
      <c r="ME193" s="42"/>
      <c r="MF193" s="42"/>
      <c r="MG193" s="42"/>
      <c r="MH193" s="42"/>
      <c r="MI193" s="42"/>
      <c r="MJ193" s="42"/>
      <c r="MK193" s="42"/>
      <c r="ML193" s="42"/>
      <c r="MM193" s="42"/>
      <c r="MN193" s="42"/>
      <c r="MO193" s="42"/>
      <c r="MP193" s="42"/>
      <c r="MQ193" s="42"/>
      <c r="MR193" s="42"/>
      <c r="MS193" s="42"/>
      <c r="MT193" s="42"/>
      <c r="MU193" s="42"/>
      <c r="MV193" s="42"/>
      <c r="MW193" s="42"/>
      <c r="MX193" s="42"/>
      <c r="MY193" s="42"/>
      <c r="MZ193" s="42"/>
      <c r="NA193" s="42"/>
      <c r="NB193" s="42"/>
      <c r="NC193" s="42"/>
      <c r="ND193" s="42"/>
      <c r="NE193" s="42"/>
      <c r="NF193" s="42"/>
      <c r="NG193" s="42"/>
      <c r="NH193" s="42"/>
      <c r="NI193" s="42"/>
      <c r="NJ193" s="42"/>
      <c r="NK193" s="42"/>
      <c r="NL193" s="42"/>
      <c r="NM193" s="42"/>
      <c r="NN193" s="42"/>
      <c r="NO193" s="42"/>
      <c r="NP193" s="42"/>
      <c r="NQ193" s="42"/>
      <c r="NR193" s="42"/>
      <c r="NS193" s="42"/>
      <c r="NT193" s="42"/>
      <c r="NU193" s="42"/>
      <c r="NV193" s="42"/>
      <c r="NW193" s="42"/>
      <c r="NX193" s="42"/>
      <c r="NY193" s="42"/>
      <c r="NZ193" s="42"/>
      <c r="OA193" s="42"/>
      <c r="OB193" s="42"/>
      <c r="OC193" s="42"/>
      <c r="OD193" s="42"/>
      <c r="OE193" s="42"/>
      <c r="OF193" s="42"/>
      <c r="OG193" s="42"/>
      <c r="OH193" s="42"/>
      <c r="OI193" s="42"/>
      <c r="OJ193" s="42"/>
      <c r="OK193" s="42"/>
      <c r="OL193" s="42"/>
      <c r="OM193" s="42"/>
      <c r="ON193" s="42"/>
      <c r="OO193" s="42"/>
      <c r="OP193" s="42"/>
      <c r="OQ193" s="42"/>
      <c r="OR193" s="42"/>
      <c r="OS193" s="42"/>
      <c r="OT193" s="42"/>
      <c r="OU193" s="42"/>
      <c r="OV193" s="42"/>
      <c r="OW193" s="42"/>
      <c r="OX193" s="42"/>
      <c r="OY193" s="42"/>
      <c r="OZ193" s="42"/>
      <c r="PA193" s="42"/>
      <c r="PB193" s="42"/>
      <c r="PC193" s="42"/>
      <c r="PD193" s="42"/>
      <c r="PE193" s="42"/>
      <c r="PF193" s="42"/>
      <c r="PG193" s="42"/>
      <c r="PH193" s="42"/>
      <c r="PI193" s="42"/>
      <c r="PJ193" s="42"/>
      <c r="PK193" s="42"/>
      <c r="PL193" s="42"/>
      <c r="PM193" s="42"/>
      <c r="PN193" s="42"/>
      <c r="PO193" s="42"/>
      <c r="PP193" s="42"/>
      <c r="PQ193" s="42"/>
      <c r="PR193" s="42"/>
      <c r="PS193" s="42"/>
      <c r="PT193" s="42"/>
      <c r="PU193" s="42"/>
      <c r="PV193" s="42"/>
      <c r="PW193" s="42"/>
      <c r="PX193" s="42"/>
      <c r="PY193" s="42"/>
      <c r="PZ193" s="42"/>
      <c r="QA193" s="42"/>
      <c r="QB193" s="42"/>
      <c r="QC193" s="42"/>
      <c r="QD193" s="42"/>
      <c r="QE193" s="42"/>
      <c r="QF193" s="42"/>
      <c r="QG193" s="42"/>
      <c r="QH193" s="42"/>
      <c r="QI193" s="42"/>
      <c r="QJ193" s="42"/>
      <c r="QK193" s="42"/>
      <c r="QL193" s="42"/>
      <c r="QM193" s="42"/>
      <c r="QN193" s="42"/>
      <c r="QO193" s="42"/>
      <c r="QP193" s="42"/>
      <c r="QQ193" s="42"/>
      <c r="QR193" s="42"/>
      <c r="QS193" s="42"/>
      <c r="QT193" s="42"/>
      <c r="QU193" s="42"/>
      <c r="QV193" s="42"/>
      <c r="QW193" s="42"/>
      <c r="QX193" s="42"/>
      <c r="QY193" s="42"/>
      <c r="QZ193" s="42"/>
      <c r="RA193" s="42"/>
      <c r="RB193" s="42"/>
      <c r="RC193" s="42"/>
      <c r="RD193" s="42"/>
      <c r="RE193" s="42"/>
      <c r="RF193" s="42"/>
      <c r="RG193" s="42"/>
      <c r="RH193" s="42"/>
      <c r="RI193" s="42"/>
      <c r="RJ193" s="42"/>
      <c r="RK193" s="42"/>
      <c r="RL193" s="42"/>
      <c r="RM193" s="42"/>
      <c r="RN193" s="42"/>
      <c r="RO193" s="42"/>
      <c r="RP193" s="42"/>
      <c r="RQ193" s="42"/>
      <c r="RR193" s="42"/>
      <c r="RS193" s="42"/>
      <c r="RT193" s="42"/>
      <c r="RU193" s="42"/>
      <c r="RV193" s="42"/>
      <c r="RW193" s="42"/>
      <c r="RX193" s="42"/>
      <c r="RY193" s="42"/>
      <c r="RZ193" s="42"/>
      <c r="SA193" s="42"/>
      <c r="SB193" s="42"/>
      <c r="SC193" s="42"/>
      <c r="SD193" s="42"/>
      <c r="SE193" s="42"/>
      <c r="SF193" s="42"/>
      <c r="SG193" s="42"/>
      <c r="SH193" s="42"/>
      <c r="SI193" s="42"/>
      <c r="SJ193" s="42"/>
      <c r="SK193" s="42"/>
      <c r="SL193" s="42"/>
      <c r="SM193" s="42"/>
      <c r="SN193" s="42"/>
      <c r="SO193" s="42"/>
      <c r="SP193" s="42"/>
      <c r="SQ193" s="42"/>
      <c r="SR193" s="42"/>
      <c r="SS193" s="42"/>
      <c r="ST193" s="42"/>
      <c r="SU193" s="42"/>
      <c r="SV193" s="42"/>
      <c r="SW193" s="42"/>
      <c r="SX193" s="42"/>
      <c r="SY193" s="42"/>
      <c r="SZ193" s="42"/>
      <c r="TA193" s="42"/>
      <c r="TB193" s="42"/>
      <c r="TC193" s="42"/>
      <c r="TD193" s="42"/>
      <c r="TE193" s="42"/>
      <c r="TF193" s="42"/>
      <c r="TG193" s="42"/>
      <c r="TH193" s="42"/>
      <c r="TI193" s="42"/>
      <c r="TJ193" s="42"/>
      <c r="TK193" s="42"/>
      <c r="TL193" s="42"/>
      <c r="TM193" s="42"/>
      <c r="TN193" s="42"/>
      <c r="TO193" s="42"/>
      <c r="TP193" s="42"/>
    </row>
    <row r="194" spans="1:699" x14ac:dyDescent="0.25">
      <c r="A194" s="21"/>
      <c r="B194" s="13"/>
      <c r="D194" s="13"/>
      <c r="E194" s="13"/>
      <c r="F194" s="2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25"/>
      <c r="X194" s="25"/>
      <c r="Y194" s="50"/>
      <c r="Z194" s="50"/>
      <c r="AA194" s="25"/>
      <c r="AB194" s="25"/>
      <c r="AC194" s="25"/>
      <c r="AD194" s="25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5"/>
      <c r="BD194" s="15"/>
      <c r="BE194" s="15"/>
      <c r="BF194" s="27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42"/>
      <c r="BV194" s="42"/>
      <c r="BW194" s="59"/>
      <c r="BX194" s="13"/>
      <c r="BY194" s="13"/>
      <c r="BZ194" s="25"/>
      <c r="CA194" s="13"/>
      <c r="CB194" s="13"/>
      <c r="CC194" s="13"/>
      <c r="CD194" s="13"/>
      <c r="CE194" s="13"/>
      <c r="CF194" s="13"/>
      <c r="CG194" s="13"/>
      <c r="CH194" s="13"/>
      <c r="CI194" s="13"/>
      <c r="CK194" s="13"/>
      <c r="CL194" s="13"/>
      <c r="CM194" s="13"/>
      <c r="CN194" s="61"/>
      <c r="CO194" s="61"/>
      <c r="CP194" s="61"/>
      <c r="CQ194" s="61"/>
      <c r="CR194" s="61"/>
      <c r="CS194" s="25"/>
      <c r="CT194" s="25"/>
      <c r="CU194" s="25"/>
      <c r="CV194" s="25"/>
      <c r="CW194" s="25"/>
      <c r="CX194" s="13"/>
      <c r="CY194" s="13"/>
      <c r="CZ194" s="26"/>
      <c r="DA194" s="26"/>
      <c r="DB194" s="15"/>
      <c r="DC194" s="26"/>
      <c r="DD194" s="29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6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64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6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65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6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65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  <c r="IG194" s="63"/>
      <c r="IH194" s="13"/>
      <c r="II194" s="13"/>
      <c r="IJ194" s="13"/>
      <c r="IK194" s="13"/>
      <c r="IL194" s="13"/>
      <c r="IM194" s="13"/>
      <c r="IN194" s="13"/>
      <c r="IO194" s="13"/>
      <c r="IP194" s="13"/>
      <c r="IQ194" s="13"/>
      <c r="IR194" s="13"/>
      <c r="IS194" s="13"/>
      <c r="IT194" s="13"/>
      <c r="IU194" s="13"/>
      <c r="IV194" s="13"/>
      <c r="IW194" s="13"/>
      <c r="IX194" s="13"/>
      <c r="IY194" s="64"/>
      <c r="IZ194" s="13"/>
      <c r="JA194" s="13"/>
      <c r="JB194" s="13"/>
      <c r="JC194" s="13"/>
      <c r="JD194" s="13"/>
      <c r="JE194" s="13"/>
      <c r="JF194" s="13"/>
      <c r="JG194" s="13"/>
      <c r="JH194" s="13"/>
      <c r="JI194" s="13"/>
      <c r="JJ194" s="13"/>
      <c r="JK194" s="13"/>
      <c r="JL194" s="13"/>
      <c r="JM194" s="13"/>
      <c r="JN194" s="13"/>
      <c r="JO194" s="13"/>
      <c r="JP194" s="13"/>
      <c r="JQ194" s="13"/>
      <c r="JR194" s="13"/>
      <c r="JS194" s="13"/>
      <c r="JT194" s="13"/>
      <c r="JU194" s="13"/>
      <c r="JV194" s="13"/>
      <c r="JW194" s="13"/>
      <c r="JX194" s="13"/>
      <c r="JY194" s="13"/>
      <c r="JZ194" s="13"/>
      <c r="KA194" s="13"/>
      <c r="KB194" s="13"/>
      <c r="KC194" s="13"/>
      <c r="KD194" s="13"/>
      <c r="KE194" s="13"/>
      <c r="KF194" s="13"/>
      <c r="KG194" s="13"/>
      <c r="KH194" s="13"/>
      <c r="KI194" s="64"/>
      <c r="KJ194" s="13"/>
      <c r="KK194" s="13"/>
      <c r="KL194" s="13"/>
      <c r="KM194" s="13"/>
      <c r="KN194" s="13"/>
      <c r="KO194" s="13"/>
      <c r="KP194" s="13"/>
      <c r="KQ194" s="13"/>
      <c r="KR194" s="13"/>
      <c r="KS194" s="13"/>
      <c r="KT194" s="13"/>
      <c r="KU194" s="13"/>
      <c r="KV194" s="13"/>
      <c r="KW194" s="13"/>
      <c r="KX194" s="13"/>
      <c r="KY194" s="13"/>
    </row>
    <row r="195" spans="1:699" x14ac:dyDescent="0.25">
      <c r="CN195" s="105"/>
      <c r="CO195" s="105"/>
      <c r="CP195" s="105"/>
    </row>
    <row r="196" spans="1:699" x14ac:dyDescent="0.25">
      <c r="A196" s="21"/>
      <c r="B196" s="13"/>
      <c r="D196" s="13"/>
      <c r="E196" s="13"/>
      <c r="F196" s="2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25"/>
      <c r="X196" s="25"/>
      <c r="Y196" s="50"/>
      <c r="Z196" s="50"/>
      <c r="AA196" s="25"/>
      <c r="AB196" s="25"/>
      <c r="AD196" s="25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60"/>
      <c r="BC196" s="15"/>
      <c r="BD196" s="15"/>
      <c r="BE196" s="15"/>
      <c r="BF196" s="27"/>
      <c r="BG196" s="13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59"/>
      <c r="BV196" s="59"/>
      <c r="BW196" s="59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K196" s="25"/>
      <c r="CL196" s="25"/>
      <c r="CM196" s="25"/>
      <c r="CN196" s="61"/>
      <c r="CO196" s="61"/>
      <c r="CP196" s="61"/>
      <c r="CQ196" s="61"/>
      <c r="CR196" s="61"/>
      <c r="CS196" s="25"/>
      <c r="CT196" s="25"/>
      <c r="CU196" s="25"/>
      <c r="CV196" s="25"/>
      <c r="CW196" s="25"/>
      <c r="CX196" s="13"/>
      <c r="CY196" s="13"/>
      <c r="CZ196" s="15"/>
      <c r="DA196" s="15"/>
      <c r="DB196" s="15"/>
      <c r="DC196" s="15"/>
      <c r="DD196" s="86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5"/>
      <c r="DR196" s="15"/>
      <c r="DS196" s="15"/>
      <c r="DT196" s="15"/>
      <c r="DU196" s="15"/>
      <c r="DV196" s="15"/>
      <c r="DW196" s="15"/>
      <c r="DX196" s="13"/>
      <c r="DY196" s="13"/>
      <c r="DZ196" s="13"/>
      <c r="EA196" s="13"/>
      <c r="EB196" s="15"/>
      <c r="EC196" s="6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64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6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65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6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65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6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/>
      <c r="IS196" s="13"/>
      <c r="IT196" s="13"/>
      <c r="IU196" s="13"/>
      <c r="IV196" s="13"/>
      <c r="IW196" s="13"/>
      <c r="IX196" s="13"/>
      <c r="IY196" s="64"/>
      <c r="IZ196" s="13"/>
      <c r="JA196" s="13"/>
      <c r="JB196" s="13"/>
      <c r="JC196" s="13"/>
      <c r="JD196" s="13"/>
      <c r="JE196" s="13"/>
      <c r="JF196" s="13"/>
      <c r="JG196" s="13"/>
      <c r="JH196" s="13"/>
      <c r="JI196" s="13"/>
      <c r="JJ196" s="13"/>
      <c r="JK196" s="13"/>
      <c r="JL196" s="13"/>
      <c r="JM196" s="13"/>
      <c r="JN196" s="13"/>
      <c r="JO196" s="13"/>
      <c r="JP196" s="13"/>
      <c r="JQ196" s="13"/>
      <c r="JR196" s="13"/>
      <c r="JS196" s="13"/>
      <c r="JT196" s="13"/>
      <c r="JU196" s="13"/>
      <c r="JV196" s="13"/>
      <c r="JW196" s="13"/>
      <c r="JX196" s="13"/>
      <c r="JY196" s="13"/>
      <c r="JZ196" s="13"/>
      <c r="KA196" s="13"/>
      <c r="KB196" s="13"/>
      <c r="KC196" s="13"/>
      <c r="KD196" s="13"/>
      <c r="KE196" s="13"/>
      <c r="KF196" s="13"/>
      <c r="KG196" s="13"/>
      <c r="KH196" s="13"/>
      <c r="KI196" s="64"/>
      <c r="KJ196" s="13"/>
      <c r="KK196" s="13"/>
      <c r="KL196" s="13"/>
      <c r="KM196" s="13"/>
      <c r="KN196" s="13"/>
      <c r="KO196" s="13"/>
      <c r="KP196" s="13"/>
      <c r="KQ196" s="13"/>
      <c r="KR196" s="13"/>
      <c r="KS196" s="13"/>
      <c r="KT196" s="13"/>
      <c r="KU196" s="13"/>
      <c r="KV196" s="13"/>
      <c r="KW196" s="13"/>
      <c r="KX196" s="13"/>
      <c r="KY196" s="13"/>
      <c r="TQ196" s="36"/>
      <c r="TR196" s="36"/>
      <c r="TS196" s="36"/>
      <c r="TT196" s="36"/>
      <c r="TU196" s="36"/>
      <c r="TV196" s="36"/>
      <c r="TW196" s="36"/>
      <c r="TX196" s="36"/>
      <c r="TY196" s="36"/>
      <c r="TZ196" s="36"/>
      <c r="UA196" s="36"/>
      <c r="UB196" s="36"/>
      <c r="UC196" s="36"/>
      <c r="UD196" s="36"/>
      <c r="UE196" s="36"/>
      <c r="UF196" s="36"/>
      <c r="UG196" s="36"/>
      <c r="UH196" s="36"/>
      <c r="UI196" s="36"/>
      <c r="UJ196" s="36"/>
      <c r="UK196" s="36"/>
      <c r="UL196" s="36"/>
      <c r="UM196" s="36"/>
      <c r="UN196" s="36"/>
      <c r="UO196" s="36"/>
      <c r="UP196" s="36"/>
      <c r="UQ196" s="36"/>
      <c r="UR196" s="36"/>
      <c r="US196" s="36"/>
      <c r="UT196" s="36"/>
      <c r="UU196" s="36"/>
      <c r="UV196" s="36"/>
      <c r="UW196" s="36"/>
      <c r="UX196" s="36"/>
      <c r="UY196" s="36"/>
      <c r="UZ196" s="36"/>
      <c r="VA196" s="36"/>
      <c r="VB196" s="36"/>
      <c r="VC196" s="36"/>
      <c r="VD196" s="36"/>
      <c r="VE196" s="36"/>
      <c r="VF196" s="36"/>
      <c r="VG196" s="36"/>
      <c r="VH196" s="36"/>
      <c r="VI196" s="36"/>
      <c r="VJ196" s="36"/>
      <c r="VK196" s="36"/>
      <c r="VL196" s="36"/>
      <c r="VM196" s="36"/>
      <c r="VN196" s="36"/>
      <c r="VO196" s="36"/>
      <c r="VP196" s="36"/>
      <c r="VQ196" s="36"/>
      <c r="VR196" s="36"/>
      <c r="VS196" s="36"/>
      <c r="VT196" s="36"/>
      <c r="VU196" s="36"/>
      <c r="VV196" s="36"/>
      <c r="VW196" s="36"/>
      <c r="VX196" s="36"/>
      <c r="VY196" s="36"/>
      <c r="VZ196" s="36"/>
      <c r="WA196" s="36"/>
      <c r="WB196" s="36"/>
      <c r="WC196" s="36"/>
      <c r="WD196" s="36"/>
      <c r="WE196" s="36"/>
      <c r="WF196" s="36"/>
      <c r="WG196" s="36"/>
    </row>
    <row r="197" spans="1:699" x14ac:dyDescent="0.25">
      <c r="A197" s="21"/>
      <c r="B197" s="13"/>
      <c r="D197" s="13"/>
      <c r="E197" s="13"/>
      <c r="F197" s="2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25"/>
      <c r="X197" s="25"/>
      <c r="Y197" s="50"/>
      <c r="Z197" s="50"/>
      <c r="AA197" s="25"/>
      <c r="AB197" s="25"/>
      <c r="AC197" s="25"/>
      <c r="AD197" s="25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5"/>
      <c r="BD197" s="15"/>
      <c r="BE197" s="15"/>
      <c r="BF197" s="27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60"/>
      <c r="BV197" s="60"/>
      <c r="BW197" s="60"/>
      <c r="BX197" s="13"/>
      <c r="BY197" s="13"/>
      <c r="BZ197" s="25"/>
      <c r="CA197" s="13"/>
      <c r="CB197" s="13"/>
      <c r="CC197" s="13"/>
      <c r="CD197" s="13"/>
      <c r="CE197" s="13"/>
      <c r="CF197" s="13"/>
      <c r="CG197" s="13"/>
      <c r="CH197" s="13"/>
      <c r="CI197" s="13"/>
      <c r="CK197" s="13"/>
      <c r="CL197" s="13"/>
      <c r="CM197" s="13"/>
      <c r="CN197" s="61"/>
      <c r="CO197" s="61"/>
      <c r="CP197" s="61"/>
      <c r="CQ197" s="61"/>
      <c r="CR197" s="61"/>
      <c r="CS197" s="25"/>
      <c r="CT197" s="25"/>
      <c r="CU197" s="25"/>
      <c r="CV197" s="25"/>
      <c r="CW197" s="25"/>
      <c r="CX197" s="13"/>
      <c r="CY197" s="13"/>
      <c r="CZ197" s="26"/>
      <c r="DA197" s="26"/>
      <c r="DB197" s="15"/>
      <c r="DC197" s="26"/>
      <c r="DD197" s="86"/>
      <c r="DV197" s="26"/>
      <c r="EB197" s="26"/>
      <c r="EC197" s="6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64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6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65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6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65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6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64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64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  <c r="KW197" s="13"/>
      <c r="KX197" s="13"/>
      <c r="KY197" s="13"/>
      <c r="OC197" s="21"/>
      <c r="OD197" s="21"/>
      <c r="OE197" s="21"/>
      <c r="OF197" s="21"/>
      <c r="OG197" s="21"/>
      <c r="OH197" s="21"/>
      <c r="OI197" s="21"/>
      <c r="OJ197" s="21"/>
      <c r="OK197" s="21"/>
      <c r="OL197" s="21"/>
      <c r="OM197" s="21"/>
      <c r="ON197" s="21"/>
      <c r="OO197" s="21"/>
      <c r="OP197" s="21"/>
      <c r="OQ197" s="21"/>
      <c r="OR197" s="21"/>
      <c r="OS197" s="21"/>
      <c r="OT197" s="21"/>
      <c r="OU197" s="21"/>
      <c r="OV197" s="21"/>
      <c r="OW197" s="21"/>
      <c r="OX197" s="21"/>
      <c r="OY197" s="21"/>
      <c r="OZ197" s="21"/>
      <c r="PA197" s="21"/>
      <c r="PB197" s="21"/>
      <c r="PC197" s="21"/>
      <c r="PD197" s="21"/>
      <c r="PE197" s="21"/>
      <c r="PF197" s="21"/>
      <c r="PG197" s="21"/>
      <c r="PH197" s="21"/>
      <c r="PI197" s="21"/>
      <c r="PJ197" s="21"/>
      <c r="PK197" s="21"/>
      <c r="PL197" s="21"/>
      <c r="PM197" s="21"/>
      <c r="PN197" s="21"/>
      <c r="PO197" s="21"/>
      <c r="PP197" s="21"/>
      <c r="PQ197" s="21"/>
      <c r="PR197" s="21"/>
      <c r="PS197" s="21"/>
      <c r="PT197" s="21"/>
      <c r="PU197" s="21"/>
      <c r="PV197" s="21"/>
      <c r="PW197" s="21"/>
      <c r="PX197" s="21"/>
      <c r="PY197" s="21"/>
      <c r="PZ197" s="21"/>
      <c r="QA197" s="21"/>
      <c r="QB197" s="21"/>
      <c r="QC197" s="21"/>
      <c r="QD197" s="21"/>
      <c r="QE197" s="21"/>
      <c r="QF197" s="21"/>
      <c r="QG197" s="21"/>
      <c r="QH197" s="21"/>
      <c r="QI197" s="21"/>
      <c r="QJ197" s="21"/>
      <c r="QK197" s="21"/>
      <c r="QL197" s="21"/>
      <c r="QM197" s="21"/>
      <c r="QN197" s="21"/>
      <c r="QO197" s="21"/>
      <c r="QP197" s="21"/>
      <c r="QQ197" s="21"/>
      <c r="QR197" s="21"/>
      <c r="QS197" s="21"/>
      <c r="QT197" s="21"/>
      <c r="QU197" s="21"/>
      <c r="QV197" s="21"/>
      <c r="QW197" s="21"/>
      <c r="QX197" s="21"/>
      <c r="QY197" s="21"/>
      <c r="QZ197" s="21"/>
      <c r="RA197" s="21"/>
      <c r="RB197" s="21"/>
      <c r="RC197" s="21"/>
      <c r="RD197" s="21"/>
      <c r="RE197" s="21"/>
      <c r="RF197" s="21"/>
      <c r="RG197" s="21"/>
      <c r="RH197" s="21"/>
      <c r="RI197" s="21"/>
      <c r="RJ197" s="21"/>
      <c r="RK197" s="21"/>
      <c r="RL197" s="21"/>
      <c r="RM197" s="21"/>
      <c r="RN197" s="21"/>
      <c r="RO197" s="21"/>
      <c r="RP197" s="21"/>
      <c r="RQ197" s="21"/>
      <c r="RR197" s="21"/>
      <c r="RS197" s="21"/>
      <c r="RT197" s="21"/>
      <c r="RU197" s="21"/>
      <c r="RV197" s="21"/>
      <c r="RW197" s="21"/>
      <c r="RX197" s="21"/>
      <c r="RY197" s="21"/>
      <c r="RZ197" s="21"/>
      <c r="SA197" s="21"/>
      <c r="SB197" s="21"/>
      <c r="SC197" s="21"/>
      <c r="SD197" s="21"/>
      <c r="SE197" s="21"/>
      <c r="SF197" s="21"/>
      <c r="SG197" s="21"/>
      <c r="SH197" s="21"/>
      <c r="SI197" s="21"/>
      <c r="SJ197" s="21"/>
      <c r="SK197" s="21"/>
      <c r="SL197" s="21"/>
      <c r="SM197" s="21"/>
      <c r="SN197" s="21"/>
      <c r="SO197" s="21"/>
      <c r="SQ197" s="21"/>
      <c r="SR197" s="21"/>
      <c r="SS197" s="21"/>
      <c r="ST197" s="21"/>
      <c r="SU197" s="21"/>
      <c r="SV197" s="21"/>
      <c r="SW197" s="21"/>
      <c r="SX197" s="21"/>
      <c r="SY197" s="21"/>
      <c r="SZ197" s="21"/>
      <c r="TA197" s="21"/>
      <c r="TB197" s="21"/>
      <c r="TC197" s="21"/>
      <c r="TD197" s="21"/>
      <c r="TE197" s="21"/>
      <c r="TF197" s="21"/>
      <c r="TG197" s="21"/>
      <c r="TH197" s="21"/>
      <c r="TI197" s="21"/>
      <c r="TJ197" s="21"/>
      <c r="TK197" s="21"/>
      <c r="TL197" s="21"/>
      <c r="TM197" s="21"/>
      <c r="TN197" s="21"/>
      <c r="TO197" s="21"/>
      <c r="TP197" s="21"/>
    </row>
    <row r="198" spans="1:699" x14ac:dyDescent="0.25">
      <c r="A198" s="21"/>
      <c r="B198" s="66"/>
      <c r="D198" s="13"/>
      <c r="E198" s="13"/>
      <c r="F198" s="2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59"/>
      <c r="X198" s="25"/>
      <c r="Y198" s="50"/>
      <c r="Z198" s="50"/>
      <c r="AA198" s="25"/>
      <c r="AB198" s="25"/>
      <c r="AC198" s="25"/>
      <c r="AD198" s="25"/>
      <c r="AE198" s="13"/>
      <c r="AF198" s="13"/>
      <c r="AG198" s="13"/>
      <c r="AH198" s="13"/>
      <c r="AI198" s="13"/>
      <c r="AJ198" s="13"/>
      <c r="AK198" s="13"/>
      <c r="AL198" s="13"/>
      <c r="AM198" s="13"/>
      <c r="AN198" s="60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60"/>
      <c r="BC198" s="15"/>
      <c r="BD198" s="15"/>
      <c r="BE198" s="15"/>
      <c r="BF198" s="27"/>
      <c r="BG198" s="13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K198" s="25"/>
      <c r="CL198" s="25"/>
      <c r="CM198" s="25"/>
      <c r="CN198" s="61"/>
      <c r="CO198" s="61"/>
      <c r="CP198" s="61"/>
      <c r="CQ198" s="61"/>
      <c r="CR198" s="61"/>
      <c r="CS198" s="25"/>
      <c r="CT198" s="25"/>
      <c r="CU198" s="25"/>
      <c r="CV198" s="25"/>
      <c r="CW198" s="25"/>
      <c r="CX198" s="13"/>
      <c r="CY198" s="13"/>
      <c r="CZ198" s="15"/>
      <c r="DA198" s="15"/>
      <c r="DB198" s="15"/>
      <c r="DC198" s="15"/>
      <c r="DD198" s="86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5"/>
      <c r="DR198" s="26"/>
      <c r="DS198" s="26"/>
      <c r="DT198" s="26"/>
      <c r="DU198" s="26"/>
      <c r="DV198" s="26"/>
      <c r="DW198" s="26"/>
      <c r="DX198" s="13"/>
      <c r="DY198" s="13"/>
      <c r="DZ198" s="26"/>
      <c r="EA198" s="13"/>
      <c r="EB198" s="15"/>
      <c r="EC198" s="6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64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6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65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6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65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6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/>
      <c r="IV198" s="13"/>
      <c r="IW198" s="13"/>
      <c r="IX198" s="13"/>
      <c r="IY198" s="64"/>
      <c r="IZ198" s="13"/>
      <c r="JA198" s="13"/>
      <c r="JB198" s="13"/>
      <c r="JC198" s="13"/>
      <c r="JD198" s="13"/>
      <c r="JE198" s="13"/>
      <c r="JF198" s="13"/>
      <c r="JG198" s="13"/>
      <c r="JH198" s="13"/>
      <c r="JI198" s="13"/>
      <c r="JJ198" s="13"/>
      <c r="JK198" s="13"/>
      <c r="JL198" s="13"/>
      <c r="JM198" s="13"/>
      <c r="JN198" s="13"/>
      <c r="JO198" s="13"/>
      <c r="JP198" s="13"/>
      <c r="JQ198" s="13"/>
      <c r="JR198" s="13"/>
      <c r="JS198" s="13"/>
      <c r="JT198" s="13"/>
      <c r="JU198" s="13"/>
      <c r="JV198" s="13"/>
      <c r="JW198" s="13"/>
      <c r="JX198" s="13"/>
      <c r="JY198" s="13"/>
      <c r="JZ198" s="13"/>
      <c r="KA198" s="13"/>
      <c r="KB198" s="13"/>
      <c r="KC198" s="13"/>
      <c r="KD198" s="13"/>
      <c r="KE198" s="13"/>
      <c r="KF198" s="13"/>
      <c r="KG198" s="13"/>
      <c r="KH198" s="13"/>
      <c r="KI198" s="64"/>
      <c r="KJ198" s="13"/>
      <c r="KK198" s="13"/>
      <c r="KL198" s="13"/>
      <c r="KM198" s="13"/>
      <c r="KN198" s="13"/>
      <c r="KO198" s="13"/>
      <c r="KP198" s="13"/>
      <c r="KQ198" s="13"/>
      <c r="KR198" s="13"/>
      <c r="KS198" s="13"/>
      <c r="KT198" s="13"/>
      <c r="KU198" s="13"/>
      <c r="KV198" s="13"/>
      <c r="KW198" s="13"/>
      <c r="KX198" s="13"/>
      <c r="KY198" s="13"/>
      <c r="TQ198" s="34"/>
      <c r="TR198" s="34"/>
      <c r="TS198" s="34"/>
      <c r="TT198" s="34"/>
      <c r="TU198" s="34"/>
      <c r="TV198" s="34"/>
      <c r="TW198" s="34"/>
      <c r="TX198" s="34"/>
      <c r="TY198" s="34"/>
      <c r="TZ198" s="34"/>
      <c r="UA198" s="34"/>
      <c r="UB198" s="34"/>
      <c r="UC198" s="34"/>
      <c r="UD198" s="34"/>
      <c r="UE198" s="34"/>
      <c r="UF198" s="34"/>
      <c r="UG198" s="34"/>
      <c r="UH198" s="34"/>
      <c r="UI198" s="34"/>
      <c r="UJ198" s="34"/>
      <c r="UK198" s="34"/>
      <c r="UL198" s="34"/>
      <c r="UM198" s="34"/>
      <c r="UN198" s="34"/>
      <c r="UO198" s="34"/>
      <c r="UP198" s="34"/>
      <c r="UQ198" s="34"/>
      <c r="UR198" s="34"/>
      <c r="US198" s="34"/>
      <c r="UT198" s="34"/>
      <c r="UU198" s="34"/>
      <c r="UV198" s="34"/>
      <c r="UW198" s="34"/>
      <c r="UX198" s="34"/>
      <c r="UY198" s="34"/>
      <c r="UZ198" s="34"/>
      <c r="VA198" s="34"/>
      <c r="VB198" s="34"/>
      <c r="VC198" s="34"/>
      <c r="VD198" s="34"/>
      <c r="VE198" s="34"/>
      <c r="VF198" s="34"/>
      <c r="VG198" s="34"/>
      <c r="VH198" s="34"/>
      <c r="VI198" s="34"/>
      <c r="VJ198" s="34"/>
      <c r="VK198" s="34"/>
      <c r="VL198" s="34"/>
      <c r="VM198" s="34"/>
      <c r="VN198" s="34"/>
      <c r="VO198" s="34"/>
      <c r="VP198" s="34"/>
      <c r="VQ198" s="34"/>
      <c r="VR198" s="34"/>
      <c r="VS198" s="34"/>
      <c r="VT198" s="34"/>
      <c r="VU198" s="34"/>
      <c r="VV198" s="34"/>
      <c r="VW198" s="34"/>
      <c r="VX198" s="34"/>
      <c r="VY198" s="34"/>
      <c r="VZ198" s="34"/>
      <c r="WA198" s="34"/>
      <c r="WB198" s="34"/>
      <c r="WC198" s="34"/>
      <c r="WD198" s="34"/>
      <c r="WE198" s="34"/>
      <c r="WF198" s="34"/>
      <c r="WG198" s="34"/>
    </row>
    <row r="199" spans="1:699" x14ac:dyDescent="0.25">
      <c r="A199" s="21"/>
      <c r="B199" s="13"/>
      <c r="D199" s="13"/>
      <c r="E199" s="13"/>
      <c r="F199" s="2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25"/>
      <c r="X199" s="25"/>
      <c r="Y199" s="50"/>
      <c r="Z199" s="50"/>
      <c r="AA199" s="25"/>
      <c r="AB199" s="25"/>
      <c r="AD199" s="25"/>
      <c r="AE199" s="13"/>
      <c r="AF199" s="13"/>
      <c r="AG199" s="13"/>
      <c r="AH199" s="13"/>
      <c r="AI199" s="60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5"/>
      <c r="BD199" s="15"/>
      <c r="BE199" s="15"/>
      <c r="BF199" s="27"/>
      <c r="BG199" s="60"/>
      <c r="BH199" s="59"/>
      <c r="BI199" s="59"/>
      <c r="BJ199" s="59"/>
      <c r="BK199" s="59"/>
      <c r="BL199" s="59"/>
      <c r="BM199" s="59"/>
      <c r="BN199" s="59"/>
      <c r="BO199" s="59"/>
      <c r="BP199" s="59"/>
      <c r="BQ199" s="59"/>
      <c r="BR199" s="59"/>
      <c r="BS199" s="59"/>
      <c r="BT199" s="59"/>
      <c r="BU199" s="59"/>
      <c r="BV199" s="59"/>
      <c r="BW199" s="59"/>
      <c r="BX199" s="59"/>
      <c r="BY199" s="59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K199" s="25"/>
      <c r="CL199" s="25"/>
      <c r="CM199" s="25"/>
      <c r="CN199" s="61"/>
      <c r="CO199" s="61"/>
      <c r="CP199" s="61"/>
      <c r="CQ199" s="61"/>
      <c r="CR199" s="61"/>
      <c r="CS199" s="25"/>
      <c r="CT199" s="25"/>
      <c r="CU199" s="25"/>
      <c r="CV199" s="25"/>
      <c r="CW199" s="25"/>
      <c r="CX199" s="13"/>
      <c r="CY199" s="13"/>
      <c r="CZ199" s="26"/>
      <c r="DA199" s="26"/>
      <c r="DB199" s="15"/>
      <c r="DC199" s="26"/>
      <c r="DD199" s="29"/>
      <c r="DV199" s="26"/>
      <c r="DW199" s="26"/>
      <c r="DX199" s="26"/>
      <c r="DY199" s="26"/>
      <c r="DZ199" s="26"/>
      <c r="EA199" s="26"/>
      <c r="EB199" s="26"/>
      <c r="EC199" s="6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64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6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65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6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65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6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64"/>
      <c r="IZ199" s="13"/>
      <c r="JA199" s="13"/>
      <c r="JB199" s="13"/>
      <c r="JC199" s="13"/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/>
      <c r="JP199" s="13"/>
      <c r="JQ199" s="13"/>
      <c r="JR199" s="13"/>
      <c r="JS199" s="13"/>
      <c r="JT199" s="13"/>
      <c r="JU199" s="13"/>
      <c r="JV199" s="13"/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64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  <c r="KW199" s="13"/>
      <c r="KX199" s="13"/>
      <c r="KY199" s="13"/>
    </row>
    <row r="200" spans="1:699" x14ac:dyDescent="0.25">
      <c r="A200" s="21"/>
      <c r="B200" s="13"/>
      <c r="D200" s="13"/>
      <c r="E200" s="13"/>
      <c r="F200" s="2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25"/>
      <c r="X200" s="25"/>
      <c r="Y200" s="50"/>
      <c r="Z200" s="50"/>
      <c r="AA200" s="25"/>
      <c r="AB200" s="25"/>
      <c r="AC200" s="25"/>
      <c r="AD200" s="25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5"/>
      <c r="BD200" s="15"/>
      <c r="BE200" s="15"/>
      <c r="BF200" s="27"/>
      <c r="BG200" s="13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59"/>
      <c r="BV200" s="59"/>
      <c r="BW200" s="59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K200" s="25"/>
      <c r="CL200" s="25"/>
      <c r="CM200" s="25"/>
      <c r="CN200" s="61"/>
      <c r="CO200" s="61"/>
      <c r="CP200" s="61"/>
      <c r="CQ200" s="61"/>
      <c r="CR200" s="61"/>
      <c r="CS200" s="25"/>
      <c r="CT200" s="25"/>
      <c r="CU200" s="25"/>
      <c r="CV200" s="25"/>
      <c r="CW200" s="25"/>
      <c r="CX200" s="13"/>
      <c r="CY200" s="13"/>
      <c r="CZ200" s="26"/>
      <c r="DA200" s="26"/>
      <c r="DB200" s="15"/>
      <c r="DC200" s="26"/>
      <c r="DD200" s="8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6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64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6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65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6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65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6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S200" s="13"/>
      <c r="IT200" s="13"/>
      <c r="IU200" s="13"/>
      <c r="IV200" s="13"/>
      <c r="IW200" s="13"/>
      <c r="IX200" s="13"/>
      <c r="IY200" s="64"/>
      <c r="IZ200" s="13"/>
      <c r="JA200" s="13"/>
      <c r="JB200" s="13"/>
      <c r="JC200" s="13"/>
      <c r="JD200" s="13"/>
      <c r="JE200" s="13"/>
      <c r="JF200" s="13"/>
      <c r="JG200" s="13"/>
      <c r="JH200" s="13"/>
      <c r="JI200" s="13"/>
      <c r="JJ200" s="13"/>
      <c r="JK200" s="13"/>
      <c r="JL200" s="13"/>
      <c r="JM200" s="13"/>
      <c r="JN200" s="13"/>
      <c r="JO200" s="13"/>
      <c r="JP200" s="13"/>
      <c r="JQ200" s="13"/>
      <c r="JR200" s="13"/>
      <c r="JS200" s="13"/>
      <c r="JT200" s="13"/>
      <c r="JU200" s="13"/>
      <c r="JV200" s="13"/>
      <c r="JW200" s="13"/>
      <c r="JX200" s="13"/>
      <c r="JY200" s="13"/>
      <c r="JZ200" s="13"/>
      <c r="KA200" s="13"/>
      <c r="KB200" s="13"/>
      <c r="KC200" s="13"/>
      <c r="KD200" s="13"/>
      <c r="KE200" s="13"/>
      <c r="KF200" s="13"/>
      <c r="KG200" s="13"/>
      <c r="KH200" s="13"/>
      <c r="KI200" s="64"/>
      <c r="KJ200" s="13"/>
      <c r="KK200" s="13"/>
      <c r="KL200" s="13"/>
      <c r="KM200" s="13"/>
      <c r="KN200" s="13"/>
      <c r="KO200" s="13"/>
      <c r="KP200" s="13"/>
      <c r="KQ200" s="13"/>
      <c r="KR200" s="13"/>
      <c r="KS200" s="13"/>
      <c r="KT200" s="13"/>
      <c r="KU200" s="13"/>
      <c r="KV200" s="13"/>
      <c r="KW200" s="13"/>
      <c r="KX200" s="13"/>
      <c r="KY200" s="13"/>
      <c r="WH200" s="36"/>
      <c r="WI200" s="36"/>
      <c r="WJ200" s="36"/>
      <c r="WK200" s="36"/>
      <c r="WL200" s="36"/>
      <c r="WM200" s="36"/>
      <c r="WN200" s="36"/>
      <c r="WO200" s="36"/>
      <c r="WP200" s="36"/>
      <c r="WQ200" s="36"/>
      <c r="WR200" s="36"/>
      <c r="WS200" s="36"/>
      <c r="WT200" s="36"/>
      <c r="WU200" s="36"/>
      <c r="WV200" s="36"/>
      <c r="WW200" s="36"/>
      <c r="WX200" s="36"/>
      <c r="WY200" s="36"/>
      <c r="WZ200" s="36"/>
      <c r="XA200" s="36"/>
      <c r="XB200" s="36"/>
      <c r="XC200" s="36"/>
      <c r="XD200" s="36"/>
      <c r="XE200" s="36"/>
      <c r="XF200" s="36"/>
      <c r="XG200" s="36"/>
      <c r="XH200" s="36"/>
      <c r="XI200" s="36"/>
      <c r="XJ200" s="36"/>
      <c r="XK200" s="36"/>
      <c r="XL200" s="36"/>
      <c r="XM200" s="36"/>
      <c r="XN200" s="36"/>
      <c r="XO200" s="36"/>
      <c r="XP200" s="36"/>
      <c r="XQ200" s="36"/>
      <c r="XR200" s="36"/>
      <c r="XS200" s="36"/>
      <c r="XT200" s="36"/>
      <c r="XU200" s="36"/>
      <c r="XV200" s="36"/>
      <c r="XW200" s="36"/>
      <c r="XX200" s="36"/>
      <c r="XY200" s="36"/>
      <c r="XZ200" s="36"/>
      <c r="YA200" s="36"/>
      <c r="YB200" s="36"/>
      <c r="YC200" s="36"/>
      <c r="YD200" s="36"/>
      <c r="YE200" s="36"/>
      <c r="YF200" s="36"/>
      <c r="YG200" s="36"/>
      <c r="YH200" s="36"/>
      <c r="YI200" s="36"/>
      <c r="YJ200" s="36"/>
      <c r="YK200" s="36"/>
      <c r="YL200" s="36"/>
      <c r="YM200" s="36"/>
      <c r="YN200" s="36"/>
      <c r="YO200" s="36"/>
      <c r="YP200" s="36"/>
      <c r="YQ200" s="36"/>
      <c r="YR200" s="36"/>
      <c r="YS200" s="36"/>
      <c r="YT200" s="36"/>
      <c r="YU200" s="36"/>
      <c r="YV200" s="36"/>
      <c r="YW200" s="36"/>
      <c r="YX200" s="36"/>
      <c r="YY200" s="36"/>
      <c r="YZ200" s="36"/>
      <c r="ZA200" s="36"/>
      <c r="ZB200" s="36"/>
      <c r="ZC200" s="36"/>
      <c r="ZD200" s="36"/>
      <c r="ZE200" s="36"/>
      <c r="ZF200" s="36"/>
      <c r="ZG200" s="36"/>
      <c r="ZH200" s="36"/>
      <c r="ZI200" s="36"/>
      <c r="ZJ200" s="36"/>
      <c r="ZK200" s="36"/>
      <c r="ZL200" s="36"/>
      <c r="ZM200" s="36"/>
      <c r="ZN200" s="36"/>
      <c r="ZO200" s="36"/>
      <c r="ZP200" s="36"/>
      <c r="ZQ200" s="36"/>
      <c r="ZR200" s="36"/>
      <c r="ZS200" s="36"/>
      <c r="ZT200" s="36"/>
      <c r="ZU200" s="36"/>
      <c r="ZV200" s="36"/>
      <c r="ZW200" s="36"/>
    </row>
    <row r="201" spans="1:699" x14ac:dyDescent="0.25">
      <c r="A201" s="21"/>
      <c r="B201" s="13"/>
      <c r="D201" s="13"/>
      <c r="E201" s="13"/>
      <c r="F201" s="2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25"/>
      <c r="X201" s="25"/>
      <c r="Y201" s="50"/>
      <c r="Z201" s="50"/>
      <c r="AA201" s="25"/>
      <c r="AB201" s="25"/>
      <c r="AD201" s="25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60"/>
      <c r="BC201" s="15"/>
      <c r="BD201" s="15"/>
      <c r="BE201" s="15"/>
      <c r="BF201" s="27"/>
      <c r="BG201" s="13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59"/>
      <c r="BV201" s="59"/>
      <c r="BW201" s="59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K201" s="25"/>
      <c r="CL201" s="25"/>
      <c r="CM201" s="25"/>
      <c r="CN201" s="61"/>
      <c r="CO201" s="61"/>
      <c r="CP201" s="61"/>
      <c r="CQ201" s="61"/>
      <c r="CR201" s="61"/>
      <c r="CS201" s="25"/>
      <c r="CT201" s="25"/>
      <c r="CU201" s="25"/>
      <c r="CV201" s="25"/>
      <c r="CW201" s="25"/>
      <c r="CX201" s="13"/>
      <c r="CY201" s="13"/>
      <c r="CZ201" s="15"/>
      <c r="DA201" s="15"/>
      <c r="DB201" s="15"/>
      <c r="DC201" s="15"/>
      <c r="DD201" s="86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5"/>
      <c r="DR201" s="15"/>
      <c r="DS201" s="15"/>
      <c r="DT201" s="15"/>
      <c r="DU201" s="26"/>
      <c r="DV201" s="26"/>
      <c r="DW201" s="26"/>
      <c r="DX201" s="13"/>
      <c r="DY201" s="13"/>
      <c r="DZ201" s="13"/>
      <c r="EA201" s="13"/>
      <c r="EB201" s="15"/>
      <c r="EC201" s="6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64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6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65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6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65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6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64"/>
      <c r="IZ201" s="13"/>
      <c r="JA201" s="13"/>
      <c r="JB201" s="13"/>
      <c r="JC201" s="13"/>
      <c r="JD201" s="13"/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64"/>
      <c r="KJ201" s="13"/>
      <c r="KK201" s="13"/>
      <c r="KL201" s="13"/>
      <c r="KM201" s="13"/>
      <c r="KN201" s="13"/>
      <c r="KO201" s="13"/>
      <c r="KP201" s="13"/>
      <c r="KQ201" s="13"/>
      <c r="KR201" s="13"/>
      <c r="KS201" s="13"/>
      <c r="KT201" s="13"/>
      <c r="KU201" s="13"/>
      <c r="KV201" s="13"/>
      <c r="KW201" s="13"/>
      <c r="KX201" s="13"/>
      <c r="KY201" s="13"/>
    </row>
    <row r="202" spans="1:699" ht="84" customHeight="1" x14ac:dyDescent="0.25">
      <c r="A202" s="21"/>
      <c r="B202" s="13"/>
      <c r="D202" s="13"/>
      <c r="E202" s="13"/>
      <c r="F202" s="2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25"/>
      <c r="X202" s="25"/>
      <c r="Y202" s="50"/>
      <c r="Z202" s="50"/>
      <c r="AA202" s="25"/>
      <c r="AB202" s="25"/>
      <c r="AC202" s="25"/>
      <c r="AD202" s="25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60"/>
      <c r="BC202" s="15"/>
      <c r="BD202" s="15"/>
      <c r="BE202" s="15"/>
      <c r="BF202" s="27"/>
      <c r="BG202" s="13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59"/>
      <c r="BV202" s="59"/>
      <c r="BW202" s="59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K202" s="25"/>
      <c r="CL202" s="25"/>
      <c r="CM202" s="25"/>
      <c r="CN202" s="61"/>
      <c r="CO202" s="61"/>
      <c r="CP202" s="61"/>
      <c r="CQ202" s="61"/>
      <c r="CR202" s="61"/>
      <c r="CS202" s="25"/>
      <c r="CT202" s="25"/>
      <c r="CU202" s="25"/>
      <c r="CV202" s="25"/>
      <c r="CW202" s="25"/>
      <c r="CX202" s="13"/>
      <c r="CY202" s="13"/>
      <c r="CZ202" s="15"/>
      <c r="DA202" s="15"/>
      <c r="DB202" s="15"/>
      <c r="DC202" s="15"/>
      <c r="DD202" s="86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5"/>
      <c r="DR202" s="15"/>
      <c r="DS202" s="15"/>
      <c r="DT202" s="15"/>
      <c r="DU202" s="15"/>
      <c r="DV202" s="15"/>
      <c r="DW202" s="15"/>
      <c r="DX202" s="13"/>
      <c r="DY202" s="13"/>
      <c r="DZ202" s="13"/>
      <c r="EA202" s="13"/>
      <c r="EB202" s="15"/>
      <c r="EC202" s="6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64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6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65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6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65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  <c r="ID202" s="13"/>
      <c r="IE202" s="13"/>
      <c r="IF202" s="13"/>
      <c r="IG202" s="63"/>
      <c r="IH202" s="13"/>
      <c r="II202" s="13"/>
      <c r="IJ202" s="13"/>
      <c r="IK202" s="13"/>
      <c r="IL202" s="13"/>
      <c r="IM202" s="13"/>
      <c r="IN202" s="13"/>
      <c r="IO202" s="13"/>
      <c r="IP202" s="13"/>
      <c r="IQ202" s="13"/>
      <c r="IR202" s="13"/>
      <c r="IS202" s="13"/>
      <c r="IT202" s="13"/>
      <c r="IU202" s="13"/>
      <c r="IV202" s="13"/>
      <c r="IW202" s="13"/>
      <c r="IX202" s="13"/>
      <c r="IY202" s="64"/>
      <c r="IZ202" s="13"/>
      <c r="JA202" s="13"/>
      <c r="JB202" s="13"/>
      <c r="JC202" s="13"/>
      <c r="JD202" s="13"/>
      <c r="JE202" s="13"/>
      <c r="JF202" s="13"/>
      <c r="JG202" s="13"/>
      <c r="JH202" s="13"/>
      <c r="JI202" s="13"/>
      <c r="JJ202" s="13"/>
      <c r="JK202" s="13"/>
      <c r="JL202" s="13"/>
      <c r="JM202" s="13"/>
      <c r="JN202" s="13"/>
      <c r="JO202" s="13"/>
      <c r="JP202" s="13"/>
      <c r="JQ202" s="13"/>
      <c r="JR202" s="13"/>
      <c r="JS202" s="13"/>
      <c r="JT202" s="13"/>
      <c r="JU202" s="13"/>
      <c r="JV202" s="13"/>
      <c r="JW202" s="13"/>
      <c r="JX202" s="13"/>
      <c r="JY202" s="13"/>
      <c r="JZ202" s="13"/>
      <c r="KA202" s="13"/>
      <c r="KB202" s="13"/>
      <c r="KC202" s="13"/>
      <c r="KD202" s="13"/>
      <c r="KE202" s="13"/>
      <c r="KF202" s="13"/>
      <c r="KG202" s="13"/>
      <c r="KH202" s="13"/>
      <c r="KI202" s="64"/>
      <c r="KJ202" s="13"/>
      <c r="KK202" s="13"/>
      <c r="KL202" s="13"/>
      <c r="KM202" s="13"/>
      <c r="KN202" s="13"/>
      <c r="KO202" s="13"/>
      <c r="KP202" s="13"/>
      <c r="KQ202" s="13"/>
      <c r="KR202" s="13"/>
      <c r="KS202" s="13"/>
      <c r="KT202" s="13"/>
      <c r="KU202" s="13"/>
      <c r="KV202" s="13"/>
      <c r="KW202" s="13"/>
      <c r="KX202" s="13"/>
      <c r="KY202" s="13"/>
      <c r="TQ202" s="36"/>
      <c r="TR202" s="36"/>
      <c r="TS202" s="36"/>
      <c r="TT202" s="36"/>
      <c r="TU202" s="36"/>
      <c r="TV202" s="36"/>
      <c r="TW202" s="36"/>
      <c r="TX202" s="36"/>
      <c r="TY202" s="36"/>
      <c r="TZ202" s="36"/>
      <c r="UA202" s="36"/>
      <c r="UB202" s="36"/>
      <c r="UC202" s="36"/>
      <c r="UD202" s="36"/>
      <c r="UE202" s="36"/>
      <c r="UF202" s="36"/>
      <c r="UG202" s="36"/>
      <c r="UH202" s="36"/>
      <c r="UI202" s="36"/>
      <c r="UJ202" s="36"/>
      <c r="UK202" s="36"/>
      <c r="UL202" s="36"/>
      <c r="UM202" s="36"/>
      <c r="UN202" s="36"/>
      <c r="UO202" s="36"/>
      <c r="UP202" s="36"/>
      <c r="UQ202" s="36"/>
      <c r="UR202" s="36"/>
      <c r="US202" s="36"/>
      <c r="UT202" s="36"/>
      <c r="UU202" s="36"/>
      <c r="UV202" s="36"/>
      <c r="UW202" s="36"/>
      <c r="UX202" s="36"/>
      <c r="UY202" s="36"/>
      <c r="UZ202" s="36"/>
      <c r="VA202" s="36"/>
      <c r="VB202" s="36"/>
      <c r="VC202" s="36"/>
      <c r="VD202" s="36"/>
      <c r="VE202" s="36"/>
      <c r="VF202" s="36"/>
      <c r="VG202" s="36"/>
      <c r="VH202" s="36"/>
      <c r="VI202" s="36"/>
      <c r="VJ202" s="36"/>
      <c r="VK202" s="36"/>
      <c r="VL202" s="36"/>
      <c r="VM202" s="36"/>
      <c r="VN202" s="36"/>
      <c r="VO202" s="36"/>
      <c r="VP202" s="36"/>
      <c r="VQ202" s="36"/>
      <c r="VR202" s="36"/>
      <c r="VS202" s="36"/>
      <c r="VT202" s="36"/>
      <c r="VU202" s="36"/>
      <c r="VV202" s="36"/>
      <c r="VW202" s="36"/>
      <c r="VX202" s="36"/>
      <c r="VY202" s="36"/>
      <c r="VZ202" s="36"/>
      <c r="WA202" s="36"/>
      <c r="WB202" s="36"/>
      <c r="WC202" s="36"/>
      <c r="WD202" s="36"/>
      <c r="WE202" s="36"/>
      <c r="WF202" s="36"/>
      <c r="WG202" s="36"/>
      <c r="WH202" s="36"/>
      <c r="WI202" s="36"/>
      <c r="WJ202" s="36"/>
      <c r="WK202" s="36"/>
      <c r="WL202" s="36"/>
      <c r="WM202" s="36"/>
      <c r="WN202" s="36"/>
      <c r="WO202" s="36"/>
      <c r="WP202" s="36"/>
      <c r="WQ202" s="36"/>
      <c r="WR202" s="36"/>
      <c r="WS202" s="36"/>
      <c r="WT202" s="36"/>
      <c r="WU202" s="36"/>
      <c r="WV202" s="36"/>
      <c r="WW202" s="36"/>
      <c r="WX202" s="36"/>
      <c r="WY202" s="36"/>
      <c r="WZ202" s="36"/>
      <c r="XA202" s="36"/>
      <c r="XB202" s="36"/>
      <c r="XC202" s="36"/>
      <c r="XD202" s="36"/>
      <c r="XE202" s="36"/>
      <c r="XF202" s="36"/>
      <c r="XG202" s="36"/>
      <c r="XH202" s="36"/>
      <c r="XI202" s="36"/>
      <c r="XJ202" s="36"/>
      <c r="XK202" s="36"/>
      <c r="XL202" s="36"/>
      <c r="XM202" s="36"/>
      <c r="XN202" s="36"/>
      <c r="XO202" s="36"/>
      <c r="XP202" s="36"/>
      <c r="XQ202" s="36"/>
      <c r="XR202" s="36"/>
      <c r="XS202" s="36"/>
      <c r="XT202" s="36"/>
      <c r="XU202" s="36"/>
      <c r="XV202" s="36"/>
      <c r="XW202" s="36"/>
      <c r="XX202" s="36"/>
      <c r="XY202" s="36"/>
      <c r="XZ202" s="36"/>
      <c r="YA202" s="36"/>
      <c r="YB202" s="36"/>
      <c r="YC202" s="36"/>
      <c r="YD202" s="36"/>
      <c r="YE202" s="36"/>
      <c r="YF202" s="36"/>
      <c r="YG202" s="36"/>
      <c r="YH202" s="36"/>
      <c r="YI202" s="36"/>
      <c r="YJ202" s="36"/>
      <c r="YK202" s="36"/>
      <c r="YL202" s="36"/>
      <c r="YM202" s="36"/>
      <c r="YN202" s="36"/>
      <c r="YO202" s="36"/>
      <c r="YP202" s="36"/>
      <c r="YQ202" s="36"/>
      <c r="YR202" s="36"/>
      <c r="YS202" s="36"/>
      <c r="YT202" s="36"/>
      <c r="YU202" s="36"/>
      <c r="YV202" s="36"/>
      <c r="YW202" s="36"/>
      <c r="YX202" s="36"/>
      <c r="YY202" s="36"/>
      <c r="YZ202" s="36"/>
      <c r="ZA202" s="36"/>
      <c r="ZB202" s="36"/>
      <c r="ZC202" s="36"/>
      <c r="ZD202" s="36"/>
      <c r="ZE202" s="36"/>
      <c r="ZF202" s="36"/>
      <c r="ZG202" s="36"/>
      <c r="ZH202" s="36"/>
      <c r="ZI202" s="36"/>
      <c r="ZJ202" s="36"/>
      <c r="ZK202" s="36"/>
      <c r="ZL202" s="36"/>
      <c r="ZM202" s="36"/>
      <c r="ZN202" s="36"/>
      <c r="ZO202" s="36"/>
      <c r="ZP202" s="36"/>
      <c r="ZQ202" s="36"/>
      <c r="ZR202" s="36"/>
      <c r="ZS202" s="36"/>
      <c r="ZT202" s="36"/>
      <c r="ZU202" s="36"/>
      <c r="ZV202" s="36"/>
      <c r="ZW202" s="36"/>
    </row>
    <row r="203" spans="1:699" x14ac:dyDescent="0.25">
      <c r="A203" s="21"/>
      <c r="B203" s="13"/>
      <c r="D203" s="13"/>
      <c r="E203" s="13"/>
      <c r="F203" s="2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25"/>
      <c r="X203" s="25"/>
      <c r="Y203" s="50"/>
      <c r="Z203" s="50"/>
      <c r="AA203" s="25"/>
      <c r="AB203" s="25"/>
      <c r="AD203" s="25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60"/>
      <c r="BC203" s="78"/>
      <c r="BD203" s="78"/>
      <c r="BE203" s="78"/>
      <c r="BF203" s="89"/>
      <c r="BG203" s="60"/>
      <c r="BH203" s="59"/>
      <c r="BI203" s="59"/>
      <c r="BJ203" s="59"/>
      <c r="BK203" s="59"/>
      <c r="BL203" s="59"/>
      <c r="BM203" s="59"/>
      <c r="BN203" s="59"/>
      <c r="BO203" s="59"/>
      <c r="BP203" s="59"/>
      <c r="BQ203" s="59"/>
      <c r="BR203" s="59"/>
      <c r="BS203" s="59"/>
      <c r="BT203" s="59"/>
      <c r="BU203" s="59"/>
      <c r="BV203" s="59"/>
      <c r="BW203" s="59"/>
      <c r="BX203" s="59"/>
      <c r="BY203" s="59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K203" s="25"/>
      <c r="CL203" s="25"/>
      <c r="CM203" s="25"/>
      <c r="CN203" s="61"/>
      <c r="CO203" s="61"/>
      <c r="CP203" s="61"/>
      <c r="CQ203" s="61"/>
      <c r="CR203" s="61"/>
      <c r="CS203" s="25"/>
      <c r="CT203" s="25"/>
      <c r="CU203" s="25"/>
      <c r="CV203" s="25"/>
      <c r="CW203" s="25"/>
      <c r="CX203" s="13"/>
      <c r="CY203" s="13"/>
      <c r="CZ203" s="15"/>
      <c r="DA203" s="15"/>
      <c r="DB203" s="15"/>
      <c r="DC203" s="15"/>
      <c r="DD203" s="86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5"/>
      <c r="DR203" s="15"/>
      <c r="DS203" s="15"/>
      <c r="DT203" s="15"/>
      <c r="DU203" s="15"/>
      <c r="DV203" s="15"/>
      <c r="DW203" s="15"/>
      <c r="DX203" s="13"/>
      <c r="DY203" s="13"/>
      <c r="DZ203" s="13"/>
      <c r="EA203" s="13"/>
      <c r="EB203" s="15"/>
      <c r="EC203" s="6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64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6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65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6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65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63"/>
      <c r="IH203" s="13"/>
      <c r="II203" s="13"/>
      <c r="IJ203" s="13"/>
      <c r="IK203" s="13"/>
      <c r="IL203" s="13"/>
      <c r="IM203" s="13"/>
      <c r="IN203" s="13"/>
      <c r="IO203" s="13"/>
      <c r="IP203" s="13"/>
      <c r="IQ203" s="13"/>
      <c r="IR203" s="13"/>
      <c r="IS203" s="13"/>
      <c r="IT203" s="13"/>
      <c r="IU203" s="13"/>
      <c r="IV203" s="13"/>
      <c r="IW203" s="13"/>
      <c r="IX203" s="13"/>
      <c r="IY203" s="64"/>
      <c r="IZ203" s="13"/>
      <c r="JA203" s="13"/>
      <c r="JB203" s="13"/>
      <c r="JC203" s="13"/>
      <c r="JD203" s="13"/>
      <c r="JE203" s="13"/>
      <c r="JF203" s="13"/>
      <c r="JG203" s="13"/>
      <c r="JH203" s="13"/>
      <c r="JI203" s="13"/>
      <c r="JJ203" s="13"/>
      <c r="JK203" s="13"/>
      <c r="JL203" s="13"/>
      <c r="JM203" s="13"/>
      <c r="JN203" s="13"/>
      <c r="JO203" s="13"/>
      <c r="JP203" s="13"/>
      <c r="JQ203" s="13"/>
      <c r="JR203" s="13"/>
      <c r="JS203" s="13"/>
      <c r="JT203" s="13"/>
      <c r="JU203" s="13"/>
      <c r="JV203" s="13"/>
      <c r="JW203" s="13"/>
      <c r="JX203" s="13"/>
      <c r="JY203" s="13"/>
      <c r="JZ203" s="13"/>
      <c r="KA203" s="13"/>
      <c r="KB203" s="13"/>
      <c r="KC203" s="13"/>
      <c r="KD203" s="13"/>
      <c r="KE203" s="13"/>
      <c r="KF203" s="13"/>
      <c r="KG203" s="13"/>
      <c r="KH203" s="13"/>
      <c r="KI203" s="64"/>
      <c r="KJ203" s="13"/>
      <c r="KK203" s="13"/>
      <c r="KL203" s="13"/>
      <c r="KM203" s="13"/>
      <c r="KN203" s="13"/>
      <c r="KO203" s="13"/>
      <c r="KP203" s="13"/>
      <c r="KQ203" s="13"/>
      <c r="KR203" s="13"/>
      <c r="KS203" s="13"/>
      <c r="KT203" s="13"/>
      <c r="KU203" s="13"/>
      <c r="KV203" s="13"/>
      <c r="KW203" s="13"/>
      <c r="KX203" s="13"/>
      <c r="KY203" s="13"/>
      <c r="TQ203" s="36"/>
      <c r="TR203" s="36"/>
      <c r="TS203" s="36"/>
      <c r="TT203" s="36"/>
      <c r="TU203" s="36"/>
      <c r="TV203" s="36"/>
      <c r="TW203" s="36"/>
      <c r="TX203" s="36"/>
      <c r="TY203" s="36"/>
      <c r="TZ203" s="36"/>
      <c r="UA203" s="36"/>
      <c r="UB203" s="36"/>
      <c r="UC203" s="36"/>
      <c r="UD203" s="36"/>
      <c r="UE203" s="36"/>
      <c r="UF203" s="36"/>
      <c r="UG203" s="36"/>
      <c r="UH203" s="36"/>
      <c r="UI203" s="36"/>
      <c r="UJ203" s="36"/>
      <c r="UK203" s="36"/>
      <c r="UL203" s="36"/>
      <c r="UM203" s="36"/>
      <c r="UN203" s="36"/>
      <c r="UO203" s="36"/>
      <c r="UP203" s="36"/>
      <c r="UQ203" s="36"/>
      <c r="UR203" s="36"/>
      <c r="US203" s="36"/>
      <c r="UT203" s="36"/>
      <c r="UU203" s="36"/>
      <c r="UV203" s="36"/>
      <c r="UW203" s="36"/>
      <c r="UX203" s="36"/>
      <c r="UY203" s="36"/>
      <c r="UZ203" s="36"/>
      <c r="VA203" s="36"/>
      <c r="VB203" s="36"/>
      <c r="VC203" s="36"/>
      <c r="VD203" s="36"/>
      <c r="VE203" s="36"/>
      <c r="VF203" s="36"/>
      <c r="VG203" s="36"/>
      <c r="VH203" s="36"/>
      <c r="VI203" s="36"/>
      <c r="VJ203" s="36"/>
      <c r="VK203" s="36"/>
      <c r="VL203" s="36"/>
      <c r="VM203" s="36"/>
      <c r="VN203" s="36"/>
      <c r="VO203" s="36"/>
      <c r="VP203" s="36"/>
      <c r="VQ203" s="36"/>
      <c r="VR203" s="36"/>
      <c r="VS203" s="36"/>
      <c r="VT203" s="36"/>
      <c r="VU203" s="36"/>
      <c r="VV203" s="36"/>
      <c r="VW203" s="36"/>
      <c r="VX203" s="36"/>
      <c r="VY203" s="36"/>
      <c r="VZ203" s="36"/>
      <c r="WA203" s="36"/>
      <c r="WB203" s="36"/>
      <c r="WC203" s="36"/>
      <c r="WD203" s="36"/>
      <c r="WE203" s="36"/>
      <c r="WF203" s="36"/>
      <c r="WG203" s="36"/>
      <c r="WH203" s="36"/>
      <c r="WI203" s="36"/>
      <c r="WJ203" s="36"/>
      <c r="WK203" s="36"/>
      <c r="WL203" s="36"/>
      <c r="WM203" s="36"/>
      <c r="WN203" s="36"/>
      <c r="WO203" s="36"/>
      <c r="WP203" s="36"/>
      <c r="WQ203" s="36"/>
      <c r="WR203" s="36"/>
      <c r="WS203" s="36"/>
      <c r="WT203" s="36"/>
      <c r="WU203" s="36"/>
      <c r="WV203" s="36"/>
      <c r="WW203" s="36"/>
      <c r="WX203" s="36"/>
      <c r="WY203" s="36"/>
      <c r="WZ203" s="36"/>
      <c r="XA203" s="36"/>
      <c r="XB203" s="36"/>
      <c r="XC203" s="36"/>
      <c r="XD203" s="36"/>
      <c r="XE203" s="36"/>
      <c r="XF203" s="36"/>
      <c r="XG203" s="36"/>
      <c r="XH203" s="36"/>
      <c r="XI203" s="36"/>
      <c r="XJ203" s="36"/>
      <c r="XK203" s="36"/>
      <c r="XL203" s="36"/>
      <c r="XM203" s="36"/>
      <c r="XN203" s="36"/>
      <c r="XO203" s="36"/>
      <c r="XP203" s="36"/>
      <c r="XQ203" s="36"/>
      <c r="XR203" s="36"/>
      <c r="XS203" s="36"/>
      <c r="XT203" s="36"/>
      <c r="XU203" s="36"/>
      <c r="XV203" s="36"/>
      <c r="XW203" s="36"/>
      <c r="XX203" s="36"/>
      <c r="XY203" s="36"/>
      <c r="XZ203" s="36"/>
      <c r="YA203" s="36"/>
      <c r="YB203" s="36"/>
      <c r="YC203" s="36"/>
      <c r="YD203" s="36"/>
      <c r="YE203" s="36"/>
      <c r="YF203" s="36"/>
      <c r="YG203" s="36"/>
      <c r="YH203" s="36"/>
      <c r="YI203" s="36"/>
      <c r="YJ203" s="36"/>
      <c r="YK203" s="36"/>
      <c r="YL203" s="36"/>
      <c r="YM203" s="36"/>
      <c r="YN203" s="36"/>
      <c r="YO203" s="36"/>
      <c r="YP203" s="36"/>
      <c r="YQ203" s="36"/>
      <c r="YR203" s="36"/>
      <c r="YS203" s="36"/>
      <c r="YT203" s="36"/>
      <c r="YU203" s="36"/>
      <c r="YV203" s="36"/>
      <c r="YW203" s="36"/>
      <c r="YX203" s="36"/>
      <c r="YY203" s="36"/>
      <c r="YZ203" s="36"/>
      <c r="ZA203" s="36"/>
      <c r="ZB203" s="36"/>
      <c r="ZC203" s="36"/>
      <c r="ZD203" s="36"/>
      <c r="ZE203" s="36"/>
      <c r="ZF203" s="36"/>
      <c r="ZG203" s="36"/>
      <c r="ZH203" s="36"/>
      <c r="ZI203" s="36"/>
      <c r="ZJ203" s="36"/>
      <c r="ZK203" s="36"/>
      <c r="ZL203" s="36"/>
      <c r="ZM203" s="36"/>
      <c r="ZN203" s="36"/>
      <c r="ZO203" s="36"/>
      <c r="ZP203" s="36"/>
      <c r="ZQ203" s="36"/>
      <c r="ZR203" s="36"/>
      <c r="ZS203" s="36"/>
      <c r="ZT203" s="36"/>
      <c r="ZU203" s="36"/>
      <c r="ZV203" s="36"/>
      <c r="ZW203" s="36"/>
    </row>
    <row r="204" spans="1:699" x14ac:dyDescent="0.25">
      <c r="A204" s="21"/>
      <c r="B204" s="13"/>
      <c r="D204" s="13"/>
      <c r="E204" s="13"/>
      <c r="F204" s="22"/>
      <c r="G204" s="13"/>
      <c r="H204" s="13"/>
      <c r="I204" s="13"/>
      <c r="Y204" s="53"/>
      <c r="Z204" s="53"/>
      <c r="AD204" s="25"/>
      <c r="AI204" s="92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13"/>
      <c r="AZ204" s="13"/>
      <c r="BA204" s="13"/>
      <c r="BF204" s="27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43"/>
      <c r="BV204" s="43"/>
      <c r="BW204" s="43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K204" s="6"/>
      <c r="CL204" s="6"/>
      <c r="CM204" s="6"/>
      <c r="CX204" s="13"/>
      <c r="CY204" s="13"/>
      <c r="CZ204" s="26"/>
      <c r="DA204" s="15"/>
      <c r="DB204" s="15"/>
      <c r="DC204" s="15"/>
      <c r="DD204" s="29"/>
      <c r="DV204" s="26"/>
      <c r="DW204" s="26"/>
      <c r="DX204" s="26"/>
      <c r="DY204" s="26"/>
      <c r="DZ204" s="26"/>
      <c r="EA204" s="26"/>
      <c r="EB204" s="26"/>
      <c r="EC204" s="30"/>
      <c r="ED204" s="21"/>
      <c r="EE204" s="21"/>
      <c r="EF204" s="21"/>
      <c r="EG204" s="21"/>
      <c r="EH204" s="21"/>
      <c r="EI204" s="21"/>
      <c r="EJ204" s="21"/>
      <c r="EK204" s="21"/>
      <c r="EL204" s="21"/>
      <c r="EM204" s="21"/>
      <c r="EN204" s="21"/>
      <c r="EO204" s="21"/>
      <c r="EP204" s="21"/>
      <c r="EQ204" s="21"/>
      <c r="ER204" s="21"/>
      <c r="ES204" s="21"/>
      <c r="ET204" s="21"/>
      <c r="EU204" s="31"/>
      <c r="EV204" s="21"/>
      <c r="EW204" s="21"/>
      <c r="EX204" s="21"/>
      <c r="EY204" s="21"/>
      <c r="EZ204" s="21"/>
      <c r="FA204" s="21"/>
      <c r="FB204" s="21"/>
      <c r="FC204" s="21"/>
      <c r="FD204" s="21"/>
      <c r="FE204" s="21"/>
      <c r="FF204" s="21"/>
      <c r="FG204" s="21"/>
      <c r="FH204" s="21"/>
      <c r="FI204" s="21"/>
      <c r="FJ204" s="21"/>
      <c r="FK204" s="21"/>
      <c r="FM204" s="30"/>
      <c r="FN204" s="21"/>
      <c r="FO204" s="21"/>
      <c r="FP204" s="21"/>
      <c r="FQ204" s="21"/>
      <c r="FR204" s="21"/>
      <c r="FS204" s="21"/>
      <c r="FT204" s="21"/>
      <c r="FU204" s="21"/>
      <c r="FV204" s="21"/>
      <c r="FW204" s="21"/>
      <c r="FX204" s="21"/>
      <c r="FY204" s="21"/>
      <c r="FZ204" s="21"/>
      <c r="GA204" s="21"/>
      <c r="GB204" s="21"/>
      <c r="GC204" s="21"/>
      <c r="GD204" s="21"/>
      <c r="GE204" s="32"/>
      <c r="GF204" s="21"/>
      <c r="GG204" s="21"/>
      <c r="GH204" s="21"/>
      <c r="GI204" s="21"/>
      <c r="GJ204" s="21"/>
      <c r="GK204" s="21"/>
      <c r="GL204" s="21"/>
      <c r="GM204" s="21"/>
      <c r="GN204" s="21"/>
      <c r="GO204" s="21"/>
      <c r="GP204" s="21"/>
      <c r="GQ204" s="21"/>
      <c r="GR204" s="21"/>
      <c r="GS204" s="21"/>
      <c r="GT204" s="21"/>
      <c r="GU204" s="21"/>
      <c r="GV204" s="21"/>
      <c r="GW204" s="30"/>
      <c r="GX204" s="21"/>
      <c r="GY204" s="21"/>
      <c r="GZ204" s="21"/>
      <c r="HA204" s="21"/>
      <c r="HB204" s="21"/>
      <c r="HC204" s="21"/>
      <c r="HD204" s="21"/>
      <c r="HE204" s="21"/>
      <c r="HF204" s="21"/>
      <c r="HG204" s="21"/>
      <c r="HH204" s="21"/>
      <c r="HI204" s="21"/>
      <c r="HJ204" s="21"/>
      <c r="HK204" s="21"/>
      <c r="HL204" s="21"/>
      <c r="HM204" s="21"/>
      <c r="HN204" s="21"/>
      <c r="HO204" s="32"/>
      <c r="HP204" s="21"/>
      <c r="HQ204" s="21"/>
      <c r="HR204" s="21"/>
      <c r="HS204" s="21"/>
      <c r="HT204" s="21"/>
      <c r="HU204" s="21"/>
      <c r="HV204" s="21"/>
      <c r="HW204" s="21"/>
      <c r="HX204" s="21"/>
      <c r="HY204" s="21"/>
      <c r="HZ204" s="21"/>
      <c r="IA204" s="21"/>
      <c r="IB204" s="21"/>
      <c r="IC204" s="21"/>
      <c r="ID204" s="21"/>
      <c r="IE204" s="21"/>
      <c r="IF204" s="21"/>
      <c r="IG204" s="30"/>
      <c r="IH204" s="21"/>
      <c r="II204" s="21"/>
      <c r="IJ204" s="21"/>
      <c r="IK204" s="21"/>
      <c r="IL204" s="21"/>
      <c r="IM204" s="21"/>
      <c r="IN204" s="21"/>
      <c r="IO204" s="21"/>
      <c r="IP204" s="21"/>
      <c r="IQ204" s="21"/>
      <c r="IR204" s="21"/>
      <c r="IS204" s="21"/>
      <c r="IT204" s="21"/>
      <c r="IU204" s="21"/>
      <c r="IV204" s="21"/>
      <c r="IW204" s="21"/>
      <c r="IX204" s="21"/>
      <c r="IY204" s="31"/>
      <c r="IZ204" s="21"/>
      <c r="JA204" s="21"/>
      <c r="JB204" s="21"/>
      <c r="JC204" s="21"/>
      <c r="JD204" s="21"/>
      <c r="JE204" s="21"/>
      <c r="JF204" s="21"/>
      <c r="JG204" s="21"/>
      <c r="JH204" s="21"/>
      <c r="JI204" s="21"/>
      <c r="JJ204" s="21"/>
      <c r="JK204" s="21"/>
      <c r="JL204" s="21"/>
      <c r="JM204" s="21"/>
      <c r="JN204" s="21"/>
      <c r="JO204" s="21"/>
      <c r="JP204" s="21"/>
      <c r="JQ204" s="21"/>
      <c r="JR204" s="21"/>
      <c r="JS204" s="21"/>
      <c r="JT204" s="21"/>
      <c r="JU204" s="21"/>
      <c r="JV204" s="21"/>
      <c r="JW204" s="21"/>
      <c r="JX204" s="21"/>
      <c r="JY204" s="21"/>
      <c r="JZ204" s="21"/>
      <c r="KA204" s="21"/>
      <c r="KB204" s="21"/>
      <c r="KC204" s="21"/>
      <c r="KD204" s="21"/>
      <c r="KE204" s="21"/>
      <c r="KF204" s="21"/>
      <c r="KG204" s="21"/>
      <c r="KH204" s="21"/>
      <c r="KI204" s="31"/>
      <c r="KJ204" s="21"/>
      <c r="KK204" s="21"/>
      <c r="KL204" s="21"/>
      <c r="KM204" s="21"/>
      <c r="KN204" s="21"/>
      <c r="KO204" s="21"/>
      <c r="KP204" s="21"/>
      <c r="KQ204" s="21"/>
      <c r="KR204" s="21"/>
      <c r="KS204" s="21"/>
      <c r="KT204" s="21"/>
      <c r="KU204" s="21"/>
      <c r="KV204" s="21"/>
      <c r="KW204" s="21"/>
      <c r="KX204" s="21"/>
      <c r="KY204" s="21"/>
    </row>
    <row r="205" spans="1:699" x14ac:dyDescent="0.25">
      <c r="A205" s="21"/>
      <c r="B205" s="13"/>
      <c r="D205" s="13"/>
      <c r="E205" s="13"/>
      <c r="F205" s="22"/>
      <c r="Y205" s="53"/>
      <c r="Z205" s="53"/>
      <c r="AC205" s="25"/>
      <c r="AD205" s="25"/>
      <c r="AY205" s="13"/>
      <c r="AZ205" s="13"/>
      <c r="BA205" s="13"/>
      <c r="BF205" s="27"/>
      <c r="CN205" s="105"/>
      <c r="CO205" s="105"/>
      <c r="CP205" s="105"/>
      <c r="CQ205" s="105"/>
      <c r="CX205" s="13"/>
      <c r="CY205" s="13"/>
      <c r="CZ205" s="26"/>
      <c r="DA205" s="26"/>
      <c r="DB205" s="15"/>
      <c r="DC205" s="26"/>
      <c r="DD205" s="29"/>
      <c r="DQ205" s="26"/>
      <c r="DR205" s="26"/>
      <c r="DS205" s="26"/>
      <c r="DT205" s="26"/>
      <c r="DU205" s="26"/>
      <c r="DV205" s="26"/>
      <c r="DW205" s="26"/>
      <c r="EB205" s="26"/>
      <c r="EC205" s="30"/>
      <c r="EU205" s="31"/>
      <c r="FM205" s="30"/>
      <c r="GE205" s="32"/>
      <c r="GW205" s="30"/>
      <c r="HO205" s="32"/>
      <c r="IG205" s="30"/>
      <c r="IY205" s="31"/>
      <c r="KI205" s="31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</row>
    <row r="206" spans="1:699" x14ac:dyDescent="0.25">
      <c r="A206" s="21"/>
      <c r="B206" s="13"/>
      <c r="D206" s="13"/>
      <c r="E206" s="13"/>
      <c r="F206" s="2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25"/>
      <c r="X206" s="25"/>
      <c r="Y206" s="50"/>
      <c r="Z206" s="50"/>
      <c r="AA206" s="25"/>
      <c r="AB206" s="25"/>
      <c r="AC206" s="25"/>
      <c r="AD206" s="25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5"/>
      <c r="BD206" s="15"/>
      <c r="BE206" s="15"/>
      <c r="BF206" s="27"/>
      <c r="BG206" s="13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59"/>
      <c r="BV206" s="59"/>
      <c r="BW206" s="59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K206" s="25"/>
      <c r="CL206" s="25"/>
      <c r="CM206" s="25"/>
      <c r="CN206" s="61"/>
      <c r="CO206" s="61"/>
      <c r="CP206" s="61"/>
      <c r="CQ206" s="61"/>
      <c r="CR206" s="61"/>
      <c r="CS206" s="25"/>
      <c r="CT206" s="25"/>
      <c r="CU206" s="25"/>
      <c r="CV206" s="25"/>
      <c r="CW206" s="25"/>
      <c r="CX206" s="13"/>
      <c r="CY206" s="13"/>
      <c r="CZ206" s="26"/>
      <c r="DA206" s="26"/>
      <c r="DB206" s="15"/>
      <c r="DC206" s="26"/>
      <c r="DD206" s="8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6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64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6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65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6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65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  <c r="IG206" s="63"/>
      <c r="IH206" s="13"/>
      <c r="II206" s="13"/>
      <c r="IJ206" s="13"/>
      <c r="IK206" s="13"/>
      <c r="IL206" s="13"/>
      <c r="IM206" s="13"/>
      <c r="IN206" s="13"/>
      <c r="IO206" s="13"/>
      <c r="IP206" s="13"/>
      <c r="IQ206" s="13"/>
      <c r="IR206" s="13"/>
      <c r="IS206" s="13"/>
      <c r="IT206" s="13"/>
      <c r="IU206" s="13"/>
      <c r="IV206" s="13"/>
      <c r="IW206" s="13"/>
      <c r="IX206" s="13"/>
      <c r="IY206" s="64"/>
      <c r="IZ206" s="13"/>
      <c r="JA206" s="13"/>
      <c r="JB206" s="13"/>
      <c r="JC206" s="13"/>
      <c r="JD206" s="13"/>
      <c r="JE206" s="13"/>
      <c r="JF206" s="13"/>
      <c r="JG206" s="13"/>
      <c r="JH206" s="13"/>
      <c r="JI206" s="13"/>
      <c r="JJ206" s="13"/>
      <c r="JK206" s="13"/>
      <c r="JL206" s="13"/>
      <c r="JM206" s="13"/>
      <c r="JN206" s="13"/>
      <c r="JO206" s="13"/>
      <c r="JP206" s="13"/>
      <c r="JQ206" s="13"/>
      <c r="JR206" s="13"/>
      <c r="JS206" s="13"/>
      <c r="JT206" s="13"/>
      <c r="JU206" s="13"/>
      <c r="JV206" s="13"/>
      <c r="JW206" s="13"/>
      <c r="JX206" s="13"/>
      <c r="JY206" s="13"/>
      <c r="JZ206" s="13"/>
      <c r="KA206" s="13"/>
      <c r="KB206" s="13"/>
      <c r="KC206" s="13"/>
      <c r="KD206" s="13"/>
      <c r="KE206" s="13"/>
      <c r="KF206" s="13"/>
      <c r="KG206" s="13"/>
      <c r="KH206" s="13"/>
      <c r="KI206" s="64"/>
      <c r="KJ206" s="13"/>
      <c r="KK206" s="13"/>
      <c r="KL206" s="13"/>
      <c r="KM206" s="13"/>
      <c r="KN206" s="13"/>
      <c r="KO206" s="13"/>
      <c r="KP206" s="13"/>
      <c r="KQ206" s="13"/>
      <c r="KR206" s="13"/>
      <c r="KS206" s="13"/>
      <c r="KT206" s="13"/>
      <c r="KU206" s="13"/>
      <c r="KV206" s="13"/>
      <c r="KW206" s="13"/>
      <c r="KX206" s="13"/>
      <c r="KY206" s="13"/>
    </row>
    <row r="207" spans="1:699" x14ac:dyDescent="0.25">
      <c r="A207" s="21"/>
      <c r="B207" s="13"/>
      <c r="D207" s="13"/>
      <c r="E207" s="13"/>
      <c r="F207" s="2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25"/>
      <c r="X207" s="25"/>
      <c r="Y207" s="50"/>
      <c r="Z207" s="50"/>
      <c r="AA207" s="25"/>
      <c r="AB207" s="25"/>
      <c r="AC207" s="25"/>
      <c r="AD207" s="25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5"/>
      <c r="BD207" s="15"/>
      <c r="BE207" s="15"/>
      <c r="BF207" s="27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42"/>
      <c r="BV207" s="42"/>
      <c r="BW207" s="60"/>
      <c r="BX207" s="13"/>
      <c r="BY207" s="13"/>
      <c r="BZ207" s="25"/>
      <c r="CA207" s="13"/>
      <c r="CB207" s="13"/>
      <c r="CC207" s="13"/>
      <c r="CD207" s="13"/>
      <c r="CE207" s="13"/>
      <c r="CF207" s="13"/>
      <c r="CG207" s="13"/>
      <c r="CH207" s="13"/>
      <c r="CI207" s="13"/>
      <c r="CK207" s="13"/>
      <c r="CL207" s="13"/>
      <c r="CM207" s="13"/>
      <c r="CN207" s="61"/>
      <c r="CO207" s="61"/>
      <c r="CP207" s="61"/>
      <c r="CQ207" s="61"/>
      <c r="CR207" s="61"/>
      <c r="CS207" s="25"/>
      <c r="CT207" s="25"/>
      <c r="CU207" s="25"/>
      <c r="CV207" s="25"/>
      <c r="CW207" s="25"/>
      <c r="CX207" s="13"/>
      <c r="CY207" s="13"/>
      <c r="CZ207" s="26"/>
      <c r="DA207" s="26"/>
      <c r="DB207" s="15"/>
      <c r="DC207" s="26"/>
      <c r="DD207" s="29"/>
      <c r="DQ207" s="26"/>
      <c r="DR207" s="26"/>
      <c r="DS207" s="26"/>
      <c r="DT207" s="26"/>
      <c r="DU207" s="26"/>
      <c r="DV207" s="26"/>
      <c r="EB207" s="26"/>
      <c r="EC207" s="6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64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6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65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6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65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  <c r="IG207" s="63"/>
      <c r="IH207" s="13"/>
      <c r="II207" s="13"/>
      <c r="IJ207" s="13"/>
      <c r="IK207" s="13"/>
      <c r="IL207" s="13"/>
      <c r="IM207" s="13"/>
      <c r="IN207" s="13"/>
      <c r="IO207" s="13"/>
      <c r="IP207" s="13"/>
      <c r="IQ207" s="13"/>
      <c r="IR207" s="13"/>
      <c r="IS207" s="13"/>
      <c r="IT207" s="13"/>
      <c r="IU207" s="13"/>
      <c r="IV207" s="13"/>
      <c r="IW207" s="13"/>
      <c r="IX207" s="13"/>
      <c r="IY207" s="64"/>
      <c r="IZ207" s="13"/>
      <c r="JA207" s="13"/>
      <c r="JB207" s="13"/>
      <c r="JC207" s="13"/>
      <c r="JD207" s="13"/>
      <c r="JE207" s="13"/>
      <c r="JF207" s="13"/>
      <c r="JG207" s="13"/>
      <c r="JH207" s="13"/>
      <c r="JI207" s="13"/>
      <c r="JJ207" s="13"/>
      <c r="JK207" s="13"/>
      <c r="JL207" s="13"/>
      <c r="JM207" s="13"/>
      <c r="JN207" s="13"/>
      <c r="JO207" s="13"/>
      <c r="JP207" s="13"/>
      <c r="JQ207" s="13"/>
      <c r="JR207" s="13"/>
      <c r="JS207" s="13"/>
      <c r="JT207" s="13"/>
      <c r="JU207" s="13"/>
      <c r="JV207" s="13"/>
      <c r="JW207" s="13"/>
      <c r="JX207" s="13"/>
      <c r="JY207" s="13"/>
      <c r="JZ207" s="13"/>
      <c r="KA207" s="13"/>
      <c r="KB207" s="13"/>
      <c r="KC207" s="13"/>
      <c r="KD207" s="13"/>
      <c r="KE207" s="13"/>
      <c r="KF207" s="13"/>
      <c r="KG207" s="13"/>
      <c r="KH207" s="13"/>
      <c r="KI207" s="64"/>
      <c r="KJ207" s="13"/>
      <c r="KK207" s="13"/>
      <c r="KL207" s="13"/>
      <c r="KM207" s="13"/>
      <c r="KN207" s="13"/>
      <c r="KO207" s="13"/>
      <c r="KP207" s="13"/>
      <c r="KQ207" s="13"/>
      <c r="KR207" s="13"/>
      <c r="KS207" s="13"/>
      <c r="KT207" s="13"/>
      <c r="KU207" s="13"/>
      <c r="KV207" s="13"/>
      <c r="KW207" s="13"/>
      <c r="KX207" s="13"/>
      <c r="KY207" s="13"/>
    </row>
    <row r="208" spans="1:699" x14ac:dyDescent="0.25">
      <c r="AF208" s="23"/>
      <c r="CN208" s="105"/>
      <c r="CO208" s="105"/>
      <c r="CP208" s="105"/>
    </row>
    <row r="209" spans="1:856" x14ac:dyDescent="0.25">
      <c r="A209" s="21"/>
      <c r="B209" s="13"/>
      <c r="D209" s="13"/>
      <c r="E209" s="13"/>
      <c r="F209" s="22"/>
      <c r="Y209" s="53"/>
      <c r="Z209" s="53"/>
      <c r="AC209" s="25"/>
      <c r="AD209" s="25"/>
      <c r="BF209" s="89"/>
      <c r="CN209" s="105"/>
      <c r="CO209" s="105"/>
      <c r="CP209" s="105"/>
      <c r="CX209" s="13"/>
      <c r="CY209" s="13"/>
      <c r="CZ209" s="26"/>
      <c r="DA209" s="26"/>
      <c r="DB209" s="26"/>
      <c r="DC209" s="26"/>
      <c r="DD209" s="29"/>
      <c r="DQ209" s="26"/>
      <c r="DR209" s="26"/>
      <c r="DS209" s="26"/>
      <c r="DT209" s="26"/>
      <c r="DU209" s="26"/>
      <c r="DV209" s="26"/>
      <c r="EB209" s="26"/>
      <c r="EC209" s="30"/>
      <c r="EU209" s="31"/>
      <c r="FM209" s="30"/>
      <c r="GE209" s="32"/>
      <c r="GW209" s="30"/>
      <c r="HO209" s="32"/>
      <c r="IG209" s="30"/>
      <c r="IY209" s="31"/>
      <c r="KI209" s="31"/>
      <c r="ZX209" s="42"/>
      <c r="ZY209" s="42"/>
      <c r="ZZ209" s="42"/>
      <c r="AAA209" s="42"/>
      <c r="AAB209" s="42"/>
      <c r="AAC209" s="42"/>
      <c r="AAD209" s="42"/>
      <c r="AAE209" s="42"/>
      <c r="AAF209" s="42"/>
      <c r="AAG209" s="42"/>
      <c r="AAH209" s="42"/>
      <c r="AAI209" s="42"/>
      <c r="AAJ209" s="42"/>
      <c r="AAK209" s="42"/>
      <c r="AAL209" s="42"/>
      <c r="AAM209" s="42"/>
      <c r="AAN209" s="42"/>
      <c r="AAO209" s="42"/>
      <c r="AAP209" s="42"/>
      <c r="AAQ209" s="42"/>
      <c r="AAR209" s="42"/>
      <c r="AAS209" s="42"/>
      <c r="AAT209" s="42"/>
      <c r="AAU209" s="42"/>
      <c r="AAV209" s="42"/>
      <c r="AAW209" s="42"/>
      <c r="AAX209" s="42"/>
      <c r="AAY209" s="42"/>
      <c r="AAZ209" s="42"/>
      <c r="ABA209" s="42"/>
      <c r="ABB209" s="42"/>
      <c r="ABC209" s="42"/>
      <c r="ABD209" s="42"/>
      <c r="ABE209" s="42"/>
      <c r="ABF209" s="42"/>
      <c r="ABG209" s="42"/>
      <c r="ABH209" s="42"/>
      <c r="ABI209" s="42"/>
      <c r="ABJ209" s="42"/>
      <c r="ABK209" s="42"/>
      <c r="ABL209" s="42"/>
      <c r="ABM209" s="42"/>
      <c r="ABN209" s="42"/>
      <c r="ABO209" s="42"/>
      <c r="ABP209" s="42"/>
      <c r="ABQ209" s="42"/>
      <c r="ABR209" s="42"/>
      <c r="ABS209" s="42"/>
      <c r="ABT209" s="42"/>
      <c r="ABU209" s="42"/>
      <c r="ABV209" s="42"/>
      <c r="ABW209" s="42"/>
      <c r="ABX209" s="42"/>
      <c r="ABY209" s="42"/>
      <c r="ABZ209" s="42"/>
      <c r="ACA209" s="42"/>
      <c r="ACB209" s="42"/>
      <c r="ACC209" s="42"/>
      <c r="ACD209" s="42"/>
      <c r="ACE209" s="42"/>
      <c r="ACF209" s="42"/>
      <c r="ACG209" s="42"/>
      <c r="ACH209" s="42"/>
      <c r="ACI209" s="42"/>
      <c r="ACJ209" s="42"/>
      <c r="ACK209" s="42"/>
      <c r="ACL209" s="42"/>
      <c r="ACM209" s="42"/>
      <c r="ACN209" s="42"/>
      <c r="ACO209" s="42"/>
      <c r="ACP209" s="42"/>
      <c r="ACQ209" s="42"/>
      <c r="ACR209" s="42"/>
      <c r="ACS209" s="42"/>
      <c r="ACT209" s="42"/>
      <c r="ACU209" s="42"/>
      <c r="ACV209" s="42"/>
      <c r="ACW209" s="42"/>
      <c r="ACX209" s="42"/>
      <c r="ACY209" s="42"/>
      <c r="ACZ209" s="42"/>
      <c r="ADA209" s="42"/>
      <c r="ADB209" s="42"/>
      <c r="ADC209" s="42"/>
      <c r="ADD209" s="42"/>
      <c r="ADE209" s="42"/>
      <c r="ADF209" s="42"/>
      <c r="ADG209" s="42"/>
      <c r="ADH209" s="42"/>
      <c r="ADI209" s="42"/>
      <c r="ADJ209" s="42"/>
      <c r="ADK209" s="42"/>
      <c r="ADL209" s="42"/>
      <c r="ADM209" s="42"/>
      <c r="ADN209" s="42"/>
      <c r="ADO209" s="42"/>
      <c r="ADP209" s="42"/>
      <c r="ADQ209" s="42"/>
      <c r="ADR209" s="42"/>
      <c r="ADS209" s="42"/>
      <c r="ADT209" s="42"/>
      <c r="ADU209" s="42"/>
      <c r="ADV209" s="42"/>
      <c r="ADW209" s="42"/>
      <c r="ADX209" s="42"/>
      <c r="ADY209" s="42"/>
      <c r="ADZ209" s="42"/>
      <c r="AEA209" s="42"/>
      <c r="AEB209" s="42"/>
      <c r="AEC209" s="42"/>
      <c r="AED209" s="42"/>
      <c r="AEE209" s="42"/>
      <c r="AEF209" s="42"/>
      <c r="AEG209" s="42"/>
      <c r="AEH209" s="42"/>
      <c r="AEI209" s="42"/>
      <c r="AEJ209" s="42"/>
      <c r="AEK209" s="42"/>
      <c r="AEL209" s="42"/>
      <c r="AEM209" s="42"/>
      <c r="AEN209" s="42"/>
      <c r="AEO209" s="42"/>
      <c r="AEP209" s="42"/>
      <c r="AEQ209" s="42"/>
      <c r="AER209" s="42"/>
      <c r="AES209" s="42"/>
      <c r="AET209" s="42"/>
      <c r="AEU209" s="42"/>
      <c r="AEV209" s="42"/>
      <c r="AEW209" s="42"/>
      <c r="AEX209" s="42"/>
      <c r="AEY209" s="42"/>
      <c r="AEZ209" s="42"/>
      <c r="AFA209" s="42"/>
      <c r="AFB209" s="42"/>
      <c r="AFC209" s="42"/>
      <c r="AFD209" s="42"/>
      <c r="AFE209" s="42"/>
      <c r="AFF209" s="42"/>
      <c r="AFG209" s="42"/>
      <c r="AFH209" s="42"/>
      <c r="AFI209" s="42"/>
      <c r="AFJ209" s="42"/>
      <c r="AFK209" s="42"/>
      <c r="AFL209" s="42"/>
      <c r="AFM209" s="42"/>
      <c r="AFN209" s="42"/>
      <c r="AFO209" s="42"/>
      <c r="AFP209" s="42"/>
      <c r="AFQ209" s="42"/>
      <c r="AFR209" s="42"/>
      <c r="AFS209" s="42"/>
      <c r="AFT209" s="42"/>
      <c r="AFU209" s="42"/>
      <c r="AFV209" s="42"/>
      <c r="AFW209" s="42"/>
      <c r="AFX209" s="42"/>
    </row>
    <row r="210" spans="1:856" x14ac:dyDescent="0.25">
      <c r="A210" s="21"/>
      <c r="B210" s="13"/>
      <c r="D210" s="13"/>
      <c r="E210" s="13"/>
      <c r="F210" s="2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25"/>
      <c r="X210" s="25"/>
      <c r="Y210" s="50"/>
      <c r="Z210" s="50"/>
      <c r="AA210" s="25"/>
      <c r="AB210" s="25"/>
      <c r="AD210" s="25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60"/>
      <c r="BC210" s="15"/>
      <c r="BD210" s="15"/>
      <c r="BE210" s="15"/>
      <c r="BF210" s="27"/>
      <c r="BG210" s="13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59"/>
      <c r="BV210" s="59"/>
      <c r="BW210" s="59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K210" s="25"/>
      <c r="CL210" s="25"/>
      <c r="CM210" s="25"/>
      <c r="CN210" s="61"/>
      <c r="CO210" s="61"/>
      <c r="CP210" s="61"/>
      <c r="CQ210" s="61"/>
      <c r="CR210" s="61"/>
      <c r="CS210" s="25"/>
      <c r="CT210" s="25"/>
      <c r="CU210" s="25"/>
      <c r="CV210" s="25"/>
      <c r="CW210" s="25"/>
      <c r="CX210" s="13"/>
      <c r="CY210" s="13"/>
      <c r="CZ210" s="15"/>
      <c r="DA210" s="26"/>
      <c r="DB210" s="15"/>
      <c r="DC210" s="26"/>
      <c r="DD210" s="86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5"/>
      <c r="DR210" s="15"/>
      <c r="DS210" s="15"/>
      <c r="DT210" s="15"/>
      <c r="DU210" s="15"/>
      <c r="DV210" s="15"/>
      <c r="DW210" s="15"/>
      <c r="DX210" s="13"/>
      <c r="DY210" s="13"/>
      <c r="DZ210" s="13"/>
      <c r="EA210" s="13"/>
      <c r="EB210" s="15"/>
      <c r="EC210" s="6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64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6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65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6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65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  <c r="ID210" s="13"/>
      <c r="IE210" s="13"/>
      <c r="IF210" s="13"/>
      <c r="IG210" s="63"/>
      <c r="IH210" s="13"/>
      <c r="II210" s="13"/>
      <c r="IJ210" s="13"/>
      <c r="IK210" s="13"/>
      <c r="IL210" s="13"/>
      <c r="IM210" s="13"/>
      <c r="IN210" s="13"/>
      <c r="IO210" s="13"/>
      <c r="IP210" s="13"/>
      <c r="IQ210" s="13"/>
      <c r="IR210" s="13"/>
      <c r="IS210" s="13"/>
      <c r="IT210" s="13"/>
      <c r="IU210" s="13"/>
      <c r="IV210" s="13"/>
      <c r="IW210" s="13"/>
      <c r="IX210" s="13"/>
      <c r="IY210" s="64"/>
      <c r="IZ210" s="13"/>
      <c r="JA210" s="13"/>
      <c r="JB210" s="13"/>
      <c r="JC210" s="13"/>
      <c r="JD210" s="13"/>
      <c r="JE210" s="13"/>
      <c r="JF210" s="13"/>
      <c r="JG210" s="13"/>
      <c r="JH210" s="13"/>
      <c r="JI210" s="13"/>
      <c r="JJ210" s="13"/>
      <c r="JK210" s="13"/>
      <c r="JL210" s="13"/>
      <c r="JM210" s="13"/>
      <c r="JN210" s="13"/>
      <c r="JO210" s="13"/>
      <c r="JP210" s="13"/>
      <c r="JQ210" s="13"/>
      <c r="JR210" s="13"/>
      <c r="JS210" s="13"/>
      <c r="JT210" s="13"/>
      <c r="JU210" s="13"/>
      <c r="JV210" s="13"/>
      <c r="JW210" s="13"/>
      <c r="JX210" s="13"/>
      <c r="JY210" s="13"/>
      <c r="JZ210" s="13"/>
      <c r="KA210" s="13"/>
      <c r="KB210" s="13"/>
      <c r="KC210" s="13"/>
      <c r="KD210" s="13"/>
      <c r="KE210" s="13"/>
      <c r="KF210" s="13"/>
      <c r="KG210" s="13"/>
      <c r="KH210" s="13"/>
      <c r="KI210" s="64"/>
      <c r="KJ210" s="13"/>
      <c r="KK210" s="13"/>
      <c r="KL210" s="13"/>
      <c r="KM210" s="13"/>
      <c r="KN210" s="13"/>
      <c r="KO210" s="13"/>
      <c r="KP210" s="13"/>
      <c r="KQ210" s="13"/>
      <c r="KR210" s="13"/>
      <c r="KS210" s="13"/>
      <c r="KT210" s="13"/>
      <c r="KU210" s="13"/>
      <c r="KV210" s="13"/>
      <c r="KW210" s="13"/>
      <c r="KX210" s="13"/>
      <c r="KY210" s="13"/>
      <c r="TQ210" s="36"/>
      <c r="TR210" s="36"/>
      <c r="TS210" s="36"/>
      <c r="TT210" s="36"/>
      <c r="TU210" s="36"/>
      <c r="TV210" s="36"/>
      <c r="TW210" s="36"/>
      <c r="TX210" s="36"/>
      <c r="TY210" s="36"/>
      <c r="TZ210" s="36"/>
      <c r="UA210" s="36"/>
      <c r="UB210" s="36"/>
      <c r="UC210" s="36"/>
      <c r="UD210" s="36"/>
      <c r="UE210" s="36"/>
      <c r="UF210" s="36"/>
      <c r="UG210" s="36"/>
      <c r="UH210" s="36"/>
      <c r="UI210" s="36"/>
      <c r="UJ210" s="36"/>
      <c r="UK210" s="36"/>
      <c r="UL210" s="36"/>
      <c r="UM210" s="36"/>
      <c r="UN210" s="36"/>
      <c r="UO210" s="36"/>
      <c r="UP210" s="36"/>
      <c r="UQ210" s="36"/>
      <c r="UR210" s="36"/>
      <c r="US210" s="36"/>
      <c r="UT210" s="36"/>
      <c r="UU210" s="36"/>
      <c r="UV210" s="36"/>
      <c r="UW210" s="36"/>
      <c r="UX210" s="36"/>
      <c r="UY210" s="36"/>
      <c r="UZ210" s="36"/>
      <c r="VA210" s="36"/>
      <c r="VB210" s="36"/>
      <c r="VC210" s="36"/>
      <c r="VD210" s="36"/>
      <c r="VE210" s="36"/>
      <c r="VF210" s="36"/>
      <c r="VG210" s="36"/>
      <c r="VH210" s="36"/>
      <c r="VI210" s="36"/>
      <c r="VJ210" s="36"/>
      <c r="VK210" s="36"/>
      <c r="VL210" s="36"/>
      <c r="VM210" s="36"/>
      <c r="VN210" s="36"/>
      <c r="VO210" s="36"/>
      <c r="VP210" s="36"/>
      <c r="VQ210" s="36"/>
      <c r="VR210" s="36"/>
      <c r="VS210" s="36"/>
      <c r="VT210" s="36"/>
      <c r="VU210" s="36"/>
      <c r="VV210" s="36"/>
      <c r="VW210" s="36"/>
      <c r="VX210" s="36"/>
      <c r="VY210" s="36"/>
      <c r="VZ210" s="36"/>
      <c r="WA210" s="36"/>
      <c r="WB210" s="36"/>
      <c r="WC210" s="36"/>
      <c r="WD210" s="36"/>
      <c r="WE210" s="36"/>
      <c r="WF210" s="36"/>
      <c r="WG210" s="36"/>
      <c r="WH210" s="36"/>
      <c r="WI210" s="36"/>
      <c r="WJ210" s="36"/>
      <c r="WK210" s="36"/>
      <c r="WL210" s="36"/>
      <c r="WM210" s="36"/>
      <c r="WN210" s="36"/>
      <c r="WO210" s="36"/>
      <c r="WP210" s="36"/>
      <c r="WQ210" s="36"/>
      <c r="WR210" s="36"/>
      <c r="WS210" s="36"/>
      <c r="WT210" s="36"/>
      <c r="WU210" s="36"/>
      <c r="WV210" s="36"/>
      <c r="WW210" s="36"/>
      <c r="WX210" s="36"/>
      <c r="WY210" s="36"/>
      <c r="WZ210" s="36"/>
      <c r="XA210" s="36"/>
      <c r="XB210" s="36"/>
      <c r="XC210" s="36"/>
      <c r="XD210" s="36"/>
      <c r="XE210" s="36"/>
      <c r="XF210" s="36"/>
      <c r="XG210" s="36"/>
      <c r="XH210" s="36"/>
      <c r="XI210" s="36"/>
      <c r="XJ210" s="36"/>
      <c r="XK210" s="36"/>
      <c r="XL210" s="36"/>
      <c r="XM210" s="36"/>
      <c r="XN210" s="36"/>
      <c r="XO210" s="36"/>
      <c r="XP210" s="36"/>
      <c r="XQ210" s="36"/>
      <c r="XR210" s="36"/>
      <c r="XS210" s="36"/>
      <c r="XT210" s="36"/>
      <c r="XU210" s="36"/>
      <c r="XV210" s="36"/>
      <c r="XW210" s="36"/>
      <c r="XX210" s="36"/>
      <c r="XY210" s="36"/>
      <c r="XZ210" s="36"/>
      <c r="YA210" s="36"/>
      <c r="YB210" s="36"/>
      <c r="YC210" s="36"/>
      <c r="YD210" s="36"/>
      <c r="YE210" s="36"/>
      <c r="YF210" s="36"/>
      <c r="YG210" s="36"/>
      <c r="YH210" s="36"/>
      <c r="YI210" s="36"/>
      <c r="YJ210" s="36"/>
      <c r="YK210" s="36"/>
      <c r="YL210" s="36"/>
      <c r="YM210" s="36"/>
      <c r="YN210" s="36"/>
      <c r="YO210" s="36"/>
      <c r="YP210" s="36"/>
      <c r="YQ210" s="36"/>
      <c r="YR210" s="36"/>
      <c r="YS210" s="36"/>
      <c r="YT210" s="36"/>
      <c r="YU210" s="36"/>
      <c r="YV210" s="36"/>
      <c r="YW210" s="36"/>
      <c r="YX210" s="36"/>
      <c r="YY210" s="36"/>
      <c r="YZ210" s="36"/>
      <c r="ZA210" s="36"/>
      <c r="ZB210" s="36"/>
      <c r="ZC210" s="36"/>
      <c r="ZD210" s="36"/>
      <c r="ZE210" s="36"/>
      <c r="ZF210" s="36"/>
      <c r="ZG210" s="36"/>
      <c r="ZH210" s="36"/>
      <c r="ZI210" s="36"/>
      <c r="ZJ210" s="36"/>
      <c r="ZK210" s="36"/>
      <c r="ZL210" s="36"/>
      <c r="ZM210" s="36"/>
      <c r="ZN210" s="36"/>
      <c r="ZO210" s="36"/>
      <c r="ZP210" s="36"/>
      <c r="ZQ210" s="36"/>
      <c r="ZR210" s="36"/>
      <c r="ZS210" s="36"/>
      <c r="ZT210" s="36"/>
      <c r="ZU210" s="36"/>
      <c r="ZV210" s="36"/>
      <c r="ZW210" s="36"/>
    </row>
    <row r="211" spans="1:856" x14ac:dyDescent="0.25">
      <c r="A211" s="21"/>
      <c r="B211" s="13"/>
      <c r="D211" s="13"/>
      <c r="E211" s="13"/>
      <c r="F211" s="2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25"/>
      <c r="X211" s="25"/>
      <c r="Y211" s="50"/>
      <c r="Z211" s="50"/>
      <c r="AA211" s="25"/>
      <c r="AB211" s="25"/>
      <c r="AC211" s="25"/>
      <c r="AD211" s="25"/>
      <c r="AE211" s="13"/>
      <c r="AF211" s="13"/>
      <c r="AG211" s="13"/>
      <c r="AH211" s="13"/>
      <c r="AI211" s="13"/>
      <c r="AJ211" s="13"/>
      <c r="AK211" s="13"/>
      <c r="AL211" s="13"/>
      <c r="AM211" s="13"/>
      <c r="AN211" s="60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60"/>
      <c r="BC211" s="15"/>
      <c r="BD211" s="15"/>
      <c r="BE211" s="15"/>
      <c r="BF211" s="27"/>
      <c r="BG211" s="13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59"/>
      <c r="BV211" s="59"/>
      <c r="BW211" s="59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K211" s="25"/>
      <c r="CL211" s="25"/>
      <c r="CM211" s="25"/>
      <c r="CN211" s="61"/>
      <c r="CO211" s="61"/>
      <c r="CP211" s="61"/>
      <c r="CQ211" s="61"/>
      <c r="CR211" s="61"/>
      <c r="CS211" s="25"/>
      <c r="CT211" s="25"/>
      <c r="CU211" s="25"/>
      <c r="CV211" s="25"/>
      <c r="CW211" s="25"/>
      <c r="CX211" s="13"/>
      <c r="CY211" s="13"/>
      <c r="CZ211" s="15"/>
      <c r="DA211" s="15"/>
      <c r="DB211" s="15"/>
      <c r="DC211" s="15"/>
      <c r="DD211" s="86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5"/>
      <c r="DR211" s="15"/>
      <c r="DS211" s="15"/>
      <c r="DT211" s="15"/>
      <c r="DU211" s="26"/>
      <c r="DV211" s="26"/>
      <c r="DW211" s="26"/>
      <c r="DX211" s="13"/>
      <c r="DY211" s="13"/>
      <c r="DZ211" s="13"/>
      <c r="EA211" s="13"/>
      <c r="EB211" s="15"/>
      <c r="EC211" s="6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64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6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65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6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65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6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64"/>
      <c r="IZ211" s="13"/>
      <c r="JA211" s="13"/>
      <c r="JB211" s="13"/>
      <c r="JC211" s="13"/>
      <c r="JD211" s="13"/>
      <c r="JE211" s="13"/>
      <c r="JF211" s="13"/>
      <c r="JG211" s="13"/>
      <c r="JH211" s="13"/>
      <c r="JI211" s="13"/>
      <c r="JJ211" s="13"/>
      <c r="JK211" s="13"/>
      <c r="JL211" s="13"/>
      <c r="JM211" s="13"/>
      <c r="JN211" s="13"/>
      <c r="JO211" s="13"/>
      <c r="JP211" s="13"/>
      <c r="JQ211" s="13"/>
      <c r="JR211" s="13"/>
      <c r="JS211" s="13"/>
      <c r="JT211" s="13"/>
      <c r="JU211" s="13"/>
      <c r="JV211" s="13"/>
      <c r="JW211" s="13"/>
      <c r="JX211" s="13"/>
      <c r="JY211" s="13"/>
      <c r="JZ211" s="13"/>
      <c r="KA211" s="13"/>
      <c r="KB211" s="13"/>
      <c r="KC211" s="13"/>
      <c r="KD211" s="13"/>
      <c r="KE211" s="13"/>
      <c r="KF211" s="13"/>
      <c r="KG211" s="13"/>
      <c r="KH211" s="13"/>
      <c r="KI211" s="64"/>
      <c r="KJ211" s="13"/>
      <c r="KK211" s="13"/>
      <c r="KL211" s="13"/>
      <c r="KM211" s="13"/>
      <c r="KN211" s="13"/>
      <c r="KO211" s="13"/>
      <c r="KP211" s="13"/>
      <c r="KQ211" s="13"/>
      <c r="KR211" s="13"/>
      <c r="KS211" s="13"/>
      <c r="KT211" s="13"/>
      <c r="KU211" s="13"/>
      <c r="KV211" s="13"/>
      <c r="KW211" s="13"/>
      <c r="KX211" s="13"/>
      <c r="KY211" s="13"/>
      <c r="TQ211" s="36"/>
      <c r="TR211" s="36"/>
      <c r="TS211" s="36"/>
      <c r="TT211" s="36"/>
      <c r="TU211" s="36"/>
      <c r="TV211" s="36"/>
      <c r="TW211" s="36"/>
      <c r="TX211" s="36"/>
      <c r="TY211" s="36"/>
      <c r="TZ211" s="36"/>
      <c r="UA211" s="36"/>
      <c r="UB211" s="36"/>
      <c r="UC211" s="36"/>
      <c r="UD211" s="36"/>
      <c r="UE211" s="36"/>
      <c r="UF211" s="36"/>
      <c r="UG211" s="36"/>
      <c r="UH211" s="36"/>
      <c r="UI211" s="36"/>
      <c r="UJ211" s="36"/>
      <c r="UK211" s="36"/>
      <c r="UL211" s="36"/>
      <c r="UM211" s="36"/>
      <c r="UN211" s="36"/>
      <c r="UO211" s="36"/>
      <c r="UP211" s="36"/>
      <c r="UQ211" s="36"/>
      <c r="UR211" s="36"/>
      <c r="US211" s="36"/>
      <c r="UT211" s="36"/>
      <c r="UU211" s="36"/>
      <c r="UV211" s="36"/>
      <c r="UW211" s="36"/>
      <c r="UX211" s="36"/>
      <c r="UY211" s="36"/>
      <c r="UZ211" s="36"/>
      <c r="VA211" s="36"/>
      <c r="VB211" s="36"/>
      <c r="VC211" s="36"/>
      <c r="VD211" s="36"/>
      <c r="VE211" s="36"/>
      <c r="VF211" s="36"/>
      <c r="VG211" s="36"/>
      <c r="VH211" s="36"/>
      <c r="VI211" s="36"/>
      <c r="VJ211" s="36"/>
      <c r="VK211" s="36"/>
      <c r="VL211" s="36"/>
      <c r="VM211" s="36"/>
      <c r="VN211" s="36"/>
      <c r="VO211" s="36"/>
      <c r="VP211" s="36"/>
      <c r="VQ211" s="36"/>
      <c r="VR211" s="36"/>
      <c r="VS211" s="36"/>
      <c r="VT211" s="36"/>
      <c r="VU211" s="36"/>
      <c r="VV211" s="36"/>
      <c r="VW211" s="36"/>
      <c r="VX211" s="36"/>
      <c r="VY211" s="36"/>
      <c r="VZ211" s="36"/>
      <c r="WA211" s="36"/>
      <c r="WB211" s="36"/>
      <c r="WC211" s="36"/>
      <c r="WD211" s="36"/>
      <c r="WE211" s="36"/>
      <c r="WF211" s="36"/>
      <c r="WG211" s="36"/>
    </row>
    <row r="212" spans="1:856" x14ac:dyDescent="0.25">
      <c r="A212" s="21"/>
      <c r="B212" s="13"/>
      <c r="D212" s="13"/>
      <c r="E212" s="13"/>
      <c r="F212" s="22"/>
      <c r="Y212" s="53"/>
      <c r="Z212" s="53"/>
      <c r="AA212" s="106"/>
      <c r="AC212" s="25"/>
      <c r="AD212" s="25"/>
      <c r="BF212" s="27"/>
      <c r="CN212" s="105"/>
      <c r="CO212" s="105"/>
      <c r="CX212" s="13"/>
      <c r="CY212" s="13"/>
      <c r="CZ212" s="26"/>
      <c r="DD212" s="29"/>
      <c r="DQ212" s="26"/>
      <c r="DR212" s="26"/>
      <c r="DS212" s="26"/>
      <c r="DT212" s="26"/>
      <c r="DU212" s="26"/>
      <c r="DV212" s="26"/>
      <c r="DW212" s="26"/>
      <c r="EB212" s="26"/>
      <c r="EC212" s="30"/>
      <c r="EU212" s="31"/>
      <c r="FM212" s="30"/>
      <c r="GE212" s="32"/>
      <c r="GW212" s="30"/>
      <c r="HO212" s="32"/>
      <c r="IG212" s="30"/>
      <c r="IY212" s="31"/>
      <c r="KI212" s="31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</row>
    <row r="213" spans="1:856" x14ac:dyDescent="0.25">
      <c r="A213" s="21"/>
      <c r="B213" s="13"/>
      <c r="D213" s="13"/>
      <c r="E213" s="13"/>
      <c r="F213" s="22"/>
      <c r="G213" s="13"/>
      <c r="H213" s="13"/>
      <c r="I213" s="13"/>
      <c r="Y213" s="53"/>
      <c r="Z213" s="53"/>
      <c r="AA213" s="106"/>
      <c r="AC213" s="25"/>
      <c r="AD213" s="25"/>
      <c r="AH213" s="42"/>
      <c r="AI213" s="42"/>
      <c r="AN213" s="42"/>
      <c r="BF213" s="27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43"/>
      <c r="BV213" s="43"/>
      <c r="BW213" s="43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K213" s="6"/>
      <c r="CL213" s="6"/>
      <c r="CM213" s="6"/>
      <c r="CX213" s="13"/>
      <c r="CY213" s="13"/>
      <c r="CZ213" s="26"/>
      <c r="DD213" s="29"/>
      <c r="DV213" s="26"/>
      <c r="DW213" s="26"/>
      <c r="EB213" s="26"/>
      <c r="EC213" s="30"/>
      <c r="EU213" s="31"/>
      <c r="FM213" s="30"/>
      <c r="GE213" s="32"/>
      <c r="GW213" s="30"/>
      <c r="HO213" s="32"/>
      <c r="IG213" s="30"/>
      <c r="IY213" s="31"/>
      <c r="KI213" s="31"/>
      <c r="WH213" s="36"/>
      <c r="WI213" s="36"/>
      <c r="WJ213" s="36"/>
      <c r="WK213" s="36"/>
      <c r="WL213" s="36"/>
      <c r="WM213" s="36"/>
      <c r="WN213" s="36"/>
      <c r="WO213" s="36"/>
      <c r="WP213" s="36"/>
      <c r="WQ213" s="36"/>
      <c r="WR213" s="36"/>
      <c r="WS213" s="36"/>
      <c r="WT213" s="36"/>
      <c r="WU213" s="36"/>
      <c r="WV213" s="36"/>
      <c r="WW213" s="36"/>
      <c r="WX213" s="36"/>
      <c r="WY213" s="36"/>
      <c r="WZ213" s="36"/>
      <c r="XA213" s="36"/>
      <c r="XB213" s="36"/>
      <c r="XC213" s="36"/>
      <c r="XD213" s="36"/>
      <c r="XE213" s="36"/>
      <c r="XF213" s="36"/>
      <c r="XG213" s="36"/>
      <c r="XH213" s="36"/>
      <c r="XI213" s="36"/>
      <c r="XJ213" s="36"/>
      <c r="XK213" s="36"/>
      <c r="XL213" s="36"/>
      <c r="XM213" s="36"/>
      <c r="XN213" s="36"/>
      <c r="XO213" s="36"/>
      <c r="XP213" s="36"/>
      <c r="XQ213" s="36"/>
      <c r="XR213" s="36"/>
      <c r="XS213" s="36"/>
      <c r="XT213" s="36"/>
      <c r="XU213" s="36"/>
      <c r="XV213" s="36"/>
      <c r="XW213" s="36"/>
      <c r="XX213" s="36"/>
      <c r="XY213" s="36"/>
      <c r="XZ213" s="36"/>
      <c r="YA213" s="36"/>
      <c r="YB213" s="36"/>
      <c r="YC213" s="36"/>
      <c r="YD213" s="36"/>
      <c r="YE213" s="36"/>
      <c r="YF213" s="36"/>
      <c r="YG213" s="36"/>
      <c r="YH213" s="36"/>
      <c r="YI213" s="36"/>
      <c r="YJ213" s="36"/>
      <c r="YK213" s="36"/>
      <c r="YL213" s="36"/>
      <c r="YM213" s="36"/>
      <c r="YN213" s="36"/>
      <c r="YO213" s="36"/>
      <c r="YP213" s="36"/>
      <c r="YQ213" s="36"/>
      <c r="YR213" s="36"/>
      <c r="YS213" s="36"/>
      <c r="YT213" s="36"/>
      <c r="YU213" s="36"/>
      <c r="YV213" s="36"/>
      <c r="YW213" s="36"/>
      <c r="YX213" s="36"/>
      <c r="YY213" s="36"/>
      <c r="YZ213" s="36"/>
      <c r="ZA213" s="36"/>
      <c r="ZB213" s="36"/>
      <c r="ZC213" s="36"/>
      <c r="ZD213" s="36"/>
      <c r="ZE213" s="36"/>
      <c r="ZF213" s="36"/>
      <c r="ZG213" s="36"/>
      <c r="ZH213" s="36"/>
      <c r="ZI213" s="36"/>
      <c r="ZJ213" s="36"/>
      <c r="ZK213" s="36"/>
      <c r="ZL213" s="36"/>
      <c r="ZM213" s="36"/>
      <c r="ZN213" s="36"/>
      <c r="ZO213" s="36"/>
      <c r="ZP213" s="36"/>
      <c r="ZQ213" s="36"/>
      <c r="ZR213" s="36"/>
      <c r="ZS213" s="36"/>
      <c r="ZT213" s="36"/>
      <c r="ZU213" s="36"/>
      <c r="ZV213" s="36"/>
      <c r="ZW213" s="36"/>
    </row>
    <row r="214" spans="1:856" x14ac:dyDescent="0.25">
      <c r="A214" s="21"/>
      <c r="B214" s="13"/>
      <c r="D214" s="13"/>
      <c r="E214" s="13"/>
      <c r="F214" s="2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59"/>
      <c r="X214" s="25"/>
      <c r="Y214" s="50"/>
      <c r="Z214" s="50"/>
      <c r="AA214" s="25"/>
      <c r="AB214" s="25"/>
      <c r="AC214" s="25"/>
      <c r="AD214" s="25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5"/>
      <c r="BD214" s="15"/>
      <c r="BE214" s="15"/>
      <c r="BF214" s="27"/>
      <c r="BG214" s="13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59"/>
      <c r="BV214" s="59"/>
      <c r="BW214" s="59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K214" s="25"/>
      <c r="CL214" s="25"/>
      <c r="CM214" s="25"/>
      <c r="CN214" s="61"/>
      <c r="CO214" s="61"/>
      <c r="CP214" s="61"/>
      <c r="CQ214" s="61"/>
      <c r="CR214" s="61"/>
      <c r="CS214" s="25"/>
      <c r="CT214" s="25"/>
      <c r="CU214" s="25"/>
      <c r="CV214" s="25"/>
      <c r="CW214" s="25"/>
      <c r="CX214" s="13"/>
      <c r="CY214" s="13"/>
      <c r="CZ214" s="26"/>
      <c r="DA214" s="26"/>
      <c r="DB214" s="15"/>
      <c r="DC214" s="26"/>
      <c r="DD214" s="86"/>
      <c r="DV214" s="26"/>
      <c r="EB214" s="26"/>
      <c r="EC214" s="6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64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6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65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6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65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/>
      <c r="IG214" s="63"/>
      <c r="IH214" s="13"/>
      <c r="II214" s="13"/>
      <c r="IJ214" s="13"/>
      <c r="IK214" s="13"/>
      <c r="IL214" s="13"/>
      <c r="IM214" s="13"/>
      <c r="IN214" s="13"/>
      <c r="IO214" s="13"/>
      <c r="IP214" s="13"/>
      <c r="IQ214" s="13"/>
      <c r="IR214" s="13"/>
      <c r="IS214" s="13"/>
      <c r="IT214" s="13"/>
      <c r="IU214" s="13"/>
      <c r="IV214" s="13"/>
      <c r="IW214" s="13"/>
      <c r="IX214" s="13"/>
      <c r="IY214" s="64"/>
      <c r="IZ214" s="13"/>
      <c r="JA214" s="13"/>
      <c r="JB214" s="13"/>
      <c r="JC214" s="13"/>
      <c r="JD214" s="13"/>
      <c r="JE214" s="13"/>
      <c r="JF214" s="13"/>
      <c r="JG214" s="13"/>
      <c r="JH214" s="13"/>
      <c r="JI214" s="13"/>
      <c r="JJ214" s="13"/>
      <c r="JK214" s="13"/>
      <c r="JL214" s="13"/>
      <c r="JM214" s="13"/>
      <c r="JN214" s="13"/>
      <c r="JO214" s="13"/>
      <c r="JP214" s="13"/>
      <c r="JQ214" s="13"/>
      <c r="JR214" s="13"/>
      <c r="JS214" s="13"/>
      <c r="JT214" s="13"/>
      <c r="JU214" s="13"/>
      <c r="JV214" s="13"/>
      <c r="JW214" s="13"/>
      <c r="JX214" s="13"/>
      <c r="JY214" s="13"/>
      <c r="JZ214" s="13"/>
      <c r="KA214" s="13"/>
      <c r="KB214" s="13"/>
      <c r="KC214" s="13"/>
      <c r="KD214" s="13"/>
      <c r="KE214" s="13"/>
      <c r="KF214" s="13"/>
      <c r="KG214" s="13"/>
      <c r="KH214" s="13"/>
      <c r="KI214" s="64"/>
      <c r="KJ214" s="13"/>
      <c r="KK214" s="13"/>
      <c r="KL214" s="13"/>
      <c r="KM214" s="13"/>
      <c r="KN214" s="13"/>
      <c r="KO214" s="13"/>
      <c r="KP214" s="13"/>
      <c r="KQ214" s="13"/>
      <c r="KR214" s="13"/>
      <c r="KS214" s="13"/>
      <c r="KT214" s="13"/>
      <c r="KU214" s="13"/>
      <c r="KV214" s="13"/>
      <c r="KW214" s="13"/>
      <c r="KX214" s="13"/>
      <c r="KY214" s="13"/>
      <c r="KZ214" s="25"/>
      <c r="LA214" s="83"/>
      <c r="LB214" s="83"/>
      <c r="LC214"/>
      <c r="LD214" s="83"/>
      <c r="LE214"/>
      <c r="LF214"/>
      <c r="LG214"/>
      <c r="LH214"/>
      <c r="LI214" s="13"/>
      <c r="LJ214" s="13"/>
      <c r="LK214" s="13"/>
      <c r="LL214" s="25"/>
      <c r="LM214" s="25"/>
      <c r="LN214"/>
      <c r="LO214" s="83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WH214" s="36"/>
      <c r="WI214" s="36"/>
      <c r="WJ214" s="36"/>
      <c r="WK214" s="36"/>
      <c r="WL214" s="36"/>
      <c r="WM214" s="36"/>
      <c r="WN214" s="36"/>
      <c r="WO214" s="36"/>
      <c r="WP214" s="36"/>
      <c r="WQ214" s="36"/>
      <c r="WR214" s="36"/>
      <c r="WS214" s="36"/>
      <c r="WT214" s="36"/>
      <c r="WU214" s="36"/>
      <c r="WV214" s="36"/>
      <c r="WW214" s="36"/>
      <c r="WX214" s="36"/>
      <c r="WY214" s="36"/>
      <c r="WZ214" s="36"/>
      <c r="XA214" s="36"/>
      <c r="XB214" s="36"/>
      <c r="XC214" s="36"/>
      <c r="XD214" s="36"/>
      <c r="XE214" s="36"/>
      <c r="XF214" s="36"/>
      <c r="XG214" s="36"/>
      <c r="XH214" s="36"/>
      <c r="XI214" s="36"/>
      <c r="XJ214" s="36"/>
      <c r="XK214" s="36"/>
      <c r="XL214" s="36"/>
      <c r="XM214" s="36"/>
      <c r="XN214" s="36"/>
      <c r="XO214" s="36"/>
      <c r="XP214" s="36"/>
      <c r="XQ214" s="36"/>
      <c r="XR214" s="36"/>
      <c r="XS214" s="36"/>
      <c r="XT214" s="36"/>
      <c r="XU214" s="36"/>
      <c r="XV214" s="36"/>
      <c r="XW214" s="36"/>
      <c r="XX214" s="36"/>
      <c r="XY214" s="36"/>
      <c r="XZ214" s="36"/>
      <c r="YA214" s="36"/>
      <c r="YB214" s="36"/>
      <c r="YC214" s="36"/>
      <c r="YD214" s="36"/>
      <c r="YE214" s="36"/>
      <c r="YF214" s="36"/>
      <c r="YG214" s="36"/>
      <c r="YH214" s="36"/>
      <c r="YI214" s="36"/>
      <c r="YJ214" s="36"/>
      <c r="YK214" s="36"/>
      <c r="YL214" s="36"/>
      <c r="YM214" s="36"/>
      <c r="YN214" s="36"/>
      <c r="YO214" s="36"/>
      <c r="YP214" s="36"/>
      <c r="YQ214" s="36"/>
      <c r="YR214" s="36"/>
      <c r="YS214" s="36"/>
      <c r="YT214" s="36"/>
      <c r="YU214" s="36"/>
      <c r="YV214" s="36"/>
      <c r="YW214" s="36"/>
      <c r="YX214" s="36"/>
      <c r="YY214" s="36"/>
      <c r="YZ214" s="36"/>
      <c r="ZA214" s="36"/>
      <c r="ZB214" s="36"/>
      <c r="ZC214" s="36"/>
      <c r="ZD214" s="36"/>
      <c r="ZE214" s="36"/>
      <c r="ZF214" s="36"/>
      <c r="ZG214" s="36"/>
      <c r="ZH214" s="36"/>
      <c r="ZI214" s="36"/>
      <c r="ZJ214" s="36"/>
      <c r="ZK214" s="36"/>
      <c r="ZL214" s="36"/>
      <c r="ZM214" s="36"/>
      <c r="ZN214" s="36"/>
      <c r="ZO214" s="36"/>
      <c r="ZP214" s="36"/>
      <c r="ZQ214" s="36"/>
      <c r="ZR214" s="36"/>
      <c r="ZS214" s="36"/>
      <c r="ZT214" s="36"/>
      <c r="ZU214" s="36"/>
      <c r="ZV214" s="36"/>
      <c r="ZW214" s="36"/>
    </row>
    <row r="215" spans="1:856" x14ac:dyDescent="0.25">
      <c r="A215" s="21"/>
      <c r="B215" s="13"/>
      <c r="D215" s="13"/>
      <c r="E215" s="13"/>
      <c r="F215" s="2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25"/>
      <c r="X215" s="25"/>
      <c r="Y215" s="50"/>
      <c r="Z215" s="50"/>
      <c r="AA215" s="25"/>
      <c r="AB215" s="25"/>
      <c r="AC215" s="25"/>
      <c r="AD215" s="25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60"/>
      <c r="BC215" s="15"/>
      <c r="BD215" s="15"/>
      <c r="BE215" s="15"/>
      <c r="BF215" s="27"/>
      <c r="BG215" s="13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59"/>
      <c r="BV215" s="59"/>
      <c r="BW215" s="59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K215" s="25"/>
      <c r="CL215" s="25"/>
      <c r="CM215" s="25"/>
      <c r="CN215" s="61"/>
      <c r="CO215" s="61"/>
      <c r="CP215" s="61"/>
      <c r="CQ215" s="61"/>
      <c r="CR215" s="61"/>
      <c r="CS215" s="25"/>
      <c r="CT215" s="25"/>
      <c r="CU215" s="25"/>
      <c r="CV215" s="25"/>
      <c r="CW215" s="25"/>
      <c r="CX215" s="13"/>
      <c r="CY215" s="13"/>
      <c r="CZ215" s="15"/>
      <c r="DA215" s="15"/>
      <c r="DB215" s="15"/>
      <c r="DC215" s="15"/>
      <c r="DD215" s="86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5"/>
      <c r="DR215" s="15"/>
      <c r="DS215" s="15"/>
      <c r="DT215" s="15"/>
      <c r="DU215" s="15"/>
      <c r="DV215" s="15"/>
      <c r="DW215" s="15"/>
      <c r="DX215" s="13"/>
      <c r="DY215" s="13"/>
      <c r="DZ215" s="13"/>
      <c r="EA215" s="13"/>
      <c r="EB215" s="15"/>
      <c r="EC215" s="6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64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6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65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6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65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6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64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64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</row>
    <row r="216" spans="1:856" x14ac:dyDescent="0.25">
      <c r="A216" s="21"/>
      <c r="B216" s="13"/>
      <c r="D216" s="13"/>
      <c r="E216" s="13"/>
      <c r="F216" s="2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25"/>
      <c r="X216" s="25"/>
      <c r="Y216" s="50"/>
      <c r="Z216" s="50"/>
      <c r="AA216" s="25"/>
      <c r="AB216" s="25"/>
      <c r="AD216" s="25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60"/>
      <c r="BC216" s="15"/>
      <c r="BD216" s="15"/>
      <c r="BE216" s="15"/>
      <c r="BF216" s="27"/>
      <c r="BG216" s="13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59"/>
      <c r="BV216" s="59"/>
      <c r="BW216" s="59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K216" s="25"/>
      <c r="CL216" s="25"/>
      <c r="CM216" s="25"/>
      <c r="CN216" s="61"/>
      <c r="CO216" s="61"/>
      <c r="CP216" s="61"/>
      <c r="CQ216" s="61"/>
      <c r="CR216" s="61"/>
      <c r="CS216" s="25"/>
      <c r="CT216" s="25"/>
      <c r="CU216" s="25"/>
      <c r="CV216" s="25"/>
      <c r="CW216" s="25"/>
      <c r="CX216" s="13"/>
      <c r="CY216" s="13"/>
      <c r="CZ216" s="15"/>
      <c r="DA216" s="15"/>
      <c r="DB216" s="15"/>
      <c r="DC216" s="15"/>
      <c r="DD216" s="86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5"/>
      <c r="DR216" s="15"/>
      <c r="DS216" s="15"/>
      <c r="DT216" s="15"/>
      <c r="DU216" s="15"/>
      <c r="DV216" s="15"/>
      <c r="DW216" s="15"/>
      <c r="DX216" s="13"/>
      <c r="DY216" s="13"/>
      <c r="DZ216" s="13"/>
      <c r="EA216" s="13"/>
      <c r="EB216" s="15"/>
      <c r="EC216" s="6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64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6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65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6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65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6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64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64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  <c r="KW216" s="13"/>
      <c r="KX216" s="13"/>
      <c r="KY216" s="13"/>
      <c r="TQ216" s="36"/>
      <c r="TR216" s="36"/>
      <c r="TS216" s="36"/>
      <c r="TT216" s="36"/>
      <c r="TU216" s="36"/>
      <c r="TV216" s="36"/>
      <c r="TW216" s="36"/>
      <c r="TX216" s="36"/>
      <c r="TY216" s="36"/>
      <c r="TZ216" s="36"/>
      <c r="UA216" s="36"/>
      <c r="UB216" s="36"/>
      <c r="UC216" s="36"/>
      <c r="UD216" s="36"/>
      <c r="UE216" s="36"/>
      <c r="UF216" s="36"/>
      <c r="UG216" s="36"/>
      <c r="UH216" s="36"/>
      <c r="UI216" s="36"/>
      <c r="UJ216" s="36"/>
      <c r="UK216" s="36"/>
      <c r="UL216" s="36"/>
      <c r="UM216" s="36"/>
      <c r="UN216" s="36"/>
      <c r="UO216" s="36"/>
      <c r="UP216" s="36"/>
      <c r="UQ216" s="36"/>
      <c r="UR216" s="36"/>
      <c r="US216" s="36"/>
      <c r="UT216" s="36"/>
      <c r="UU216" s="36"/>
      <c r="UV216" s="36"/>
      <c r="UW216" s="36"/>
      <c r="UX216" s="36"/>
      <c r="UY216" s="36"/>
      <c r="UZ216" s="36"/>
      <c r="VA216" s="36"/>
      <c r="VB216" s="36"/>
      <c r="VC216" s="36"/>
      <c r="VD216" s="36"/>
      <c r="VE216" s="36"/>
      <c r="VF216" s="36"/>
      <c r="VG216" s="36"/>
      <c r="VH216" s="36"/>
      <c r="VI216" s="36"/>
      <c r="VJ216" s="36"/>
      <c r="VK216" s="36"/>
      <c r="VL216" s="36"/>
      <c r="VM216" s="36"/>
      <c r="VN216" s="36"/>
      <c r="VO216" s="36"/>
      <c r="VP216" s="36"/>
      <c r="VQ216" s="36"/>
      <c r="VR216" s="36"/>
      <c r="VS216" s="36"/>
      <c r="VT216" s="36"/>
      <c r="VU216" s="36"/>
      <c r="VV216" s="36"/>
      <c r="VW216" s="36"/>
      <c r="VX216" s="36"/>
      <c r="VY216" s="36"/>
      <c r="VZ216" s="36"/>
      <c r="WA216" s="36"/>
      <c r="WB216" s="36"/>
      <c r="WC216" s="36"/>
      <c r="WD216" s="36"/>
      <c r="WE216" s="36"/>
      <c r="WF216" s="36"/>
      <c r="WG216" s="36"/>
      <c r="WH216" s="36"/>
      <c r="WI216" s="36"/>
      <c r="WJ216" s="36"/>
      <c r="WK216" s="36"/>
      <c r="WL216" s="36"/>
      <c r="WM216" s="36"/>
      <c r="WN216" s="36"/>
      <c r="WO216" s="36"/>
      <c r="WP216" s="36"/>
      <c r="WQ216" s="36"/>
      <c r="WR216" s="36"/>
      <c r="WS216" s="36"/>
      <c r="WT216" s="36"/>
      <c r="WU216" s="36"/>
      <c r="WV216" s="36"/>
      <c r="WW216" s="36"/>
      <c r="WX216" s="36"/>
      <c r="WY216" s="36"/>
      <c r="WZ216" s="36"/>
      <c r="XA216" s="36"/>
      <c r="XB216" s="36"/>
      <c r="XC216" s="36"/>
      <c r="XD216" s="36"/>
      <c r="XE216" s="36"/>
      <c r="XF216" s="36"/>
      <c r="XG216" s="36"/>
      <c r="XH216" s="36"/>
      <c r="XI216" s="36"/>
      <c r="XJ216" s="36"/>
      <c r="XK216" s="36"/>
      <c r="XL216" s="36"/>
      <c r="XM216" s="36"/>
      <c r="XN216" s="36"/>
      <c r="XO216" s="36"/>
      <c r="XP216" s="36"/>
      <c r="XQ216" s="36"/>
      <c r="XR216" s="36"/>
      <c r="XS216" s="36"/>
      <c r="XT216" s="36"/>
      <c r="XU216" s="36"/>
      <c r="XV216" s="36"/>
      <c r="XW216" s="36"/>
      <c r="XX216" s="36"/>
      <c r="XY216" s="36"/>
      <c r="XZ216" s="36"/>
      <c r="YA216" s="36"/>
      <c r="YB216" s="36"/>
      <c r="YC216" s="36"/>
      <c r="YD216" s="36"/>
      <c r="YE216" s="36"/>
      <c r="YF216" s="36"/>
      <c r="YG216" s="36"/>
      <c r="YH216" s="36"/>
      <c r="YI216" s="36"/>
      <c r="YJ216" s="36"/>
      <c r="YK216" s="36"/>
      <c r="YL216" s="36"/>
      <c r="YM216" s="36"/>
      <c r="YN216" s="36"/>
      <c r="YO216" s="36"/>
      <c r="YP216" s="36"/>
      <c r="YQ216" s="36"/>
      <c r="YR216" s="36"/>
      <c r="YS216" s="36"/>
      <c r="YT216" s="36"/>
      <c r="YU216" s="36"/>
      <c r="YV216" s="36"/>
      <c r="YW216" s="36"/>
      <c r="YX216" s="36"/>
      <c r="YY216" s="36"/>
      <c r="YZ216" s="36"/>
      <c r="ZA216" s="36"/>
      <c r="ZB216" s="36"/>
      <c r="ZC216" s="36"/>
      <c r="ZD216" s="36"/>
      <c r="ZE216" s="36"/>
      <c r="ZF216" s="36"/>
      <c r="ZG216" s="36"/>
      <c r="ZH216" s="36"/>
      <c r="ZI216" s="36"/>
      <c r="ZJ216" s="36"/>
      <c r="ZK216" s="36"/>
      <c r="ZL216" s="36"/>
      <c r="ZM216" s="36"/>
      <c r="ZN216" s="36"/>
      <c r="ZO216" s="36"/>
      <c r="ZP216" s="36"/>
      <c r="ZQ216" s="36"/>
      <c r="ZR216" s="36"/>
      <c r="ZS216" s="36"/>
      <c r="ZT216" s="36"/>
      <c r="ZU216" s="36"/>
      <c r="ZV216" s="36"/>
      <c r="ZW216" s="36"/>
    </row>
    <row r="217" spans="1:856" x14ac:dyDescent="0.25">
      <c r="A217" s="21"/>
      <c r="B217" s="13"/>
      <c r="D217" s="13"/>
      <c r="E217" s="13"/>
      <c r="F217" s="2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25"/>
      <c r="X217" s="25"/>
      <c r="Y217" s="53"/>
      <c r="Z217" s="53"/>
      <c r="AA217" s="25"/>
      <c r="AB217" s="25"/>
      <c r="AC217" s="25"/>
      <c r="AD217" s="25"/>
      <c r="AE217" s="13"/>
      <c r="AF217" s="13"/>
      <c r="AG217" s="25"/>
      <c r="AH217" s="13"/>
      <c r="AI217" s="13"/>
      <c r="AJ217" s="13"/>
      <c r="AK217" s="13"/>
      <c r="AL217" s="13"/>
      <c r="AM217" s="13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13"/>
      <c r="AZ217" s="13"/>
      <c r="BA217" s="13"/>
      <c r="BB217" s="13"/>
      <c r="BC217" s="15"/>
      <c r="BD217" s="15"/>
      <c r="BE217" s="15"/>
      <c r="BF217" s="27"/>
      <c r="BG217" s="13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59"/>
      <c r="BV217" s="59"/>
      <c r="BW217" s="59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K217" s="25"/>
      <c r="CL217" s="25"/>
      <c r="CM217" s="25"/>
      <c r="CN217" s="61"/>
      <c r="CO217" s="61"/>
      <c r="CP217" s="61"/>
      <c r="CQ217" s="61"/>
      <c r="CR217" s="61"/>
      <c r="CS217" s="25"/>
      <c r="CT217" s="25"/>
      <c r="CU217" s="25"/>
      <c r="CV217" s="25"/>
      <c r="CW217" s="25"/>
      <c r="CX217" s="13"/>
      <c r="CY217" s="13"/>
      <c r="CZ217" s="26"/>
      <c r="DA217" s="26"/>
      <c r="DB217" s="26"/>
      <c r="DC217" s="26"/>
      <c r="DD217" s="86"/>
      <c r="DQ217" s="26"/>
      <c r="DR217" s="26"/>
      <c r="DS217" s="26"/>
      <c r="DT217" s="26"/>
      <c r="DU217" s="26"/>
      <c r="DV217" s="26"/>
      <c r="DW217" s="26"/>
      <c r="EB217" s="26"/>
      <c r="EC217" s="63"/>
      <c r="ED217" s="60"/>
      <c r="EE217" s="60"/>
      <c r="EF217" s="60"/>
      <c r="EG217" s="60"/>
      <c r="EH217" s="60"/>
      <c r="EI217" s="60"/>
      <c r="EJ217" s="60"/>
      <c r="EK217" s="60"/>
      <c r="EL217" s="60"/>
      <c r="EM217" s="60"/>
      <c r="EN217" s="60"/>
      <c r="EO217" s="60"/>
      <c r="EP217" s="60"/>
      <c r="EQ217" s="60"/>
      <c r="ER217" s="60"/>
      <c r="ES217" s="60"/>
      <c r="ET217" s="60"/>
      <c r="EU217" s="64"/>
      <c r="EV217" s="60"/>
      <c r="EW217" s="60"/>
      <c r="EX217" s="60"/>
      <c r="EY217" s="60"/>
      <c r="EZ217" s="60"/>
      <c r="FA217" s="60"/>
      <c r="FB217" s="60"/>
      <c r="FC217" s="60"/>
      <c r="FD217" s="60"/>
      <c r="FE217" s="60"/>
      <c r="FF217" s="60"/>
      <c r="FG217" s="60"/>
      <c r="FH217" s="60"/>
      <c r="FI217" s="60"/>
      <c r="FJ217" s="60"/>
      <c r="FK217" s="60"/>
      <c r="FL217" s="13"/>
      <c r="FM217" s="63"/>
      <c r="FN217" s="60"/>
      <c r="FO217" s="60"/>
      <c r="FP217" s="60"/>
      <c r="FQ217" s="60"/>
      <c r="FR217" s="60"/>
      <c r="FS217" s="60"/>
      <c r="FT217" s="60"/>
      <c r="FU217" s="60"/>
      <c r="FV217" s="60"/>
      <c r="FW217" s="60"/>
      <c r="FX217" s="60"/>
      <c r="FY217" s="60"/>
      <c r="FZ217" s="60"/>
      <c r="GA217" s="60"/>
      <c r="GB217" s="60"/>
      <c r="GC217" s="60"/>
      <c r="GD217" s="60"/>
      <c r="GE217" s="65"/>
      <c r="GF217" s="60"/>
      <c r="GG217" s="60"/>
      <c r="GH217" s="60"/>
      <c r="GI217" s="60"/>
      <c r="GJ217" s="60"/>
      <c r="GK217" s="60"/>
      <c r="GL217" s="60"/>
      <c r="GM217" s="60"/>
      <c r="GN217" s="60"/>
      <c r="GO217" s="60"/>
      <c r="GP217" s="60"/>
      <c r="GQ217" s="60"/>
      <c r="GR217" s="60"/>
      <c r="GS217" s="60"/>
      <c r="GT217" s="60"/>
      <c r="GU217" s="60"/>
      <c r="GV217" s="60"/>
      <c r="GW217" s="63"/>
      <c r="GX217" s="60"/>
      <c r="GY217" s="60"/>
      <c r="GZ217" s="60"/>
      <c r="HA217" s="60"/>
      <c r="HB217" s="60"/>
      <c r="HC217" s="60"/>
      <c r="HD217" s="60"/>
      <c r="HE217" s="60"/>
      <c r="HF217" s="60"/>
      <c r="HG217" s="60"/>
      <c r="HH217" s="60"/>
      <c r="HI217" s="60"/>
      <c r="HJ217" s="60"/>
      <c r="HK217" s="60"/>
      <c r="HL217" s="60"/>
      <c r="HM217" s="60"/>
      <c r="HN217" s="60"/>
      <c r="HO217" s="65"/>
      <c r="HP217" s="60"/>
      <c r="HQ217" s="60"/>
      <c r="HR217" s="60"/>
      <c r="HS217" s="60"/>
      <c r="HT217" s="60"/>
      <c r="HU217" s="60"/>
      <c r="HV217" s="60"/>
      <c r="HW217" s="60"/>
      <c r="HX217" s="60"/>
      <c r="HY217" s="60"/>
      <c r="HZ217" s="60"/>
      <c r="IA217" s="60"/>
      <c r="IB217" s="60"/>
      <c r="IC217" s="60"/>
      <c r="ID217" s="60"/>
      <c r="IE217" s="60"/>
      <c r="IF217" s="60"/>
      <c r="IG217" s="63"/>
      <c r="IH217" s="60"/>
      <c r="II217" s="60"/>
      <c r="IJ217" s="60"/>
      <c r="IK217" s="60"/>
      <c r="IL217" s="60"/>
      <c r="IM217" s="60"/>
      <c r="IN217" s="60"/>
      <c r="IO217" s="60"/>
      <c r="IP217" s="60"/>
      <c r="IQ217" s="60"/>
      <c r="IR217" s="60"/>
      <c r="IS217" s="60"/>
      <c r="IT217" s="60"/>
      <c r="IU217" s="60"/>
      <c r="IV217" s="60"/>
      <c r="IW217" s="60"/>
      <c r="IX217" s="60"/>
      <c r="IY217" s="64"/>
      <c r="IZ217" s="60"/>
      <c r="JA217" s="60"/>
      <c r="JB217" s="60"/>
      <c r="JC217" s="60"/>
      <c r="JD217" s="60"/>
      <c r="JE217" s="60"/>
      <c r="JF217" s="60"/>
      <c r="JG217" s="60"/>
      <c r="JH217" s="60"/>
      <c r="JI217" s="60"/>
      <c r="JJ217" s="60"/>
      <c r="JK217" s="60"/>
      <c r="JL217" s="60"/>
      <c r="JM217" s="60"/>
      <c r="JN217" s="60"/>
      <c r="JO217" s="60"/>
      <c r="JP217" s="60"/>
      <c r="JQ217" s="60"/>
      <c r="JR217" s="60"/>
      <c r="JS217" s="60"/>
      <c r="JT217" s="60"/>
      <c r="JU217" s="60"/>
      <c r="JV217" s="60"/>
      <c r="JW217" s="60"/>
      <c r="JX217" s="60"/>
      <c r="JY217" s="60"/>
      <c r="JZ217" s="60"/>
      <c r="KA217" s="60"/>
      <c r="KB217" s="60"/>
      <c r="KC217" s="60"/>
      <c r="KD217" s="60"/>
      <c r="KE217" s="60"/>
      <c r="KF217" s="60"/>
      <c r="KG217" s="60"/>
      <c r="KH217" s="60"/>
      <c r="KI217" s="64"/>
      <c r="KJ217" s="60"/>
      <c r="KK217" s="60"/>
      <c r="KL217" s="60"/>
      <c r="KM217" s="60"/>
      <c r="KN217" s="60"/>
      <c r="KO217" s="60"/>
      <c r="KP217" s="60"/>
      <c r="KQ217" s="60"/>
      <c r="KR217" s="60"/>
      <c r="KS217" s="60"/>
      <c r="KT217" s="60"/>
      <c r="KU217" s="60"/>
      <c r="KV217" s="60"/>
      <c r="KW217" s="60"/>
      <c r="KX217" s="60"/>
      <c r="KY217" s="60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</row>
    <row r="218" spans="1:856" x14ac:dyDescent="0.25">
      <c r="A218" s="21"/>
      <c r="B218" s="13"/>
      <c r="D218" s="13"/>
      <c r="E218" s="13"/>
      <c r="F218" s="22"/>
      <c r="G218" s="13"/>
      <c r="H218" s="13"/>
      <c r="I218" s="13"/>
      <c r="L218" s="13"/>
      <c r="M218" s="13"/>
      <c r="N218" s="13"/>
      <c r="P218" s="13"/>
      <c r="Q218" s="13"/>
      <c r="R218" s="13"/>
      <c r="S218" s="13"/>
      <c r="T218" s="13"/>
      <c r="U218" s="13"/>
      <c r="V218" s="13"/>
      <c r="Y218" s="53"/>
      <c r="Z218" s="53"/>
      <c r="AD218" s="25"/>
      <c r="BF218" s="27"/>
      <c r="BG218" s="23"/>
      <c r="BU218" s="43"/>
      <c r="BV218" s="43"/>
      <c r="BW218" s="43"/>
      <c r="CX218" s="13"/>
      <c r="CY218" s="13"/>
      <c r="CZ218" s="26"/>
      <c r="DA218" s="26"/>
      <c r="DB218" s="26"/>
      <c r="DC218" s="26"/>
      <c r="DD218" s="29"/>
      <c r="DQ218" s="26"/>
      <c r="DR218" s="26"/>
      <c r="DS218" s="26"/>
      <c r="DT218" s="26"/>
      <c r="DU218" s="26"/>
      <c r="DV218" s="26"/>
      <c r="DW218" s="26"/>
      <c r="EB218" s="26"/>
      <c r="EC218" s="30"/>
      <c r="EU218" s="31"/>
      <c r="FM218" s="30"/>
      <c r="GE218" s="32"/>
      <c r="GW218" s="30"/>
      <c r="HO218" s="32"/>
      <c r="IG218" s="30"/>
      <c r="IY218" s="31"/>
      <c r="KI218" s="31"/>
      <c r="KZ218" s="42"/>
      <c r="LA218" s="42"/>
      <c r="LB218" s="42"/>
      <c r="LC218" s="42"/>
      <c r="LD218" s="42"/>
      <c r="LE218" s="42"/>
      <c r="LF218" s="42"/>
      <c r="LG218" s="42"/>
      <c r="LH218" s="42"/>
      <c r="LI218" s="42"/>
      <c r="LJ218" s="42"/>
      <c r="LK218" s="42"/>
      <c r="LL218" s="42"/>
      <c r="LM218" s="42"/>
      <c r="LN218" s="42"/>
      <c r="LO218" s="42"/>
      <c r="LP218" s="42"/>
      <c r="LQ218" s="42"/>
      <c r="LR218" s="42"/>
      <c r="LS218" s="42"/>
      <c r="LT218" s="42"/>
      <c r="LU218" s="42"/>
      <c r="LV218" s="42"/>
      <c r="LW218" s="42"/>
      <c r="LX218" s="42"/>
      <c r="LY218" s="42"/>
      <c r="LZ218" s="42"/>
      <c r="MA218" s="42"/>
      <c r="MB218" s="42"/>
      <c r="MC218" s="42"/>
      <c r="MD218" s="42"/>
      <c r="ME218" s="42"/>
      <c r="MF218" s="42"/>
      <c r="MG218" s="42"/>
      <c r="MH218" s="42"/>
      <c r="MI218" s="42"/>
      <c r="MJ218" s="42"/>
      <c r="MK218" s="42"/>
      <c r="ML218" s="42"/>
      <c r="MM218" s="42"/>
      <c r="MN218" s="42"/>
      <c r="MO218" s="42"/>
      <c r="MP218" s="42"/>
      <c r="MQ218" s="42"/>
      <c r="MR218" s="42"/>
      <c r="MS218" s="42"/>
      <c r="MT218" s="42"/>
      <c r="MU218" s="42"/>
      <c r="MV218" s="42"/>
      <c r="MW218" s="42"/>
      <c r="MX218" s="42"/>
      <c r="MY218" s="42"/>
      <c r="MZ218" s="42"/>
      <c r="NA218" s="42"/>
      <c r="NB218" s="42"/>
      <c r="NC218" s="42"/>
      <c r="ND218" s="42"/>
      <c r="NE218" s="42"/>
      <c r="NF218" s="42"/>
      <c r="NG218" s="42"/>
      <c r="NH218" s="42"/>
      <c r="NI218" s="42"/>
      <c r="NJ218" s="42"/>
      <c r="NK218" s="42"/>
      <c r="NL218" s="42"/>
      <c r="NM218" s="42"/>
      <c r="NN218" s="42"/>
      <c r="NO218" s="42"/>
      <c r="NP218" s="42"/>
      <c r="NQ218" s="42"/>
      <c r="NR218" s="42"/>
      <c r="NS218" s="42"/>
      <c r="NT218" s="42"/>
      <c r="NU218" s="42"/>
      <c r="NV218" s="42"/>
      <c r="NW218" s="42"/>
      <c r="NX218" s="42"/>
      <c r="NY218" s="42"/>
      <c r="NZ218" s="42"/>
      <c r="OA218" s="42"/>
      <c r="OB218" s="42"/>
      <c r="OC218" s="42"/>
      <c r="OD218" s="42"/>
      <c r="OE218" s="42"/>
      <c r="OF218" s="42"/>
      <c r="OG218" s="42"/>
      <c r="OH218" s="42"/>
      <c r="OI218" s="42"/>
      <c r="OJ218" s="42"/>
      <c r="OK218" s="42"/>
      <c r="OL218" s="42"/>
      <c r="OM218" s="42"/>
      <c r="ON218" s="42"/>
      <c r="OO218" s="42"/>
      <c r="OP218" s="42"/>
      <c r="OQ218" s="42"/>
      <c r="OR218" s="42"/>
      <c r="OS218" s="42"/>
      <c r="OT218" s="42"/>
      <c r="OU218" s="42"/>
      <c r="OV218" s="42"/>
      <c r="OW218" s="42"/>
      <c r="OX218" s="42"/>
      <c r="OY218" s="42"/>
      <c r="OZ218" s="42"/>
      <c r="PA218" s="42"/>
      <c r="PB218" s="42"/>
      <c r="PC218" s="42"/>
      <c r="PD218" s="42"/>
      <c r="PE218" s="42"/>
      <c r="PF218" s="42"/>
      <c r="PG218" s="42"/>
      <c r="PH218" s="42"/>
      <c r="PI218" s="42"/>
      <c r="PJ218" s="42"/>
      <c r="PK218" s="42"/>
      <c r="PL218" s="42"/>
      <c r="PM218" s="42"/>
      <c r="PN218" s="42"/>
      <c r="PO218" s="42"/>
      <c r="PP218" s="42"/>
      <c r="PQ218" s="42"/>
      <c r="PR218" s="42"/>
      <c r="PS218" s="42"/>
      <c r="PT218" s="42"/>
      <c r="PU218" s="42"/>
      <c r="PV218" s="42"/>
      <c r="PW218" s="42"/>
      <c r="PX218" s="42"/>
      <c r="PY218" s="42"/>
      <c r="PZ218" s="42"/>
      <c r="QA218" s="42"/>
      <c r="QB218" s="42"/>
      <c r="QC218" s="42"/>
      <c r="QD218" s="42"/>
      <c r="QE218" s="42"/>
      <c r="QF218" s="42"/>
      <c r="QG218" s="42"/>
      <c r="QH218" s="42"/>
      <c r="QI218" s="42"/>
      <c r="QJ218" s="42"/>
      <c r="QK218" s="42"/>
      <c r="QL218" s="42"/>
      <c r="QM218" s="42"/>
      <c r="QN218" s="42"/>
      <c r="QO218" s="42"/>
      <c r="QP218" s="42"/>
      <c r="QQ218" s="42"/>
      <c r="QR218" s="42"/>
      <c r="QS218" s="42"/>
      <c r="QT218" s="42"/>
      <c r="QU218" s="42"/>
      <c r="QV218" s="42"/>
      <c r="QW218" s="42"/>
      <c r="QX218" s="42"/>
      <c r="QY218" s="42"/>
      <c r="QZ218" s="42"/>
      <c r="RA218" s="42"/>
      <c r="RB218" s="42"/>
      <c r="RC218" s="42"/>
      <c r="RD218" s="42"/>
      <c r="RE218" s="42"/>
      <c r="RF218" s="42"/>
      <c r="RG218" s="42"/>
      <c r="RH218" s="42"/>
      <c r="RI218" s="42"/>
      <c r="RJ218" s="42"/>
      <c r="RK218" s="42"/>
      <c r="RL218" s="42"/>
      <c r="RM218" s="42"/>
      <c r="RN218" s="42"/>
      <c r="RO218" s="42"/>
      <c r="RP218" s="42"/>
      <c r="RQ218" s="42"/>
      <c r="RR218" s="42"/>
      <c r="RS218" s="42"/>
      <c r="RT218" s="42"/>
      <c r="RU218" s="42"/>
      <c r="RV218" s="42"/>
      <c r="RW218" s="42"/>
      <c r="RX218" s="42"/>
      <c r="RY218" s="42"/>
      <c r="RZ218" s="42"/>
      <c r="SA218" s="42"/>
      <c r="SB218" s="42"/>
      <c r="SC218" s="42"/>
      <c r="SD218" s="42"/>
      <c r="SE218" s="42"/>
      <c r="SF218" s="42"/>
      <c r="SG218" s="42"/>
      <c r="SH218" s="42"/>
      <c r="SI218" s="42"/>
      <c r="SJ218" s="42"/>
      <c r="SK218" s="42"/>
      <c r="SL218" s="42"/>
      <c r="SM218" s="42"/>
      <c r="SN218" s="42"/>
      <c r="SO218" s="42"/>
      <c r="SP218" s="42"/>
      <c r="SQ218" s="42"/>
      <c r="SR218" s="42"/>
      <c r="SS218" s="42"/>
      <c r="ST218" s="42"/>
      <c r="SU218" s="42"/>
      <c r="SV218" s="42"/>
      <c r="SW218" s="42"/>
      <c r="SX218" s="42"/>
      <c r="SY218" s="42"/>
      <c r="SZ218" s="42"/>
      <c r="TA218" s="42"/>
      <c r="TB218" s="42"/>
      <c r="TC218" s="42"/>
      <c r="TD218" s="42"/>
      <c r="TE218" s="42"/>
      <c r="TF218" s="42"/>
      <c r="TG218" s="42"/>
      <c r="TH218" s="42"/>
      <c r="TI218" s="42"/>
      <c r="TJ218" s="42"/>
      <c r="TK218" s="42"/>
      <c r="TL218" s="42"/>
      <c r="TM218" s="42"/>
      <c r="TN218" s="42"/>
      <c r="TO218" s="42"/>
      <c r="TP218" s="42"/>
    </row>
    <row r="219" spans="1:856" x14ac:dyDescent="0.25">
      <c r="A219" s="21"/>
      <c r="B219" s="13"/>
      <c r="D219" s="13"/>
      <c r="E219" s="13"/>
      <c r="F219" s="2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25"/>
      <c r="X219" s="25"/>
      <c r="Y219" s="50"/>
      <c r="Z219" s="50"/>
      <c r="AA219" s="25"/>
      <c r="AB219" s="25"/>
      <c r="AD219" s="25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60"/>
      <c r="BC219" s="15"/>
      <c r="BD219" s="15"/>
      <c r="BE219" s="15"/>
      <c r="BF219" s="27"/>
      <c r="BG219" s="13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59"/>
      <c r="BV219" s="59"/>
      <c r="BW219" s="59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K219" s="25"/>
      <c r="CL219" s="25"/>
      <c r="CM219" s="25"/>
      <c r="CN219" s="61"/>
      <c r="CO219" s="61"/>
      <c r="CP219" s="61"/>
      <c r="CQ219" s="61"/>
      <c r="CR219" s="61"/>
      <c r="CS219" s="25"/>
      <c r="CT219" s="25"/>
      <c r="CU219" s="25"/>
      <c r="CV219" s="25"/>
      <c r="CW219" s="25"/>
      <c r="CX219" s="13"/>
      <c r="CY219" s="13"/>
      <c r="CZ219" s="15"/>
      <c r="DA219" s="15"/>
      <c r="DB219" s="15"/>
      <c r="DC219" s="15"/>
      <c r="DD219" s="86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5"/>
      <c r="DR219" s="15"/>
      <c r="DS219" s="15"/>
      <c r="DT219" s="15"/>
      <c r="DU219" s="26"/>
      <c r="DV219" s="26"/>
      <c r="DW219" s="26"/>
      <c r="DX219" s="13"/>
      <c r="DY219" s="13"/>
      <c r="DZ219" s="13"/>
      <c r="EA219" s="13"/>
      <c r="EB219" s="15"/>
      <c r="EC219" s="6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64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6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65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6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65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6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64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64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WH219" s="36"/>
      <c r="WI219" s="36"/>
      <c r="WJ219" s="36"/>
      <c r="WK219" s="36"/>
      <c r="WL219" s="36"/>
      <c r="WM219" s="36"/>
      <c r="WN219" s="36"/>
      <c r="WO219" s="36"/>
      <c r="WP219" s="36"/>
      <c r="WQ219" s="36"/>
      <c r="WR219" s="36"/>
      <c r="WS219" s="36"/>
      <c r="WT219" s="36"/>
      <c r="WU219" s="36"/>
      <c r="WV219" s="36"/>
      <c r="WW219" s="36"/>
      <c r="WX219" s="36"/>
      <c r="WY219" s="36"/>
      <c r="WZ219" s="36"/>
      <c r="XA219" s="36"/>
      <c r="XB219" s="36"/>
      <c r="XC219" s="36"/>
      <c r="XD219" s="36"/>
      <c r="XE219" s="36"/>
      <c r="XF219" s="36"/>
      <c r="XG219" s="36"/>
      <c r="XH219" s="36"/>
      <c r="XI219" s="36"/>
      <c r="XJ219" s="36"/>
      <c r="XK219" s="36"/>
      <c r="XL219" s="36"/>
      <c r="XM219" s="36"/>
      <c r="XN219" s="36"/>
      <c r="XO219" s="36"/>
      <c r="XP219" s="36"/>
      <c r="XQ219" s="36"/>
      <c r="XR219" s="36"/>
      <c r="XS219" s="36"/>
      <c r="XT219" s="36"/>
      <c r="XU219" s="36"/>
      <c r="XV219" s="36"/>
      <c r="XW219" s="36"/>
      <c r="XX219" s="36"/>
      <c r="XY219" s="36"/>
      <c r="XZ219" s="36"/>
      <c r="YA219" s="36"/>
      <c r="YB219" s="36"/>
      <c r="YC219" s="36"/>
      <c r="YD219" s="36"/>
      <c r="YE219" s="36"/>
      <c r="YF219" s="36"/>
      <c r="YG219" s="36"/>
      <c r="YH219" s="36"/>
      <c r="YI219" s="36"/>
      <c r="YJ219" s="36"/>
      <c r="YK219" s="36"/>
      <c r="YL219" s="36"/>
      <c r="YM219" s="36"/>
      <c r="YN219" s="36"/>
      <c r="YO219" s="36"/>
      <c r="YP219" s="36"/>
      <c r="YQ219" s="36"/>
      <c r="YR219" s="36"/>
      <c r="YS219" s="36"/>
      <c r="YT219" s="36"/>
      <c r="YU219" s="36"/>
      <c r="YV219" s="36"/>
      <c r="YW219" s="36"/>
      <c r="YX219" s="36"/>
      <c r="YY219" s="36"/>
      <c r="YZ219" s="36"/>
      <c r="ZA219" s="36"/>
      <c r="ZB219" s="36"/>
      <c r="ZC219" s="36"/>
      <c r="ZD219" s="36"/>
      <c r="ZE219" s="36"/>
      <c r="ZF219" s="36"/>
      <c r="ZG219" s="36"/>
      <c r="ZH219" s="36"/>
      <c r="ZI219" s="36"/>
      <c r="ZJ219" s="36"/>
      <c r="ZK219" s="36"/>
      <c r="ZL219" s="36"/>
      <c r="ZM219" s="36"/>
      <c r="ZN219" s="36"/>
      <c r="ZO219" s="36"/>
      <c r="ZP219" s="36"/>
      <c r="ZQ219" s="36"/>
      <c r="ZR219" s="36"/>
      <c r="ZS219" s="36"/>
      <c r="ZT219" s="36"/>
      <c r="ZU219" s="36"/>
      <c r="ZV219" s="36"/>
      <c r="ZW219" s="36"/>
    </row>
    <row r="220" spans="1:856" x14ac:dyDescent="0.25">
      <c r="A220" s="21"/>
      <c r="B220" s="13"/>
      <c r="D220" s="13"/>
      <c r="E220" s="13"/>
      <c r="F220" s="22"/>
      <c r="G220" s="13"/>
      <c r="H220" s="13"/>
      <c r="I220" s="13"/>
      <c r="W220" s="4"/>
      <c r="X220" s="4"/>
      <c r="Y220" s="50"/>
      <c r="Z220" s="53"/>
      <c r="AD220" s="25"/>
      <c r="AI220" s="42"/>
      <c r="BF220" s="27"/>
      <c r="BG220" s="23"/>
      <c r="BU220" s="43"/>
      <c r="BV220" s="43"/>
      <c r="BW220" s="43"/>
      <c r="CX220" s="13"/>
      <c r="CY220" s="13"/>
      <c r="CZ220" s="26"/>
      <c r="DD220" s="29"/>
      <c r="DV220" s="26"/>
      <c r="DW220" s="26"/>
      <c r="DX220" s="26"/>
      <c r="DY220" s="26"/>
      <c r="DZ220" s="26"/>
      <c r="EA220" s="26"/>
      <c r="EB220" s="26"/>
      <c r="EC220" s="30"/>
      <c r="EU220" s="31"/>
      <c r="FM220" s="30"/>
      <c r="GE220" s="32"/>
      <c r="GW220" s="30"/>
      <c r="HO220" s="32"/>
      <c r="IG220" s="30"/>
      <c r="IY220" s="31"/>
      <c r="KI220" s="31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</row>
    <row r="221" spans="1:856" x14ac:dyDescent="0.25">
      <c r="Y221" s="177"/>
      <c r="Z221" s="177"/>
      <c r="AE221" s="23"/>
      <c r="AF221" s="23"/>
      <c r="CN221" s="105"/>
      <c r="CO221" s="105"/>
      <c r="CP221" s="105"/>
      <c r="CZ221" s="26"/>
      <c r="DA221" s="26"/>
      <c r="DB221" s="26"/>
      <c r="DC221" s="26"/>
      <c r="DD221" s="29"/>
      <c r="DQ221" s="26"/>
      <c r="DR221" s="26"/>
      <c r="DS221" s="26"/>
      <c r="DT221" s="26"/>
      <c r="DU221" s="26"/>
      <c r="DV221" s="26"/>
      <c r="EB221" s="26"/>
    </row>
    <row r="222" spans="1:856" x14ac:dyDescent="0.25">
      <c r="AG222" s="23"/>
      <c r="CN222" s="105"/>
      <c r="CO222" s="105"/>
      <c r="CP222" s="105"/>
    </row>
    <row r="223" spans="1:856" x14ac:dyDescent="0.25">
      <c r="A223" s="21"/>
      <c r="B223" s="13"/>
      <c r="D223" s="13"/>
      <c r="E223" s="13"/>
      <c r="F223" s="2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25"/>
      <c r="X223" s="25"/>
      <c r="Y223" s="50"/>
      <c r="Z223" s="50"/>
      <c r="AA223" s="25"/>
      <c r="AB223" s="25"/>
      <c r="AC223" s="25"/>
      <c r="AD223" s="25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60"/>
      <c r="BC223" s="15"/>
      <c r="BD223" s="15"/>
      <c r="BE223" s="15"/>
      <c r="BF223" s="27"/>
      <c r="BG223" s="13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59"/>
      <c r="BV223" s="59"/>
      <c r="BW223" s="59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K223" s="25"/>
      <c r="CL223" s="25"/>
      <c r="CM223" s="25"/>
      <c r="CN223" s="61"/>
      <c r="CO223" s="61"/>
      <c r="CP223" s="61"/>
      <c r="CQ223" s="61"/>
      <c r="CR223" s="61"/>
      <c r="CS223" s="25"/>
      <c r="CT223" s="25"/>
      <c r="CU223" s="25"/>
      <c r="CV223" s="25"/>
      <c r="CW223" s="25"/>
      <c r="CX223" s="13"/>
      <c r="CY223" s="13"/>
      <c r="CZ223" s="15"/>
      <c r="DA223" s="15"/>
      <c r="DB223" s="15"/>
      <c r="DC223" s="15"/>
      <c r="DD223" s="86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5"/>
      <c r="DR223" s="15"/>
      <c r="DS223" s="15"/>
      <c r="DT223" s="15"/>
      <c r="DU223" s="15"/>
      <c r="DV223" s="15"/>
      <c r="DW223" s="15"/>
      <c r="DX223" s="13"/>
      <c r="DY223" s="13"/>
      <c r="DZ223" s="13"/>
      <c r="EA223" s="13"/>
      <c r="EB223" s="15"/>
      <c r="EC223" s="6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64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6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65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6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65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  <c r="ID223" s="13"/>
      <c r="IE223" s="13"/>
      <c r="IF223" s="13"/>
      <c r="IG223" s="63"/>
      <c r="IH223" s="13"/>
      <c r="II223" s="13"/>
      <c r="IJ223" s="13"/>
      <c r="IK223" s="13"/>
      <c r="IL223" s="13"/>
      <c r="IM223" s="13"/>
      <c r="IN223" s="13"/>
      <c r="IO223" s="13"/>
      <c r="IP223" s="13"/>
      <c r="IQ223" s="13"/>
      <c r="IR223" s="13"/>
      <c r="IS223" s="13"/>
      <c r="IT223" s="13"/>
      <c r="IU223" s="13"/>
      <c r="IV223" s="13"/>
      <c r="IW223" s="13"/>
      <c r="IX223" s="13"/>
      <c r="IY223" s="64"/>
      <c r="IZ223" s="13"/>
      <c r="JA223" s="13"/>
      <c r="JB223" s="13"/>
      <c r="JC223" s="13"/>
      <c r="JD223" s="13"/>
      <c r="JE223" s="13"/>
      <c r="JF223" s="13"/>
      <c r="JG223" s="13"/>
      <c r="JH223" s="13"/>
      <c r="JI223" s="13"/>
      <c r="JJ223" s="13"/>
      <c r="JK223" s="13"/>
      <c r="JL223" s="13"/>
      <c r="JM223" s="13"/>
      <c r="JN223" s="13"/>
      <c r="JO223" s="13"/>
      <c r="JP223" s="13"/>
      <c r="JQ223" s="13"/>
      <c r="JR223" s="13"/>
      <c r="JS223" s="13"/>
      <c r="JT223" s="13"/>
      <c r="JU223" s="13"/>
      <c r="JV223" s="13"/>
      <c r="JW223" s="13"/>
      <c r="JX223" s="13"/>
      <c r="JY223" s="13"/>
      <c r="JZ223" s="13"/>
      <c r="KA223" s="13"/>
      <c r="KB223" s="13"/>
      <c r="KC223" s="13"/>
      <c r="KD223" s="13"/>
      <c r="KE223" s="13"/>
      <c r="KF223" s="13"/>
      <c r="KG223" s="13"/>
      <c r="KH223" s="13"/>
      <c r="KI223" s="64"/>
      <c r="KJ223" s="13"/>
      <c r="KK223" s="13"/>
      <c r="KL223" s="13"/>
      <c r="KM223" s="13"/>
      <c r="KN223" s="13"/>
      <c r="KO223" s="13"/>
      <c r="KP223" s="13"/>
      <c r="KQ223" s="13"/>
      <c r="KR223" s="13"/>
      <c r="KS223" s="13"/>
      <c r="KT223" s="13"/>
      <c r="KU223" s="13"/>
      <c r="KV223" s="13"/>
      <c r="KW223" s="13"/>
      <c r="KX223" s="13"/>
      <c r="KY223" s="13"/>
      <c r="TQ223" s="36"/>
      <c r="TR223" s="36"/>
      <c r="TS223" s="36"/>
      <c r="TT223" s="36"/>
      <c r="TU223" s="36"/>
      <c r="TV223" s="36"/>
      <c r="TW223" s="36"/>
      <c r="TX223" s="36"/>
      <c r="TY223" s="36"/>
      <c r="TZ223" s="36"/>
      <c r="UA223" s="36"/>
      <c r="UB223" s="36"/>
      <c r="UC223" s="36"/>
      <c r="UD223" s="36"/>
      <c r="UE223" s="36"/>
      <c r="UF223" s="36"/>
      <c r="UG223" s="36"/>
      <c r="UH223" s="36"/>
      <c r="UI223" s="36"/>
      <c r="UJ223" s="36"/>
      <c r="UK223" s="36"/>
      <c r="UL223" s="36"/>
      <c r="UM223" s="36"/>
      <c r="UN223" s="36"/>
      <c r="UO223" s="36"/>
      <c r="UP223" s="36"/>
      <c r="UQ223" s="36"/>
      <c r="UR223" s="36"/>
      <c r="US223" s="36"/>
      <c r="UT223" s="36"/>
      <c r="UU223" s="36"/>
      <c r="UV223" s="36"/>
      <c r="UW223" s="36"/>
      <c r="UX223" s="36"/>
      <c r="UY223" s="36"/>
      <c r="UZ223" s="36"/>
      <c r="VA223" s="36"/>
      <c r="VB223" s="36"/>
      <c r="VC223" s="36"/>
      <c r="VD223" s="36"/>
      <c r="VE223" s="36"/>
      <c r="VF223" s="36"/>
      <c r="VG223" s="36"/>
      <c r="VH223" s="36"/>
      <c r="VI223" s="36"/>
      <c r="VJ223" s="36"/>
      <c r="VK223" s="36"/>
      <c r="VL223" s="36"/>
      <c r="VM223" s="36"/>
      <c r="VN223" s="36"/>
      <c r="VO223" s="36"/>
      <c r="VP223" s="36"/>
      <c r="VQ223" s="36"/>
      <c r="VR223" s="36"/>
      <c r="VS223" s="36"/>
      <c r="VT223" s="36"/>
      <c r="VU223" s="36"/>
      <c r="VV223" s="36"/>
      <c r="VW223" s="36"/>
      <c r="VX223" s="36"/>
      <c r="VY223" s="36"/>
      <c r="VZ223" s="36"/>
      <c r="WA223" s="36"/>
      <c r="WB223" s="36"/>
      <c r="WC223" s="36"/>
      <c r="WD223" s="36"/>
      <c r="WE223" s="36"/>
      <c r="WF223" s="36"/>
      <c r="WG223" s="36"/>
    </row>
    <row r="224" spans="1:856" x14ac:dyDescent="0.25">
      <c r="A224" s="88"/>
      <c r="B224" s="36"/>
      <c r="D224" s="36"/>
      <c r="E224" s="36"/>
      <c r="F224" s="117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128"/>
      <c r="X224" s="128"/>
      <c r="Y224" s="53"/>
      <c r="Z224" s="53"/>
      <c r="AA224" s="128"/>
      <c r="AB224" s="128"/>
      <c r="AD224" s="25"/>
      <c r="AE224" s="128"/>
      <c r="AF224" s="36"/>
      <c r="AG224" s="128"/>
      <c r="AH224" s="128"/>
      <c r="AI224" s="128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120"/>
      <c r="BD224" s="120"/>
      <c r="BE224" s="120"/>
      <c r="BF224" s="121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128"/>
      <c r="BV224" s="128"/>
      <c r="BW224" s="128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K224" s="36"/>
      <c r="CL224" s="36"/>
      <c r="CM224" s="36"/>
      <c r="CN224" s="160"/>
      <c r="CO224" s="160"/>
      <c r="CP224" s="160"/>
      <c r="CQ224" s="160"/>
      <c r="CR224" s="162"/>
      <c r="CS224" s="118"/>
      <c r="CT224" s="118"/>
      <c r="CU224" s="118"/>
      <c r="CV224" s="118"/>
      <c r="CW224" s="118"/>
      <c r="CX224" s="13"/>
      <c r="CY224" s="93"/>
      <c r="CZ224" s="120"/>
      <c r="DA224" s="120"/>
      <c r="DB224" s="120"/>
      <c r="DC224" s="120"/>
      <c r="DD224" s="161"/>
      <c r="DE224" s="88"/>
      <c r="DF224" s="88"/>
      <c r="DG224" s="88"/>
      <c r="DH224" s="88"/>
      <c r="DI224" s="88"/>
      <c r="DJ224" s="88"/>
      <c r="DK224" s="88"/>
      <c r="DL224" s="88"/>
      <c r="DM224" s="88"/>
      <c r="DN224" s="88"/>
      <c r="DO224" s="88"/>
      <c r="DP224" s="88"/>
      <c r="DQ224" s="120"/>
      <c r="DR224" s="120"/>
      <c r="DS224" s="120"/>
      <c r="DT224" s="120"/>
      <c r="DU224" s="120"/>
      <c r="DV224" s="120"/>
      <c r="DW224" s="120"/>
      <c r="DX224" s="36"/>
      <c r="DY224" s="36"/>
      <c r="DZ224" s="36"/>
      <c r="EA224" s="36"/>
      <c r="EB224" s="120"/>
      <c r="EC224" s="125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12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125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127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125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127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125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s="36"/>
      <c r="IT224" s="36"/>
      <c r="IU224" s="36"/>
      <c r="IV224" s="36"/>
      <c r="IW224" s="36"/>
      <c r="IX224" s="36"/>
      <c r="IY224" s="126"/>
      <c r="IZ224" s="36"/>
      <c r="JA224" s="36"/>
      <c r="JB224" s="36"/>
      <c r="JC224" s="36"/>
      <c r="JD224" s="36"/>
      <c r="JE224" s="36"/>
      <c r="JF224" s="36"/>
      <c r="JG224" s="36"/>
      <c r="JH224" s="36"/>
      <c r="JI224" s="36"/>
      <c r="JJ224" s="36"/>
      <c r="JK224" s="36"/>
      <c r="JL224" s="36"/>
      <c r="JM224" s="36"/>
      <c r="JN224" s="36"/>
      <c r="JO224" s="36"/>
      <c r="JP224" s="36"/>
      <c r="JQ224" s="36"/>
      <c r="JR224" s="36"/>
      <c r="JS224" s="36"/>
      <c r="JT224" s="36"/>
      <c r="JU224" s="36"/>
      <c r="JV224" s="36"/>
      <c r="JW224" s="36"/>
      <c r="JX224" s="36"/>
      <c r="JY224" s="36"/>
      <c r="JZ224" s="36"/>
      <c r="KA224" s="36"/>
      <c r="KB224" s="36"/>
      <c r="KC224" s="36"/>
      <c r="KD224" s="36"/>
      <c r="KE224" s="36"/>
      <c r="KF224" s="36"/>
      <c r="KG224" s="36"/>
      <c r="KH224" s="36"/>
      <c r="KI224" s="126"/>
      <c r="KJ224" s="36"/>
      <c r="KK224" s="36"/>
      <c r="KL224" s="36"/>
      <c r="KM224" s="36"/>
      <c r="KN224" s="36"/>
      <c r="KO224" s="36"/>
      <c r="KP224" s="36"/>
      <c r="KQ224" s="36"/>
      <c r="KR224" s="36"/>
      <c r="KS224" s="36"/>
      <c r="KT224" s="36"/>
      <c r="KU224" s="36"/>
      <c r="KV224" s="36"/>
      <c r="KW224" s="36"/>
      <c r="KX224" s="36"/>
      <c r="KY224" s="36"/>
      <c r="KZ224" s="88"/>
      <c r="LA224" s="88"/>
      <c r="LB224" s="88"/>
      <c r="LC224" s="88"/>
      <c r="LD224" s="88"/>
      <c r="LE224" s="88"/>
      <c r="LF224" s="88"/>
      <c r="LG224" s="88"/>
      <c r="LH224" s="88"/>
      <c r="LI224" s="88"/>
      <c r="LJ224" s="88"/>
      <c r="LK224" s="88"/>
      <c r="LL224" s="88"/>
      <c r="LM224" s="88"/>
      <c r="LN224" s="88"/>
      <c r="LO224" s="88"/>
      <c r="LP224" s="88"/>
      <c r="LQ224" s="88"/>
      <c r="LR224" s="88"/>
      <c r="LS224" s="88"/>
      <c r="LT224" s="88"/>
      <c r="LU224" s="88"/>
      <c r="LV224" s="88"/>
      <c r="LW224" s="88"/>
      <c r="LX224" s="88"/>
      <c r="LY224" s="88"/>
      <c r="LZ224" s="88"/>
      <c r="MA224" s="88"/>
      <c r="MB224" s="88"/>
      <c r="MC224" s="88"/>
      <c r="MD224" s="88"/>
      <c r="ME224" s="88"/>
      <c r="MF224" s="88"/>
      <c r="MG224" s="88"/>
      <c r="MH224" s="88"/>
      <c r="MI224" s="88"/>
      <c r="MJ224" s="88"/>
      <c r="MK224" s="88"/>
      <c r="ML224" s="88"/>
      <c r="MM224" s="88"/>
      <c r="MN224" s="88"/>
      <c r="MO224" s="88"/>
      <c r="MP224" s="88"/>
      <c r="MQ224" s="88"/>
      <c r="MR224" s="88"/>
      <c r="MS224" s="88"/>
      <c r="MT224" s="88"/>
      <c r="MU224" s="88"/>
      <c r="MV224" s="88"/>
      <c r="MW224" s="88"/>
      <c r="MX224" s="88"/>
      <c r="MY224" s="88"/>
      <c r="MZ224" s="88"/>
      <c r="NA224" s="88"/>
      <c r="NB224" s="88"/>
      <c r="NC224" s="88"/>
      <c r="ND224" s="88"/>
      <c r="NE224" s="88"/>
      <c r="NF224" s="88"/>
      <c r="NG224" s="88"/>
      <c r="NH224" s="88"/>
      <c r="NI224" s="88"/>
      <c r="NJ224" s="88"/>
      <c r="NK224" s="88"/>
      <c r="NL224" s="88"/>
      <c r="NM224" s="88"/>
      <c r="NN224" s="88"/>
      <c r="NO224" s="88"/>
      <c r="NP224" s="88"/>
      <c r="NQ224" s="88"/>
      <c r="NR224" s="88"/>
      <c r="NS224" s="88"/>
      <c r="NT224" s="88"/>
      <c r="NU224" s="88"/>
      <c r="NV224" s="88"/>
      <c r="NW224" s="88"/>
      <c r="NX224" s="88"/>
      <c r="NY224" s="88"/>
      <c r="NZ224" s="88"/>
      <c r="OA224" s="88"/>
      <c r="OB224" s="88"/>
      <c r="OC224" s="88"/>
      <c r="OD224" s="88"/>
      <c r="OE224" s="88"/>
      <c r="OF224" s="88"/>
      <c r="OG224" s="88"/>
      <c r="OH224" s="88"/>
      <c r="OI224" s="88"/>
      <c r="OJ224" s="88"/>
      <c r="OK224" s="88"/>
      <c r="OL224" s="88"/>
      <c r="OM224" s="88"/>
      <c r="ON224" s="88"/>
      <c r="OO224" s="88"/>
      <c r="OP224" s="88"/>
      <c r="OQ224" s="88"/>
      <c r="OR224" s="88"/>
      <c r="OS224" s="88"/>
      <c r="OT224" s="88"/>
      <c r="OU224" s="88"/>
      <c r="OV224" s="88"/>
      <c r="OW224" s="88"/>
      <c r="OX224" s="88"/>
      <c r="OY224" s="88"/>
      <c r="OZ224" s="88"/>
      <c r="PA224" s="88"/>
      <c r="PB224" s="88"/>
      <c r="PC224" s="88"/>
      <c r="PD224" s="88"/>
      <c r="PE224" s="88"/>
      <c r="PF224" s="88"/>
      <c r="PG224" s="88"/>
      <c r="PH224" s="88"/>
      <c r="PI224" s="88"/>
      <c r="PJ224" s="88"/>
      <c r="PK224" s="88"/>
      <c r="PL224" s="88"/>
      <c r="PM224" s="88"/>
      <c r="PN224" s="88"/>
      <c r="PO224" s="88"/>
      <c r="PP224" s="88"/>
      <c r="PQ224" s="88"/>
      <c r="PR224" s="88"/>
      <c r="PS224" s="88"/>
      <c r="PT224" s="88"/>
      <c r="PU224" s="88"/>
      <c r="PV224" s="88"/>
      <c r="PW224" s="88"/>
      <c r="PX224" s="88"/>
      <c r="PY224" s="88"/>
      <c r="PZ224" s="88"/>
      <c r="QA224" s="88"/>
      <c r="QB224" s="88"/>
      <c r="QC224" s="88"/>
      <c r="QD224" s="88"/>
      <c r="QE224" s="88"/>
      <c r="QF224" s="88"/>
      <c r="QG224" s="88"/>
      <c r="QH224" s="88"/>
      <c r="QI224" s="88"/>
      <c r="QJ224" s="88"/>
      <c r="QK224" s="88"/>
      <c r="QL224" s="88"/>
      <c r="QM224" s="88"/>
      <c r="QN224" s="88"/>
      <c r="QO224" s="88"/>
      <c r="QP224" s="88"/>
      <c r="QQ224" s="88"/>
      <c r="QR224" s="88"/>
      <c r="QS224" s="88"/>
      <c r="QT224" s="88"/>
      <c r="QU224" s="88"/>
      <c r="QV224" s="88"/>
      <c r="QW224" s="88"/>
      <c r="QX224" s="88"/>
      <c r="QY224" s="88"/>
      <c r="QZ224" s="88"/>
      <c r="RA224" s="88"/>
      <c r="RB224" s="88"/>
      <c r="RC224" s="88"/>
      <c r="RD224" s="88"/>
      <c r="RE224" s="88"/>
      <c r="RF224" s="88"/>
      <c r="RG224" s="88"/>
      <c r="RH224" s="88"/>
      <c r="RI224" s="88"/>
      <c r="RJ224" s="88"/>
      <c r="RK224" s="88"/>
      <c r="RL224" s="88"/>
      <c r="RM224" s="88"/>
      <c r="RN224" s="88"/>
      <c r="RO224" s="88"/>
      <c r="RP224" s="88"/>
      <c r="RQ224" s="88"/>
      <c r="RR224" s="88"/>
      <c r="RS224" s="88"/>
      <c r="RT224" s="88"/>
      <c r="RU224" s="88"/>
      <c r="RV224" s="88"/>
      <c r="RW224" s="88"/>
      <c r="RX224" s="88"/>
      <c r="RY224" s="88"/>
      <c r="RZ224" s="88"/>
      <c r="SA224" s="88"/>
      <c r="SB224" s="88"/>
      <c r="SC224" s="88"/>
      <c r="SD224" s="88"/>
      <c r="SE224" s="88"/>
      <c r="SF224" s="88"/>
      <c r="SG224" s="88"/>
      <c r="SH224" s="88"/>
      <c r="SI224" s="88"/>
      <c r="SJ224" s="88"/>
      <c r="SK224" s="88"/>
      <c r="SL224" s="88"/>
      <c r="SM224" s="88"/>
      <c r="SN224" s="88"/>
      <c r="SO224" s="88"/>
      <c r="SP224" s="88"/>
      <c r="SQ224" s="88"/>
      <c r="SR224" s="88"/>
      <c r="SS224" s="88"/>
      <c r="ST224" s="88"/>
      <c r="SU224" s="88"/>
      <c r="SV224" s="88"/>
      <c r="SW224" s="88"/>
      <c r="SX224" s="88"/>
      <c r="SY224" s="88"/>
      <c r="SZ224" s="88"/>
      <c r="TA224" s="88"/>
      <c r="TB224" s="88"/>
      <c r="TC224" s="88"/>
      <c r="TD224" s="88"/>
      <c r="TE224" s="88"/>
      <c r="TF224" s="88"/>
      <c r="TG224" s="88"/>
      <c r="TH224" s="88"/>
      <c r="TI224" s="88"/>
      <c r="TJ224" s="88"/>
      <c r="TK224" s="88"/>
      <c r="TL224" s="88"/>
      <c r="TM224" s="88"/>
      <c r="TN224" s="88"/>
      <c r="TO224" s="88"/>
      <c r="TP224" s="88"/>
    </row>
    <row r="225" spans="1:1206" x14ac:dyDescent="0.25">
      <c r="A225" s="21"/>
      <c r="B225" s="13"/>
      <c r="F225" s="22"/>
      <c r="Y225" s="170"/>
      <c r="Z225" s="170"/>
      <c r="AA225" s="169"/>
      <c r="AB225" s="169"/>
      <c r="BF225" s="27"/>
      <c r="CC225" s="172"/>
      <c r="CN225" s="105"/>
      <c r="CO225" s="105"/>
      <c r="CP225" s="105"/>
      <c r="CZ225" s="26"/>
      <c r="DD225" s="29"/>
      <c r="DV225" s="26"/>
      <c r="EB225" s="26"/>
      <c r="EC225" s="30"/>
      <c r="EU225" s="31"/>
      <c r="FM225" s="30"/>
      <c r="GE225" s="32"/>
      <c r="GW225" s="30"/>
      <c r="HO225" s="32"/>
      <c r="IG225" s="30"/>
      <c r="IY225" s="31"/>
      <c r="KI225" s="31"/>
    </row>
    <row r="226" spans="1:1206" x14ac:dyDescent="0.25">
      <c r="A226" s="21"/>
      <c r="B226" s="13"/>
      <c r="D226" s="13"/>
      <c r="E226" s="13"/>
      <c r="F226" s="2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25"/>
      <c r="X226" s="25"/>
      <c r="Y226" s="50"/>
      <c r="Z226" s="50"/>
      <c r="AA226" s="25"/>
      <c r="AB226" s="25"/>
      <c r="AD226" s="25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5"/>
      <c r="BD226" s="15"/>
      <c r="BE226" s="15"/>
      <c r="BF226" s="27"/>
      <c r="BG226" s="13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59"/>
      <c r="BV226" s="59"/>
      <c r="BW226" s="59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K226" s="25"/>
      <c r="CL226" s="25"/>
      <c r="CM226" s="25"/>
      <c r="CN226" s="61"/>
      <c r="CO226" s="61"/>
      <c r="CP226" s="61"/>
      <c r="CQ226" s="61"/>
      <c r="CR226" s="61"/>
      <c r="CS226" s="25"/>
      <c r="CT226" s="25"/>
      <c r="CU226" s="25"/>
      <c r="CV226" s="25"/>
      <c r="CW226" s="25"/>
      <c r="CX226" s="13"/>
      <c r="CY226" s="13"/>
      <c r="CZ226" s="26"/>
      <c r="DA226" s="26"/>
      <c r="DB226" s="15"/>
      <c r="DC226" s="26"/>
      <c r="DD226" s="29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6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64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6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65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6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65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63"/>
      <c r="IH226" s="13"/>
      <c r="II226" s="13"/>
      <c r="IJ226" s="13"/>
      <c r="IK226" s="13"/>
      <c r="IL226" s="13"/>
      <c r="IM226" s="13"/>
      <c r="IN226" s="13"/>
      <c r="IO226" s="13"/>
      <c r="IP226" s="13"/>
      <c r="IQ226" s="13"/>
      <c r="IR226" s="13"/>
      <c r="IS226" s="13"/>
      <c r="IT226" s="13"/>
      <c r="IU226" s="13"/>
      <c r="IV226" s="13"/>
      <c r="IW226" s="13"/>
      <c r="IX226" s="13"/>
      <c r="IY226" s="64"/>
      <c r="IZ226" s="13"/>
      <c r="JA226" s="13"/>
      <c r="JB226" s="13"/>
      <c r="JC226" s="13"/>
      <c r="JD226" s="13"/>
      <c r="JE226" s="13"/>
      <c r="JF226" s="13"/>
      <c r="JG226" s="13"/>
      <c r="JH226" s="13"/>
      <c r="JI226" s="13"/>
      <c r="JJ226" s="13"/>
      <c r="JK226" s="13"/>
      <c r="JL226" s="13"/>
      <c r="JM226" s="13"/>
      <c r="JN226" s="13"/>
      <c r="JO226" s="13"/>
      <c r="JP226" s="13"/>
      <c r="JQ226" s="13"/>
      <c r="JR226" s="13"/>
      <c r="JS226" s="13"/>
      <c r="JT226" s="13"/>
      <c r="JU226" s="13"/>
      <c r="JV226" s="13"/>
      <c r="JW226" s="13"/>
      <c r="JX226" s="13"/>
      <c r="JY226" s="13"/>
      <c r="JZ226" s="13"/>
      <c r="KA226" s="13"/>
      <c r="KB226" s="13"/>
      <c r="KC226" s="13"/>
      <c r="KD226" s="13"/>
      <c r="KE226" s="13"/>
      <c r="KF226" s="13"/>
      <c r="KG226" s="13"/>
      <c r="KH226" s="13"/>
      <c r="KI226" s="64"/>
      <c r="KJ226" s="13"/>
      <c r="KK226" s="13"/>
      <c r="KL226" s="13"/>
      <c r="KM226" s="13"/>
      <c r="KN226" s="13"/>
      <c r="KO226" s="13"/>
      <c r="KP226" s="13"/>
      <c r="KQ226" s="13"/>
      <c r="KR226" s="13"/>
      <c r="KS226" s="13"/>
      <c r="KT226" s="13"/>
      <c r="KU226" s="13"/>
      <c r="KV226" s="13"/>
      <c r="KW226" s="13"/>
      <c r="KX226" s="13"/>
      <c r="KY226" s="13"/>
      <c r="TM226" s="21"/>
      <c r="TN226" s="21"/>
      <c r="TO226" s="21"/>
      <c r="TP226" s="21"/>
      <c r="WH226" s="36"/>
      <c r="WI226" s="36"/>
      <c r="WJ226" s="36"/>
      <c r="WK226" s="36"/>
      <c r="WL226" s="36"/>
      <c r="WM226" s="36"/>
      <c r="WN226" s="36"/>
      <c r="WO226" s="36"/>
      <c r="WP226" s="36"/>
      <c r="WQ226" s="36"/>
      <c r="WR226" s="36"/>
      <c r="WS226" s="36"/>
      <c r="WT226" s="36"/>
      <c r="WU226" s="36"/>
      <c r="WV226" s="36"/>
      <c r="WW226" s="36"/>
      <c r="WX226" s="36"/>
      <c r="WY226" s="36"/>
      <c r="WZ226" s="36"/>
      <c r="XA226" s="36"/>
      <c r="XB226" s="36"/>
      <c r="XC226" s="36"/>
      <c r="XD226" s="36"/>
      <c r="XE226" s="36"/>
      <c r="XF226" s="36"/>
      <c r="XG226" s="36"/>
      <c r="XH226" s="36"/>
      <c r="XI226" s="36"/>
      <c r="XJ226" s="36"/>
      <c r="XK226" s="36"/>
      <c r="XL226" s="36"/>
      <c r="XM226" s="36"/>
      <c r="XN226" s="36"/>
      <c r="XO226" s="36"/>
      <c r="XP226" s="36"/>
      <c r="XQ226" s="36"/>
      <c r="XR226" s="36"/>
      <c r="XS226" s="36"/>
      <c r="XT226" s="36"/>
      <c r="XU226" s="36"/>
      <c r="XV226" s="36"/>
      <c r="XW226" s="36"/>
      <c r="XX226" s="36"/>
      <c r="XY226" s="36"/>
      <c r="XZ226" s="36"/>
      <c r="YA226" s="36"/>
      <c r="YB226" s="36"/>
      <c r="YC226" s="36"/>
      <c r="YD226" s="36"/>
      <c r="YE226" s="36"/>
      <c r="YF226" s="36"/>
      <c r="YG226" s="36"/>
      <c r="YH226" s="36"/>
      <c r="YI226" s="36"/>
      <c r="YJ226" s="36"/>
      <c r="YK226" s="36"/>
      <c r="YL226" s="36"/>
      <c r="YM226" s="36"/>
      <c r="YN226" s="36"/>
      <c r="YO226" s="36"/>
      <c r="YP226" s="36"/>
      <c r="YQ226" s="36"/>
      <c r="YR226" s="36"/>
      <c r="YS226" s="36"/>
      <c r="YT226" s="36"/>
      <c r="YU226" s="36"/>
      <c r="YV226" s="36"/>
      <c r="YW226" s="36"/>
      <c r="YX226" s="36"/>
      <c r="YY226" s="36"/>
      <c r="YZ226" s="36"/>
      <c r="ZA226" s="36"/>
      <c r="ZB226" s="36"/>
      <c r="ZC226" s="36"/>
      <c r="ZD226" s="36"/>
      <c r="ZE226" s="36"/>
      <c r="ZF226" s="36"/>
      <c r="ZG226" s="36"/>
      <c r="ZH226" s="36"/>
      <c r="ZI226" s="36"/>
      <c r="ZJ226" s="36"/>
      <c r="ZK226" s="36"/>
      <c r="ZL226" s="36"/>
      <c r="ZM226" s="36"/>
      <c r="ZN226" s="36"/>
      <c r="ZO226" s="36"/>
      <c r="ZP226" s="36"/>
      <c r="ZQ226" s="36"/>
      <c r="ZR226" s="36"/>
      <c r="ZS226" s="36"/>
      <c r="ZT226" s="36"/>
      <c r="ZU226" s="36"/>
      <c r="ZV226" s="36"/>
      <c r="ZW226" s="36"/>
    </row>
    <row r="227" spans="1:1206" x14ac:dyDescent="0.25">
      <c r="A227" s="21"/>
      <c r="B227" s="13"/>
      <c r="D227" s="13"/>
      <c r="E227" s="13"/>
      <c r="F227" s="2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25"/>
      <c r="X227" s="25"/>
      <c r="Y227" s="50"/>
      <c r="Z227" s="50"/>
      <c r="AA227" s="25"/>
      <c r="AB227" s="25"/>
      <c r="AC227" s="25"/>
      <c r="AD227" s="25"/>
      <c r="AE227" s="13"/>
      <c r="AF227" s="13"/>
      <c r="AG227" s="13"/>
      <c r="AH227" s="13"/>
      <c r="AI227" s="13"/>
      <c r="AJ227" s="13"/>
      <c r="AK227" s="13"/>
      <c r="AL227" s="13"/>
      <c r="AM227" s="13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BB227" s="13"/>
      <c r="BC227" s="15"/>
      <c r="BD227" s="15"/>
      <c r="BE227" s="15"/>
      <c r="BF227" s="27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42"/>
      <c r="BV227" s="42"/>
      <c r="BW227" s="60"/>
      <c r="BX227" s="13"/>
      <c r="BY227" s="13"/>
      <c r="BZ227" s="25"/>
      <c r="CA227" s="13"/>
      <c r="CB227" s="13"/>
      <c r="CC227" s="13"/>
      <c r="CD227" s="13"/>
      <c r="CE227" s="13"/>
      <c r="CF227" s="13"/>
      <c r="CG227" s="13"/>
      <c r="CH227" s="13"/>
      <c r="CI227" s="13"/>
      <c r="CK227" s="13"/>
      <c r="CL227" s="13"/>
      <c r="CM227" s="13"/>
      <c r="CN227" s="61"/>
      <c r="CO227" s="61"/>
      <c r="CP227" s="61"/>
      <c r="CQ227" s="61"/>
      <c r="CR227" s="61"/>
      <c r="CS227" s="25"/>
      <c r="CT227" s="25"/>
      <c r="CU227" s="25"/>
      <c r="CV227" s="25"/>
      <c r="CW227" s="25"/>
      <c r="CX227" s="13"/>
      <c r="CY227" s="13"/>
      <c r="CZ227" s="26"/>
      <c r="DA227" s="26"/>
      <c r="DB227" s="15"/>
      <c r="DC227" s="26"/>
      <c r="DD227" s="29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63"/>
      <c r="ED227" s="60"/>
      <c r="EE227" s="60"/>
      <c r="EF227" s="60"/>
      <c r="EG227" s="60"/>
      <c r="EH227" s="60"/>
      <c r="EI227" s="60"/>
      <c r="EJ227" s="60"/>
      <c r="EK227" s="60"/>
      <c r="EL227" s="60"/>
      <c r="EM227" s="60"/>
      <c r="EN227" s="60"/>
      <c r="EO227" s="60"/>
      <c r="EP227" s="60"/>
      <c r="EQ227" s="60"/>
      <c r="ER227" s="60"/>
      <c r="ES227" s="60"/>
      <c r="ET227" s="60"/>
      <c r="EU227" s="64"/>
      <c r="EV227" s="60"/>
      <c r="EW227" s="60"/>
      <c r="EX227" s="60"/>
      <c r="EY227" s="60"/>
      <c r="EZ227" s="60"/>
      <c r="FA227" s="60"/>
      <c r="FB227" s="60"/>
      <c r="FC227" s="60"/>
      <c r="FD227" s="60"/>
      <c r="FE227" s="60"/>
      <c r="FF227" s="60"/>
      <c r="FG227" s="60"/>
      <c r="FH227" s="60"/>
      <c r="FI227" s="60"/>
      <c r="FJ227" s="60"/>
      <c r="FK227" s="60"/>
      <c r="FL227" s="13"/>
      <c r="FM227" s="63"/>
      <c r="FN227" s="60"/>
      <c r="FO227" s="60"/>
      <c r="FP227" s="60"/>
      <c r="FQ227" s="60"/>
      <c r="FR227" s="60"/>
      <c r="FS227" s="60"/>
      <c r="FT227" s="60"/>
      <c r="FU227" s="60"/>
      <c r="FV227" s="60"/>
      <c r="FW227" s="60"/>
      <c r="FX227" s="60"/>
      <c r="FY227" s="60"/>
      <c r="FZ227" s="60"/>
      <c r="GA227" s="60"/>
      <c r="GB227" s="60"/>
      <c r="GC227" s="60"/>
      <c r="GD227" s="60"/>
      <c r="GE227" s="65"/>
      <c r="GF227" s="60"/>
      <c r="GG227" s="60"/>
      <c r="GH227" s="60"/>
      <c r="GI227" s="60"/>
      <c r="GJ227" s="60"/>
      <c r="GK227" s="60"/>
      <c r="GL227" s="60"/>
      <c r="GM227" s="60"/>
      <c r="GN227" s="60"/>
      <c r="GO227" s="60"/>
      <c r="GP227" s="60"/>
      <c r="GQ227" s="60"/>
      <c r="GR227" s="60"/>
      <c r="GS227" s="60"/>
      <c r="GT227" s="60"/>
      <c r="GU227" s="60"/>
      <c r="GV227" s="60"/>
      <c r="GW227" s="63"/>
      <c r="GX227" s="60"/>
      <c r="GY227" s="60"/>
      <c r="GZ227" s="60"/>
      <c r="HA227" s="60"/>
      <c r="HB227" s="60"/>
      <c r="HC227" s="60"/>
      <c r="HD227" s="60"/>
      <c r="HE227" s="60"/>
      <c r="HF227" s="60"/>
      <c r="HG227" s="60"/>
      <c r="HH227" s="60"/>
      <c r="HI227" s="60"/>
      <c r="HJ227" s="60"/>
      <c r="HK227" s="60"/>
      <c r="HL227" s="60"/>
      <c r="HM227" s="60"/>
      <c r="HN227" s="60"/>
      <c r="HO227" s="65"/>
      <c r="HP227" s="60"/>
      <c r="HQ227" s="60"/>
      <c r="HR227" s="60"/>
      <c r="HS227" s="60"/>
      <c r="HT227" s="60"/>
      <c r="HU227" s="60"/>
      <c r="HV227" s="60"/>
      <c r="HW227" s="60"/>
      <c r="HX227" s="60"/>
      <c r="HY227" s="60"/>
      <c r="HZ227" s="60"/>
      <c r="IA227" s="60"/>
      <c r="IB227" s="60"/>
      <c r="IC227" s="60"/>
      <c r="ID227" s="60"/>
      <c r="IE227" s="60"/>
      <c r="IF227" s="60"/>
      <c r="IG227" s="63"/>
      <c r="IH227" s="60"/>
      <c r="II227" s="60"/>
      <c r="IJ227" s="60"/>
      <c r="IK227" s="60"/>
      <c r="IL227" s="60"/>
      <c r="IM227" s="60"/>
      <c r="IN227" s="60"/>
      <c r="IO227" s="60"/>
      <c r="IP227" s="60"/>
      <c r="IQ227" s="60"/>
      <c r="IR227" s="60"/>
      <c r="IS227" s="60"/>
      <c r="IT227" s="60"/>
      <c r="IU227" s="60"/>
      <c r="IV227" s="60"/>
      <c r="IW227" s="60"/>
      <c r="IX227" s="60"/>
      <c r="IY227" s="64"/>
      <c r="IZ227" s="60"/>
      <c r="JA227" s="60"/>
      <c r="JB227" s="60"/>
      <c r="JC227" s="60"/>
      <c r="JD227" s="60"/>
      <c r="JE227" s="60"/>
      <c r="JF227" s="60"/>
      <c r="JG227" s="60"/>
      <c r="JH227" s="60"/>
      <c r="JI227" s="60"/>
      <c r="JJ227" s="60"/>
      <c r="JK227" s="60"/>
      <c r="JL227" s="60"/>
      <c r="JM227" s="60"/>
      <c r="JN227" s="60"/>
      <c r="JO227" s="60"/>
      <c r="JP227" s="60"/>
      <c r="JQ227" s="60"/>
      <c r="JR227" s="60"/>
      <c r="JS227" s="60"/>
      <c r="JT227" s="60"/>
      <c r="JU227" s="60"/>
      <c r="JV227" s="60"/>
      <c r="JW227" s="60"/>
      <c r="JX227" s="60"/>
      <c r="JY227" s="60"/>
      <c r="JZ227" s="60"/>
      <c r="KA227" s="60"/>
      <c r="KB227" s="60"/>
      <c r="KC227" s="60"/>
      <c r="KD227" s="60"/>
      <c r="KE227" s="60"/>
      <c r="KF227" s="60"/>
      <c r="KG227" s="60"/>
      <c r="KH227" s="60"/>
      <c r="KI227" s="64"/>
      <c r="KJ227" s="60"/>
      <c r="KK227" s="60"/>
      <c r="KL227" s="60"/>
      <c r="KM227" s="60"/>
      <c r="KN227" s="60"/>
      <c r="KO227" s="60"/>
      <c r="KP227" s="60"/>
      <c r="KQ227" s="60"/>
      <c r="KR227" s="60"/>
      <c r="KS227" s="60"/>
      <c r="KT227" s="60"/>
      <c r="KU227" s="60"/>
      <c r="KV227" s="60"/>
      <c r="KW227" s="60"/>
      <c r="KX227" s="60"/>
      <c r="KY227" s="60"/>
      <c r="WH227" s="36"/>
      <c r="WI227" s="36"/>
      <c r="WJ227" s="36"/>
      <c r="WK227" s="36"/>
      <c r="WL227" s="36"/>
      <c r="WM227" s="36"/>
      <c r="WN227" s="36"/>
      <c r="WO227" s="36"/>
      <c r="WP227" s="36"/>
      <c r="WQ227" s="36"/>
      <c r="WR227" s="36"/>
      <c r="WS227" s="36"/>
      <c r="WT227" s="36"/>
      <c r="WU227" s="36"/>
      <c r="WV227" s="36"/>
      <c r="WW227" s="36"/>
      <c r="WX227" s="36"/>
      <c r="WY227" s="36"/>
      <c r="WZ227" s="36"/>
      <c r="XA227" s="36"/>
      <c r="XB227" s="36"/>
      <c r="XC227" s="36"/>
      <c r="XD227" s="36"/>
      <c r="XE227" s="36"/>
      <c r="XF227" s="36"/>
      <c r="XG227" s="36"/>
      <c r="XH227" s="36"/>
      <c r="XI227" s="36"/>
      <c r="XJ227" s="36"/>
      <c r="XK227" s="36"/>
      <c r="XL227" s="36"/>
      <c r="XM227" s="36"/>
      <c r="XN227" s="36"/>
      <c r="XO227" s="36"/>
      <c r="XP227" s="36"/>
      <c r="XQ227" s="36"/>
      <c r="XR227" s="36"/>
      <c r="XS227" s="36"/>
      <c r="XT227" s="36"/>
      <c r="XU227" s="36"/>
      <c r="XV227" s="36"/>
      <c r="XW227" s="36"/>
      <c r="XX227" s="36"/>
      <c r="XY227" s="36"/>
      <c r="XZ227" s="36"/>
      <c r="YA227" s="36"/>
      <c r="YB227" s="36"/>
      <c r="YC227" s="36"/>
      <c r="YD227" s="36"/>
      <c r="YE227" s="36"/>
      <c r="YF227" s="36"/>
      <c r="YG227" s="36"/>
      <c r="YH227" s="36"/>
      <c r="YI227" s="36"/>
      <c r="YJ227" s="36"/>
      <c r="YK227" s="36"/>
      <c r="YL227" s="36"/>
      <c r="YM227" s="36"/>
      <c r="YN227" s="36"/>
      <c r="YO227" s="36"/>
      <c r="YP227" s="36"/>
      <c r="YQ227" s="36"/>
      <c r="YR227" s="36"/>
      <c r="YS227" s="36"/>
      <c r="YT227" s="36"/>
      <c r="YU227" s="36"/>
      <c r="YV227" s="36"/>
      <c r="YW227" s="36"/>
      <c r="YX227" s="36"/>
      <c r="YY227" s="36"/>
      <c r="YZ227" s="36"/>
      <c r="ZA227" s="36"/>
      <c r="ZB227" s="36"/>
      <c r="ZC227" s="36"/>
      <c r="ZD227" s="36"/>
      <c r="ZE227" s="36"/>
      <c r="ZF227" s="36"/>
      <c r="ZG227" s="36"/>
      <c r="ZH227" s="36"/>
      <c r="ZI227" s="36"/>
      <c r="ZJ227" s="36"/>
      <c r="ZK227" s="36"/>
      <c r="ZL227" s="36"/>
      <c r="ZM227" s="36"/>
      <c r="ZN227" s="36"/>
      <c r="ZO227" s="36"/>
      <c r="ZP227" s="36"/>
      <c r="ZQ227" s="36"/>
      <c r="ZR227" s="36"/>
      <c r="ZS227" s="36"/>
      <c r="ZT227" s="36"/>
      <c r="ZU227" s="36"/>
      <c r="ZV227" s="36"/>
      <c r="ZW227" s="36"/>
    </row>
    <row r="228" spans="1:1206" x14ac:dyDescent="0.25">
      <c r="A228" s="21"/>
      <c r="B228" s="13"/>
      <c r="D228" s="13"/>
      <c r="E228" s="13"/>
      <c r="F228" s="2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25"/>
      <c r="X228" s="25"/>
      <c r="Z228" s="50"/>
      <c r="AA228" s="25"/>
      <c r="AB228" s="25"/>
      <c r="AC228" s="25"/>
      <c r="AD228" s="25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5"/>
      <c r="BD228" s="15"/>
      <c r="BE228" s="15"/>
      <c r="BF228" s="27"/>
      <c r="BG228" s="13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59"/>
      <c r="BV228" s="59"/>
      <c r="BW228" s="59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K228" s="25"/>
      <c r="CL228" s="25"/>
      <c r="CM228" s="25"/>
      <c r="CN228" s="61"/>
      <c r="CO228" s="61"/>
      <c r="CP228" s="61"/>
      <c r="CQ228" s="61"/>
      <c r="CR228" s="61"/>
      <c r="CS228" s="25"/>
      <c r="CT228" s="25"/>
      <c r="CU228" s="25"/>
      <c r="CV228" s="25"/>
      <c r="CW228" s="25"/>
      <c r="CX228" s="13"/>
      <c r="CY228" s="13"/>
      <c r="CZ228" s="26"/>
      <c r="DA228" s="26"/>
      <c r="DB228" s="15"/>
      <c r="DC228" s="26"/>
      <c r="DD228" s="86"/>
      <c r="DV228" s="26"/>
      <c r="DW228" s="26"/>
      <c r="DX228" s="26"/>
      <c r="DY228" s="26"/>
      <c r="DZ228" s="26"/>
      <c r="EA228" s="26"/>
      <c r="EB228" s="26"/>
      <c r="EC228" s="6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64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6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65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6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65"/>
      <c r="HP228" s="13"/>
      <c r="HQ228" s="13"/>
      <c r="HR228" s="13"/>
      <c r="HS228" s="13"/>
      <c r="HT228" s="13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/>
      <c r="IG228" s="63"/>
      <c r="IH228" s="13"/>
      <c r="II228" s="13"/>
      <c r="IJ228" s="13"/>
      <c r="IK228" s="13"/>
      <c r="IL228" s="13"/>
      <c r="IM228" s="13"/>
      <c r="IN228" s="13"/>
      <c r="IO228" s="13"/>
      <c r="IP228" s="13"/>
      <c r="IQ228" s="13"/>
      <c r="IR228" s="13"/>
      <c r="IS228" s="13"/>
      <c r="IT228" s="13"/>
      <c r="IU228" s="13"/>
      <c r="IV228" s="13"/>
      <c r="IW228" s="13"/>
      <c r="IX228" s="13"/>
      <c r="IY228" s="64"/>
      <c r="IZ228" s="13"/>
      <c r="JA228" s="13"/>
      <c r="JB228" s="13"/>
      <c r="JC228" s="13"/>
      <c r="JD228" s="13"/>
      <c r="JE228" s="13"/>
      <c r="JF228" s="13"/>
      <c r="JG228" s="13"/>
      <c r="JH228" s="13"/>
      <c r="JI228" s="13"/>
      <c r="JJ228" s="13"/>
      <c r="JK228" s="13"/>
      <c r="JL228" s="13"/>
      <c r="JM228" s="13"/>
      <c r="JN228" s="13"/>
      <c r="JO228" s="13"/>
      <c r="JP228" s="13"/>
      <c r="JQ228" s="13"/>
      <c r="JR228" s="13"/>
      <c r="JS228" s="13"/>
      <c r="JT228" s="13"/>
      <c r="JU228" s="13"/>
      <c r="JV228" s="13"/>
      <c r="JW228" s="13"/>
      <c r="JX228" s="13"/>
      <c r="JY228" s="13"/>
      <c r="JZ228" s="13"/>
      <c r="KA228" s="13"/>
      <c r="KB228" s="13"/>
      <c r="KC228" s="13"/>
      <c r="KD228" s="13"/>
      <c r="KE228" s="13"/>
      <c r="KF228" s="13"/>
      <c r="KG228" s="13"/>
      <c r="KH228" s="13"/>
      <c r="KI228" s="64"/>
      <c r="KJ228" s="13"/>
      <c r="KK228" s="13"/>
      <c r="KL228" s="13"/>
      <c r="KM228" s="13"/>
      <c r="KN228" s="13"/>
      <c r="KO228" s="13"/>
      <c r="KP228" s="13"/>
      <c r="KQ228" s="13"/>
      <c r="KR228" s="13"/>
      <c r="KS228" s="13"/>
      <c r="KT228" s="13"/>
      <c r="KU228" s="13"/>
      <c r="KV228" s="13"/>
      <c r="KW228" s="13"/>
      <c r="KX228" s="13"/>
      <c r="KY228" s="13"/>
      <c r="TP228" s="21"/>
    </row>
    <row r="229" spans="1:1206" x14ac:dyDescent="0.25">
      <c r="A229" s="111"/>
      <c r="B229" s="66"/>
      <c r="D229" s="13"/>
      <c r="E229" s="13"/>
      <c r="F229" s="22"/>
      <c r="G229" s="66"/>
      <c r="H229" s="66"/>
      <c r="I229" s="66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3"/>
      <c r="X229" s="113"/>
      <c r="Y229" s="50"/>
      <c r="Z229" s="53"/>
      <c r="AA229" s="112"/>
      <c r="AB229" s="112"/>
      <c r="AD229" s="25"/>
      <c r="AE229" s="111"/>
      <c r="AF229" s="111"/>
      <c r="AG229" s="111"/>
      <c r="AH229" s="111"/>
      <c r="AI229" s="111"/>
      <c r="AJ229" s="111"/>
      <c r="AK229" s="111"/>
      <c r="AL229" s="111"/>
      <c r="AM229" s="111"/>
      <c r="AN229" s="111"/>
      <c r="AO229" s="111"/>
      <c r="AP229" s="111"/>
      <c r="AQ229" s="111"/>
      <c r="AR229" s="111"/>
      <c r="AS229" s="111"/>
      <c r="AT229" s="111"/>
      <c r="AU229" s="111"/>
      <c r="AV229" s="111"/>
      <c r="AW229" s="111"/>
      <c r="AX229" s="111"/>
      <c r="AY229" s="111"/>
      <c r="AZ229" s="111"/>
      <c r="BA229" s="111"/>
      <c r="BB229" s="111"/>
      <c r="BC229" s="100"/>
      <c r="BD229" s="100"/>
      <c r="BE229" s="100"/>
      <c r="BF229" s="114"/>
      <c r="BG229" s="111"/>
      <c r="BH229" s="111"/>
      <c r="BI229" s="111"/>
      <c r="BJ229" s="111"/>
      <c r="BK229" s="111"/>
      <c r="BL229" s="111"/>
      <c r="BM229" s="111"/>
      <c r="BN229" s="111"/>
      <c r="BO229" s="111"/>
      <c r="BP229" s="111"/>
      <c r="BQ229" s="111"/>
      <c r="BR229" s="111"/>
      <c r="BS229" s="111"/>
      <c r="BT229" s="111"/>
      <c r="BU229" s="112"/>
      <c r="BV229" s="112"/>
      <c r="BW229" s="112"/>
      <c r="BX229" s="111"/>
      <c r="BY229" s="111"/>
      <c r="BZ229" s="111"/>
      <c r="CA229" s="111"/>
      <c r="CB229" s="111"/>
      <c r="CC229" s="111"/>
      <c r="CD229" s="111"/>
      <c r="CE229" s="111"/>
      <c r="CF229" s="111"/>
      <c r="CG229" s="111"/>
      <c r="CH229" s="111"/>
      <c r="CI229" s="111"/>
      <c r="CK229" s="111"/>
      <c r="CL229" s="111"/>
      <c r="CM229" s="111"/>
      <c r="CN229" s="115"/>
      <c r="CO229" s="115"/>
      <c r="CP229" s="111"/>
      <c r="CQ229" s="111"/>
      <c r="CR229" s="111"/>
      <c r="CS229" s="112"/>
      <c r="CT229" s="112"/>
      <c r="CU229" s="112"/>
      <c r="CV229" s="112"/>
      <c r="CW229" s="112"/>
      <c r="CX229" s="13"/>
      <c r="CY229" s="13"/>
      <c r="CZ229" s="100"/>
      <c r="DA229" s="66"/>
      <c r="DB229" s="15"/>
      <c r="DC229" s="66"/>
      <c r="DD229" s="116"/>
      <c r="DE229" s="111"/>
      <c r="DF229" s="111"/>
      <c r="DG229" s="111"/>
      <c r="DH229" s="111"/>
      <c r="DI229" s="111"/>
      <c r="DJ229" s="111"/>
      <c r="DK229" s="111"/>
      <c r="DL229" s="111"/>
      <c r="DM229" s="111"/>
      <c r="DN229" s="111"/>
      <c r="DO229" s="111"/>
      <c r="DP229" s="111"/>
      <c r="DQ229" s="111"/>
      <c r="DR229" s="111"/>
      <c r="DS229" s="111"/>
      <c r="DT229" s="111"/>
      <c r="DU229" s="111"/>
      <c r="DV229" s="100"/>
      <c r="DW229" s="100"/>
      <c r="DX229" s="100"/>
      <c r="DY229" s="100"/>
      <c r="DZ229" s="100"/>
      <c r="EA229" s="100"/>
      <c r="EB229" s="100"/>
      <c r="EC229" s="111"/>
      <c r="ED229" s="111"/>
      <c r="EE229" s="111"/>
      <c r="EF229" s="111"/>
      <c r="EG229" s="111"/>
      <c r="EH229" s="111"/>
      <c r="EI229" s="111"/>
      <c r="EJ229" s="111"/>
      <c r="EK229" s="111"/>
      <c r="EL229" s="111"/>
      <c r="EM229" s="111"/>
      <c r="EN229" s="111"/>
      <c r="EO229" s="111"/>
      <c r="EP229" s="111"/>
      <c r="EQ229" s="111"/>
      <c r="ER229" s="111"/>
      <c r="ES229" s="111"/>
      <c r="ET229" s="111"/>
      <c r="EU229" s="111"/>
      <c r="EV229" s="111"/>
      <c r="EW229" s="111"/>
      <c r="EX229" s="111"/>
      <c r="EY229" s="111"/>
      <c r="EZ229" s="111"/>
      <c r="FA229" s="111"/>
      <c r="FB229" s="111"/>
      <c r="FC229" s="111"/>
      <c r="FD229" s="111"/>
      <c r="FE229" s="111"/>
      <c r="FF229" s="111"/>
      <c r="FG229" s="111"/>
      <c r="FH229" s="111"/>
      <c r="FI229" s="111"/>
      <c r="FJ229" s="111"/>
      <c r="FK229" s="111"/>
      <c r="FL229" s="111"/>
      <c r="FM229" s="111"/>
      <c r="FN229" s="111"/>
      <c r="FO229" s="111"/>
      <c r="FP229" s="111"/>
      <c r="FQ229" s="111"/>
      <c r="FR229" s="111"/>
      <c r="FS229" s="111"/>
      <c r="FT229" s="111"/>
      <c r="FU229" s="111"/>
      <c r="FV229" s="111"/>
      <c r="FW229" s="111"/>
      <c r="FX229" s="111"/>
      <c r="FY229" s="111"/>
      <c r="FZ229" s="111"/>
      <c r="GA229" s="111"/>
      <c r="GB229" s="111"/>
      <c r="GC229" s="111"/>
      <c r="GD229" s="111"/>
      <c r="GE229" s="111"/>
      <c r="GF229" s="111"/>
      <c r="GG229" s="111"/>
      <c r="GH229" s="111"/>
      <c r="GI229" s="111"/>
      <c r="GJ229" s="111"/>
      <c r="GK229" s="111"/>
      <c r="GL229" s="111"/>
      <c r="GM229" s="111"/>
      <c r="GN229" s="111"/>
      <c r="GO229" s="111"/>
      <c r="GP229" s="111"/>
      <c r="GQ229" s="111"/>
      <c r="GR229" s="111"/>
      <c r="GS229" s="111"/>
      <c r="GT229" s="111"/>
      <c r="GU229" s="111"/>
      <c r="GV229" s="111"/>
      <c r="GW229" s="111"/>
      <c r="GX229" s="111"/>
      <c r="GY229" s="111"/>
      <c r="GZ229" s="111"/>
      <c r="HA229" s="111"/>
      <c r="HB229" s="111"/>
      <c r="HC229" s="111"/>
      <c r="HD229" s="111"/>
      <c r="HE229" s="111"/>
      <c r="HF229" s="111"/>
      <c r="HG229" s="111"/>
      <c r="HH229" s="111"/>
      <c r="HI229" s="111"/>
      <c r="HJ229" s="111"/>
      <c r="HK229" s="111"/>
      <c r="HL229" s="111"/>
      <c r="HM229" s="111"/>
      <c r="HN229" s="111"/>
      <c r="HO229" s="111"/>
      <c r="HP229" s="111"/>
      <c r="HQ229" s="111"/>
      <c r="HR229" s="111"/>
      <c r="HS229" s="111"/>
      <c r="HT229" s="111"/>
      <c r="HU229" s="111"/>
      <c r="HV229" s="111"/>
      <c r="HW229" s="111"/>
      <c r="HX229" s="111"/>
      <c r="HY229" s="111"/>
      <c r="HZ229" s="111"/>
      <c r="IA229" s="111"/>
      <c r="IB229" s="111"/>
      <c r="IC229" s="111"/>
      <c r="ID229" s="111"/>
      <c r="IE229" s="111"/>
      <c r="IF229" s="111"/>
      <c r="IG229" s="111"/>
      <c r="IH229" s="111"/>
      <c r="II229" s="111"/>
      <c r="IJ229" s="111"/>
      <c r="IK229" s="111"/>
      <c r="IL229" s="111"/>
      <c r="IM229" s="111"/>
      <c r="IN229" s="111"/>
      <c r="IO229" s="111"/>
      <c r="IP229" s="111"/>
      <c r="IQ229" s="111"/>
      <c r="IR229" s="111"/>
      <c r="IS229" s="111"/>
      <c r="IT229" s="111"/>
      <c r="IU229" s="111"/>
      <c r="IV229" s="111"/>
      <c r="IW229" s="111"/>
      <c r="IX229" s="111"/>
      <c r="IY229" s="111"/>
      <c r="IZ229" s="111"/>
      <c r="JA229" s="111"/>
      <c r="JB229" s="111"/>
      <c r="JC229" s="111"/>
      <c r="JD229" s="111"/>
      <c r="JE229" s="111"/>
      <c r="JF229" s="111"/>
      <c r="JG229" s="111"/>
      <c r="JH229" s="111"/>
      <c r="JI229" s="111"/>
      <c r="JJ229" s="111"/>
      <c r="JK229" s="111"/>
      <c r="JL229" s="111"/>
      <c r="JM229" s="111"/>
      <c r="JN229" s="111"/>
      <c r="JO229" s="111"/>
      <c r="JP229" s="111"/>
      <c r="JQ229" s="111"/>
      <c r="JR229" s="111"/>
      <c r="JS229" s="111"/>
      <c r="JT229" s="111"/>
      <c r="JU229" s="111"/>
      <c r="JV229" s="111"/>
      <c r="JW229" s="111"/>
      <c r="JX229" s="111"/>
      <c r="JY229" s="111"/>
      <c r="JZ229" s="111"/>
      <c r="KA229" s="111"/>
      <c r="KB229" s="111"/>
      <c r="KC229" s="111"/>
      <c r="KD229" s="111"/>
      <c r="KE229" s="111"/>
      <c r="KF229" s="111"/>
      <c r="KG229" s="111"/>
      <c r="KH229" s="111"/>
      <c r="KI229" s="111"/>
      <c r="KJ229" s="111"/>
      <c r="KK229" s="111"/>
      <c r="KL229" s="111"/>
      <c r="KM229" s="111"/>
      <c r="KN229" s="111"/>
      <c r="KO229" s="111"/>
      <c r="KP229" s="111"/>
      <c r="KQ229" s="111"/>
      <c r="KR229" s="111"/>
      <c r="KS229" s="111"/>
      <c r="KT229" s="111"/>
      <c r="KU229" s="111"/>
      <c r="KV229" s="111"/>
      <c r="KW229" s="111"/>
      <c r="KX229" s="111"/>
      <c r="KY229" s="111"/>
      <c r="KZ229" s="111"/>
      <c r="LA229" s="111"/>
      <c r="LB229" s="111"/>
      <c r="LC229" s="111"/>
      <c r="LD229" s="111"/>
      <c r="LE229" s="111"/>
      <c r="LF229" s="111"/>
      <c r="LG229" s="111"/>
      <c r="LH229" s="111"/>
      <c r="LI229" s="111"/>
      <c r="LJ229" s="111"/>
      <c r="LK229" s="111"/>
      <c r="LL229" s="111"/>
      <c r="LM229" s="111"/>
      <c r="LN229" s="111"/>
      <c r="LO229" s="111"/>
      <c r="LP229" s="111"/>
      <c r="LQ229" s="111"/>
      <c r="LR229" s="111"/>
      <c r="LS229" s="111"/>
      <c r="LT229" s="111"/>
      <c r="LU229" s="111"/>
      <c r="LV229" s="111"/>
      <c r="LW229" s="111"/>
      <c r="LX229" s="111"/>
      <c r="LY229" s="111"/>
      <c r="LZ229" s="111"/>
      <c r="MA229" s="111"/>
      <c r="MB229" s="111"/>
      <c r="MC229" s="111"/>
      <c r="MD229" s="111"/>
      <c r="ME229" s="111"/>
      <c r="MF229" s="111"/>
      <c r="MG229" s="111"/>
      <c r="MH229" s="111"/>
      <c r="MI229" s="111"/>
      <c r="MJ229" s="111"/>
      <c r="MK229" s="111"/>
      <c r="ML229" s="111"/>
      <c r="MM229" s="111"/>
      <c r="MN229" s="111"/>
      <c r="MO229" s="111"/>
      <c r="MP229" s="111"/>
      <c r="MQ229" s="111"/>
      <c r="MR229" s="111"/>
      <c r="MS229" s="111"/>
      <c r="MT229" s="111"/>
      <c r="MU229" s="111"/>
      <c r="MV229" s="111"/>
      <c r="MW229" s="111"/>
      <c r="MX229" s="111"/>
      <c r="MY229" s="111"/>
      <c r="MZ229" s="111"/>
      <c r="NA229" s="111"/>
      <c r="NB229" s="111"/>
      <c r="NC229" s="111"/>
      <c r="ND229" s="111"/>
      <c r="NE229" s="111"/>
      <c r="NF229" s="111"/>
      <c r="NG229" s="111"/>
      <c r="NH229" s="111"/>
      <c r="NI229" s="111"/>
      <c r="NJ229" s="111"/>
      <c r="NK229" s="111"/>
      <c r="NL229" s="111"/>
      <c r="NM229" s="111"/>
      <c r="NN229" s="111"/>
      <c r="NO229" s="111"/>
      <c r="NP229" s="111"/>
      <c r="NQ229" s="111"/>
      <c r="NR229" s="111"/>
      <c r="NS229" s="111"/>
      <c r="NT229" s="111"/>
      <c r="NU229" s="111"/>
      <c r="NV229" s="111"/>
      <c r="NW229" s="111"/>
      <c r="NX229" s="111"/>
      <c r="NY229" s="111"/>
      <c r="NZ229" s="111"/>
      <c r="OA229" s="111"/>
      <c r="OB229" s="111"/>
      <c r="OC229" s="111"/>
      <c r="OD229" s="111"/>
      <c r="OE229" s="111"/>
      <c r="OF229" s="111"/>
      <c r="OG229" s="111"/>
      <c r="OH229" s="111"/>
      <c r="OI229" s="111"/>
      <c r="OJ229" s="111"/>
      <c r="OK229" s="111"/>
      <c r="OL229" s="111"/>
      <c r="OM229" s="111"/>
      <c r="ON229" s="111"/>
      <c r="OO229" s="111"/>
      <c r="OP229" s="111"/>
      <c r="OQ229" s="111"/>
      <c r="OR229" s="111"/>
      <c r="OS229" s="111"/>
      <c r="OT229" s="111"/>
      <c r="OU229" s="111"/>
      <c r="OV229" s="111"/>
      <c r="OW229" s="111"/>
      <c r="OX229" s="111"/>
      <c r="OY229" s="111"/>
      <c r="OZ229" s="111"/>
      <c r="PA229" s="111"/>
      <c r="PB229" s="111"/>
      <c r="PC229" s="111"/>
      <c r="PD229" s="111"/>
      <c r="PE229" s="111"/>
      <c r="PF229" s="111"/>
      <c r="PG229" s="111"/>
      <c r="PH229" s="111"/>
      <c r="PI229" s="111"/>
      <c r="PJ229" s="111"/>
      <c r="PK229" s="111"/>
      <c r="PL229" s="111"/>
      <c r="PM229" s="111"/>
      <c r="PN229" s="111"/>
      <c r="PO229" s="111"/>
      <c r="PP229" s="111"/>
      <c r="PQ229" s="111"/>
      <c r="PR229" s="111"/>
      <c r="PS229" s="111"/>
      <c r="PT229" s="111"/>
      <c r="PU229" s="111"/>
      <c r="PV229" s="111"/>
      <c r="PW229" s="111"/>
      <c r="PX229" s="111"/>
      <c r="PY229" s="111"/>
      <c r="PZ229" s="111"/>
      <c r="QA229" s="111"/>
      <c r="QB229" s="111"/>
      <c r="QC229" s="111"/>
      <c r="QD229" s="111"/>
      <c r="QE229" s="111"/>
      <c r="QF229" s="111"/>
      <c r="QG229" s="111"/>
      <c r="QH229" s="111"/>
      <c r="QI229" s="111"/>
      <c r="QJ229" s="111"/>
      <c r="QK229" s="111"/>
      <c r="QL229" s="111"/>
      <c r="QM229" s="111"/>
      <c r="QN229" s="111"/>
      <c r="QO229" s="111"/>
      <c r="QP229" s="111"/>
      <c r="QQ229" s="111"/>
      <c r="QR229" s="111"/>
      <c r="QS229" s="111"/>
      <c r="QT229" s="111"/>
      <c r="QU229" s="111"/>
      <c r="QV229" s="111"/>
      <c r="QW229" s="111"/>
      <c r="QX229" s="111"/>
      <c r="QY229" s="111"/>
      <c r="QZ229" s="111"/>
      <c r="RA229" s="111"/>
      <c r="RB229" s="111"/>
      <c r="RC229" s="111"/>
      <c r="RD229" s="111"/>
      <c r="RE229" s="111"/>
      <c r="RF229" s="111"/>
      <c r="RG229" s="111"/>
      <c r="RH229" s="111"/>
      <c r="RI229" s="111"/>
      <c r="RJ229" s="111"/>
      <c r="RK229" s="111"/>
      <c r="RL229" s="111"/>
      <c r="RM229" s="111"/>
      <c r="RN229" s="111"/>
      <c r="RO229" s="111"/>
      <c r="RP229" s="111"/>
      <c r="RQ229" s="111"/>
      <c r="RR229" s="111"/>
      <c r="RS229" s="111"/>
      <c r="RT229" s="111"/>
      <c r="RU229" s="111"/>
      <c r="RV229" s="111"/>
      <c r="RW229" s="111"/>
      <c r="RX229" s="111"/>
      <c r="RY229" s="111"/>
      <c r="RZ229" s="111"/>
      <c r="SA229" s="111"/>
      <c r="SB229" s="111"/>
      <c r="SC229" s="111"/>
      <c r="SD229" s="111"/>
      <c r="SE229" s="111"/>
      <c r="SF229" s="111"/>
      <c r="SG229" s="111"/>
      <c r="SH229" s="111"/>
      <c r="SI229" s="111"/>
      <c r="SJ229" s="111"/>
      <c r="SK229" s="111"/>
      <c r="SL229" s="111"/>
      <c r="SM229" s="111"/>
      <c r="SN229" s="111"/>
      <c r="SO229" s="111"/>
      <c r="SP229" s="111"/>
      <c r="SQ229" s="111"/>
      <c r="SR229" s="111"/>
      <c r="SS229" s="111"/>
      <c r="ST229" s="111"/>
      <c r="SU229" s="111"/>
      <c r="SV229" s="111"/>
      <c r="SW229" s="111"/>
      <c r="SX229" s="111"/>
      <c r="SY229" s="111"/>
      <c r="SZ229" s="111"/>
      <c r="TA229" s="111"/>
      <c r="TB229" s="111"/>
      <c r="TC229" s="111"/>
      <c r="TD229" s="111"/>
      <c r="TE229" s="111"/>
      <c r="TF229" s="111"/>
      <c r="TG229" s="111"/>
      <c r="TH229" s="111"/>
      <c r="TI229" s="111"/>
      <c r="TJ229" s="111"/>
      <c r="TK229" s="111"/>
      <c r="TL229" s="111"/>
      <c r="TM229" s="111"/>
      <c r="TN229" s="111"/>
      <c r="TO229" s="111"/>
      <c r="TP229" s="111"/>
    </row>
    <row r="230" spans="1:1206" x14ac:dyDescent="0.25">
      <c r="A230" s="21"/>
      <c r="B230" s="13"/>
      <c r="D230" s="13"/>
      <c r="E230" s="13"/>
      <c r="F230" s="22"/>
      <c r="G230" s="13"/>
      <c r="H230" s="13"/>
      <c r="I230" s="13"/>
      <c r="Y230" s="53"/>
      <c r="Z230" s="53"/>
      <c r="AC230" s="25"/>
      <c r="AD230" s="25"/>
      <c r="AI230" s="42"/>
      <c r="BF230" s="27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43"/>
      <c r="BV230" s="43"/>
      <c r="BW230" s="43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K230" s="6"/>
      <c r="CL230" s="6"/>
      <c r="CM230" s="6"/>
      <c r="CX230" s="13"/>
      <c r="CY230" s="13"/>
      <c r="CZ230" s="26"/>
      <c r="DA230" s="26"/>
      <c r="DB230" s="26"/>
      <c r="DC230" s="26"/>
      <c r="DD230" s="29"/>
      <c r="DQ230" s="26"/>
      <c r="DV230" s="26"/>
      <c r="DW230" s="26"/>
      <c r="EB230" s="26"/>
      <c r="EC230" s="30"/>
      <c r="EU230" s="31"/>
      <c r="FM230" s="30"/>
      <c r="GE230" s="32"/>
      <c r="GW230" s="30"/>
      <c r="HO230" s="32"/>
      <c r="IG230" s="30"/>
      <c r="IY230" s="31"/>
      <c r="KI230" s="31"/>
    </row>
    <row r="231" spans="1:1206" x14ac:dyDescent="0.25">
      <c r="A231" s="21"/>
      <c r="B231" s="13"/>
      <c r="D231" s="13"/>
      <c r="E231" s="13"/>
      <c r="F231" s="2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25"/>
      <c r="X231" s="25"/>
      <c r="Y231" s="50"/>
      <c r="Z231" s="50"/>
      <c r="AA231" s="25"/>
      <c r="AB231" s="25"/>
      <c r="AC231" s="25"/>
      <c r="AD231" s="25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5"/>
      <c r="BD231" s="15"/>
      <c r="BE231" s="15"/>
      <c r="BF231" s="27"/>
      <c r="BG231" s="13"/>
      <c r="BH231" s="13"/>
      <c r="BI231" s="13"/>
      <c r="BJ231" s="13"/>
      <c r="BK231" s="13"/>
      <c r="BL231" s="13"/>
      <c r="BM231" s="13"/>
      <c r="BN231" s="6"/>
      <c r="BO231" s="6"/>
      <c r="BP231" s="6"/>
      <c r="BQ231" s="6"/>
      <c r="BR231" s="6"/>
      <c r="BS231" s="6"/>
      <c r="BT231" s="6"/>
      <c r="BU231" s="42"/>
      <c r="BV231" s="42"/>
      <c r="BW231" s="60"/>
      <c r="BX231" s="6"/>
      <c r="BY231" s="6"/>
      <c r="BZ231" s="25"/>
      <c r="CA231" s="6"/>
      <c r="CB231" s="6"/>
      <c r="CC231" s="6"/>
      <c r="CD231" s="6"/>
      <c r="CE231" s="6"/>
      <c r="CF231" s="6"/>
      <c r="CG231" s="6"/>
      <c r="CH231" s="6"/>
      <c r="CI231" s="6"/>
      <c r="CK231" s="6"/>
      <c r="CL231" s="6"/>
      <c r="CM231" s="6"/>
      <c r="CN231" s="61"/>
      <c r="CO231" s="61"/>
      <c r="CP231" s="61"/>
      <c r="CQ231" s="61"/>
      <c r="CR231" s="61"/>
      <c r="CS231" s="25"/>
      <c r="CT231" s="25"/>
      <c r="CU231" s="25"/>
      <c r="CV231" s="25"/>
      <c r="CW231" s="25"/>
      <c r="CX231" s="13"/>
      <c r="CY231" s="13"/>
      <c r="CZ231" s="26"/>
      <c r="DA231" s="26"/>
      <c r="DB231" s="15"/>
      <c r="DC231" s="26"/>
      <c r="DD231" s="29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6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64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6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65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6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65"/>
      <c r="HP231" s="13"/>
      <c r="HQ231" s="13"/>
      <c r="HR231" s="13"/>
      <c r="HS231" s="13"/>
      <c r="HT231" s="13"/>
      <c r="HU231" s="13"/>
      <c r="HV231" s="13"/>
      <c r="HW231" s="13"/>
      <c r="HX231" s="13"/>
      <c r="HY231" s="13"/>
      <c r="HZ231" s="13"/>
      <c r="IA231" s="13"/>
      <c r="IB231" s="13"/>
      <c r="IC231" s="13"/>
      <c r="ID231" s="13"/>
      <c r="IE231" s="13"/>
      <c r="IF231" s="13"/>
      <c r="IG231" s="63"/>
      <c r="IH231" s="13"/>
      <c r="II231" s="13"/>
      <c r="IJ231" s="13"/>
      <c r="IK231" s="13"/>
      <c r="IL231" s="13"/>
      <c r="IM231" s="13"/>
      <c r="IN231" s="13"/>
      <c r="IO231" s="13"/>
      <c r="IP231" s="13"/>
      <c r="IQ231" s="13"/>
      <c r="IR231" s="13"/>
      <c r="IS231" s="13"/>
      <c r="IT231" s="13"/>
      <c r="IU231" s="13"/>
      <c r="IV231" s="13"/>
      <c r="IW231" s="13"/>
      <c r="IX231" s="13"/>
      <c r="IY231" s="64"/>
      <c r="IZ231" s="13"/>
      <c r="JA231" s="13"/>
      <c r="JB231" s="13"/>
      <c r="JC231" s="13"/>
      <c r="JD231" s="13"/>
      <c r="JE231" s="13"/>
      <c r="JF231" s="13"/>
      <c r="JG231" s="13"/>
      <c r="JH231" s="13"/>
      <c r="JI231" s="13"/>
      <c r="JJ231" s="13"/>
      <c r="JK231" s="13"/>
      <c r="JL231" s="13"/>
      <c r="JM231" s="13"/>
      <c r="JN231" s="13"/>
      <c r="JO231" s="13"/>
      <c r="JP231" s="13"/>
      <c r="JQ231" s="13"/>
      <c r="JR231" s="13"/>
      <c r="JS231" s="13"/>
      <c r="JT231" s="13"/>
      <c r="JU231" s="13"/>
      <c r="JV231" s="13"/>
      <c r="JW231" s="13"/>
      <c r="JX231" s="13"/>
      <c r="JY231" s="13"/>
      <c r="JZ231" s="13"/>
      <c r="KA231" s="13"/>
      <c r="KB231" s="13"/>
      <c r="KC231" s="13"/>
      <c r="KD231" s="13"/>
      <c r="KE231" s="13"/>
      <c r="KF231" s="13"/>
      <c r="KG231" s="13"/>
      <c r="KH231" s="13"/>
      <c r="KI231" s="64"/>
      <c r="KJ231" s="13"/>
      <c r="KK231" s="13"/>
      <c r="KL231" s="13"/>
      <c r="KM231" s="13"/>
      <c r="KN231" s="13"/>
      <c r="KO231" s="13"/>
      <c r="KP231" s="13"/>
      <c r="KQ231" s="13"/>
      <c r="KR231" s="13"/>
      <c r="KS231" s="13"/>
      <c r="KT231" s="13"/>
      <c r="KU231" s="13"/>
      <c r="KV231" s="13"/>
      <c r="KW231" s="13"/>
      <c r="KX231" s="13"/>
      <c r="KY231" s="13"/>
    </row>
    <row r="232" spans="1:1206" x14ac:dyDescent="0.25">
      <c r="A232" s="21"/>
      <c r="B232" s="13"/>
      <c r="D232" s="13"/>
      <c r="E232" s="13"/>
      <c r="F232" s="22"/>
      <c r="G232" s="13"/>
      <c r="H232" s="13"/>
      <c r="I232" s="13"/>
      <c r="Y232" s="53"/>
      <c r="Z232" s="53"/>
      <c r="AC232" s="25"/>
      <c r="AD232" s="25"/>
      <c r="AI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BF232" s="27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43"/>
      <c r="BV232" s="43"/>
      <c r="BW232" s="43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K232" s="6"/>
      <c r="CL232" s="6"/>
      <c r="CM232" s="6"/>
      <c r="CX232" s="13"/>
      <c r="CY232" s="13"/>
      <c r="CZ232" s="26"/>
      <c r="DA232" s="26"/>
      <c r="DB232" s="26"/>
      <c r="DC232" s="26"/>
      <c r="DD232" s="29"/>
      <c r="DQ232" s="26"/>
      <c r="DR232" s="26"/>
      <c r="DS232" s="26"/>
      <c r="DT232" s="26"/>
      <c r="DU232" s="26"/>
      <c r="DV232" s="26"/>
      <c r="DW232" s="26"/>
      <c r="EB232" s="26"/>
      <c r="EC232" s="30"/>
      <c r="ED232" s="42"/>
      <c r="EE232" s="42"/>
      <c r="EF232" s="42"/>
      <c r="EG232" s="42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31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M232" s="30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3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30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3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30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  <c r="IW232" s="42"/>
      <c r="IX232" s="42"/>
      <c r="IY232" s="31"/>
      <c r="IZ232" s="42"/>
      <c r="JA232" s="42"/>
      <c r="JB232" s="42"/>
      <c r="JC232" s="42"/>
      <c r="JD232" s="42"/>
      <c r="JE232" s="42"/>
      <c r="JF232" s="42"/>
      <c r="JG232" s="42"/>
      <c r="JH232" s="42"/>
      <c r="JI232" s="42"/>
      <c r="JJ232" s="42"/>
      <c r="JK232" s="42"/>
      <c r="JL232" s="42"/>
      <c r="JM232" s="42"/>
      <c r="JN232" s="42"/>
      <c r="JO232" s="42"/>
      <c r="JP232" s="42"/>
      <c r="JQ232" s="42"/>
      <c r="JR232" s="42"/>
      <c r="JS232" s="42"/>
      <c r="JT232" s="42"/>
      <c r="JU232" s="42"/>
      <c r="JV232" s="42"/>
      <c r="JW232" s="42"/>
      <c r="JX232" s="42"/>
      <c r="JY232" s="42"/>
      <c r="JZ232" s="42"/>
      <c r="KA232" s="42"/>
      <c r="KB232" s="42"/>
      <c r="KC232" s="42"/>
      <c r="KD232" s="42"/>
      <c r="KE232" s="42"/>
      <c r="KF232" s="42"/>
      <c r="KG232" s="42"/>
      <c r="KH232" s="42"/>
      <c r="KI232" s="31"/>
      <c r="KJ232" s="42"/>
      <c r="KK232" s="42"/>
      <c r="KL232" s="42"/>
      <c r="KM232" s="42"/>
      <c r="KN232" s="42"/>
      <c r="KO232" s="42"/>
      <c r="KP232" s="42"/>
      <c r="KQ232" s="42"/>
      <c r="KR232" s="42"/>
      <c r="KS232" s="42"/>
      <c r="KT232" s="42"/>
      <c r="KU232" s="42"/>
      <c r="KV232" s="42"/>
      <c r="KW232" s="42"/>
      <c r="KX232" s="42"/>
      <c r="KY232" s="42"/>
    </row>
    <row r="233" spans="1:1206" x14ac:dyDescent="0.25">
      <c r="A233" s="21"/>
      <c r="B233" s="66"/>
      <c r="D233" s="13"/>
      <c r="E233" s="13"/>
      <c r="F233" s="22"/>
      <c r="J233" s="165"/>
      <c r="Y233" s="53"/>
      <c r="Z233" s="53"/>
      <c r="AA233" s="106"/>
      <c r="AB233" s="106"/>
      <c r="AD233" s="25"/>
      <c r="BF233" s="27"/>
      <c r="BG233" s="111"/>
      <c r="BH233" s="112"/>
      <c r="BI233" s="112"/>
      <c r="BJ233" s="112"/>
      <c r="BK233" s="112"/>
      <c r="BL233" s="112"/>
      <c r="BM233" s="112"/>
      <c r="BN233" s="112"/>
      <c r="BO233" s="112"/>
      <c r="BP233" s="112"/>
      <c r="BQ233" s="112"/>
      <c r="BR233" s="112"/>
      <c r="CN233" s="105"/>
      <c r="CO233" s="105"/>
      <c r="CX233" s="13"/>
      <c r="CY233" s="13"/>
      <c r="CZ233" s="26"/>
      <c r="DD233" s="29"/>
      <c r="DV233" s="26"/>
      <c r="DW233" s="26"/>
      <c r="EB233" s="26"/>
      <c r="EC233" s="30"/>
      <c r="EU233" s="31"/>
      <c r="FM233" s="30"/>
      <c r="GE233" s="32"/>
      <c r="GW233" s="30"/>
      <c r="HO233" s="32"/>
      <c r="IG233" s="30"/>
      <c r="IY233" s="31"/>
      <c r="KI233" s="31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</row>
    <row r="234" spans="1:1206" x14ac:dyDescent="0.25">
      <c r="A234" s="21"/>
      <c r="B234" s="13"/>
      <c r="D234" s="13"/>
      <c r="E234" s="13"/>
      <c r="F234" s="2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25"/>
      <c r="X234" s="25"/>
      <c r="Y234" s="53"/>
      <c r="Z234" s="53"/>
      <c r="AA234" s="103"/>
      <c r="AB234" s="25"/>
      <c r="AD234" s="25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5"/>
      <c r="BD234" s="15"/>
      <c r="BE234" s="15"/>
      <c r="BF234" s="27"/>
      <c r="BG234" s="13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59"/>
      <c r="BV234" s="59"/>
      <c r="BW234" s="59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K234" s="25"/>
      <c r="CL234" s="25"/>
      <c r="CM234" s="25"/>
      <c r="CN234" s="61"/>
      <c r="CO234" s="61"/>
      <c r="CP234" s="61"/>
      <c r="CQ234" s="61"/>
      <c r="CR234" s="61"/>
      <c r="CS234" s="25"/>
      <c r="CT234" s="25"/>
      <c r="CU234" s="25"/>
      <c r="CV234" s="25"/>
      <c r="CW234" s="25"/>
      <c r="CX234" s="13"/>
      <c r="CY234" s="13"/>
      <c r="CZ234" s="26"/>
      <c r="DD234" s="29"/>
      <c r="DV234" s="26"/>
      <c r="DW234" s="26"/>
      <c r="EB234" s="26"/>
      <c r="EC234" s="6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64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6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65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6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65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  <c r="IG234" s="63"/>
      <c r="IH234" s="13"/>
      <c r="II234" s="13"/>
      <c r="IJ234" s="13"/>
      <c r="IK234" s="13"/>
      <c r="IL234" s="13"/>
      <c r="IM234" s="13"/>
      <c r="IN234" s="13"/>
      <c r="IO234" s="13"/>
      <c r="IP234" s="13"/>
      <c r="IQ234" s="13"/>
      <c r="IR234" s="13"/>
      <c r="IS234" s="13"/>
      <c r="IT234" s="13"/>
      <c r="IU234" s="13"/>
      <c r="IV234" s="13"/>
      <c r="IW234" s="13"/>
      <c r="IX234" s="13"/>
      <c r="IY234" s="64"/>
      <c r="IZ234" s="13"/>
      <c r="JA234" s="13"/>
      <c r="JB234" s="13"/>
      <c r="JC234" s="13"/>
      <c r="JD234" s="13"/>
      <c r="JE234" s="13"/>
      <c r="JF234" s="13"/>
      <c r="JG234" s="13"/>
      <c r="JH234" s="13"/>
      <c r="JI234" s="13"/>
      <c r="JJ234" s="13"/>
      <c r="JK234" s="13"/>
      <c r="JL234" s="13"/>
      <c r="JM234" s="13"/>
      <c r="JN234" s="13"/>
      <c r="JO234" s="13"/>
      <c r="JP234" s="13"/>
      <c r="JQ234" s="13"/>
      <c r="JR234" s="13"/>
      <c r="JS234" s="13"/>
      <c r="JT234" s="13"/>
      <c r="JU234" s="13"/>
      <c r="JV234" s="13"/>
      <c r="JW234" s="13"/>
      <c r="JX234" s="13"/>
      <c r="JY234" s="13"/>
      <c r="JZ234" s="13"/>
      <c r="KA234" s="13"/>
      <c r="KB234" s="13"/>
      <c r="KC234" s="13"/>
      <c r="KD234" s="13"/>
      <c r="KE234" s="13"/>
      <c r="KF234" s="13"/>
      <c r="KG234" s="13"/>
      <c r="KH234" s="13"/>
      <c r="KI234" s="64"/>
      <c r="KJ234" s="13"/>
      <c r="KK234" s="13"/>
      <c r="KL234" s="13"/>
      <c r="KM234" s="13"/>
      <c r="KN234" s="13"/>
      <c r="KO234" s="13"/>
      <c r="KP234" s="13"/>
      <c r="KQ234" s="13"/>
      <c r="KR234" s="13"/>
      <c r="KS234" s="13"/>
      <c r="KT234" s="13"/>
      <c r="KU234" s="13"/>
      <c r="KV234" s="13"/>
      <c r="KW234" s="13"/>
      <c r="KX234" s="13"/>
      <c r="KY234" s="13"/>
      <c r="KZ234" s="42"/>
      <c r="LA234" s="42"/>
      <c r="LB234" s="42"/>
      <c r="LC234" s="42"/>
      <c r="LD234" s="42"/>
      <c r="LE234" s="42"/>
      <c r="LF234" s="42"/>
      <c r="LG234" s="42"/>
      <c r="LH234" s="42"/>
      <c r="LI234" s="42"/>
      <c r="LJ234" s="42"/>
      <c r="LK234" s="42"/>
      <c r="LL234" s="42"/>
      <c r="LM234" s="42"/>
      <c r="LN234" s="42"/>
      <c r="LO234" s="42"/>
      <c r="LP234" s="42"/>
      <c r="LQ234" s="42"/>
      <c r="LR234" s="42"/>
      <c r="LS234" s="42"/>
      <c r="LT234" s="42"/>
      <c r="LU234" s="42"/>
      <c r="LV234" s="42"/>
      <c r="LW234" s="42"/>
      <c r="LX234" s="42"/>
      <c r="LY234" s="42"/>
      <c r="LZ234" s="42"/>
      <c r="MA234" s="42"/>
      <c r="MB234" s="42"/>
      <c r="MC234" s="42"/>
      <c r="MD234" s="42"/>
      <c r="ME234" s="42"/>
      <c r="MF234" s="42"/>
      <c r="MG234" s="42"/>
      <c r="MH234" s="42"/>
      <c r="MI234" s="42"/>
      <c r="MJ234" s="42"/>
      <c r="MK234" s="42"/>
      <c r="ML234" s="42"/>
      <c r="MM234" s="42"/>
      <c r="MN234" s="42"/>
      <c r="MO234" s="42"/>
      <c r="MP234" s="42"/>
      <c r="MQ234" s="42"/>
      <c r="MR234" s="42"/>
      <c r="MS234" s="42"/>
      <c r="MT234" s="42"/>
      <c r="MU234" s="42"/>
      <c r="MV234" s="42"/>
      <c r="MW234" s="42"/>
      <c r="MX234" s="42"/>
      <c r="MY234" s="42"/>
      <c r="MZ234" s="42"/>
      <c r="NA234" s="42"/>
      <c r="NB234" s="42"/>
      <c r="NC234" s="42"/>
      <c r="ND234" s="42"/>
      <c r="NE234" s="42"/>
      <c r="NF234" s="42"/>
      <c r="NG234" s="42"/>
      <c r="NH234" s="42"/>
      <c r="NI234" s="42"/>
      <c r="NJ234" s="42"/>
      <c r="NK234" s="42"/>
      <c r="NL234" s="42"/>
      <c r="NM234" s="42"/>
      <c r="NN234" s="42"/>
      <c r="NO234" s="42"/>
      <c r="NP234" s="42"/>
      <c r="NQ234" s="42"/>
      <c r="NR234" s="42"/>
      <c r="NS234" s="42"/>
      <c r="NT234" s="42"/>
      <c r="NU234" s="42"/>
      <c r="NV234" s="42"/>
      <c r="NW234" s="42"/>
      <c r="NX234" s="42"/>
      <c r="NY234" s="42"/>
      <c r="NZ234" s="42"/>
      <c r="OA234" s="42"/>
      <c r="OB234" s="42"/>
      <c r="OC234" s="42"/>
      <c r="OD234" s="42"/>
      <c r="OE234" s="42"/>
      <c r="OF234" s="42"/>
      <c r="OG234" s="42"/>
      <c r="OH234" s="42"/>
      <c r="OI234" s="42"/>
      <c r="OJ234" s="42"/>
      <c r="OK234" s="42"/>
      <c r="OL234" s="42"/>
      <c r="OM234" s="42"/>
      <c r="ON234" s="42"/>
      <c r="OO234" s="42"/>
      <c r="OP234" s="42"/>
      <c r="OQ234" s="42"/>
      <c r="OR234" s="42"/>
      <c r="OS234" s="42"/>
      <c r="OT234" s="42"/>
      <c r="OU234" s="42"/>
      <c r="OV234" s="42"/>
      <c r="OW234" s="42"/>
      <c r="OX234" s="42"/>
      <c r="OY234" s="42"/>
      <c r="OZ234" s="42"/>
      <c r="PA234" s="42"/>
      <c r="PB234" s="42"/>
      <c r="PC234" s="42"/>
      <c r="PD234" s="42"/>
      <c r="PE234" s="42"/>
      <c r="PF234" s="42"/>
      <c r="PG234" s="42"/>
      <c r="PH234" s="42"/>
      <c r="PI234" s="42"/>
      <c r="PJ234" s="42"/>
      <c r="PK234" s="42"/>
      <c r="PL234" s="42"/>
      <c r="PM234" s="42"/>
      <c r="PN234" s="42"/>
      <c r="PO234" s="42"/>
      <c r="PP234" s="42"/>
      <c r="PQ234" s="42"/>
      <c r="PR234" s="42"/>
      <c r="PS234" s="42"/>
      <c r="PT234" s="42"/>
      <c r="PU234" s="42"/>
      <c r="PV234" s="42"/>
      <c r="PW234" s="42"/>
      <c r="PX234" s="42"/>
      <c r="PY234" s="42"/>
      <c r="PZ234" s="42"/>
      <c r="QA234" s="42"/>
      <c r="QB234" s="42"/>
      <c r="QC234" s="42"/>
      <c r="QD234" s="42"/>
      <c r="QE234" s="42"/>
      <c r="QF234" s="42"/>
      <c r="QG234" s="42"/>
      <c r="QH234" s="42"/>
      <c r="QI234" s="42"/>
      <c r="QJ234" s="42"/>
      <c r="QK234" s="42"/>
      <c r="QL234" s="42"/>
      <c r="QM234" s="42"/>
      <c r="QN234" s="42"/>
      <c r="QO234" s="42"/>
      <c r="QP234" s="42"/>
      <c r="QQ234" s="42"/>
      <c r="QR234" s="42"/>
      <c r="QS234" s="42"/>
      <c r="QT234" s="42"/>
      <c r="QU234" s="42"/>
      <c r="QV234" s="42"/>
      <c r="QW234" s="42"/>
      <c r="QX234" s="42"/>
      <c r="QY234" s="42"/>
      <c r="QZ234" s="42"/>
      <c r="RA234" s="42"/>
      <c r="RB234" s="42"/>
      <c r="RC234" s="42"/>
      <c r="RD234" s="42"/>
      <c r="RE234" s="42"/>
      <c r="RF234" s="42"/>
      <c r="RG234" s="42"/>
      <c r="RH234" s="42"/>
      <c r="RI234" s="42"/>
      <c r="RJ234" s="42"/>
      <c r="RK234" s="42"/>
      <c r="RL234" s="42"/>
      <c r="RM234" s="42"/>
      <c r="RN234" s="42"/>
      <c r="RO234" s="42"/>
      <c r="RP234" s="42"/>
      <c r="RQ234" s="42"/>
      <c r="RR234" s="42"/>
      <c r="RS234" s="42"/>
      <c r="RT234" s="42"/>
      <c r="RU234" s="42"/>
      <c r="RV234" s="42"/>
      <c r="RW234" s="42"/>
      <c r="RX234" s="42"/>
      <c r="RY234" s="42"/>
      <c r="RZ234" s="42"/>
      <c r="SA234" s="42"/>
      <c r="SB234" s="42"/>
      <c r="SC234" s="42"/>
      <c r="SD234" s="42"/>
      <c r="SE234" s="42"/>
      <c r="SF234" s="42"/>
      <c r="SG234" s="42"/>
      <c r="SH234" s="42"/>
      <c r="SI234" s="42"/>
      <c r="SJ234" s="42"/>
      <c r="SK234" s="42"/>
      <c r="SL234" s="42"/>
      <c r="SM234" s="42"/>
      <c r="SN234" s="42"/>
      <c r="SO234" s="42"/>
      <c r="SP234" s="42"/>
      <c r="SQ234" s="42"/>
      <c r="SR234" s="42"/>
      <c r="SS234" s="42"/>
      <c r="ST234" s="42"/>
      <c r="SU234" s="42"/>
      <c r="SV234" s="42"/>
      <c r="SW234" s="42"/>
      <c r="SX234" s="42"/>
      <c r="SY234" s="42"/>
      <c r="SZ234" s="42"/>
      <c r="TA234" s="42"/>
      <c r="TB234" s="42"/>
      <c r="TC234" s="42"/>
      <c r="TD234" s="42"/>
      <c r="TE234" s="42"/>
      <c r="TF234" s="42"/>
      <c r="TG234" s="42"/>
      <c r="TH234" s="42"/>
      <c r="TI234" s="42"/>
      <c r="TJ234" s="42"/>
      <c r="TK234" s="42"/>
      <c r="TL234" s="42"/>
      <c r="TM234" s="42"/>
      <c r="TN234" s="42"/>
      <c r="TO234" s="42"/>
      <c r="TP234" s="42"/>
    </row>
    <row r="235" spans="1:1206" x14ac:dyDescent="0.25">
      <c r="A235" s="21"/>
      <c r="B235" s="13"/>
      <c r="D235" s="13"/>
      <c r="E235" s="13"/>
      <c r="F235" s="2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25"/>
      <c r="X235" s="25"/>
      <c r="Y235" s="50"/>
      <c r="Z235" s="50"/>
      <c r="AA235" s="25"/>
      <c r="AB235" s="25"/>
      <c r="AD235" s="25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60"/>
      <c r="BC235" s="15"/>
      <c r="BD235" s="15"/>
      <c r="BE235" s="15"/>
      <c r="BF235" s="27"/>
      <c r="BG235" s="13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59"/>
      <c r="BV235" s="59"/>
      <c r="BW235" s="59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K235" s="25"/>
      <c r="CL235" s="25"/>
      <c r="CM235" s="25"/>
      <c r="CN235" s="61"/>
      <c r="CO235" s="61"/>
      <c r="CP235" s="61"/>
      <c r="CQ235" s="61"/>
      <c r="CR235" s="61"/>
      <c r="CS235" s="25"/>
      <c r="CT235" s="25"/>
      <c r="CU235" s="25"/>
      <c r="CV235" s="25"/>
      <c r="CW235" s="25"/>
      <c r="CX235" s="13"/>
      <c r="CY235" s="13"/>
      <c r="CZ235" s="15"/>
      <c r="DA235" s="15"/>
      <c r="DB235" s="15"/>
      <c r="DC235" s="15"/>
      <c r="DD235" s="86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5"/>
      <c r="DR235" s="15"/>
      <c r="DS235" s="15"/>
      <c r="DT235" s="15"/>
      <c r="DU235" s="15"/>
      <c r="DV235" s="15"/>
      <c r="DW235" s="15"/>
      <c r="DX235" s="13"/>
      <c r="DY235" s="13"/>
      <c r="DZ235" s="13"/>
      <c r="EA235" s="13"/>
      <c r="EB235" s="15"/>
      <c r="EC235" s="6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64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6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65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6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65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  <c r="IG235" s="63"/>
      <c r="IH235" s="13"/>
      <c r="II235" s="13"/>
      <c r="IJ235" s="13"/>
      <c r="IK235" s="13"/>
      <c r="IL235" s="13"/>
      <c r="IM235" s="13"/>
      <c r="IN235" s="13"/>
      <c r="IO235" s="13"/>
      <c r="IP235" s="13"/>
      <c r="IQ235" s="13"/>
      <c r="IR235" s="13"/>
      <c r="IS235" s="13"/>
      <c r="IT235" s="13"/>
      <c r="IU235" s="13"/>
      <c r="IV235" s="13"/>
      <c r="IW235" s="13"/>
      <c r="IX235" s="13"/>
      <c r="IY235" s="64"/>
      <c r="IZ235" s="13"/>
      <c r="JA235" s="13"/>
      <c r="JB235" s="13"/>
      <c r="JC235" s="13"/>
      <c r="JD235" s="13"/>
      <c r="JE235" s="13"/>
      <c r="JF235" s="13"/>
      <c r="JG235" s="13"/>
      <c r="JH235" s="13"/>
      <c r="JI235" s="13"/>
      <c r="JJ235" s="13"/>
      <c r="JK235" s="13"/>
      <c r="JL235" s="13"/>
      <c r="JM235" s="13"/>
      <c r="JN235" s="13"/>
      <c r="JO235" s="13"/>
      <c r="JP235" s="13"/>
      <c r="JQ235" s="13"/>
      <c r="JR235" s="13"/>
      <c r="JS235" s="13"/>
      <c r="JT235" s="13"/>
      <c r="JU235" s="13"/>
      <c r="JV235" s="13"/>
      <c r="JW235" s="13"/>
      <c r="JX235" s="13"/>
      <c r="JY235" s="13"/>
      <c r="JZ235" s="13"/>
      <c r="KA235" s="13"/>
      <c r="KB235" s="13"/>
      <c r="KC235" s="13"/>
      <c r="KD235" s="13"/>
      <c r="KE235" s="13"/>
      <c r="KF235" s="13"/>
      <c r="KG235" s="13"/>
      <c r="KH235" s="13"/>
      <c r="KI235" s="64"/>
      <c r="KJ235" s="13"/>
      <c r="KK235" s="13"/>
      <c r="KL235" s="13"/>
      <c r="KM235" s="13"/>
      <c r="KN235" s="13"/>
      <c r="KO235" s="13"/>
      <c r="KP235" s="13"/>
      <c r="KQ235" s="13"/>
      <c r="KR235" s="13"/>
      <c r="KS235" s="13"/>
      <c r="KT235" s="13"/>
      <c r="KU235" s="13"/>
      <c r="KV235" s="13"/>
      <c r="KW235" s="13"/>
      <c r="KX235" s="13"/>
      <c r="KY235" s="13"/>
      <c r="TQ235" s="36"/>
      <c r="TR235" s="36"/>
      <c r="TS235" s="36"/>
      <c r="TT235" s="36"/>
      <c r="TU235" s="36"/>
      <c r="TV235" s="36"/>
      <c r="TW235" s="36"/>
      <c r="TX235" s="36"/>
      <c r="TY235" s="36"/>
      <c r="TZ235" s="36"/>
      <c r="UA235" s="36"/>
      <c r="UB235" s="36"/>
      <c r="UC235" s="36"/>
      <c r="UD235" s="36"/>
      <c r="UE235" s="36"/>
      <c r="UF235" s="36"/>
      <c r="UG235" s="36"/>
      <c r="UH235" s="36"/>
      <c r="UI235" s="36"/>
      <c r="UJ235" s="36"/>
      <c r="UK235" s="36"/>
      <c r="UL235" s="36"/>
      <c r="UM235" s="36"/>
      <c r="UN235" s="36"/>
      <c r="UO235" s="36"/>
      <c r="UP235" s="36"/>
      <c r="UQ235" s="36"/>
      <c r="UR235" s="36"/>
      <c r="US235" s="36"/>
      <c r="UT235" s="36"/>
      <c r="UU235" s="36"/>
      <c r="UV235" s="36"/>
      <c r="UW235" s="36"/>
      <c r="UX235" s="36"/>
      <c r="UY235" s="36"/>
      <c r="UZ235" s="36"/>
      <c r="VA235" s="36"/>
      <c r="VB235" s="36"/>
      <c r="VC235" s="36"/>
      <c r="VD235" s="36"/>
      <c r="VE235" s="36"/>
      <c r="VF235" s="36"/>
      <c r="VG235" s="36"/>
      <c r="VH235" s="36"/>
      <c r="VI235" s="36"/>
      <c r="VJ235" s="36"/>
      <c r="VK235" s="36"/>
      <c r="VL235" s="36"/>
      <c r="VM235" s="36"/>
      <c r="VN235" s="36"/>
      <c r="VO235" s="36"/>
      <c r="VP235" s="36"/>
      <c r="VQ235" s="36"/>
      <c r="VR235" s="36"/>
      <c r="VS235" s="36"/>
      <c r="VT235" s="36"/>
      <c r="VU235" s="36"/>
      <c r="VV235" s="36"/>
      <c r="VW235" s="36"/>
      <c r="VX235" s="36"/>
      <c r="VY235" s="36"/>
      <c r="VZ235" s="36"/>
      <c r="WA235" s="36"/>
      <c r="WB235" s="36"/>
      <c r="WC235" s="36"/>
      <c r="WD235" s="36"/>
      <c r="WE235" s="36"/>
      <c r="WF235" s="36"/>
      <c r="WG235" s="36"/>
    </row>
    <row r="236" spans="1:1206" x14ac:dyDescent="0.25">
      <c r="A236" s="21"/>
      <c r="B236" s="13"/>
      <c r="D236" s="13"/>
      <c r="E236" s="13"/>
      <c r="F236" s="22"/>
      <c r="Y236" s="53"/>
      <c r="Z236" s="53"/>
      <c r="AA236" s="106"/>
      <c r="AB236" s="106"/>
      <c r="AC236" s="25"/>
      <c r="AD236" s="25"/>
      <c r="BF236" s="27"/>
      <c r="CN236" s="105"/>
      <c r="CO236" s="105"/>
      <c r="CX236" s="13"/>
      <c r="CY236" s="13"/>
      <c r="CZ236" s="26"/>
      <c r="DB236" s="15"/>
      <c r="DD236" s="29"/>
      <c r="DV236" s="26"/>
      <c r="DW236" s="26"/>
      <c r="EB236" s="26"/>
      <c r="EC236" s="30"/>
      <c r="EU236" s="31"/>
      <c r="FM236" s="30"/>
      <c r="GE236" s="32"/>
      <c r="GW236" s="30"/>
      <c r="HO236" s="32"/>
      <c r="IG236" s="30"/>
      <c r="IY236" s="31"/>
      <c r="KI236" s="31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</row>
    <row r="237" spans="1:1206" x14ac:dyDescent="0.25">
      <c r="Y237" s="177"/>
      <c r="Z237" s="177"/>
      <c r="AG237" s="23"/>
      <c r="CN237" s="105"/>
      <c r="CO237" s="105"/>
      <c r="CP237" s="105"/>
      <c r="CZ237" s="26"/>
      <c r="DD237" s="29"/>
      <c r="DQ237" s="26"/>
      <c r="DR237" s="26"/>
      <c r="DS237" s="26"/>
      <c r="DT237" s="26"/>
      <c r="DU237" s="26"/>
      <c r="DV237" s="26"/>
      <c r="EB237" s="26"/>
    </row>
    <row r="238" spans="1:1206" x14ac:dyDescent="0.25">
      <c r="B238" s="13"/>
      <c r="AD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W238" s="6"/>
      <c r="CZ238" s="26"/>
      <c r="DA238" s="26"/>
      <c r="DC238" s="26"/>
      <c r="DD238" s="26"/>
      <c r="DV238" s="26"/>
      <c r="EB238" s="26"/>
    </row>
    <row r="239" spans="1:1206" x14ac:dyDescent="0.25">
      <c r="CZ239" s="26"/>
      <c r="DA239" s="26"/>
      <c r="DC239" s="26"/>
      <c r="DD239" s="29"/>
      <c r="DV239" s="26"/>
      <c r="EB239" s="26"/>
    </row>
    <row r="240" spans="1:1206" x14ac:dyDescent="0.25">
      <c r="A240" s="21"/>
      <c r="F240" s="22"/>
      <c r="I240" s="41"/>
      <c r="AD240" s="6"/>
      <c r="AE240" s="41"/>
      <c r="AF240" s="41"/>
      <c r="AH240" s="41"/>
      <c r="BF240" s="27"/>
      <c r="CJ240" s="36"/>
      <c r="CZ240" s="26"/>
      <c r="DA240" s="26"/>
      <c r="DB240" s="26"/>
      <c r="DC240" s="26"/>
      <c r="DD240" s="29"/>
      <c r="DQ240" s="26"/>
      <c r="DR240" s="26"/>
      <c r="DS240" s="26"/>
      <c r="DT240" s="26"/>
      <c r="DU240" s="26"/>
      <c r="DV240" s="26"/>
      <c r="EB240" s="26"/>
      <c r="EC240" s="30"/>
      <c r="EU240" s="31"/>
      <c r="FM240" s="30"/>
      <c r="GE240" s="32"/>
      <c r="GW240" s="30"/>
      <c r="HO240" s="32"/>
      <c r="IG240" s="30"/>
      <c r="IY240" s="31"/>
      <c r="KI240" s="31"/>
      <c r="ZX240" s="36"/>
      <c r="ZY240" s="36"/>
      <c r="ZZ240" s="36"/>
      <c r="AAA240" s="36"/>
      <c r="AAB240" s="36"/>
      <c r="AAC240" s="36"/>
      <c r="AAD240" s="36"/>
      <c r="AAE240" s="36"/>
      <c r="AAF240" s="36"/>
      <c r="AAG240" s="36"/>
      <c r="AAH240" s="36"/>
      <c r="AAI240" s="36"/>
      <c r="AAJ240" s="36"/>
      <c r="AAK240" s="36"/>
      <c r="AAL240" s="36"/>
      <c r="AAM240" s="36"/>
      <c r="AAN240" s="36"/>
      <c r="AAO240" s="36"/>
      <c r="AAP240" s="36"/>
      <c r="AAQ240" s="36"/>
      <c r="AAR240" s="36"/>
      <c r="AAS240" s="36"/>
      <c r="AAT240" s="36"/>
      <c r="AAU240" s="36"/>
      <c r="AAV240" s="36"/>
      <c r="AAW240" s="36"/>
      <c r="AAX240" s="36"/>
      <c r="AAY240" s="36"/>
      <c r="AAZ240" s="36"/>
      <c r="ABA240" s="36"/>
      <c r="ABB240" s="36"/>
      <c r="ABC240" s="36"/>
      <c r="ABD240" s="36"/>
      <c r="ABE240" s="36"/>
      <c r="ABF240" s="36"/>
      <c r="ABG240" s="36"/>
      <c r="ABH240" s="36"/>
      <c r="ABI240" s="36"/>
      <c r="ABJ240" s="36"/>
      <c r="ABK240" s="36"/>
      <c r="ABL240" s="36"/>
      <c r="ABM240" s="36"/>
      <c r="ABN240" s="36"/>
      <c r="ABO240" s="36"/>
      <c r="ABP240" s="36"/>
      <c r="ABQ240" s="36"/>
      <c r="ABR240" s="36"/>
      <c r="ABS240" s="36"/>
      <c r="ABT240" s="36"/>
      <c r="ABU240" s="36"/>
      <c r="ABV240" s="36"/>
      <c r="ABW240" s="36"/>
      <c r="ABX240" s="36"/>
      <c r="ABY240" s="36"/>
      <c r="ABZ240" s="36"/>
      <c r="ACA240" s="36"/>
      <c r="ACB240" s="36"/>
      <c r="ACC240" s="36"/>
      <c r="ACD240" s="36"/>
      <c r="ACE240" s="36"/>
      <c r="ACF240" s="36"/>
      <c r="ACG240" s="36"/>
      <c r="ACH240" s="36"/>
      <c r="ACI240" s="36"/>
      <c r="ACJ240" s="36"/>
      <c r="ACK240" s="36"/>
      <c r="ACL240" s="36"/>
      <c r="ACM240" s="36"/>
      <c r="ACN240" s="36"/>
      <c r="ACO240" s="36"/>
      <c r="ACP240" s="36"/>
      <c r="ACQ240" s="36"/>
      <c r="ACR240" s="36"/>
      <c r="ACS240" s="36"/>
      <c r="ACT240" s="36"/>
      <c r="ACU240" s="36"/>
      <c r="ACV240" s="36"/>
      <c r="ACW240" s="36"/>
      <c r="ACX240" s="36"/>
      <c r="ACY240" s="36"/>
      <c r="ACZ240" s="36"/>
      <c r="ADA240" s="36"/>
      <c r="ADB240" s="36"/>
      <c r="ADC240" s="36"/>
      <c r="ADD240" s="36"/>
      <c r="ADE240" s="36"/>
      <c r="ADF240" s="36"/>
      <c r="ADG240" s="36"/>
      <c r="ADH240" s="36"/>
      <c r="ADI240" s="36"/>
      <c r="ADJ240" s="36"/>
      <c r="ADK240" s="36"/>
      <c r="ADL240" s="36"/>
      <c r="ADM240" s="36"/>
      <c r="ADN240" s="36"/>
      <c r="ADO240" s="36"/>
      <c r="ADP240" s="36"/>
      <c r="ADQ240" s="36"/>
      <c r="ADR240" s="36"/>
      <c r="ADS240" s="36"/>
      <c r="ADT240" s="36"/>
      <c r="ADU240" s="36"/>
      <c r="ADV240" s="36"/>
      <c r="ADW240" s="36"/>
      <c r="ADX240" s="36"/>
      <c r="ADY240" s="36"/>
      <c r="ADZ240" s="36"/>
      <c r="AEA240" s="36"/>
      <c r="AEB240" s="36"/>
      <c r="AEC240" s="36"/>
      <c r="AED240" s="36"/>
      <c r="AEE240" s="36"/>
      <c r="AEF240" s="36"/>
      <c r="AEG240" s="36"/>
      <c r="AEH240" s="36"/>
      <c r="AEI240" s="36"/>
      <c r="AEJ240" s="36"/>
      <c r="AEK240" s="36"/>
      <c r="AEL240" s="36"/>
      <c r="AEM240" s="36"/>
      <c r="AEN240" s="36"/>
      <c r="AEO240" s="36"/>
      <c r="AEP240" s="36"/>
      <c r="AEQ240" s="36"/>
      <c r="AER240" s="36"/>
      <c r="AES240" s="36"/>
      <c r="AET240" s="36"/>
      <c r="AEU240" s="36"/>
      <c r="AEV240" s="36"/>
      <c r="AEW240" s="36"/>
      <c r="AEX240" s="36"/>
      <c r="AEY240" s="36"/>
      <c r="AEZ240" s="36"/>
      <c r="AFA240" s="36"/>
      <c r="AFB240" s="36"/>
      <c r="AFC240" s="36"/>
      <c r="AFD240" s="36"/>
      <c r="AFE240" s="36"/>
      <c r="AFF240" s="36"/>
      <c r="AFG240" s="36"/>
      <c r="AFH240" s="36"/>
      <c r="AFI240" s="36"/>
      <c r="AFJ240" s="36"/>
      <c r="AFK240" s="36"/>
      <c r="AFL240" s="36"/>
      <c r="AFM240" s="36"/>
      <c r="AFN240" s="36"/>
      <c r="AFO240" s="36"/>
      <c r="AFP240" s="36"/>
      <c r="AFQ240" s="36"/>
      <c r="AFR240" s="36"/>
      <c r="AFS240" s="36"/>
      <c r="AFT240" s="36"/>
      <c r="AFU240" s="36"/>
      <c r="AFV240" s="36"/>
      <c r="AFW240" s="36"/>
      <c r="AFX240" s="36"/>
      <c r="AFY240" s="36"/>
      <c r="AFZ240" s="36"/>
      <c r="AGA240" s="36"/>
      <c r="AGB240" s="36"/>
      <c r="AGC240" s="36"/>
      <c r="AGD240" s="36"/>
      <c r="AGE240" s="36"/>
      <c r="AGF240" s="36"/>
      <c r="AGG240" s="36"/>
      <c r="AGH240" s="36"/>
      <c r="AGI240" s="36"/>
      <c r="AGJ240" s="36"/>
      <c r="AGK240" s="36"/>
      <c r="AGL240" s="36"/>
      <c r="AGM240" s="36"/>
      <c r="AGN240" s="36"/>
      <c r="AGO240" s="36"/>
      <c r="AGP240" s="36"/>
      <c r="AGQ240" s="36"/>
      <c r="AGR240" s="36"/>
      <c r="AGS240" s="36"/>
      <c r="AGT240" s="36"/>
      <c r="AGU240" s="36"/>
      <c r="AGV240" s="36"/>
      <c r="AGW240" s="36"/>
      <c r="AGX240" s="36"/>
      <c r="AGY240" s="36"/>
      <c r="AGZ240" s="36"/>
      <c r="AHA240" s="36"/>
      <c r="AHB240" s="36"/>
      <c r="AHC240" s="36"/>
      <c r="AHD240" s="36"/>
      <c r="AHE240" s="36"/>
      <c r="AHF240" s="36"/>
      <c r="AHG240" s="36"/>
      <c r="AHH240" s="36"/>
      <c r="AHI240" s="36"/>
      <c r="AHJ240" s="36"/>
      <c r="AHK240" s="36"/>
      <c r="AHL240" s="36"/>
      <c r="AHM240" s="36"/>
      <c r="AHN240" s="36"/>
      <c r="AHO240" s="36"/>
      <c r="AHP240" s="36"/>
      <c r="AHQ240" s="36"/>
      <c r="AHR240" s="36"/>
      <c r="AHS240" s="36"/>
      <c r="AHT240" s="36"/>
      <c r="AHU240" s="36"/>
      <c r="AHV240" s="36"/>
      <c r="AHW240" s="36"/>
      <c r="AHX240" s="36"/>
      <c r="AHY240" s="36"/>
      <c r="AHZ240" s="36"/>
      <c r="AIA240" s="36"/>
      <c r="AIB240" s="36"/>
      <c r="AIC240" s="36"/>
      <c r="AID240" s="36"/>
      <c r="AIE240" s="36"/>
      <c r="AIF240" s="36"/>
      <c r="AIG240" s="36"/>
      <c r="AIH240" s="36"/>
      <c r="AII240" s="36"/>
      <c r="AIJ240" s="36"/>
      <c r="AIK240" s="36"/>
      <c r="AIL240" s="36"/>
      <c r="AIM240" s="36"/>
      <c r="AIN240" s="36"/>
      <c r="AIO240" s="36"/>
      <c r="AIP240" s="36"/>
      <c r="AIQ240" s="36"/>
      <c r="AIR240" s="36"/>
      <c r="AIS240" s="36"/>
      <c r="AIT240" s="36"/>
      <c r="AIU240" s="36"/>
      <c r="AIV240" s="36"/>
      <c r="AIW240" s="36"/>
      <c r="AIX240" s="36"/>
      <c r="AIY240" s="36"/>
      <c r="AIZ240" s="36"/>
      <c r="AJA240" s="36"/>
      <c r="AJB240" s="36"/>
      <c r="AJC240" s="36"/>
      <c r="AJD240" s="36"/>
      <c r="AJE240" s="36"/>
      <c r="AJF240" s="36"/>
      <c r="AJG240" s="36"/>
      <c r="AJH240" s="36"/>
      <c r="AJI240" s="36"/>
      <c r="AJJ240" s="36"/>
      <c r="AJK240" s="36"/>
      <c r="AJL240" s="36"/>
      <c r="AJM240" s="36"/>
      <c r="AJN240" s="36"/>
      <c r="AJO240" s="36"/>
      <c r="AJP240" s="36"/>
      <c r="AJQ240" s="36"/>
      <c r="AJR240" s="36"/>
      <c r="AJS240" s="36"/>
      <c r="AJT240" s="36"/>
      <c r="AJU240" s="36"/>
      <c r="AJV240" s="36"/>
      <c r="AJW240" s="36"/>
      <c r="AJX240" s="36"/>
      <c r="AJY240" s="36"/>
      <c r="AJZ240" s="36"/>
      <c r="AKA240" s="36"/>
      <c r="AKB240" s="36"/>
      <c r="AKC240" s="36"/>
      <c r="AKD240" s="36"/>
      <c r="AKE240" s="36"/>
      <c r="AKF240" s="36"/>
      <c r="AKG240" s="36"/>
      <c r="AKH240" s="36"/>
      <c r="AKI240" s="36"/>
      <c r="AKJ240" s="36"/>
      <c r="AKK240" s="36"/>
      <c r="AKL240" s="36"/>
      <c r="AKM240" s="36"/>
      <c r="AKN240" s="36"/>
      <c r="AKO240" s="36"/>
      <c r="AKP240" s="36"/>
      <c r="AKQ240" s="36"/>
      <c r="AKR240" s="36"/>
      <c r="AKS240" s="36"/>
      <c r="AKT240" s="36"/>
      <c r="AKU240" s="36"/>
      <c r="AKV240" s="36"/>
      <c r="AKW240" s="36"/>
      <c r="AKX240" s="36"/>
      <c r="AKY240" s="36"/>
      <c r="AKZ240" s="36"/>
      <c r="ALA240" s="36"/>
      <c r="ALB240" s="36"/>
      <c r="ALC240" s="36"/>
      <c r="ALD240" s="36"/>
      <c r="ALE240" s="36"/>
      <c r="ALF240" s="36"/>
      <c r="ALG240" s="36"/>
      <c r="ALH240" s="36"/>
      <c r="ALI240" s="36"/>
      <c r="ALJ240" s="36"/>
      <c r="ALK240" s="36"/>
      <c r="ALL240" s="36"/>
      <c r="ALM240" s="36"/>
      <c r="ALN240" s="36"/>
      <c r="ALO240" s="36"/>
      <c r="ALP240" s="36"/>
      <c r="ALQ240" s="36"/>
      <c r="ALR240" s="36"/>
      <c r="ALS240" s="36"/>
      <c r="ALT240" s="36"/>
      <c r="ALU240" s="36"/>
      <c r="ALV240" s="36"/>
      <c r="ALW240" s="36"/>
      <c r="ALX240" s="36"/>
      <c r="ALY240" s="36"/>
      <c r="ALZ240" s="36"/>
      <c r="AMA240" s="36"/>
      <c r="AMB240" s="36"/>
      <c r="AMC240" s="36"/>
      <c r="AMD240" s="36"/>
      <c r="AME240" s="36"/>
      <c r="AMF240" s="36"/>
      <c r="AMG240" s="36"/>
      <c r="AMH240" s="36"/>
      <c r="AMI240" s="36"/>
      <c r="AMJ240" s="36"/>
      <c r="AMK240" s="36"/>
      <c r="AML240" s="36"/>
      <c r="AMM240" s="36"/>
      <c r="AMN240" s="36"/>
      <c r="AMO240" s="36"/>
      <c r="AMP240" s="36"/>
      <c r="AMQ240" s="36"/>
      <c r="AMR240" s="36"/>
      <c r="AMS240" s="36"/>
      <c r="AMT240" s="36"/>
      <c r="AMU240" s="36"/>
      <c r="AMV240" s="36"/>
      <c r="AMW240" s="36"/>
      <c r="AMX240" s="36"/>
      <c r="AMY240" s="36"/>
      <c r="AMZ240" s="36"/>
      <c r="ANA240" s="36"/>
      <c r="ANB240" s="36"/>
      <c r="ANC240" s="36"/>
      <c r="AND240" s="36"/>
      <c r="ANE240" s="36"/>
      <c r="ANF240" s="36"/>
      <c r="ANG240" s="36"/>
      <c r="ANH240" s="36"/>
      <c r="ANI240" s="36"/>
      <c r="ANJ240" s="36"/>
      <c r="ANK240" s="36"/>
      <c r="ANL240" s="36"/>
      <c r="ANM240" s="36"/>
      <c r="ANN240" s="36"/>
      <c r="ANO240" s="36"/>
      <c r="ANP240" s="36"/>
      <c r="ANQ240" s="36"/>
      <c r="ANR240" s="36"/>
      <c r="ANS240" s="36"/>
      <c r="ANT240" s="36"/>
      <c r="ANU240" s="36"/>
      <c r="ANV240" s="36"/>
      <c r="ANW240" s="36"/>
      <c r="ANX240" s="36"/>
      <c r="ANY240" s="36"/>
      <c r="ANZ240" s="36"/>
      <c r="AOA240" s="36"/>
      <c r="AOB240" s="36"/>
      <c r="AOC240" s="36"/>
      <c r="AOD240" s="36"/>
      <c r="AOE240" s="36"/>
      <c r="AOF240" s="36"/>
      <c r="AOG240" s="36"/>
      <c r="AOH240" s="36"/>
      <c r="AOI240" s="36"/>
      <c r="AOJ240" s="36"/>
      <c r="AOK240" s="36"/>
      <c r="AOL240" s="36"/>
      <c r="AOM240" s="36"/>
      <c r="AON240" s="36"/>
      <c r="AOO240" s="36"/>
      <c r="AOP240" s="36"/>
      <c r="AOQ240" s="36"/>
      <c r="AOR240" s="36"/>
      <c r="AOS240" s="36"/>
      <c r="AOT240" s="36"/>
      <c r="AOU240" s="36"/>
      <c r="AOV240" s="36"/>
      <c r="AOW240" s="36"/>
      <c r="AOX240" s="36"/>
      <c r="AOY240" s="36"/>
      <c r="AOZ240" s="36"/>
      <c r="APA240" s="36"/>
      <c r="APB240" s="36"/>
      <c r="APC240" s="36"/>
      <c r="APD240" s="36"/>
      <c r="APE240" s="36"/>
      <c r="APF240" s="36"/>
      <c r="APG240" s="36"/>
      <c r="APH240" s="36"/>
      <c r="API240" s="36"/>
      <c r="APJ240" s="36"/>
      <c r="APK240" s="36"/>
      <c r="APL240" s="36"/>
      <c r="APM240" s="36"/>
      <c r="APN240" s="36"/>
      <c r="APO240" s="36"/>
      <c r="APP240" s="36"/>
      <c r="APQ240" s="36"/>
      <c r="APR240" s="36"/>
      <c r="APS240" s="36"/>
      <c r="APT240" s="36"/>
      <c r="APU240" s="36"/>
      <c r="APV240" s="36"/>
      <c r="APW240" s="36"/>
      <c r="APX240" s="36"/>
      <c r="APY240" s="36"/>
      <c r="APZ240" s="36"/>
      <c r="AQA240" s="36"/>
      <c r="AQB240" s="36"/>
      <c r="AQC240" s="36"/>
      <c r="AQD240" s="36"/>
      <c r="AQE240" s="36"/>
      <c r="AQF240" s="36"/>
      <c r="AQG240" s="36"/>
      <c r="AQH240" s="36"/>
      <c r="AQI240" s="36"/>
      <c r="AQJ240" s="36"/>
      <c r="AQK240" s="36"/>
      <c r="AQL240" s="36"/>
      <c r="AQM240" s="36"/>
      <c r="AQN240" s="36"/>
      <c r="AQO240" s="36"/>
      <c r="AQP240" s="36"/>
      <c r="AQQ240" s="36"/>
      <c r="AQR240" s="36"/>
      <c r="AQS240" s="36"/>
      <c r="AQT240" s="36"/>
      <c r="AQU240" s="36"/>
      <c r="AQV240" s="36"/>
      <c r="AQW240" s="36"/>
      <c r="AQX240" s="36"/>
      <c r="AQY240" s="36"/>
      <c r="AQZ240" s="36"/>
      <c r="ARA240" s="36"/>
      <c r="ARB240" s="36"/>
      <c r="ARC240" s="36"/>
      <c r="ARD240" s="36"/>
      <c r="ARE240" s="36"/>
      <c r="ARF240" s="36"/>
      <c r="ARG240" s="36"/>
      <c r="ARH240" s="36"/>
      <c r="ARI240" s="36"/>
      <c r="ARJ240" s="36"/>
      <c r="ARK240" s="36"/>
      <c r="ARL240" s="36"/>
      <c r="ARM240" s="36"/>
      <c r="ARN240" s="36"/>
      <c r="ARO240" s="36"/>
      <c r="ARP240" s="36"/>
      <c r="ARQ240" s="36"/>
      <c r="ARR240" s="36"/>
      <c r="ARS240" s="36"/>
      <c r="ART240" s="36"/>
      <c r="ARU240" s="36"/>
      <c r="ARV240" s="36"/>
      <c r="ARW240" s="36"/>
      <c r="ARX240" s="36"/>
      <c r="ARY240" s="36"/>
      <c r="ARZ240" s="36"/>
      <c r="ASA240" s="36"/>
      <c r="ASB240" s="36"/>
      <c r="ASC240" s="36"/>
      <c r="ASD240" s="36"/>
      <c r="ASE240" s="36"/>
      <c r="ASF240" s="36"/>
      <c r="ASG240" s="36"/>
      <c r="ASH240" s="36"/>
      <c r="ASI240" s="36"/>
      <c r="ASJ240" s="36"/>
      <c r="ASK240" s="36"/>
      <c r="ASL240" s="36"/>
      <c r="ASM240" s="36"/>
      <c r="ASN240" s="36"/>
      <c r="ASO240" s="36"/>
      <c r="ASP240" s="36"/>
      <c r="ASQ240" s="36"/>
      <c r="ASR240" s="36"/>
      <c r="ASS240" s="36"/>
      <c r="AST240" s="36"/>
      <c r="ASU240" s="36"/>
      <c r="ASV240" s="36"/>
      <c r="ASW240" s="36"/>
      <c r="ASX240" s="36"/>
      <c r="ASY240" s="36"/>
      <c r="ASZ240" s="36"/>
      <c r="ATA240" s="36"/>
      <c r="ATB240" s="36"/>
      <c r="ATC240" s="36"/>
      <c r="ATD240" s="36"/>
      <c r="ATE240" s="36"/>
      <c r="ATF240" s="36"/>
      <c r="ATG240" s="36"/>
      <c r="ATH240" s="36"/>
      <c r="ATI240" s="36"/>
      <c r="ATJ240" s="36"/>
    </row>
    <row r="241" spans="1:536" x14ac:dyDescent="0.25">
      <c r="A241" s="21"/>
      <c r="B241" s="79"/>
      <c r="D241" s="13"/>
      <c r="E241" s="13"/>
      <c r="F241" s="22"/>
      <c r="G241" s="13"/>
      <c r="H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25"/>
      <c r="X241" s="25"/>
      <c r="Y241" s="50"/>
      <c r="Z241" s="50"/>
      <c r="AA241" s="25"/>
      <c r="AB241" s="25"/>
      <c r="AC241" s="25"/>
      <c r="AD241" s="25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60"/>
      <c r="BC241" s="15"/>
      <c r="BD241" s="15"/>
      <c r="BE241" s="15"/>
      <c r="BF241" s="27"/>
      <c r="BG241" s="13"/>
      <c r="BH241" s="13"/>
      <c r="BI241" s="13"/>
      <c r="BJ241" s="13"/>
      <c r="BL241" s="13"/>
      <c r="BM241" s="13"/>
      <c r="BN241" s="13"/>
      <c r="BO241" s="13"/>
      <c r="BP241" s="13"/>
      <c r="BQ241" s="13"/>
      <c r="BR241" s="13"/>
      <c r="BT241" s="13"/>
      <c r="BU241" s="13"/>
      <c r="BW241" s="25"/>
      <c r="BX241" s="13"/>
      <c r="BY241" s="80"/>
      <c r="BZ241" s="25"/>
      <c r="CA241" s="80"/>
      <c r="CB241" s="80"/>
      <c r="CC241" s="80"/>
      <c r="CD241" s="80"/>
      <c r="CE241" s="80"/>
      <c r="CF241" s="80"/>
      <c r="CG241" s="80"/>
      <c r="CH241" s="80"/>
      <c r="CI241" s="80"/>
      <c r="CK241" s="80"/>
      <c r="CL241" s="80"/>
      <c r="CM241" s="80"/>
      <c r="CN241" s="61"/>
      <c r="CO241" s="61"/>
      <c r="CP241" s="61"/>
      <c r="CQ241" s="61"/>
      <c r="CR241" s="61"/>
      <c r="CS241" s="25"/>
      <c r="CT241" s="25"/>
      <c r="CU241" s="25"/>
      <c r="CV241" s="25"/>
      <c r="CW241" s="25"/>
      <c r="CX241" s="13"/>
      <c r="CY241" s="13"/>
      <c r="CZ241" s="26"/>
      <c r="DA241" s="15"/>
      <c r="DB241" s="15"/>
      <c r="DC241" s="15"/>
      <c r="DD241" s="86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5"/>
      <c r="DR241" s="15"/>
      <c r="DS241" s="15"/>
      <c r="DT241" s="26"/>
      <c r="DU241" s="15"/>
      <c r="DV241" s="15"/>
      <c r="DW241" s="15"/>
      <c r="DX241" s="13"/>
      <c r="DY241" s="13"/>
      <c r="DZ241" s="13"/>
      <c r="EA241" s="13"/>
      <c r="EB241" s="15"/>
      <c r="EC241" s="6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64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6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65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6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65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  <c r="ID241" s="13"/>
      <c r="IE241" s="13"/>
      <c r="IF241" s="13"/>
      <c r="IG241" s="63"/>
      <c r="IH241" s="13"/>
      <c r="II241" s="13"/>
      <c r="IJ241" s="13"/>
      <c r="IK241" s="13"/>
      <c r="IL241" s="13"/>
      <c r="IM241" s="13"/>
      <c r="IN241" s="13"/>
      <c r="IO241" s="13"/>
      <c r="IP241" s="13"/>
      <c r="IQ241" s="13"/>
      <c r="IR241" s="13"/>
      <c r="IS241" s="13"/>
      <c r="IT241" s="13"/>
      <c r="IU241" s="13"/>
      <c r="IV241" s="13"/>
      <c r="IW241" s="13"/>
      <c r="IX241" s="13"/>
      <c r="IY241" s="64"/>
      <c r="IZ241" s="13"/>
      <c r="JA241" s="13"/>
      <c r="JB241" s="13"/>
      <c r="JC241" s="13"/>
      <c r="JD241" s="13"/>
      <c r="JE241" s="13"/>
      <c r="JF241" s="13"/>
      <c r="JG241" s="13"/>
      <c r="JH241" s="13"/>
      <c r="JI241" s="13"/>
      <c r="JJ241" s="13"/>
      <c r="JK241" s="13"/>
      <c r="JL241" s="13"/>
      <c r="JM241" s="13"/>
      <c r="JN241" s="13"/>
      <c r="JO241" s="13"/>
      <c r="JP241" s="13"/>
      <c r="JQ241" s="13"/>
      <c r="JR241" s="13"/>
      <c r="JS241" s="13"/>
      <c r="JT241" s="13"/>
      <c r="JU241" s="13"/>
      <c r="JV241" s="13"/>
      <c r="JW241" s="13"/>
      <c r="JX241" s="13"/>
      <c r="JY241" s="13"/>
      <c r="JZ241" s="13"/>
      <c r="KA241" s="13"/>
      <c r="KB241" s="13"/>
      <c r="KC241" s="13"/>
      <c r="KD241" s="13"/>
      <c r="KE241" s="13"/>
      <c r="KF241" s="13"/>
      <c r="KG241" s="13"/>
      <c r="KH241" s="13"/>
      <c r="KI241" s="64"/>
      <c r="KJ241" s="13"/>
      <c r="KK241" s="13"/>
      <c r="KL241" s="13"/>
      <c r="KM241" s="13"/>
      <c r="KN241" s="13"/>
      <c r="KO241" s="13"/>
      <c r="KP241" s="13"/>
      <c r="KQ241" s="13"/>
      <c r="KR241" s="13"/>
      <c r="KS241" s="13"/>
      <c r="KT241" s="13"/>
      <c r="KU241" s="13"/>
      <c r="KV241" s="13"/>
      <c r="KW241" s="13"/>
      <c r="KX241" s="13"/>
      <c r="KY241" s="13"/>
    </row>
    <row r="242" spans="1:536" x14ac:dyDescent="0.25">
      <c r="A242" s="21"/>
      <c r="B242" s="79"/>
      <c r="D242" s="13"/>
      <c r="E242" s="13"/>
      <c r="F242" s="22"/>
      <c r="G242" s="13"/>
      <c r="H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25"/>
      <c r="X242" s="25"/>
      <c r="Y242" s="50"/>
      <c r="Z242" s="50"/>
      <c r="AA242" s="25"/>
      <c r="AB242" s="25"/>
      <c r="AC242" s="25"/>
      <c r="AD242" s="25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60"/>
      <c r="BC242" s="15"/>
      <c r="BD242" s="15"/>
      <c r="BE242" s="15"/>
      <c r="BF242" s="27"/>
      <c r="BG242" s="13"/>
      <c r="BH242" s="25"/>
      <c r="BI242" s="25"/>
      <c r="BJ242" s="25"/>
      <c r="BL242" s="25"/>
      <c r="BM242" s="25"/>
      <c r="BN242" s="25"/>
      <c r="BO242" s="25"/>
      <c r="BP242" s="25"/>
      <c r="BQ242" s="25"/>
      <c r="BR242" s="25"/>
      <c r="BT242" s="25"/>
      <c r="BU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K242" s="25"/>
      <c r="CL242" s="25"/>
      <c r="CM242" s="25"/>
      <c r="CN242" s="61"/>
      <c r="CO242" s="61"/>
      <c r="CP242" s="61"/>
      <c r="CQ242" s="61"/>
      <c r="CR242" s="61"/>
      <c r="CS242" s="25"/>
      <c r="CT242" s="25"/>
      <c r="CU242" s="25"/>
      <c r="CV242" s="25"/>
      <c r="CW242" s="25"/>
      <c r="CX242" s="13"/>
      <c r="CY242" s="13"/>
      <c r="CZ242" s="15"/>
      <c r="DA242" s="15"/>
      <c r="DB242" s="15"/>
      <c r="DC242" s="15"/>
      <c r="DD242" s="86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5"/>
      <c r="DR242" s="15"/>
      <c r="DS242" s="15"/>
      <c r="DT242" s="15"/>
      <c r="DU242" s="15"/>
      <c r="DV242" s="15"/>
      <c r="DW242" s="15"/>
      <c r="DX242" s="13"/>
      <c r="DY242" s="13"/>
      <c r="DZ242" s="13"/>
      <c r="EA242" s="13"/>
      <c r="EB242" s="15"/>
      <c r="EC242" s="6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64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6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65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6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65"/>
      <c r="HP242" s="13"/>
      <c r="HQ242" s="13"/>
      <c r="HR242" s="13"/>
      <c r="HS242" s="13"/>
      <c r="HT242" s="13"/>
      <c r="HU242" s="13"/>
      <c r="HV242" s="13"/>
      <c r="HW242" s="13"/>
      <c r="HX242" s="13"/>
      <c r="HY242" s="13"/>
      <c r="HZ242" s="13"/>
      <c r="IA242" s="13"/>
      <c r="IB242" s="13"/>
      <c r="IC242" s="13"/>
      <c r="ID242" s="13"/>
      <c r="IE242" s="13"/>
      <c r="IF242" s="13"/>
      <c r="IG242" s="63"/>
      <c r="IH242" s="13"/>
      <c r="II242" s="13"/>
      <c r="IJ242" s="13"/>
      <c r="IK242" s="13"/>
      <c r="IL242" s="13"/>
      <c r="IM242" s="13"/>
      <c r="IN242" s="13"/>
      <c r="IO242" s="13"/>
      <c r="IP242" s="13"/>
      <c r="IQ242" s="13"/>
      <c r="IR242" s="13"/>
      <c r="IS242" s="13"/>
      <c r="IT242" s="13"/>
      <c r="IU242" s="13"/>
      <c r="IV242" s="13"/>
      <c r="IW242" s="13"/>
      <c r="IX242" s="13"/>
      <c r="IY242" s="64"/>
      <c r="IZ242" s="13"/>
      <c r="JA242" s="13"/>
      <c r="JB242" s="13"/>
      <c r="JC242" s="13"/>
      <c r="JD242" s="13"/>
      <c r="JE242" s="13"/>
      <c r="JF242" s="13"/>
      <c r="JG242" s="13"/>
      <c r="JH242" s="13"/>
      <c r="JI242" s="13"/>
      <c r="JJ242" s="13"/>
      <c r="JK242" s="13"/>
      <c r="JL242" s="13"/>
      <c r="JM242" s="13"/>
      <c r="JN242" s="13"/>
      <c r="JO242" s="13"/>
      <c r="JP242" s="13"/>
      <c r="JQ242" s="13"/>
      <c r="JR242" s="13"/>
      <c r="JS242" s="13"/>
      <c r="JT242" s="13"/>
      <c r="JU242" s="13"/>
      <c r="JV242" s="13"/>
      <c r="JW242" s="13"/>
      <c r="JX242" s="13"/>
      <c r="JY242" s="13"/>
      <c r="JZ242" s="13"/>
      <c r="KA242" s="13"/>
      <c r="KB242" s="13"/>
      <c r="KC242" s="13"/>
      <c r="KD242" s="13"/>
      <c r="KE242" s="13"/>
      <c r="KF242" s="13"/>
      <c r="KG242" s="13"/>
      <c r="KH242" s="13"/>
      <c r="KI242" s="64"/>
      <c r="KJ242" s="13"/>
      <c r="KK242" s="13"/>
      <c r="KL242" s="13"/>
      <c r="KM242" s="13"/>
      <c r="KN242" s="13"/>
      <c r="KO242" s="13"/>
      <c r="KP242" s="13"/>
      <c r="KQ242" s="13"/>
      <c r="KR242" s="13"/>
      <c r="KS242" s="13"/>
      <c r="KT242" s="13"/>
      <c r="KU242" s="13"/>
      <c r="KV242" s="13"/>
      <c r="KW242" s="13"/>
      <c r="KX242" s="13"/>
      <c r="KY242" s="13"/>
    </row>
    <row r="243" spans="1:536" x14ac:dyDescent="0.25">
      <c r="A243" s="21"/>
      <c r="B243" s="79"/>
      <c r="D243" s="13"/>
      <c r="E243" s="13"/>
      <c r="F243" s="22"/>
      <c r="G243" s="13"/>
      <c r="H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25"/>
      <c r="X243" s="25"/>
      <c r="Y243" s="50"/>
      <c r="Z243" s="50"/>
      <c r="AA243" s="25"/>
      <c r="AB243" s="25"/>
      <c r="AC243" s="25"/>
      <c r="AD243" s="25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60"/>
      <c r="BC243" s="15"/>
      <c r="BD243" s="15"/>
      <c r="BE243" s="15"/>
      <c r="BF243" s="27"/>
      <c r="BG243" s="13"/>
      <c r="BH243" s="25"/>
      <c r="BI243" s="25"/>
      <c r="BJ243" s="25"/>
      <c r="BL243" s="25"/>
      <c r="BM243" s="25"/>
      <c r="BN243" s="25"/>
      <c r="BO243" s="25"/>
      <c r="BP243" s="25"/>
      <c r="BQ243" s="25"/>
      <c r="BR243" s="25"/>
      <c r="BT243" s="25"/>
      <c r="BU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K243" s="25"/>
      <c r="CL243" s="25"/>
      <c r="CM243" s="25"/>
      <c r="CN243" s="61"/>
      <c r="CO243" s="61"/>
      <c r="CP243" s="61"/>
      <c r="CQ243" s="61"/>
      <c r="CR243" s="61"/>
      <c r="CS243" s="25"/>
      <c r="CT243" s="25"/>
      <c r="CU243" s="25"/>
      <c r="CV243" s="25"/>
      <c r="CW243" s="25"/>
      <c r="CX243" s="13"/>
      <c r="CY243" s="13"/>
      <c r="CZ243" s="15"/>
      <c r="DA243" s="15"/>
      <c r="DB243" s="15"/>
      <c r="DC243" s="15"/>
      <c r="DD243" s="86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5"/>
      <c r="DR243" s="15"/>
      <c r="DS243" s="15"/>
      <c r="DT243" s="26"/>
      <c r="DU243" s="26"/>
      <c r="DV243" s="26"/>
      <c r="DW243" s="26"/>
      <c r="DX243" s="13"/>
      <c r="DY243" s="13"/>
      <c r="DZ243" s="13"/>
      <c r="EA243" s="13"/>
      <c r="EB243" s="15"/>
      <c r="EC243" s="6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64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6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65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6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65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/>
      <c r="IG243" s="63"/>
      <c r="IH243" s="13"/>
      <c r="II243" s="13"/>
      <c r="IJ243" s="13"/>
      <c r="IK243" s="13"/>
      <c r="IL243" s="13"/>
      <c r="IM243" s="13"/>
      <c r="IN243" s="13"/>
      <c r="IO243" s="13"/>
      <c r="IP243" s="13"/>
      <c r="IQ243" s="13"/>
      <c r="IR243" s="13"/>
      <c r="IS243" s="13"/>
      <c r="IT243" s="13"/>
      <c r="IU243" s="13"/>
      <c r="IV243" s="13"/>
      <c r="IW243" s="13"/>
      <c r="IX243" s="13"/>
      <c r="IY243" s="64"/>
      <c r="IZ243" s="13"/>
      <c r="JA243" s="13"/>
      <c r="JB243" s="13"/>
      <c r="JC243" s="13"/>
      <c r="JD243" s="13"/>
      <c r="JE243" s="13"/>
      <c r="JF243" s="13"/>
      <c r="JG243" s="13"/>
      <c r="JH243" s="13"/>
      <c r="JI243" s="13"/>
      <c r="JJ243" s="13"/>
      <c r="JK243" s="13"/>
      <c r="JL243" s="13"/>
      <c r="JM243" s="13"/>
      <c r="JN243" s="13"/>
      <c r="JO243" s="13"/>
      <c r="JP243" s="13"/>
      <c r="JQ243" s="13"/>
      <c r="JR243" s="13"/>
      <c r="JS243" s="13"/>
      <c r="JT243" s="13"/>
      <c r="JU243" s="13"/>
      <c r="JV243" s="13"/>
      <c r="JW243" s="13"/>
      <c r="JX243" s="13"/>
      <c r="JY243" s="13"/>
      <c r="JZ243" s="13"/>
      <c r="KA243" s="13"/>
      <c r="KB243" s="13"/>
      <c r="KC243" s="13"/>
      <c r="KD243" s="13"/>
      <c r="KE243" s="13"/>
      <c r="KF243" s="13"/>
      <c r="KG243" s="13"/>
      <c r="KH243" s="13"/>
      <c r="KI243" s="64"/>
      <c r="KJ243" s="13"/>
      <c r="KK243" s="13"/>
      <c r="KL243" s="13"/>
      <c r="KM243" s="13"/>
      <c r="KN243" s="13"/>
      <c r="KO243" s="13"/>
      <c r="KP243" s="13"/>
      <c r="KQ243" s="13"/>
      <c r="KR243" s="13"/>
      <c r="KS243" s="13"/>
      <c r="KT243" s="13"/>
      <c r="KU243" s="13"/>
      <c r="KV243" s="13"/>
      <c r="KW243" s="13"/>
      <c r="KX243" s="13"/>
      <c r="KY243" s="13"/>
    </row>
    <row r="244" spans="1:536" x14ac:dyDescent="0.25">
      <c r="A244" s="21"/>
      <c r="B244" s="79"/>
      <c r="D244" s="13"/>
      <c r="E244" s="13"/>
      <c r="F244" s="22"/>
      <c r="G244" s="13"/>
      <c r="H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59"/>
      <c r="X244" s="25"/>
      <c r="Y244" s="50"/>
      <c r="Z244" s="50"/>
      <c r="AA244" s="25"/>
      <c r="AB244" s="25"/>
      <c r="AC244" s="25"/>
      <c r="AD244" s="25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5"/>
      <c r="BD244" s="15"/>
      <c r="BE244" s="15"/>
      <c r="BF244" s="27"/>
      <c r="BG244" s="25"/>
      <c r="BH244" s="25"/>
      <c r="BI244" s="25"/>
      <c r="BJ244" s="25"/>
      <c r="BL244" s="25"/>
      <c r="BM244" s="25"/>
      <c r="BN244" s="25"/>
      <c r="BO244" s="25"/>
      <c r="BP244" s="25"/>
      <c r="BQ244" s="25"/>
      <c r="BR244" s="25"/>
      <c r="BT244" s="25"/>
      <c r="BU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K244" s="25"/>
      <c r="CL244" s="25"/>
      <c r="CM244" s="25"/>
      <c r="CN244" s="61"/>
      <c r="CO244" s="61"/>
      <c r="CP244" s="61"/>
      <c r="CQ244" s="61"/>
      <c r="CR244" s="61"/>
      <c r="CS244" s="25"/>
      <c r="CT244" s="25"/>
      <c r="CU244" s="25"/>
      <c r="CV244" s="25"/>
      <c r="CW244" s="25"/>
      <c r="CX244" s="13"/>
      <c r="CY244" s="13"/>
      <c r="CZ244" s="26"/>
      <c r="DA244" s="26"/>
      <c r="DB244" s="26"/>
      <c r="DC244" s="26"/>
      <c r="DD244" s="29"/>
      <c r="DQ244" s="26"/>
      <c r="DR244" s="26"/>
      <c r="DS244" s="26"/>
      <c r="DT244" s="26"/>
      <c r="DU244" s="26"/>
      <c r="DV244" s="26"/>
      <c r="EB244" s="26"/>
      <c r="EC244" s="6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64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6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65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6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65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/>
      <c r="IG244" s="63"/>
      <c r="IH244" s="13"/>
      <c r="II244" s="13"/>
      <c r="IJ244" s="13"/>
      <c r="IK244" s="13"/>
      <c r="IL244" s="13"/>
      <c r="IM244" s="13"/>
      <c r="IN244" s="13"/>
      <c r="IO244" s="13"/>
      <c r="IP244" s="13"/>
      <c r="IQ244" s="13"/>
      <c r="IR244" s="13"/>
      <c r="IS244" s="13"/>
      <c r="IT244" s="13"/>
      <c r="IU244" s="13"/>
      <c r="IV244" s="13"/>
      <c r="IW244" s="13"/>
      <c r="IX244" s="13"/>
      <c r="IY244" s="64"/>
      <c r="IZ244" s="13"/>
      <c r="JA244" s="13"/>
      <c r="JB244" s="13"/>
      <c r="JC244" s="13"/>
      <c r="JD244" s="13"/>
      <c r="JE244" s="13"/>
      <c r="JF244" s="13"/>
      <c r="JG244" s="13"/>
      <c r="JH244" s="13"/>
      <c r="JI244" s="13"/>
      <c r="JJ244" s="13"/>
      <c r="JK244" s="13"/>
      <c r="JL244" s="13"/>
      <c r="JM244" s="13"/>
      <c r="JN244" s="13"/>
      <c r="JO244" s="13"/>
      <c r="JP244" s="13"/>
      <c r="JQ244" s="13"/>
      <c r="JR244" s="13"/>
      <c r="JS244" s="13"/>
      <c r="JT244" s="13"/>
      <c r="JU244" s="13"/>
      <c r="JV244" s="13"/>
      <c r="JW244" s="13"/>
      <c r="JX244" s="13"/>
      <c r="JY244" s="13"/>
      <c r="JZ244" s="13"/>
      <c r="KA244" s="13"/>
      <c r="KB244" s="13"/>
      <c r="KC244" s="13"/>
      <c r="KD244" s="13"/>
      <c r="KE244" s="13"/>
      <c r="KF244" s="13"/>
      <c r="KG244" s="13"/>
      <c r="KH244" s="13"/>
      <c r="KI244" s="64"/>
      <c r="KJ244" s="13"/>
      <c r="KK244" s="13"/>
      <c r="KL244" s="13"/>
      <c r="KM244" s="13"/>
      <c r="KN244" s="13"/>
      <c r="KO244" s="13"/>
      <c r="KP244" s="13"/>
      <c r="KQ244" s="13"/>
      <c r="KR244" s="13"/>
      <c r="KS244" s="13"/>
      <c r="KT244" s="13"/>
      <c r="KU244" s="13"/>
      <c r="KV244" s="13"/>
      <c r="KW244" s="13"/>
      <c r="KX244" s="13"/>
      <c r="KY244" s="13"/>
    </row>
    <row r="245" spans="1:536" x14ac:dyDescent="0.25">
      <c r="A245" s="21"/>
      <c r="B245" s="79"/>
      <c r="D245" s="13"/>
      <c r="E245" s="13"/>
      <c r="F245" s="22"/>
      <c r="G245" s="13"/>
      <c r="H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59"/>
      <c r="X245" s="25"/>
      <c r="Y245" s="53"/>
      <c r="Z245" s="53"/>
      <c r="AA245" s="25"/>
      <c r="AB245" s="25"/>
      <c r="AC245" s="25"/>
      <c r="AD245" s="25"/>
      <c r="AE245" s="13"/>
      <c r="AF245" s="13"/>
      <c r="AG245" s="13"/>
      <c r="AH245" s="13"/>
      <c r="AI245" s="60"/>
      <c r="AJ245" s="13"/>
      <c r="AK245" s="13"/>
      <c r="AL245" s="13"/>
      <c r="AM245" s="13"/>
      <c r="AN245" s="13"/>
      <c r="AO245" s="13"/>
      <c r="AP245" s="13"/>
      <c r="AQ245" s="13"/>
      <c r="AR245" s="13"/>
      <c r="AS245" s="60"/>
      <c r="AT245" s="60"/>
      <c r="AU245" s="60"/>
      <c r="AV245" s="60"/>
      <c r="AW245" s="60"/>
      <c r="AX245" s="60"/>
      <c r="AY245" s="13"/>
      <c r="AZ245" s="13"/>
      <c r="BA245" s="13"/>
      <c r="BB245" s="13"/>
      <c r="BC245" s="15"/>
      <c r="BD245" s="15"/>
      <c r="BE245" s="15"/>
      <c r="BF245" s="27"/>
      <c r="BH245" s="6"/>
      <c r="BI245" s="6"/>
      <c r="BJ245" s="6"/>
      <c r="BL245" s="6"/>
      <c r="BM245" s="6"/>
      <c r="BN245" s="6"/>
      <c r="BO245" s="6"/>
      <c r="BP245" s="6"/>
      <c r="BQ245" s="6"/>
      <c r="BR245" s="6"/>
      <c r="BT245" s="6"/>
      <c r="BW245" s="13"/>
      <c r="BX245" s="6"/>
      <c r="BY245" s="6"/>
      <c r="BZ245" s="25"/>
      <c r="CA245" s="6"/>
      <c r="CB245" s="6"/>
      <c r="CC245" s="6"/>
      <c r="CD245" s="6"/>
      <c r="CE245" s="6"/>
      <c r="CF245" s="6"/>
      <c r="CG245" s="6"/>
      <c r="CH245" s="6"/>
      <c r="CI245" s="6"/>
      <c r="CK245" s="6"/>
      <c r="CL245" s="6"/>
      <c r="CM245" s="6"/>
      <c r="CN245" s="61"/>
      <c r="CO245" s="61"/>
      <c r="CP245" s="61"/>
      <c r="CQ245" s="61"/>
      <c r="CR245" s="61"/>
      <c r="CS245" s="25"/>
      <c r="CT245" s="25"/>
      <c r="CU245" s="25"/>
      <c r="CV245" s="25"/>
      <c r="CW245" s="25"/>
      <c r="CX245" s="13"/>
      <c r="CY245" s="13"/>
      <c r="CZ245" s="26"/>
      <c r="DA245" s="26"/>
      <c r="DB245" s="15"/>
      <c r="DC245" s="26"/>
      <c r="DD245" s="29"/>
      <c r="DQ245" s="26"/>
      <c r="DR245" s="26"/>
      <c r="DS245" s="26"/>
      <c r="DT245" s="26"/>
      <c r="DU245" s="26"/>
      <c r="DV245" s="26"/>
      <c r="EB245" s="26"/>
      <c r="EC245" s="6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64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6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65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6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65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/>
      <c r="IG245" s="63"/>
      <c r="IH245" s="13"/>
      <c r="II245" s="13"/>
      <c r="IJ245" s="13"/>
      <c r="IK245" s="13"/>
      <c r="IL245" s="13"/>
      <c r="IM245" s="13"/>
      <c r="IN245" s="13"/>
      <c r="IO245" s="13"/>
      <c r="IP245" s="13"/>
      <c r="IQ245" s="13"/>
      <c r="IR245" s="13"/>
      <c r="IS245" s="13"/>
      <c r="IT245" s="13"/>
      <c r="IU245" s="13"/>
      <c r="IV245" s="13"/>
      <c r="IW245" s="13"/>
      <c r="IX245" s="13"/>
      <c r="IY245" s="64"/>
      <c r="IZ245" s="13"/>
      <c r="JA245" s="13"/>
      <c r="JB245" s="13"/>
      <c r="JC245" s="13"/>
      <c r="JD245" s="13"/>
      <c r="JE245" s="13"/>
      <c r="JF245" s="13"/>
      <c r="JG245" s="13"/>
      <c r="JH245" s="13"/>
      <c r="JI245" s="13"/>
      <c r="JJ245" s="13"/>
      <c r="JK245" s="13"/>
      <c r="JL245" s="13"/>
      <c r="JM245" s="13"/>
      <c r="JN245" s="13"/>
      <c r="JO245" s="13"/>
      <c r="JP245" s="13"/>
      <c r="JQ245" s="13"/>
      <c r="JR245" s="13"/>
      <c r="JS245" s="13"/>
      <c r="JT245" s="13"/>
      <c r="JU245" s="13"/>
      <c r="JV245" s="13"/>
      <c r="JW245" s="13"/>
      <c r="JX245" s="13"/>
      <c r="JY245" s="13"/>
      <c r="JZ245" s="13"/>
      <c r="KA245" s="13"/>
      <c r="KB245" s="13"/>
      <c r="KC245" s="13"/>
      <c r="KD245" s="13"/>
      <c r="KE245" s="13"/>
      <c r="KF245" s="13"/>
      <c r="KG245" s="13"/>
      <c r="KH245" s="13"/>
      <c r="KI245" s="64"/>
      <c r="KJ245" s="13"/>
      <c r="KK245" s="13"/>
      <c r="KL245" s="13"/>
      <c r="KM245" s="13"/>
      <c r="KN245" s="13"/>
      <c r="KO245" s="13"/>
      <c r="KP245" s="13"/>
      <c r="KQ245" s="13"/>
      <c r="KR245" s="13"/>
      <c r="KS245" s="13"/>
      <c r="KT245" s="13"/>
      <c r="KU245" s="13"/>
      <c r="KV245" s="13"/>
      <c r="KW245" s="13"/>
      <c r="KX245" s="13"/>
      <c r="KY245" s="13"/>
      <c r="TL245" s="21"/>
      <c r="TM245" s="21"/>
      <c r="TN245" s="21"/>
      <c r="TO245" s="21"/>
      <c r="TP245" s="21"/>
    </row>
    <row r="246" spans="1:536" x14ac:dyDescent="0.25">
      <c r="A246" s="21"/>
      <c r="B246" s="79"/>
      <c r="D246" s="13"/>
      <c r="E246" s="13"/>
      <c r="F246" s="22"/>
      <c r="G246" s="13"/>
      <c r="H246" s="13"/>
      <c r="Y246" s="53"/>
      <c r="Z246" s="53"/>
      <c r="AC246" s="25"/>
      <c r="AD246" s="25"/>
      <c r="AH246" s="42"/>
      <c r="AI246" s="42"/>
      <c r="AJ246" s="42"/>
      <c r="AK246" s="42"/>
      <c r="AL246" s="42"/>
      <c r="AM246" s="42"/>
      <c r="AX246" s="30"/>
      <c r="BF246" s="27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T246" s="6"/>
      <c r="BU246" s="6"/>
      <c r="BV246" s="6"/>
      <c r="BW246" s="6"/>
      <c r="BX246" s="6"/>
      <c r="BY246" s="6"/>
      <c r="BZ246" s="25"/>
      <c r="CA246" s="6"/>
      <c r="CB246" s="6"/>
      <c r="CC246" s="6"/>
      <c r="CD246" s="6"/>
      <c r="CE246" s="6"/>
      <c r="CF246" s="6"/>
      <c r="CG246" s="6"/>
      <c r="CH246" s="6"/>
      <c r="CI246" s="6"/>
      <c r="CK246" s="6"/>
      <c r="CL246" s="6"/>
      <c r="CM246" s="6"/>
      <c r="CX246" s="13"/>
      <c r="CY246" s="13"/>
      <c r="CZ246" s="26"/>
      <c r="DA246" s="26"/>
      <c r="DB246" s="26"/>
      <c r="DC246" s="26"/>
      <c r="DD246" s="29"/>
      <c r="DQ246" s="26"/>
      <c r="DR246" s="26"/>
      <c r="DS246" s="26"/>
      <c r="DT246" s="26"/>
      <c r="DU246" s="26"/>
      <c r="DV246" s="26"/>
      <c r="DW246" s="26"/>
      <c r="EB246" s="26"/>
      <c r="EC246" s="30"/>
      <c r="EU246" s="31"/>
      <c r="FM246" s="30"/>
      <c r="GE246" s="32"/>
      <c r="GW246" s="30"/>
      <c r="HO246" s="32"/>
      <c r="IG246" s="30"/>
      <c r="IY246" s="31"/>
      <c r="KI246" s="31"/>
      <c r="KZ246" s="93"/>
      <c r="LA246" s="93"/>
      <c r="LB246" s="93"/>
      <c r="LC246" s="93"/>
      <c r="LD246" s="93"/>
      <c r="LE246" s="93"/>
      <c r="LF246" s="93"/>
      <c r="LG246" s="93"/>
      <c r="LH246" s="93"/>
      <c r="LI246" s="93"/>
      <c r="LJ246" s="93"/>
      <c r="LK246" s="93"/>
      <c r="LL246" s="93"/>
      <c r="LM246" s="93"/>
      <c r="LN246" s="93"/>
      <c r="LO246" s="93"/>
      <c r="LP246" s="93"/>
      <c r="LQ246" s="93"/>
      <c r="LR246" s="93"/>
      <c r="LS246" s="93"/>
      <c r="LT246" s="93"/>
      <c r="LU246" s="93"/>
      <c r="LV246" s="93"/>
      <c r="LW246" s="93"/>
      <c r="LX246" s="93"/>
      <c r="LY246" s="93"/>
      <c r="LZ246" s="93"/>
      <c r="MA246" s="93"/>
      <c r="MB246" s="93"/>
      <c r="MC246" s="93"/>
      <c r="MD246" s="93"/>
      <c r="ME246" s="93"/>
      <c r="MF246" s="93"/>
      <c r="MG246" s="93"/>
      <c r="MH246" s="93"/>
      <c r="MI246" s="93"/>
      <c r="MJ246" s="93"/>
      <c r="MK246" s="93"/>
      <c r="ML246" s="93"/>
      <c r="MM246" s="93"/>
      <c r="MN246" s="93"/>
      <c r="MO246" s="93"/>
      <c r="MP246" s="93"/>
      <c r="MQ246" s="93"/>
      <c r="MR246" s="93"/>
      <c r="MS246" s="93"/>
      <c r="MT246" s="93"/>
      <c r="MU246" s="93"/>
      <c r="MV246" s="93"/>
      <c r="MW246" s="93"/>
      <c r="MX246" s="93"/>
      <c r="MY246" s="93"/>
      <c r="MZ246" s="93"/>
      <c r="NA246" s="93"/>
      <c r="NB246" s="93"/>
      <c r="NC246" s="93"/>
      <c r="ND246" s="93"/>
      <c r="NE246" s="93"/>
      <c r="NF246" s="93"/>
      <c r="NG246" s="93"/>
      <c r="NH246" s="93"/>
      <c r="NI246" s="93"/>
      <c r="NJ246" s="93"/>
      <c r="NK246" s="93"/>
      <c r="NL246" s="93"/>
      <c r="NM246" s="93"/>
      <c r="NN246" s="93"/>
      <c r="NO246" s="93"/>
      <c r="NP246" s="93"/>
      <c r="NQ246" s="93"/>
      <c r="NR246" s="93"/>
      <c r="NS246" s="93"/>
      <c r="NT246" s="93"/>
      <c r="NU246" s="93"/>
      <c r="NV246" s="93"/>
      <c r="NW246" s="93"/>
      <c r="NX246" s="93"/>
      <c r="NY246" s="93"/>
      <c r="NZ246" s="93"/>
      <c r="OA246" s="93"/>
      <c r="OB246" s="93"/>
      <c r="OC246" s="93"/>
      <c r="OD246" s="93"/>
      <c r="OE246" s="93"/>
      <c r="OF246" s="93"/>
      <c r="OG246" s="93"/>
      <c r="OH246" s="93"/>
      <c r="OI246" s="93"/>
      <c r="OJ246" s="93"/>
      <c r="OK246" s="93"/>
      <c r="OL246" s="93"/>
      <c r="OM246" s="93"/>
      <c r="ON246" s="93"/>
      <c r="OO246" s="93"/>
      <c r="OP246" s="93"/>
      <c r="OQ246" s="93"/>
      <c r="OR246" s="93"/>
      <c r="OS246" s="93"/>
      <c r="OT246" s="93"/>
      <c r="OU246" s="93"/>
      <c r="OV246" s="93"/>
      <c r="OW246" s="93"/>
      <c r="OX246" s="93"/>
      <c r="OY246" s="93"/>
      <c r="OZ246" s="93"/>
      <c r="PA246" s="93"/>
      <c r="PB246" s="93"/>
      <c r="PC246" s="93"/>
      <c r="PD246" s="93"/>
      <c r="PE246" s="93"/>
      <c r="PF246" s="93"/>
      <c r="PG246" s="93"/>
      <c r="PH246" s="93"/>
      <c r="PI246" s="93"/>
      <c r="PJ246" s="93"/>
      <c r="PK246" s="93"/>
      <c r="PL246" s="93"/>
      <c r="PM246" s="93"/>
      <c r="PN246" s="93"/>
      <c r="PO246" s="93"/>
      <c r="PP246" s="93"/>
      <c r="PQ246" s="93"/>
      <c r="PR246" s="93"/>
      <c r="PS246" s="93"/>
      <c r="PT246" s="93"/>
      <c r="PU246" s="93"/>
      <c r="PV246" s="93"/>
      <c r="PW246" s="93"/>
      <c r="PX246" s="93"/>
      <c r="PY246" s="93"/>
      <c r="PZ246" s="93"/>
      <c r="QA246" s="93"/>
      <c r="QB246" s="93"/>
      <c r="QC246" s="93"/>
      <c r="QD246" s="93"/>
      <c r="QE246" s="93"/>
      <c r="QF246" s="93"/>
      <c r="QG246" s="93"/>
      <c r="QH246" s="93"/>
      <c r="QI246" s="93"/>
      <c r="QJ246" s="93"/>
      <c r="QK246" s="93"/>
      <c r="QL246" s="93"/>
      <c r="QM246" s="93"/>
      <c r="QN246" s="93"/>
      <c r="QO246" s="93"/>
      <c r="QP246" s="93"/>
      <c r="QQ246" s="93"/>
      <c r="QR246" s="93"/>
      <c r="QS246" s="93"/>
      <c r="QT246" s="93"/>
      <c r="QU246" s="93"/>
      <c r="QV246" s="93"/>
      <c r="QW246" s="93"/>
      <c r="QX246" s="93"/>
      <c r="QY246" s="93"/>
      <c r="QZ246" s="93"/>
      <c r="RA246" s="93"/>
      <c r="RB246" s="93"/>
      <c r="RC246" s="93"/>
      <c r="RD246" s="93"/>
      <c r="RE246" s="93"/>
      <c r="RF246" s="93"/>
      <c r="RG246" s="93"/>
      <c r="RH246" s="93"/>
      <c r="RI246" s="93"/>
      <c r="RJ246" s="93"/>
      <c r="RK246" s="93"/>
      <c r="RL246" s="93"/>
      <c r="RM246" s="93"/>
      <c r="RN246" s="93"/>
      <c r="RO246" s="93"/>
      <c r="RP246" s="93"/>
      <c r="RQ246" s="93"/>
      <c r="RR246" s="93"/>
      <c r="RS246" s="93"/>
      <c r="RT246" s="93"/>
      <c r="RU246" s="93"/>
      <c r="RV246" s="93"/>
      <c r="RW246" s="93"/>
      <c r="RX246" s="93"/>
      <c r="RY246" s="93"/>
      <c r="RZ246" s="93"/>
      <c r="SA246" s="93"/>
      <c r="SB246" s="93"/>
      <c r="SC246" s="93"/>
      <c r="SD246" s="93"/>
      <c r="SE246" s="93"/>
      <c r="SF246" s="93"/>
      <c r="SG246" s="93"/>
      <c r="SH246" s="93"/>
      <c r="SI246" s="93"/>
      <c r="SJ246" s="93"/>
      <c r="SK246" s="93"/>
      <c r="SL246" s="93"/>
      <c r="SM246" s="93"/>
      <c r="SN246" s="93"/>
      <c r="SO246" s="93"/>
      <c r="SP246" s="93"/>
      <c r="SQ246" s="93"/>
      <c r="SR246" s="93"/>
      <c r="SS246" s="93"/>
      <c r="ST246" s="93"/>
      <c r="SU246" s="93"/>
      <c r="SV246" s="93"/>
      <c r="SW246" s="93"/>
      <c r="SX246" s="93"/>
      <c r="SY246" s="93"/>
      <c r="SZ246" s="93"/>
      <c r="TA246" s="93"/>
      <c r="TB246" s="93"/>
      <c r="TC246" s="93"/>
      <c r="TD246" s="93"/>
      <c r="TE246" s="93"/>
      <c r="TF246" s="93"/>
      <c r="TG246" s="93"/>
      <c r="TH246" s="93"/>
      <c r="TI246" s="93"/>
      <c r="TJ246" s="93"/>
      <c r="TK246" s="93"/>
      <c r="TL246" s="93"/>
      <c r="TM246" s="93"/>
      <c r="TN246" s="93"/>
      <c r="TO246" s="93"/>
      <c r="TP246" s="93"/>
    </row>
    <row r="247" spans="1:536" x14ac:dyDescent="0.25">
      <c r="A247" s="21"/>
      <c r="B247" s="79"/>
      <c r="D247" s="13"/>
      <c r="E247" s="13"/>
      <c r="F247" s="22"/>
      <c r="G247" s="13"/>
      <c r="H247" s="13"/>
      <c r="Y247" s="53"/>
      <c r="Z247" s="53"/>
      <c r="AC247" s="25"/>
      <c r="AD247" s="25"/>
      <c r="AH247" s="42"/>
      <c r="AI247" s="42"/>
      <c r="BF247" s="27"/>
      <c r="BH247" s="6"/>
      <c r="BI247" s="6"/>
      <c r="BJ247" s="6"/>
      <c r="BL247" s="6"/>
      <c r="BM247" s="6"/>
      <c r="BN247" s="6"/>
      <c r="BO247" s="6"/>
      <c r="BP247" s="6"/>
      <c r="BQ247" s="6"/>
      <c r="BR247" s="6"/>
      <c r="BT247" s="6"/>
      <c r="BU247" s="6"/>
      <c r="BW247" s="6"/>
      <c r="BX247" s="6"/>
      <c r="BY247" s="6"/>
      <c r="BZ247" s="25"/>
      <c r="CA247" s="6"/>
      <c r="CB247" s="6"/>
      <c r="CC247" s="6"/>
      <c r="CD247" s="6"/>
      <c r="CE247" s="6"/>
      <c r="CF247" s="6"/>
      <c r="CG247" s="6"/>
      <c r="CH247" s="6"/>
      <c r="CI247" s="6"/>
      <c r="CK247" s="6"/>
      <c r="CL247" s="6"/>
      <c r="CM247" s="6"/>
      <c r="CX247" s="13"/>
      <c r="CY247" s="13"/>
      <c r="CZ247" s="26"/>
      <c r="DA247" s="26"/>
      <c r="DB247" s="26"/>
      <c r="DC247" s="26"/>
      <c r="DD247" s="29"/>
      <c r="DQ247" s="26"/>
      <c r="DR247" s="26"/>
      <c r="DS247" s="26"/>
      <c r="DT247" s="26"/>
      <c r="DU247" s="26"/>
      <c r="DV247" s="26"/>
      <c r="DW247" s="26"/>
      <c r="EB247" s="26"/>
      <c r="EC247" s="30"/>
      <c r="EU247" s="30"/>
      <c r="FM247" s="30"/>
      <c r="GE247" s="30"/>
      <c r="GW247" s="30"/>
      <c r="HO247" s="32"/>
      <c r="IG247" s="30"/>
      <c r="IY247" s="31"/>
      <c r="KI247" s="31"/>
      <c r="KZ247" s="25"/>
      <c r="LA247"/>
      <c r="LB247"/>
      <c r="LC247"/>
      <c r="LD247"/>
      <c r="LE247"/>
      <c r="LF247"/>
      <c r="LG247"/>
      <c r="LH247"/>
      <c r="LI247" s="13"/>
      <c r="LJ247" s="13"/>
      <c r="LK247" s="13"/>
      <c r="LL247" s="25"/>
      <c r="LM247" s="25"/>
      <c r="LN247"/>
      <c r="LO247" s="83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</row>
    <row r="248" spans="1:536" x14ac:dyDescent="0.25">
      <c r="A248" s="21"/>
      <c r="B248" s="79"/>
      <c r="D248" s="13"/>
      <c r="E248" s="13"/>
      <c r="F248" s="22"/>
      <c r="G248" s="13"/>
      <c r="H248" s="13"/>
      <c r="Y248" s="53"/>
      <c r="Z248" s="53"/>
      <c r="AC248" s="25"/>
      <c r="AD248" s="25"/>
      <c r="BF248" s="27"/>
      <c r="BG248" s="23"/>
      <c r="CX248" s="13"/>
      <c r="CY248" s="13"/>
      <c r="CZ248" s="26"/>
      <c r="DA248" s="26"/>
      <c r="DB248" s="26"/>
      <c r="DC248" s="26"/>
      <c r="DD248" s="29"/>
      <c r="DQ248" s="26"/>
      <c r="DR248" s="26"/>
      <c r="DS248" s="26"/>
      <c r="DT248" s="26"/>
      <c r="DU248" s="26"/>
      <c r="DV248" s="26"/>
      <c r="DW248" s="26"/>
      <c r="EB248" s="26"/>
      <c r="EC248" s="30"/>
      <c r="EU248" s="31"/>
      <c r="FM248" s="30"/>
      <c r="GE248" s="32"/>
      <c r="GW248" s="30"/>
      <c r="HO248" s="32"/>
      <c r="IG248" s="30"/>
      <c r="IY248" s="31"/>
      <c r="KI248" s="31"/>
      <c r="KZ248" s="42"/>
      <c r="LA248" s="42"/>
      <c r="LB248" s="42"/>
      <c r="LC248" s="42"/>
      <c r="LD248" s="42"/>
      <c r="LE248" s="42"/>
      <c r="LF248" s="42"/>
      <c r="LG248" s="42"/>
      <c r="LH248" s="42"/>
      <c r="LI248" s="42"/>
      <c r="LJ248" s="42"/>
      <c r="LK248" s="42"/>
      <c r="LL248" s="42"/>
      <c r="LM248" s="42"/>
      <c r="LN248" s="42"/>
      <c r="LO248" s="42"/>
      <c r="LP248" s="42"/>
      <c r="LQ248" s="42"/>
      <c r="LR248" s="42"/>
      <c r="LS248" s="42"/>
      <c r="LT248" s="42"/>
      <c r="LU248" s="42"/>
      <c r="LV248" s="42"/>
      <c r="LW248" s="42"/>
      <c r="LX248" s="42"/>
      <c r="LY248" s="42"/>
      <c r="LZ248" s="42"/>
      <c r="MA248" s="42"/>
      <c r="MB248" s="42"/>
      <c r="MC248" s="42"/>
      <c r="MD248" s="42"/>
      <c r="ME248" s="42"/>
      <c r="MF248" s="42"/>
      <c r="MG248" s="42"/>
      <c r="MH248" s="42"/>
      <c r="MI248" s="42"/>
      <c r="MJ248" s="42"/>
      <c r="MK248" s="42"/>
      <c r="ML248" s="42"/>
      <c r="MM248" s="42"/>
      <c r="MN248" s="42"/>
      <c r="MO248" s="42"/>
      <c r="MP248" s="42"/>
      <c r="MQ248" s="42"/>
      <c r="MR248" s="42"/>
      <c r="MS248" s="42"/>
      <c r="MT248" s="42"/>
      <c r="MU248" s="42"/>
      <c r="MV248" s="42"/>
      <c r="MW248" s="42"/>
      <c r="MX248" s="42"/>
      <c r="MY248" s="42"/>
      <c r="MZ248" s="42"/>
      <c r="NA248" s="42"/>
      <c r="NB248" s="42"/>
      <c r="NC248" s="42"/>
      <c r="ND248" s="42"/>
      <c r="NE248" s="42"/>
      <c r="NF248" s="42"/>
      <c r="NG248" s="42"/>
      <c r="NH248" s="42"/>
      <c r="NI248" s="42"/>
      <c r="NJ248" s="42"/>
      <c r="NK248" s="42"/>
      <c r="NL248" s="42"/>
      <c r="NM248" s="42"/>
      <c r="NN248" s="42"/>
      <c r="NO248" s="42"/>
      <c r="NP248" s="42"/>
      <c r="NQ248" s="42"/>
      <c r="NR248" s="42"/>
      <c r="NS248" s="42"/>
      <c r="NT248" s="42"/>
      <c r="NU248" s="42"/>
      <c r="NV248" s="42"/>
      <c r="NW248" s="42"/>
      <c r="NX248" s="42"/>
      <c r="NY248" s="42"/>
      <c r="NZ248" s="42"/>
      <c r="OA248" s="42"/>
      <c r="OB248" s="42"/>
      <c r="OC248" s="42"/>
      <c r="OD248" s="42"/>
      <c r="OE248" s="42"/>
      <c r="OF248" s="42"/>
      <c r="OG248" s="42"/>
      <c r="OH248" s="42"/>
      <c r="OI248" s="42"/>
      <c r="OJ248" s="42"/>
      <c r="OK248" s="42"/>
      <c r="OL248" s="42"/>
      <c r="OM248" s="42"/>
      <c r="ON248" s="42"/>
      <c r="OO248" s="42"/>
      <c r="OP248" s="42"/>
      <c r="OQ248" s="42"/>
      <c r="OR248" s="42"/>
      <c r="OS248" s="42"/>
      <c r="OT248" s="42"/>
      <c r="OU248" s="42"/>
      <c r="OV248" s="42"/>
      <c r="OW248" s="42"/>
      <c r="OX248" s="42"/>
      <c r="OY248" s="42"/>
      <c r="OZ248" s="42"/>
      <c r="PA248" s="42"/>
      <c r="PB248" s="42"/>
      <c r="PC248" s="42"/>
      <c r="PD248" s="42"/>
      <c r="PE248" s="42"/>
      <c r="PF248" s="42"/>
      <c r="PG248" s="42"/>
      <c r="PH248" s="42"/>
      <c r="PI248" s="42"/>
      <c r="PJ248" s="42"/>
      <c r="PK248" s="42"/>
      <c r="PL248" s="42"/>
      <c r="PM248" s="42"/>
      <c r="PN248" s="42"/>
      <c r="PO248" s="42"/>
      <c r="PP248" s="42"/>
      <c r="PQ248" s="42"/>
      <c r="PR248" s="42"/>
      <c r="PS248" s="42"/>
      <c r="PT248" s="42"/>
      <c r="PU248" s="42"/>
      <c r="PV248" s="42"/>
      <c r="PW248" s="42"/>
      <c r="PX248" s="42"/>
      <c r="PY248" s="42"/>
      <c r="PZ248" s="42"/>
      <c r="QA248" s="42"/>
      <c r="QB248" s="42"/>
      <c r="QC248" s="42"/>
      <c r="QD248" s="42"/>
      <c r="QE248" s="42"/>
      <c r="QF248" s="42"/>
      <c r="QG248" s="42"/>
      <c r="QH248" s="42"/>
      <c r="QI248" s="42"/>
      <c r="QJ248" s="42"/>
      <c r="QK248" s="42"/>
      <c r="QL248" s="42"/>
      <c r="QM248" s="42"/>
      <c r="QN248" s="42"/>
      <c r="QO248" s="42"/>
      <c r="QP248" s="42"/>
      <c r="QQ248" s="42"/>
      <c r="QR248" s="42"/>
      <c r="QS248" s="42"/>
      <c r="QT248" s="42"/>
      <c r="QU248" s="42"/>
      <c r="QV248" s="42"/>
      <c r="QW248" s="42"/>
      <c r="QX248" s="42"/>
      <c r="QY248" s="42"/>
      <c r="QZ248" s="42"/>
      <c r="RA248" s="42"/>
      <c r="RB248" s="42"/>
      <c r="RC248" s="42"/>
      <c r="RD248" s="42"/>
      <c r="RE248" s="42"/>
      <c r="RF248" s="42"/>
      <c r="RG248" s="42"/>
      <c r="RH248" s="42"/>
      <c r="RI248" s="42"/>
      <c r="RJ248" s="42"/>
      <c r="RK248" s="42"/>
      <c r="RL248" s="42"/>
      <c r="RM248" s="42"/>
      <c r="RN248" s="42"/>
      <c r="RO248" s="42"/>
      <c r="RP248" s="42"/>
      <c r="RQ248" s="42"/>
      <c r="RR248" s="42"/>
      <c r="RS248" s="42"/>
      <c r="RT248" s="42"/>
      <c r="RU248" s="42"/>
      <c r="RV248" s="42"/>
      <c r="RW248" s="42"/>
      <c r="RX248" s="42"/>
      <c r="RY248" s="42"/>
      <c r="RZ248" s="42"/>
      <c r="SA248" s="42"/>
      <c r="SB248" s="42"/>
      <c r="SC248" s="42"/>
      <c r="SD248" s="42"/>
      <c r="SE248" s="42"/>
      <c r="SF248" s="42"/>
      <c r="SG248" s="42"/>
      <c r="SH248" s="42"/>
      <c r="SI248" s="42"/>
      <c r="SJ248" s="42"/>
      <c r="SK248" s="42"/>
      <c r="SL248" s="42"/>
      <c r="SM248" s="42"/>
      <c r="SN248" s="42"/>
      <c r="SO248" s="42"/>
      <c r="SP248" s="42"/>
      <c r="SQ248" s="42"/>
      <c r="SR248" s="42"/>
      <c r="SS248" s="42"/>
      <c r="ST248" s="42"/>
      <c r="SU248" s="42"/>
      <c r="SV248" s="42"/>
      <c r="SW248" s="42"/>
      <c r="SX248" s="42"/>
      <c r="SY248" s="42"/>
      <c r="SZ248" s="42"/>
      <c r="TA248" s="42"/>
      <c r="TB248" s="42"/>
      <c r="TC248" s="42"/>
      <c r="TD248" s="42"/>
      <c r="TE248" s="42"/>
      <c r="TF248" s="42"/>
      <c r="TG248" s="42"/>
      <c r="TH248" s="42"/>
      <c r="TI248" s="42"/>
      <c r="TJ248" s="42"/>
      <c r="TK248" s="42"/>
      <c r="TL248" s="42"/>
      <c r="TM248" s="42"/>
      <c r="TN248" s="42"/>
      <c r="TO248" s="42"/>
      <c r="TP248" s="42"/>
    </row>
    <row r="249" spans="1:536" x14ac:dyDescent="0.25">
      <c r="A249" s="21"/>
      <c r="B249" s="79"/>
      <c r="D249" s="13"/>
      <c r="E249" s="13"/>
      <c r="F249" s="22"/>
      <c r="G249" s="13"/>
      <c r="H249" s="13"/>
      <c r="I249" s="13"/>
      <c r="L249" s="4"/>
      <c r="M249" s="4"/>
      <c r="N249" s="4"/>
      <c r="P249" s="4"/>
      <c r="Q249" s="4"/>
      <c r="R249" s="4"/>
      <c r="S249" s="4"/>
      <c r="T249" s="4"/>
      <c r="U249" s="4"/>
      <c r="V249" s="4"/>
      <c r="Y249" s="53"/>
      <c r="Z249" s="53"/>
      <c r="AA249" s="106"/>
      <c r="AB249" s="106"/>
      <c r="AC249" s="25"/>
      <c r="AD249" s="25"/>
      <c r="AH249" s="42"/>
      <c r="AI249" s="42"/>
      <c r="BF249" s="27"/>
      <c r="BH249" s="6"/>
      <c r="BI249" s="6"/>
      <c r="BJ249" s="6"/>
      <c r="BL249" s="6"/>
      <c r="BM249" s="6"/>
      <c r="BN249" s="6"/>
      <c r="BO249" s="6"/>
      <c r="BP249" s="6"/>
      <c r="BQ249" s="6"/>
      <c r="BR249" s="6"/>
      <c r="BT249" s="6"/>
      <c r="BU249" s="43"/>
      <c r="BW249" s="43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K249" s="6"/>
      <c r="CL249" s="6"/>
      <c r="CM249" s="6"/>
      <c r="CX249" s="13"/>
      <c r="CY249" s="13"/>
      <c r="CZ249" s="26"/>
      <c r="DD249" s="29"/>
      <c r="DQ249" s="26"/>
      <c r="DR249" s="26"/>
      <c r="DS249" s="26"/>
      <c r="DT249" s="26"/>
      <c r="DU249" s="26"/>
      <c r="DV249" s="26"/>
      <c r="DW249" s="26"/>
      <c r="EB249" s="26"/>
      <c r="EC249" s="30"/>
      <c r="EU249" s="31"/>
      <c r="FM249" s="30"/>
      <c r="GE249" s="32"/>
      <c r="GW249" s="30"/>
      <c r="HO249" s="32"/>
      <c r="IG249" s="30"/>
      <c r="IY249" s="31"/>
      <c r="KI249" s="31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</row>
    <row r="250" spans="1:536" x14ac:dyDescent="0.25">
      <c r="A250" s="21"/>
      <c r="B250" s="79"/>
      <c r="D250" s="13"/>
      <c r="E250" s="13"/>
      <c r="F250" s="22"/>
      <c r="G250" s="13"/>
      <c r="H250" s="13"/>
      <c r="K250" s="13"/>
      <c r="Y250" s="53"/>
      <c r="Z250" s="53"/>
      <c r="AD250" s="25"/>
      <c r="AI250" s="42"/>
      <c r="BF250" s="27"/>
      <c r="BH250" s="6"/>
      <c r="BI250" s="6"/>
      <c r="BJ250" s="6"/>
      <c r="BL250" s="6"/>
      <c r="BM250" s="6"/>
      <c r="BN250" s="6"/>
      <c r="BO250" s="6"/>
      <c r="BP250" s="6"/>
      <c r="BQ250" s="6"/>
      <c r="BR250" s="6"/>
      <c r="BT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K250" s="6"/>
      <c r="CL250" s="6"/>
      <c r="CM250" s="6"/>
      <c r="CX250" s="13"/>
      <c r="CY250" s="13"/>
      <c r="CZ250" s="26"/>
      <c r="DD250" s="29"/>
      <c r="DV250" s="26"/>
      <c r="DW250" s="26"/>
      <c r="EB250" s="26"/>
      <c r="EC250" s="30"/>
      <c r="EU250" s="31"/>
      <c r="FM250" s="30"/>
      <c r="GE250" s="32"/>
      <c r="GW250" s="30"/>
      <c r="HO250" s="32"/>
      <c r="IG250" s="30"/>
      <c r="IY250" s="31"/>
      <c r="KI250" s="31"/>
    </row>
    <row r="251" spans="1:536" x14ac:dyDescent="0.25">
      <c r="A251" s="88"/>
      <c r="B251" s="151"/>
      <c r="D251" s="36"/>
      <c r="E251" s="36"/>
      <c r="F251" s="117"/>
      <c r="G251" s="36"/>
      <c r="H251" s="36"/>
      <c r="I251" s="152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128"/>
      <c r="X251" s="128"/>
      <c r="Y251" s="53"/>
      <c r="Z251" s="53"/>
      <c r="AA251" s="128"/>
      <c r="AB251" s="128"/>
      <c r="AC251" s="128"/>
      <c r="AD251" s="25"/>
      <c r="AE251" s="36"/>
      <c r="AF251" s="36"/>
      <c r="AG251" s="36"/>
      <c r="AH251" s="36"/>
      <c r="AI251" s="119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120"/>
      <c r="BD251" s="120"/>
      <c r="BE251" s="120"/>
      <c r="BF251" s="129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128"/>
      <c r="BV251" s="128"/>
      <c r="BW251" s="128"/>
      <c r="BX251" s="36"/>
      <c r="BY251" s="36"/>
      <c r="BZ251" s="36"/>
      <c r="CA251" s="36"/>
      <c r="CB251" s="88"/>
      <c r="CC251" s="36"/>
      <c r="CD251" s="36"/>
      <c r="CE251" s="36"/>
      <c r="CF251" s="36"/>
      <c r="CG251" s="36"/>
      <c r="CH251" s="36"/>
      <c r="CI251" s="36"/>
      <c r="CK251" s="36"/>
      <c r="CL251" s="36"/>
      <c r="CM251" s="36"/>
      <c r="CN251" s="123"/>
      <c r="CO251" s="123"/>
      <c r="CP251" s="36"/>
      <c r="CQ251" s="36"/>
      <c r="CR251" s="36"/>
      <c r="CS251" s="128"/>
      <c r="CT251" s="128"/>
      <c r="CU251" s="128"/>
      <c r="CV251" s="128"/>
      <c r="CW251" s="128"/>
      <c r="CX251" s="13"/>
      <c r="CY251" s="13"/>
      <c r="CZ251" s="120"/>
      <c r="DA251" s="120"/>
      <c r="DB251" s="120"/>
      <c r="DC251" s="120"/>
      <c r="DD251" s="153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120"/>
      <c r="DW251" s="120"/>
      <c r="DX251" s="36"/>
      <c r="DY251" s="36"/>
      <c r="DZ251" s="36"/>
      <c r="EA251" s="36"/>
      <c r="EB251" s="120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6"/>
      <c r="IV251" s="36"/>
      <c r="IW251" s="36"/>
      <c r="IX251" s="36"/>
      <c r="IY251" s="36"/>
      <c r="IZ251" s="36"/>
      <c r="JA251" s="36"/>
      <c r="JB251" s="36"/>
      <c r="JC251" s="36"/>
      <c r="JD251" s="36"/>
      <c r="JE251" s="36"/>
      <c r="JF251" s="36"/>
      <c r="JG251" s="36"/>
      <c r="JH251" s="36"/>
      <c r="JI251" s="36"/>
      <c r="JJ251" s="36"/>
      <c r="JK251" s="36"/>
      <c r="JL251" s="36"/>
      <c r="JM251" s="36"/>
      <c r="JN251" s="36"/>
      <c r="JO251" s="36"/>
      <c r="JP251" s="36"/>
      <c r="JQ251" s="36"/>
      <c r="JR251" s="36"/>
      <c r="JS251" s="36"/>
      <c r="JT251" s="36"/>
      <c r="JU251" s="36"/>
      <c r="JV251" s="36"/>
      <c r="JW251" s="36"/>
      <c r="JX251" s="36"/>
      <c r="JY251" s="36"/>
      <c r="JZ251" s="36"/>
      <c r="KA251" s="36"/>
      <c r="KB251" s="36"/>
      <c r="KC251" s="36"/>
      <c r="KD251" s="36"/>
      <c r="KE251" s="36"/>
      <c r="KF251" s="36"/>
      <c r="KG251" s="36"/>
      <c r="KH251" s="36"/>
      <c r="KI251" s="36"/>
      <c r="KJ251" s="36"/>
      <c r="KK251" s="36"/>
      <c r="KL251" s="36"/>
      <c r="KM251" s="36"/>
      <c r="KN251" s="36"/>
      <c r="KO251" s="36"/>
      <c r="KP251" s="36"/>
      <c r="KQ251" s="36"/>
      <c r="KR251" s="36"/>
      <c r="KS251" s="36"/>
      <c r="KT251" s="36"/>
      <c r="KU251" s="36"/>
      <c r="KV251" s="36"/>
      <c r="KW251" s="36"/>
      <c r="KX251" s="36"/>
      <c r="KY251" s="36"/>
      <c r="KZ251" s="36"/>
      <c r="LA251" s="36"/>
      <c r="LB251" s="36"/>
      <c r="LC251" s="36"/>
      <c r="LD251" s="36"/>
      <c r="LE251" s="36"/>
      <c r="LF251" s="36"/>
      <c r="LG251" s="36"/>
      <c r="LH251" s="36"/>
      <c r="LI251" s="36"/>
      <c r="LJ251" s="36"/>
      <c r="LK251" s="36"/>
      <c r="LL251" s="36"/>
      <c r="LM251" s="36"/>
      <c r="LN251" s="36"/>
      <c r="LO251" s="36"/>
      <c r="LP251" s="36"/>
      <c r="LQ251" s="36"/>
      <c r="LR251" s="36"/>
      <c r="LS251" s="36"/>
      <c r="LT251" s="36"/>
      <c r="LU251" s="36"/>
      <c r="LV251" s="36"/>
      <c r="LW251" s="36"/>
      <c r="LX251" s="36"/>
      <c r="LY251" s="36"/>
      <c r="LZ251" s="36"/>
      <c r="MA251" s="36"/>
      <c r="MB251" s="36"/>
      <c r="MC251" s="36"/>
      <c r="MD251" s="36"/>
      <c r="ME251" s="36"/>
      <c r="MF251" s="36"/>
      <c r="MG251" s="36"/>
      <c r="MH251" s="36"/>
      <c r="MI251" s="36"/>
      <c r="MJ251" s="36"/>
      <c r="MK251" s="36"/>
      <c r="ML251" s="36"/>
      <c r="MM251" s="36"/>
      <c r="MN251" s="36"/>
      <c r="MO251" s="36"/>
      <c r="MP251" s="36"/>
      <c r="MQ251" s="36"/>
      <c r="MR251" s="36"/>
      <c r="MS251" s="36"/>
      <c r="MT251" s="36"/>
      <c r="MU251" s="36"/>
      <c r="MV251" s="36"/>
      <c r="MW251" s="36"/>
      <c r="MX251" s="36"/>
      <c r="MY251" s="36"/>
      <c r="MZ251" s="36"/>
      <c r="NA251" s="36"/>
      <c r="NB251" s="36"/>
      <c r="NC251" s="36"/>
      <c r="ND251" s="36"/>
      <c r="NE251" s="36"/>
      <c r="NF251" s="36"/>
      <c r="NG251" s="36"/>
      <c r="NH251" s="36"/>
      <c r="NI251" s="36"/>
      <c r="NJ251" s="36"/>
      <c r="NK251" s="36"/>
      <c r="NL251" s="36"/>
      <c r="NM251" s="36"/>
      <c r="NN251" s="36"/>
      <c r="NO251" s="36"/>
      <c r="NP251" s="36"/>
      <c r="NQ251" s="36"/>
      <c r="NR251" s="36"/>
      <c r="NS251" s="36"/>
      <c r="NT251" s="36"/>
      <c r="NU251" s="36"/>
      <c r="NV251" s="36"/>
      <c r="NW251" s="36"/>
      <c r="NX251" s="36"/>
      <c r="NY251" s="36"/>
      <c r="NZ251" s="36"/>
      <c r="OA251" s="36"/>
      <c r="OB251" s="36"/>
      <c r="OC251" s="36"/>
      <c r="OD251" s="36"/>
      <c r="OE251" s="36"/>
      <c r="OF251" s="36"/>
      <c r="OG251" s="36"/>
      <c r="OH251" s="36"/>
      <c r="OI251" s="36"/>
      <c r="OJ251" s="36"/>
      <c r="OK251" s="36"/>
      <c r="OL251" s="36"/>
      <c r="OM251" s="36"/>
      <c r="ON251" s="36"/>
      <c r="OO251" s="36"/>
      <c r="OP251" s="36"/>
      <c r="OQ251" s="36"/>
      <c r="OR251" s="36"/>
      <c r="OS251" s="36"/>
      <c r="OT251" s="36"/>
      <c r="OU251" s="36"/>
      <c r="OV251" s="36"/>
      <c r="OW251" s="36"/>
      <c r="OX251" s="36"/>
      <c r="OY251" s="36"/>
      <c r="OZ251" s="36"/>
      <c r="PA251" s="36"/>
      <c r="PB251" s="36"/>
      <c r="PC251" s="36"/>
      <c r="PD251" s="36"/>
      <c r="PE251" s="36"/>
      <c r="PF251" s="36"/>
      <c r="PG251" s="36"/>
      <c r="PH251" s="36"/>
      <c r="PI251" s="36"/>
      <c r="PJ251" s="36"/>
      <c r="PK251" s="36"/>
      <c r="PL251" s="36"/>
      <c r="PM251" s="36"/>
      <c r="PN251" s="36"/>
      <c r="PO251" s="36"/>
      <c r="PP251" s="36"/>
      <c r="PQ251" s="36"/>
      <c r="PR251" s="36"/>
      <c r="PS251" s="36"/>
      <c r="PT251" s="36"/>
      <c r="PU251" s="36"/>
      <c r="PV251" s="36"/>
      <c r="PW251" s="36"/>
      <c r="PX251" s="36"/>
      <c r="PY251" s="36"/>
      <c r="PZ251" s="36"/>
      <c r="QA251" s="36"/>
      <c r="QB251" s="36"/>
      <c r="QC251" s="36"/>
      <c r="QD251" s="36"/>
      <c r="QE251" s="36"/>
      <c r="QF251" s="36"/>
      <c r="QG251" s="36"/>
      <c r="QH251" s="36"/>
      <c r="QI251" s="36"/>
      <c r="QJ251" s="36"/>
      <c r="QK251" s="36"/>
      <c r="QL251" s="36"/>
      <c r="QM251" s="36"/>
      <c r="QN251" s="36"/>
      <c r="QO251" s="36"/>
      <c r="QP251" s="36"/>
      <c r="QQ251" s="36"/>
      <c r="QR251" s="36"/>
      <c r="QS251" s="36"/>
      <c r="QT251" s="36"/>
      <c r="QU251" s="36"/>
      <c r="QV251" s="36"/>
      <c r="QW251" s="36"/>
      <c r="QX251" s="36"/>
      <c r="QY251" s="36"/>
      <c r="QZ251" s="36"/>
      <c r="RA251" s="36"/>
      <c r="RB251" s="36"/>
      <c r="RC251" s="36"/>
      <c r="RD251" s="36"/>
      <c r="RE251" s="36"/>
      <c r="RF251" s="36"/>
      <c r="RG251" s="36"/>
      <c r="RH251" s="36"/>
      <c r="RI251" s="36"/>
      <c r="RJ251" s="36"/>
      <c r="RK251" s="36"/>
      <c r="RL251" s="36"/>
      <c r="RM251" s="36"/>
      <c r="RN251" s="36"/>
      <c r="RO251" s="36"/>
      <c r="RP251" s="36"/>
      <c r="RQ251" s="36"/>
      <c r="RR251" s="36"/>
      <c r="RS251" s="36"/>
      <c r="RT251" s="36"/>
      <c r="RU251" s="36"/>
      <c r="RV251" s="36"/>
      <c r="RW251" s="36"/>
      <c r="RX251" s="36"/>
      <c r="RY251" s="36"/>
      <c r="RZ251" s="36"/>
      <c r="SA251" s="36"/>
      <c r="SB251" s="36"/>
      <c r="SC251" s="36"/>
      <c r="SD251" s="36"/>
      <c r="SE251" s="36"/>
      <c r="SF251" s="36"/>
      <c r="SG251" s="36"/>
      <c r="SH251" s="36"/>
      <c r="SI251" s="36"/>
      <c r="SJ251" s="36"/>
      <c r="SK251" s="36"/>
      <c r="SL251" s="36"/>
      <c r="SM251" s="36"/>
      <c r="SN251" s="36"/>
      <c r="SO251" s="36"/>
      <c r="SP251" s="36"/>
      <c r="SQ251" s="36"/>
      <c r="SR251" s="36"/>
      <c r="SS251" s="36"/>
      <c r="ST251" s="36"/>
      <c r="SU251" s="36"/>
      <c r="SV251" s="36"/>
      <c r="SW251" s="36"/>
      <c r="SX251" s="36"/>
      <c r="SY251" s="36"/>
      <c r="SZ251" s="36"/>
      <c r="TA251" s="36"/>
      <c r="TB251" s="36"/>
      <c r="TC251" s="36"/>
      <c r="TD251" s="36"/>
      <c r="TE251" s="36"/>
      <c r="TF251" s="36"/>
      <c r="TG251" s="36"/>
      <c r="TH251" s="36"/>
      <c r="TI251" s="36"/>
      <c r="TJ251" s="36"/>
      <c r="TK251" s="36"/>
      <c r="TL251" s="36"/>
      <c r="TM251" s="36"/>
      <c r="TN251" s="36"/>
      <c r="TO251" s="36"/>
      <c r="TP251" s="36"/>
    </row>
    <row r="252" spans="1:536" x14ac:dyDescent="0.25">
      <c r="A252" s="88"/>
      <c r="B252" s="151"/>
      <c r="D252" s="36"/>
      <c r="E252" s="36"/>
      <c r="F252" s="117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128"/>
      <c r="X252" s="128"/>
      <c r="Y252" s="53"/>
      <c r="Z252" s="53"/>
      <c r="AA252" s="118"/>
      <c r="AB252" s="118"/>
      <c r="AC252" s="128"/>
      <c r="AD252" s="25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120"/>
      <c r="BD252" s="120"/>
      <c r="BE252" s="120"/>
      <c r="BF252" s="129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128"/>
      <c r="BV252" s="128"/>
      <c r="BW252" s="128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K252" s="36"/>
      <c r="CL252" s="36"/>
      <c r="CM252" s="36"/>
      <c r="CN252" s="123"/>
      <c r="CO252" s="123"/>
      <c r="CP252" s="36"/>
      <c r="CQ252" s="36"/>
      <c r="CR252" s="36"/>
      <c r="CS252" s="128"/>
      <c r="CT252" s="128"/>
      <c r="CU252" s="128"/>
      <c r="CV252" s="128"/>
      <c r="CW252" s="128"/>
      <c r="CX252" s="13"/>
      <c r="CY252" s="13"/>
      <c r="CZ252" s="120"/>
      <c r="DA252" s="120"/>
      <c r="DB252" s="120"/>
      <c r="DC252" s="120"/>
      <c r="DD252" s="153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120"/>
      <c r="DR252" s="120"/>
      <c r="DS252" s="120"/>
      <c r="DT252" s="120"/>
      <c r="DU252" s="120"/>
      <c r="DV252" s="120"/>
      <c r="DW252" s="120"/>
      <c r="DX252" s="36"/>
      <c r="DY252" s="36"/>
      <c r="DZ252" s="36"/>
      <c r="EA252" s="36"/>
      <c r="EB252" s="120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6"/>
      <c r="IR252" s="36"/>
      <c r="IS252" s="36"/>
      <c r="IT252" s="36"/>
      <c r="IU252" s="36"/>
      <c r="IV252" s="36"/>
      <c r="IW252" s="36"/>
      <c r="IX252" s="36"/>
      <c r="IY252" s="36"/>
      <c r="IZ252" s="36"/>
      <c r="JA252" s="36"/>
      <c r="JB252" s="36"/>
      <c r="JC252" s="36"/>
      <c r="JD252" s="36"/>
      <c r="JE252" s="36"/>
      <c r="JF252" s="36"/>
      <c r="JG252" s="36"/>
      <c r="JH252" s="36"/>
      <c r="JI252" s="36"/>
      <c r="JJ252" s="36"/>
      <c r="JK252" s="36"/>
      <c r="JL252" s="36"/>
      <c r="JM252" s="36"/>
      <c r="JN252" s="36"/>
      <c r="JO252" s="36"/>
      <c r="JP252" s="36"/>
      <c r="JQ252" s="36"/>
      <c r="JR252" s="36"/>
      <c r="JS252" s="36"/>
      <c r="JT252" s="36"/>
      <c r="JU252" s="36"/>
      <c r="JV252" s="36"/>
      <c r="JW252" s="36"/>
      <c r="JX252" s="36"/>
      <c r="JY252" s="36"/>
      <c r="JZ252" s="36"/>
      <c r="KA252" s="36"/>
      <c r="KB252" s="36"/>
      <c r="KC252" s="36"/>
      <c r="KD252" s="36"/>
      <c r="KE252" s="36"/>
      <c r="KF252" s="36"/>
      <c r="KG252" s="36"/>
      <c r="KH252" s="36"/>
      <c r="KI252" s="36"/>
      <c r="KJ252" s="36"/>
      <c r="KK252" s="36"/>
      <c r="KL252" s="36"/>
      <c r="KM252" s="36"/>
      <c r="KN252" s="36"/>
      <c r="KO252" s="36"/>
      <c r="KP252" s="36"/>
      <c r="KQ252" s="36"/>
      <c r="KR252" s="36"/>
      <c r="KS252" s="36"/>
      <c r="KT252" s="36"/>
      <c r="KU252" s="36"/>
      <c r="KV252" s="36"/>
      <c r="KW252" s="36"/>
      <c r="KX252" s="36"/>
      <c r="KY252" s="36"/>
      <c r="KZ252" s="155"/>
      <c r="LA252" s="155"/>
      <c r="LB252" s="155"/>
      <c r="LC252" s="155"/>
      <c r="LD252" s="155"/>
      <c r="LE252" s="155"/>
      <c r="LF252" s="155"/>
      <c r="LG252" s="155"/>
      <c r="LH252" s="155"/>
      <c r="LI252" s="155"/>
      <c r="LJ252" s="155"/>
      <c r="LK252" s="155"/>
      <c r="LL252" s="155"/>
      <c r="LM252" s="155"/>
      <c r="LN252" s="155"/>
      <c r="LO252" s="155"/>
      <c r="LP252" s="155"/>
      <c r="LQ252" s="155"/>
      <c r="LR252" s="155"/>
      <c r="LS252" s="155"/>
      <c r="LT252" s="155"/>
      <c r="LU252" s="155"/>
      <c r="LV252" s="155"/>
      <c r="LW252" s="155"/>
      <c r="LX252" s="155"/>
      <c r="LY252" s="155"/>
      <c r="LZ252" s="155"/>
      <c r="MA252" s="155"/>
      <c r="MB252" s="155"/>
      <c r="MC252" s="155"/>
      <c r="MD252" s="155"/>
      <c r="ME252" s="155"/>
      <c r="MF252" s="155"/>
      <c r="MG252" s="155"/>
      <c r="MH252" s="155"/>
      <c r="MI252" s="155"/>
      <c r="MJ252" s="155"/>
      <c r="MK252" s="155"/>
      <c r="ML252" s="155"/>
      <c r="MM252" s="155"/>
      <c r="MN252" s="155"/>
      <c r="MO252" s="155"/>
      <c r="MP252" s="155"/>
      <c r="MQ252" s="155"/>
      <c r="MR252" s="155"/>
      <c r="MS252" s="155"/>
      <c r="MT252" s="155"/>
      <c r="MU252" s="155"/>
      <c r="MV252" s="155"/>
      <c r="MW252" s="155"/>
      <c r="MX252" s="155"/>
      <c r="MY252" s="155"/>
      <c r="MZ252" s="155"/>
      <c r="NA252" s="155"/>
      <c r="NB252" s="155"/>
      <c r="NC252" s="155"/>
      <c r="ND252" s="155"/>
      <c r="NE252" s="155"/>
      <c r="NF252" s="155"/>
      <c r="NG252" s="155"/>
      <c r="NH252" s="155"/>
      <c r="NI252" s="155"/>
      <c r="NJ252" s="155"/>
      <c r="NK252" s="155"/>
      <c r="NL252" s="155"/>
      <c r="NM252" s="155"/>
      <c r="NN252" s="155"/>
      <c r="NO252" s="155"/>
      <c r="NP252" s="155"/>
      <c r="NQ252" s="155"/>
      <c r="NR252" s="155"/>
      <c r="NS252" s="155"/>
      <c r="NT252" s="155"/>
      <c r="NU252" s="155"/>
      <c r="NV252" s="155"/>
      <c r="NW252" s="155"/>
      <c r="NX252" s="155"/>
      <c r="NY252" s="155"/>
      <c r="NZ252" s="155"/>
      <c r="OA252" s="155"/>
      <c r="OB252" s="155"/>
      <c r="OC252" s="155"/>
      <c r="OD252" s="155"/>
      <c r="OE252" s="155"/>
      <c r="OF252" s="155"/>
      <c r="OG252" s="155"/>
      <c r="OH252" s="155"/>
      <c r="OI252" s="155"/>
      <c r="OJ252" s="155"/>
      <c r="OK252" s="155"/>
      <c r="OL252" s="155"/>
      <c r="OM252" s="155"/>
      <c r="ON252" s="155"/>
      <c r="OO252" s="155"/>
      <c r="OP252" s="155"/>
      <c r="OQ252" s="155"/>
      <c r="OR252" s="155"/>
      <c r="OS252" s="155"/>
      <c r="OT252" s="155"/>
      <c r="OU252" s="155"/>
      <c r="OV252" s="155"/>
      <c r="OW252" s="155"/>
      <c r="OX252" s="155"/>
      <c r="OY252" s="155"/>
      <c r="OZ252" s="155"/>
      <c r="PA252" s="155"/>
      <c r="PB252" s="155"/>
      <c r="PC252" s="155"/>
      <c r="PD252" s="155"/>
      <c r="PE252" s="155"/>
      <c r="PF252" s="155"/>
      <c r="PG252" s="155"/>
      <c r="PH252" s="155"/>
      <c r="PI252" s="155"/>
      <c r="PJ252" s="155"/>
      <c r="PK252" s="155"/>
      <c r="PL252" s="155"/>
      <c r="PM252" s="155"/>
      <c r="PN252" s="155"/>
      <c r="PO252" s="155"/>
      <c r="PP252" s="155"/>
      <c r="PQ252" s="155"/>
      <c r="PR252" s="155"/>
      <c r="PS252" s="155"/>
      <c r="PT252" s="155"/>
      <c r="PU252" s="155"/>
      <c r="PV252" s="155"/>
      <c r="PW252" s="155"/>
      <c r="PX252" s="155"/>
      <c r="PY252" s="155"/>
      <c r="PZ252" s="155"/>
      <c r="QA252" s="155"/>
      <c r="QB252" s="155"/>
      <c r="QC252" s="155"/>
      <c r="QD252" s="155"/>
      <c r="QE252" s="155"/>
      <c r="QF252" s="155"/>
      <c r="QG252" s="155"/>
      <c r="QH252" s="155"/>
      <c r="QI252" s="155"/>
      <c r="QJ252" s="155"/>
      <c r="QK252" s="155"/>
      <c r="QL252" s="155"/>
      <c r="QM252" s="155"/>
      <c r="QN252" s="155"/>
      <c r="QO252" s="155"/>
      <c r="QP252" s="155"/>
      <c r="QQ252" s="155"/>
      <c r="QR252" s="155"/>
      <c r="QS252" s="155"/>
      <c r="QT252" s="155"/>
      <c r="QU252" s="155"/>
      <c r="QV252" s="155"/>
      <c r="QW252" s="155"/>
      <c r="QX252" s="155"/>
      <c r="QY252" s="155"/>
      <c r="QZ252" s="155"/>
      <c r="RA252" s="155"/>
      <c r="RB252" s="155"/>
      <c r="RC252" s="155"/>
      <c r="RD252" s="155"/>
      <c r="RE252" s="155"/>
      <c r="RF252" s="155"/>
      <c r="RG252" s="155"/>
      <c r="RH252" s="155"/>
      <c r="RI252" s="155"/>
      <c r="RJ252" s="155"/>
      <c r="RK252" s="155"/>
      <c r="RL252" s="155"/>
      <c r="RM252" s="155"/>
      <c r="RN252" s="155"/>
      <c r="RO252" s="155"/>
      <c r="RP252" s="155"/>
      <c r="RQ252" s="155"/>
      <c r="RR252" s="155"/>
      <c r="RS252" s="155"/>
      <c r="RT252" s="155"/>
      <c r="RU252" s="155"/>
      <c r="RV252" s="155"/>
      <c r="RW252" s="155"/>
      <c r="RX252" s="155"/>
      <c r="RY252" s="155"/>
      <c r="RZ252" s="155"/>
      <c r="SA252" s="155"/>
      <c r="SB252" s="155"/>
      <c r="SC252" s="155"/>
      <c r="SD252" s="155"/>
      <c r="SE252" s="155"/>
      <c r="SF252" s="155"/>
      <c r="SG252" s="155"/>
      <c r="SH252" s="155"/>
      <c r="SI252" s="155"/>
      <c r="SJ252" s="155"/>
      <c r="SK252" s="155"/>
      <c r="SL252" s="155"/>
      <c r="SM252" s="155"/>
      <c r="SN252" s="155"/>
      <c r="SO252" s="155"/>
      <c r="SP252" s="155"/>
      <c r="SQ252" s="155"/>
      <c r="SR252" s="155"/>
      <c r="SS252" s="155"/>
      <c r="ST252" s="155"/>
      <c r="SU252" s="155"/>
      <c r="SV252" s="155"/>
      <c r="SW252" s="155"/>
      <c r="SX252" s="155"/>
      <c r="SY252" s="155"/>
      <c r="SZ252" s="155"/>
      <c r="TA252" s="155"/>
      <c r="TB252" s="155"/>
      <c r="TC252" s="155"/>
      <c r="TD252" s="155"/>
      <c r="TE252" s="155"/>
      <c r="TF252" s="155"/>
      <c r="TG252" s="155"/>
      <c r="TH252" s="155"/>
      <c r="TI252" s="155"/>
      <c r="TJ252" s="155"/>
      <c r="TK252" s="155"/>
      <c r="TL252" s="155"/>
      <c r="TM252" s="155"/>
      <c r="TN252" s="155"/>
      <c r="TO252" s="155"/>
      <c r="TP252" s="155"/>
    </row>
    <row r="253" spans="1:536" x14ac:dyDescent="0.25">
      <c r="A253" s="88"/>
      <c r="B253" s="151"/>
      <c r="D253" s="36"/>
      <c r="E253" s="36"/>
      <c r="F253" s="117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128"/>
      <c r="X253" s="128"/>
      <c r="Y253" s="53"/>
      <c r="Z253" s="53"/>
      <c r="AA253" s="128"/>
      <c r="AB253" s="128"/>
      <c r="AC253" s="128"/>
      <c r="AD253" s="25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120"/>
      <c r="BD253" s="120"/>
      <c r="BE253" s="120"/>
      <c r="BF253" s="121"/>
      <c r="BG253" s="36"/>
      <c r="BH253" s="36"/>
      <c r="BI253" s="36"/>
      <c r="BJ253" s="36"/>
      <c r="BK253" s="128"/>
      <c r="BL253" s="36"/>
      <c r="BM253" s="36"/>
      <c r="BN253" s="36"/>
      <c r="BO253" s="36"/>
      <c r="BP253" s="36"/>
      <c r="BQ253" s="36"/>
      <c r="BR253" s="36"/>
      <c r="BS253" s="128"/>
      <c r="BT253" s="36"/>
      <c r="BU253" s="128"/>
      <c r="BV253" s="128"/>
      <c r="BW253" s="128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K253" s="36"/>
      <c r="CL253" s="36"/>
      <c r="CM253" s="36"/>
      <c r="CN253" s="123"/>
      <c r="CO253" s="123"/>
      <c r="CP253" s="36"/>
      <c r="CQ253" s="36"/>
      <c r="CR253" s="36"/>
      <c r="CS253" s="128"/>
      <c r="CT253" s="128"/>
      <c r="CU253" s="128"/>
      <c r="CV253" s="128"/>
      <c r="CW253" s="128"/>
      <c r="CX253" s="13"/>
      <c r="CY253" s="13"/>
      <c r="CZ253" s="120"/>
      <c r="DA253" s="120"/>
      <c r="DB253" s="120"/>
      <c r="DC253" s="120"/>
      <c r="DD253" s="153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120"/>
      <c r="DR253" s="120"/>
      <c r="DS253" s="120"/>
      <c r="DT253" s="120"/>
      <c r="DU253" s="120"/>
      <c r="DV253" s="120"/>
      <c r="DW253" s="120"/>
      <c r="DX253" s="36"/>
      <c r="DY253" s="36"/>
      <c r="DZ253" s="36"/>
      <c r="EA253" s="36"/>
      <c r="EB253" s="120"/>
      <c r="EC253" s="125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12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125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127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125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127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125"/>
      <c r="IH253" s="36"/>
      <c r="II253" s="36"/>
      <c r="IJ253" s="36"/>
      <c r="IK253" s="36"/>
      <c r="IL253" s="36"/>
      <c r="IM253" s="36"/>
      <c r="IN253" s="36"/>
      <c r="IO253" s="36"/>
      <c r="IP253" s="36"/>
      <c r="IQ253" s="36"/>
      <c r="IR253" s="36"/>
      <c r="IS253" s="36"/>
      <c r="IT253" s="36"/>
      <c r="IU253" s="36"/>
      <c r="IV253" s="36"/>
      <c r="IW253" s="36"/>
      <c r="IX253" s="36"/>
      <c r="IY253" s="126"/>
      <c r="IZ253" s="36"/>
      <c r="JA253" s="36"/>
      <c r="JB253" s="36"/>
      <c r="JC253" s="36"/>
      <c r="JD253" s="36"/>
      <c r="JE253" s="36"/>
      <c r="JF253" s="36"/>
      <c r="JG253" s="36"/>
      <c r="JH253" s="36"/>
      <c r="JI253" s="36"/>
      <c r="JJ253" s="36"/>
      <c r="JK253" s="36"/>
      <c r="JL253" s="36"/>
      <c r="JM253" s="36"/>
      <c r="JN253" s="36"/>
      <c r="JO253" s="36"/>
      <c r="JP253" s="36"/>
      <c r="JQ253" s="36"/>
      <c r="JR253" s="36"/>
      <c r="JS253" s="36"/>
      <c r="JT253" s="36"/>
      <c r="JU253" s="36"/>
      <c r="JV253" s="36"/>
      <c r="JW253" s="36"/>
      <c r="JX253" s="36"/>
      <c r="JY253" s="36"/>
      <c r="JZ253" s="36"/>
      <c r="KA253" s="36"/>
      <c r="KB253" s="36"/>
      <c r="KC253" s="36"/>
      <c r="KD253" s="36"/>
      <c r="KE253" s="36"/>
      <c r="KF253" s="36"/>
      <c r="KG253" s="36"/>
      <c r="KH253" s="36"/>
      <c r="KI253" s="126"/>
      <c r="KJ253" s="36"/>
      <c r="KK253" s="36"/>
      <c r="KL253" s="36"/>
      <c r="KM253" s="36"/>
      <c r="KN253" s="36"/>
      <c r="KO253" s="36"/>
      <c r="KP253" s="36"/>
      <c r="KQ253" s="36"/>
      <c r="KR253" s="36"/>
      <c r="KS253" s="36"/>
      <c r="KT253" s="36"/>
      <c r="KU253" s="36"/>
      <c r="KV253" s="36"/>
      <c r="KW253" s="36"/>
      <c r="KX253" s="36"/>
      <c r="KY253" s="36"/>
      <c r="KZ253" s="155"/>
      <c r="LA253" s="155"/>
      <c r="LB253" s="155"/>
      <c r="LC253" s="155"/>
      <c r="LD253" s="155"/>
      <c r="LE253" s="155"/>
      <c r="LF253" s="155"/>
      <c r="LG253" s="155"/>
      <c r="LH253" s="155"/>
      <c r="LI253" s="155"/>
      <c r="LJ253" s="155"/>
      <c r="LK253" s="155"/>
      <c r="LL253" s="155"/>
      <c r="LM253" s="155"/>
      <c r="LN253" s="155"/>
      <c r="LO253" s="155"/>
      <c r="LP253" s="155"/>
      <c r="LQ253" s="155"/>
      <c r="LR253" s="155"/>
      <c r="LS253" s="155"/>
      <c r="LT253" s="155"/>
      <c r="LU253" s="155"/>
      <c r="LV253" s="155"/>
      <c r="LW253" s="155"/>
      <c r="LX253" s="155"/>
      <c r="LY253" s="155"/>
      <c r="LZ253" s="156"/>
      <c r="MA253" s="155"/>
      <c r="MB253" s="155"/>
      <c r="MC253" s="155"/>
      <c r="MD253" s="155"/>
      <c r="ME253" s="155"/>
      <c r="MF253" s="155"/>
      <c r="MG253" s="155"/>
      <c r="MH253" s="155"/>
      <c r="MI253" s="155"/>
      <c r="MJ253" s="155"/>
      <c r="MK253" s="155"/>
      <c r="ML253" s="155"/>
      <c r="MM253" s="155"/>
      <c r="MN253" s="155"/>
      <c r="MO253" s="155"/>
      <c r="MP253" s="155"/>
      <c r="MQ253" s="155"/>
      <c r="MR253" s="155"/>
      <c r="MS253" s="155"/>
      <c r="MT253" s="155"/>
      <c r="MU253" s="155"/>
      <c r="MV253" s="155"/>
      <c r="MW253" s="155"/>
      <c r="MX253" s="155"/>
      <c r="MY253" s="155"/>
      <c r="MZ253" s="155"/>
      <c r="NA253" s="155"/>
      <c r="NB253" s="155"/>
      <c r="NC253" s="155"/>
      <c r="ND253" s="155"/>
      <c r="NE253" s="155"/>
      <c r="NF253" s="155"/>
      <c r="NG253" s="155"/>
      <c r="NH253" s="155"/>
      <c r="NI253" s="155"/>
      <c r="NJ253" s="155"/>
      <c r="NK253" s="155"/>
      <c r="NL253" s="155"/>
      <c r="NM253" s="155"/>
      <c r="NN253" s="155"/>
      <c r="NO253" s="155"/>
      <c r="NP253" s="155"/>
      <c r="NQ253" s="155"/>
      <c r="NR253" s="155"/>
      <c r="NS253" s="155"/>
      <c r="NT253" s="155"/>
      <c r="NU253" s="155"/>
      <c r="NV253" s="155"/>
      <c r="NW253" s="155"/>
      <c r="NX253" s="155"/>
      <c r="NY253" s="155"/>
      <c r="NZ253" s="155"/>
      <c r="OA253" s="155"/>
      <c r="OB253" s="155"/>
      <c r="OC253" s="155"/>
      <c r="OD253" s="155"/>
      <c r="OE253" s="155"/>
      <c r="OF253" s="155"/>
      <c r="OG253" s="155"/>
      <c r="OH253" s="155"/>
      <c r="OI253" s="155"/>
      <c r="OJ253" s="155"/>
      <c r="OK253" s="155"/>
      <c r="OL253" s="155"/>
      <c r="OM253" s="155"/>
      <c r="ON253" s="155"/>
      <c r="OO253" s="155"/>
      <c r="OP253" s="155"/>
      <c r="OQ253" s="155"/>
      <c r="OR253" s="155"/>
      <c r="OS253" s="155"/>
      <c r="OT253" s="155"/>
      <c r="OU253" s="155"/>
      <c r="OV253" s="155"/>
      <c r="OW253" s="155"/>
      <c r="OX253" s="155"/>
      <c r="OY253" s="155"/>
      <c r="OZ253" s="155"/>
      <c r="PA253" s="155"/>
      <c r="PB253" s="155"/>
      <c r="PC253" s="155"/>
      <c r="PD253" s="155"/>
      <c r="PE253" s="155"/>
      <c r="PF253" s="155"/>
      <c r="PG253" s="155"/>
      <c r="PH253" s="155"/>
      <c r="PI253" s="155"/>
      <c r="PJ253" s="155"/>
      <c r="PK253" s="155"/>
      <c r="PL253" s="155"/>
      <c r="PM253" s="155"/>
      <c r="PN253" s="155"/>
      <c r="PO253" s="155"/>
      <c r="PP253" s="155"/>
      <c r="PQ253" s="155"/>
      <c r="PR253" s="155"/>
      <c r="PS253" s="155"/>
      <c r="PT253" s="155"/>
      <c r="PU253" s="155"/>
      <c r="PV253" s="155"/>
      <c r="PW253" s="155"/>
      <c r="PX253" s="155"/>
      <c r="PY253" s="155"/>
      <c r="PZ253" s="155"/>
      <c r="QA253" s="155"/>
      <c r="QB253" s="155"/>
      <c r="QC253" s="155"/>
      <c r="QD253" s="155"/>
      <c r="QE253" s="155"/>
      <c r="QF253" s="155"/>
      <c r="QG253" s="155"/>
      <c r="QH253" s="155"/>
      <c r="QI253" s="155"/>
      <c r="QJ253" s="155"/>
      <c r="QK253" s="155"/>
      <c r="QL253" s="155"/>
      <c r="QM253" s="155"/>
      <c r="QN253" s="155"/>
      <c r="QO253" s="155"/>
      <c r="QP253" s="155"/>
      <c r="QQ253" s="155"/>
      <c r="QR253" s="155"/>
      <c r="QS253" s="155"/>
      <c r="QT253" s="155"/>
      <c r="QU253" s="155"/>
      <c r="QV253" s="155"/>
      <c r="QW253" s="155"/>
      <c r="QX253" s="155"/>
      <c r="QY253" s="155"/>
      <c r="QZ253" s="155"/>
      <c r="RA253" s="155"/>
      <c r="RB253" s="155"/>
      <c r="RC253" s="155"/>
      <c r="RD253" s="155"/>
      <c r="RE253" s="155"/>
      <c r="RF253" s="155"/>
      <c r="RG253" s="155"/>
      <c r="RH253" s="155"/>
      <c r="RI253" s="155"/>
      <c r="RJ253" s="155"/>
      <c r="RK253" s="155"/>
      <c r="RL253" s="155"/>
      <c r="RM253" s="155"/>
      <c r="RN253" s="155"/>
      <c r="RO253" s="155"/>
      <c r="RP253" s="155"/>
      <c r="RQ253" s="155"/>
      <c r="RR253" s="155"/>
      <c r="RS253" s="155"/>
      <c r="RT253" s="155"/>
      <c r="RU253" s="155"/>
      <c r="RV253" s="155"/>
      <c r="RW253" s="155"/>
      <c r="RX253" s="155"/>
      <c r="RY253" s="155"/>
      <c r="RZ253" s="155"/>
      <c r="SA253" s="155"/>
      <c r="SB253" s="155"/>
      <c r="SC253" s="155"/>
      <c r="SD253" s="155"/>
      <c r="SE253" s="155"/>
      <c r="SF253" s="155"/>
      <c r="SG253" s="155"/>
      <c r="SH253" s="155"/>
      <c r="SI253" s="155"/>
      <c r="SJ253" s="155"/>
      <c r="SK253" s="155"/>
      <c r="SL253" s="155"/>
      <c r="SM253" s="155"/>
      <c r="SN253" s="155"/>
      <c r="SO253" s="155"/>
      <c r="SP253" s="155"/>
      <c r="SQ253" s="155"/>
      <c r="SR253" s="155"/>
      <c r="SS253" s="155"/>
      <c r="ST253" s="155"/>
      <c r="SU253" s="155"/>
      <c r="SV253" s="155"/>
      <c r="SW253" s="155"/>
      <c r="SX253" s="155"/>
      <c r="SY253" s="155"/>
      <c r="SZ253" s="155"/>
      <c r="TA253" s="155"/>
      <c r="TB253" s="155"/>
      <c r="TC253" s="155"/>
      <c r="TD253" s="155"/>
      <c r="TE253" s="155"/>
      <c r="TF253" s="155"/>
      <c r="TG253" s="155"/>
      <c r="TH253" s="155"/>
      <c r="TI253" s="155"/>
      <c r="TJ253" s="155"/>
      <c r="TK253" s="155"/>
      <c r="TL253" s="155"/>
      <c r="TM253" s="155"/>
      <c r="TN253" s="155"/>
      <c r="TO253" s="155"/>
      <c r="TP253" s="155"/>
    </row>
    <row r="254" spans="1:536" x14ac:dyDescent="0.25">
      <c r="A254" s="21"/>
      <c r="B254" s="79"/>
      <c r="D254" s="13"/>
      <c r="E254" s="13"/>
      <c r="F254" s="22"/>
      <c r="Y254" s="53"/>
      <c r="Z254" s="53"/>
      <c r="AD254" s="25"/>
      <c r="CN254" s="105"/>
      <c r="CO254" s="105"/>
      <c r="CP254" s="105"/>
      <c r="CQ254" s="105"/>
      <c r="CX254" s="13"/>
      <c r="CY254" s="13"/>
      <c r="CZ254" s="26"/>
      <c r="DA254" s="26"/>
      <c r="DB254" s="26"/>
      <c r="DC254" s="26"/>
      <c r="DD254" s="29"/>
      <c r="DQ254" s="26"/>
      <c r="DR254" s="26"/>
      <c r="DS254" s="26"/>
      <c r="DT254" s="26"/>
      <c r="DU254" s="26"/>
      <c r="DV254" s="26"/>
      <c r="DW254" s="26"/>
      <c r="EB254" s="26"/>
      <c r="EC254" s="30"/>
      <c r="EU254" s="31"/>
      <c r="FM254" s="30"/>
      <c r="GE254" s="32"/>
      <c r="GW254" s="30"/>
      <c r="HO254" s="32"/>
      <c r="IG254" s="30"/>
      <c r="IY254" s="31"/>
      <c r="KI254" s="31"/>
    </row>
    <row r="255" spans="1:536" x14ac:dyDescent="0.25">
      <c r="A255" s="21"/>
      <c r="B255" s="13"/>
      <c r="F255" s="22"/>
      <c r="H255" s="93"/>
      <c r="AG255" s="23"/>
      <c r="AH255" s="23"/>
      <c r="BF255" s="27"/>
      <c r="CN255" s="105"/>
      <c r="CO255" s="105"/>
      <c r="CP255" s="105"/>
      <c r="CZ255" s="26"/>
      <c r="DD255" s="29"/>
      <c r="DV255" s="26"/>
      <c r="EB255" s="26"/>
      <c r="EC255" s="30"/>
      <c r="EU255" s="31"/>
      <c r="FM255" s="30"/>
      <c r="GE255" s="32"/>
      <c r="GW255" s="30"/>
      <c r="HO255" s="32"/>
      <c r="IG255" s="30"/>
      <c r="IY255" s="31"/>
      <c r="KI255" s="31"/>
    </row>
    <row r="256" spans="1:536" x14ac:dyDescent="0.25">
      <c r="A256" s="21"/>
      <c r="B256" s="13"/>
      <c r="F256" s="22"/>
      <c r="Y256" s="23"/>
      <c r="AF256" s="23"/>
      <c r="AG256" s="23"/>
      <c r="BF256" s="27"/>
      <c r="CN256" s="105"/>
      <c r="CO256" s="105"/>
      <c r="CZ256" s="26"/>
      <c r="DD256" s="29"/>
      <c r="DV256" s="26"/>
      <c r="EB256" s="26"/>
      <c r="EC256" s="30"/>
      <c r="EU256" s="31"/>
      <c r="FM256" s="30"/>
      <c r="GE256" s="32"/>
      <c r="GW256" s="30"/>
      <c r="HO256" s="32"/>
      <c r="IG256" s="30"/>
      <c r="IY256" s="31"/>
      <c r="KI256" s="31"/>
    </row>
    <row r="257" spans="1:1206" x14ac:dyDescent="0.25">
      <c r="B257" s="13"/>
      <c r="CN257" s="105"/>
      <c r="CO257" s="105"/>
      <c r="CP257" s="105"/>
      <c r="CQ257" s="105"/>
      <c r="CR257" s="105"/>
      <c r="CZ257" s="26"/>
      <c r="DD257" s="29"/>
      <c r="DV257" s="26"/>
      <c r="EB257" s="26"/>
    </row>
    <row r="258" spans="1:1206" x14ac:dyDescent="0.25">
      <c r="Y258" s="177"/>
      <c r="Z258" s="177"/>
      <c r="AG258" s="23"/>
      <c r="CN258" s="105"/>
      <c r="CO258" s="105"/>
      <c r="CP258" s="105"/>
      <c r="CZ258" s="26"/>
      <c r="DD258" s="29"/>
      <c r="DV258" s="26"/>
      <c r="EB258" s="26"/>
    </row>
    <row r="259" spans="1:1206" x14ac:dyDescent="0.25">
      <c r="CN259" s="105"/>
      <c r="CO259" s="105"/>
      <c r="CP259" s="105"/>
      <c r="CZ259" s="26"/>
      <c r="DD259" s="29"/>
      <c r="DV259" s="26"/>
      <c r="EB259" s="26"/>
    </row>
    <row r="260" spans="1:1206" x14ac:dyDescent="0.25">
      <c r="CN260" s="105"/>
      <c r="CO260" s="105"/>
      <c r="CP260" s="105"/>
      <c r="CZ260" s="26"/>
      <c r="DD260" s="29"/>
      <c r="DV260" s="26"/>
      <c r="EB260" s="26"/>
    </row>
    <row r="261" spans="1:1206" x14ac:dyDescent="0.25">
      <c r="CN261" s="105"/>
      <c r="CO261" s="105"/>
      <c r="CP261" s="105"/>
      <c r="CZ261" s="26"/>
      <c r="DD261" s="29"/>
      <c r="DV261" s="26"/>
      <c r="EB261" s="26"/>
    </row>
    <row r="262" spans="1:1206" x14ac:dyDescent="0.25">
      <c r="AF262" s="23"/>
      <c r="CN262" s="105"/>
      <c r="CO262" s="105"/>
      <c r="CP262" s="105"/>
      <c r="CZ262" s="26"/>
      <c r="DA262" s="26"/>
      <c r="DC262" s="26"/>
      <c r="DD262" s="29"/>
      <c r="DV262" s="26"/>
      <c r="EB262" s="26"/>
    </row>
    <row r="263" spans="1:1206" x14ac:dyDescent="0.25">
      <c r="AF263" s="23"/>
      <c r="CN263" s="105"/>
      <c r="CO263" s="105"/>
      <c r="CP263" s="105"/>
      <c r="CZ263" s="26"/>
      <c r="DD263" s="29"/>
      <c r="DV263" s="26"/>
      <c r="EB263" s="26"/>
    </row>
    <row r="264" spans="1:1206" x14ac:dyDescent="0.25">
      <c r="B264" s="13"/>
      <c r="CZ264" s="26"/>
      <c r="DD264" s="29"/>
      <c r="DQ264" s="26"/>
      <c r="DV264" s="26"/>
      <c r="EB264" s="26"/>
    </row>
    <row r="265" spans="1:1206" x14ac:dyDescent="0.25">
      <c r="B265" s="13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W265" s="6"/>
      <c r="CZ265" s="26"/>
      <c r="DA265" s="26"/>
      <c r="DC265" s="26"/>
      <c r="DD265" s="26"/>
      <c r="DQ265" s="26"/>
      <c r="DV265" s="26"/>
      <c r="EB265" s="26"/>
    </row>
    <row r="266" spans="1:1206" x14ac:dyDescent="0.25">
      <c r="CN266" s="105"/>
      <c r="CO266" s="105"/>
      <c r="CP266" s="105"/>
      <c r="CZ266" s="26"/>
      <c r="DA266" s="26"/>
      <c r="DC266" s="26"/>
      <c r="DD266" s="29"/>
      <c r="DQ266" s="26"/>
      <c r="DR266" s="26"/>
      <c r="DS266" s="26"/>
      <c r="DT266" s="26"/>
      <c r="DU266" s="26"/>
      <c r="DV266" s="26"/>
      <c r="EB266" s="26"/>
    </row>
    <row r="267" spans="1:1206" x14ac:dyDescent="0.25">
      <c r="B267" s="13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W267" s="6"/>
      <c r="CZ267" s="26"/>
      <c r="DD267" s="26"/>
      <c r="DQ267" s="26"/>
      <c r="DR267" s="26"/>
      <c r="DS267" s="26"/>
      <c r="DT267" s="26"/>
      <c r="DU267" s="26"/>
      <c r="DV267" s="26"/>
      <c r="EB267" s="26"/>
    </row>
    <row r="268" spans="1:1206" x14ac:dyDescent="0.25">
      <c r="A268" s="21"/>
      <c r="B268" s="13"/>
      <c r="F268" s="22"/>
      <c r="AG268" s="23"/>
      <c r="BF268" s="27"/>
      <c r="CN268" s="105"/>
      <c r="CO268" s="105"/>
      <c r="CP268" s="105"/>
      <c r="CZ268" s="26"/>
      <c r="DA268" s="26"/>
      <c r="DC268" s="26"/>
      <c r="DD268" s="29"/>
      <c r="DQ268" s="26"/>
      <c r="DR268" s="26"/>
      <c r="DS268" s="26"/>
      <c r="DT268" s="26"/>
      <c r="DU268" s="26"/>
      <c r="DV268" s="26"/>
      <c r="EB268" s="26"/>
      <c r="EC268" s="30"/>
      <c r="EU268" s="31"/>
      <c r="FM268" s="30"/>
      <c r="GE268" s="32"/>
      <c r="GW268" s="30"/>
      <c r="HO268" s="32"/>
      <c r="IG268" s="30"/>
      <c r="IY268" s="31"/>
      <c r="KI268" s="31"/>
    </row>
    <row r="269" spans="1:1206" x14ac:dyDescent="0.25">
      <c r="A269" s="21"/>
      <c r="B269" s="82"/>
      <c r="D269" s="13"/>
      <c r="E269" s="13"/>
      <c r="F269" s="22"/>
      <c r="Y269" s="53"/>
      <c r="Z269" s="53"/>
      <c r="AA269" s="43"/>
      <c r="AB269" s="43"/>
      <c r="AC269" s="25"/>
      <c r="AD269" s="25"/>
      <c r="BF269" s="27"/>
      <c r="CN269" s="105"/>
      <c r="CO269" s="105"/>
      <c r="CX269" s="13"/>
      <c r="CY269" s="13"/>
      <c r="CZ269" s="26"/>
      <c r="DA269" s="26"/>
      <c r="DB269" s="26"/>
      <c r="DC269" s="26"/>
      <c r="DD269" s="29"/>
      <c r="DQ269" s="26"/>
      <c r="DR269" s="26"/>
      <c r="DS269" s="26"/>
      <c r="DT269" s="26"/>
      <c r="DU269" s="26"/>
      <c r="DV269" s="26"/>
      <c r="DW269" s="26"/>
      <c r="EB269" s="26"/>
      <c r="EC269" s="30"/>
      <c r="EU269" s="31"/>
      <c r="FM269" s="30"/>
      <c r="GE269" s="32"/>
      <c r="GW269" s="30"/>
      <c r="HO269" s="32"/>
      <c r="IG269" s="30"/>
      <c r="IY269" s="31"/>
      <c r="KI269" s="31"/>
    </row>
    <row r="270" spans="1:1206" x14ac:dyDescent="0.25">
      <c r="A270" s="21"/>
      <c r="B270" s="82"/>
      <c r="D270" s="13"/>
      <c r="E270" s="13"/>
      <c r="F270" s="22"/>
      <c r="Y270" s="53"/>
      <c r="Z270" s="53"/>
      <c r="AA270" s="106"/>
      <c r="AC270" s="25"/>
      <c r="AD270" s="25"/>
      <c r="BF270" s="27"/>
      <c r="CN270" s="105"/>
      <c r="CO270" s="105"/>
      <c r="CX270" s="13"/>
      <c r="CY270" s="13"/>
      <c r="CZ270" s="26"/>
      <c r="DA270" s="26"/>
      <c r="DC270" s="26"/>
      <c r="DD270" s="29"/>
      <c r="DQ270" s="26"/>
      <c r="DR270" s="26"/>
      <c r="DS270" s="26"/>
      <c r="DT270" s="26"/>
      <c r="DU270" s="26"/>
      <c r="DV270" s="26"/>
      <c r="DW270" s="26"/>
      <c r="EB270" s="26"/>
      <c r="EC270" s="30"/>
      <c r="EU270" s="31"/>
      <c r="FM270" s="30"/>
      <c r="GE270" s="32"/>
      <c r="GW270" s="30"/>
      <c r="HO270" s="32"/>
      <c r="IG270" s="30"/>
      <c r="IY270" s="31"/>
      <c r="KI270" s="31"/>
    </row>
    <row r="271" spans="1:1206" x14ac:dyDescent="0.25">
      <c r="A271" s="21"/>
      <c r="B271" s="58"/>
      <c r="D271" s="13"/>
      <c r="E271" s="13"/>
      <c r="F271" s="22"/>
      <c r="Y271" s="53"/>
      <c r="Z271" s="53"/>
      <c r="AA271" s="106"/>
      <c r="AB271" s="106"/>
      <c r="AD271" s="25"/>
      <c r="BF271" s="27"/>
      <c r="CN271" s="105"/>
      <c r="CO271" s="105"/>
      <c r="CX271" s="13"/>
      <c r="CY271" s="13"/>
      <c r="CZ271" s="26"/>
      <c r="DA271" s="26"/>
      <c r="DB271" s="26"/>
      <c r="DC271" s="26"/>
      <c r="DD271" s="29"/>
      <c r="DQ271" s="26"/>
      <c r="DR271" s="26"/>
      <c r="DS271" s="26"/>
      <c r="DT271" s="26"/>
      <c r="DU271" s="26"/>
      <c r="DV271" s="26"/>
      <c r="DW271" s="26"/>
      <c r="EB271" s="26"/>
      <c r="EC271" s="30"/>
      <c r="EU271" s="31"/>
      <c r="FM271" s="30"/>
      <c r="GE271" s="32"/>
      <c r="GW271" s="30"/>
      <c r="HO271" s="32"/>
      <c r="IG271" s="30"/>
      <c r="IY271" s="31"/>
      <c r="KI271" s="3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</row>
    <row r="272" spans="1:1206" x14ac:dyDescent="0.25">
      <c r="A272" s="21"/>
      <c r="F272" s="22"/>
      <c r="I272" s="40"/>
      <c r="AC272" s="6"/>
      <c r="AD272" s="6"/>
      <c r="AE272" s="44"/>
      <c r="AF272" s="44"/>
      <c r="AH272" s="44"/>
      <c r="BF272" s="27"/>
      <c r="CJ272" s="36"/>
      <c r="CZ272" s="26"/>
      <c r="DA272" s="26"/>
      <c r="DB272" s="26"/>
      <c r="DC272" s="26"/>
      <c r="DD272" s="29"/>
      <c r="DQ272" s="26"/>
      <c r="DR272" s="26"/>
      <c r="DS272" s="26"/>
      <c r="DT272" s="26"/>
      <c r="DU272" s="26"/>
      <c r="DV272" s="26"/>
      <c r="EB272" s="26"/>
      <c r="EC272" s="30"/>
      <c r="EU272" s="31"/>
      <c r="FM272" s="30"/>
      <c r="GE272" s="32"/>
      <c r="GW272" s="30"/>
      <c r="HO272" s="32"/>
      <c r="IG272" s="30"/>
      <c r="IY272" s="31"/>
      <c r="KI272" s="31"/>
      <c r="ZX272" s="36"/>
      <c r="ZY272" s="36"/>
      <c r="ZZ272" s="36"/>
      <c r="AAA272" s="36"/>
      <c r="AAB272" s="36"/>
      <c r="AAC272" s="36"/>
      <c r="AAD272" s="36"/>
      <c r="AAE272" s="36"/>
      <c r="AAF272" s="36"/>
      <c r="AAG272" s="36"/>
      <c r="AAH272" s="36"/>
      <c r="AAI272" s="36"/>
      <c r="AAJ272" s="36"/>
      <c r="AAK272" s="36"/>
      <c r="AAL272" s="36"/>
      <c r="AAM272" s="36"/>
      <c r="AAN272" s="36"/>
      <c r="AAO272" s="36"/>
      <c r="AAP272" s="36"/>
      <c r="AAQ272" s="36"/>
      <c r="AAR272" s="36"/>
      <c r="AAS272" s="36"/>
      <c r="AAT272" s="36"/>
      <c r="AAU272" s="36"/>
      <c r="AAV272" s="36"/>
      <c r="AAW272" s="36"/>
      <c r="AAX272" s="36"/>
      <c r="AAY272" s="36"/>
      <c r="AAZ272" s="36"/>
      <c r="ABA272" s="36"/>
      <c r="ABB272" s="36"/>
      <c r="ABC272" s="36"/>
      <c r="ABD272" s="36"/>
      <c r="ABE272" s="36"/>
      <c r="ABF272" s="36"/>
      <c r="ABG272" s="36"/>
      <c r="ABH272" s="36"/>
      <c r="ABI272" s="36"/>
      <c r="ABJ272" s="36"/>
      <c r="ABK272" s="36"/>
      <c r="ABL272" s="36"/>
      <c r="ABM272" s="36"/>
      <c r="ABN272" s="36"/>
      <c r="ABO272" s="36"/>
      <c r="ABP272" s="36"/>
      <c r="ABQ272" s="36"/>
      <c r="ABR272" s="36"/>
      <c r="ABS272" s="36"/>
      <c r="ABT272" s="36"/>
      <c r="ABU272" s="36"/>
      <c r="ABV272" s="36"/>
      <c r="ABW272" s="36"/>
      <c r="ABX272" s="36"/>
      <c r="ABY272" s="36"/>
      <c r="ABZ272" s="36"/>
      <c r="ACA272" s="36"/>
      <c r="ACB272" s="36"/>
      <c r="ACC272" s="36"/>
      <c r="ACD272" s="36"/>
      <c r="ACE272" s="36"/>
      <c r="ACF272" s="36"/>
      <c r="ACG272" s="36"/>
      <c r="ACH272" s="36"/>
      <c r="ACI272" s="36"/>
      <c r="ACJ272" s="36"/>
      <c r="ACK272" s="36"/>
      <c r="ACL272" s="36"/>
      <c r="ACM272" s="36"/>
      <c r="ACN272" s="36"/>
      <c r="ACO272" s="36"/>
      <c r="ACP272" s="36"/>
      <c r="ACQ272" s="36"/>
      <c r="ACR272" s="36"/>
      <c r="ACS272" s="36"/>
      <c r="ACT272" s="36"/>
      <c r="ACU272" s="36"/>
      <c r="ACV272" s="36"/>
      <c r="ACW272" s="36"/>
      <c r="ACX272" s="36"/>
      <c r="ACY272" s="36"/>
      <c r="ACZ272" s="36"/>
      <c r="ADA272" s="36"/>
      <c r="ADB272" s="36"/>
      <c r="ADC272" s="36"/>
      <c r="ADD272" s="36"/>
      <c r="ADE272" s="36"/>
      <c r="ADF272" s="36"/>
      <c r="ADG272" s="36"/>
      <c r="ADH272" s="36"/>
      <c r="ADI272" s="36"/>
      <c r="ADJ272" s="36"/>
      <c r="ADK272" s="36"/>
      <c r="ADL272" s="36"/>
      <c r="ADM272" s="36"/>
      <c r="ADN272" s="36"/>
      <c r="ADO272" s="36"/>
      <c r="ADP272" s="36"/>
      <c r="ADQ272" s="36"/>
      <c r="ADR272" s="36"/>
      <c r="ADS272" s="36"/>
      <c r="ADT272" s="36"/>
      <c r="ADU272" s="36"/>
      <c r="ADV272" s="36"/>
      <c r="ADW272" s="36"/>
      <c r="ADX272" s="36"/>
      <c r="ADY272" s="36"/>
      <c r="ADZ272" s="36"/>
      <c r="AEA272" s="36"/>
      <c r="AEB272" s="36"/>
      <c r="AEC272" s="36"/>
      <c r="AED272" s="36"/>
      <c r="AEE272" s="36"/>
      <c r="AEF272" s="36"/>
      <c r="AEG272" s="36"/>
      <c r="AEH272" s="36"/>
      <c r="AEI272" s="36"/>
      <c r="AEJ272" s="36"/>
      <c r="AEK272" s="36"/>
      <c r="AEL272" s="36"/>
      <c r="AEM272" s="36"/>
      <c r="AEN272" s="36"/>
      <c r="AEO272" s="36"/>
      <c r="AEP272" s="36"/>
      <c r="AEQ272" s="36"/>
      <c r="AER272" s="36"/>
      <c r="AES272" s="36"/>
      <c r="AET272" s="36"/>
      <c r="AEU272" s="36"/>
      <c r="AEV272" s="36"/>
      <c r="AEW272" s="36"/>
      <c r="AEX272" s="36"/>
      <c r="AEY272" s="36"/>
      <c r="AEZ272" s="36"/>
      <c r="AFA272" s="36"/>
      <c r="AFB272" s="36"/>
      <c r="AFC272" s="36"/>
      <c r="AFD272" s="36"/>
      <c r="AFE272" s="36"/>
      <c r="AFF272" s="36"/>
      <c r="AFG272" s="36"/>
      <c r="AFH272" s="36"/>
      <c r="AFI272" s="36"/>
      <c r="AFJ272" s="36"/>
      <c r="AFK272" s="36"/>
      <c r="AFL272" s="36"/>
      <c r="AFM272" s="36"/>
      <c r="AFN272" s="36"/>
      <c r="AFO272" s="36"/>
      <c r="AFP272" s="36"/>
      <c r="AFQ272" s="36"/>
      <c r="AFR272" s="36"/>
      <c r="AFS272" s="36"/>
      <c r="AFT272" s="36"/>
      <c r="AFU272" s="36"/>
      <c r="AFV272" s="36"/>
      <c r="AFW272" s="36"/>
      <c r="AFX272" s="36"/>
      <c r="AFY272" s="36"/>
      <c r="AFZ272" s="36"/>
      <c r="AGA272" s="36"/>
      <c r="AGB272" s="36"/>
      <c r="AGC272" s="36"/>
      <c r="AGD272" s="36"/>
      <c r="AGE272" s="36"/>
      <c r="AGF272" s="36"/>
      <c r="AGG272" s="36"/>
      <c r="AGH272" s="36"/>
      <c r="AGI272" s="36"/>
      <c r="AGJ272" s="36"/>
      <c r="AGK272" s="36"/>
      <c r="AGL272" s="36"/>
      <c r="AGM272" s="36"/>
      <c r="AGN272" s="36"/>
      <c r="AGO272" s="36"/>
      <c r="AGP272" s="36"/>
      <c r="AGQ272" s="36"/>
      <c r="AGR272" s="36"/>
      <c r="AGS272" s="36"/>
      <c r="AGT272" s="36"/>
      <c r="AGU272" s="36"/>
      <c r="AGV272" s="36"/>
      <c r="AGW272" s="36"/>
      <c r="AGX272" s="36"/>
      <c r="AGY272" s="36"/>
      <c r="AGZ272" s="36"/>
      <c r="AHA272" s="36"/>
      <c r="AHB272" s="36"/>
      <c r="AHC272" s="36"/>
      <c r="AHD272" s="36"/>
      <c r="AHE272" s="36"/>
      <c r="AHF272" s="36"/>
      <c r="AHG272" s="36"/>
      <c r="AHH272" s="36"/>
      <c r="AHI272" s="36"/>
      <c r="AHJ272" s="36"/>
      <c r="AHK272" s="36"/>
      <c r="AHL272" s="36"/>
      <c r="AHM272" s="36"/>
      <c r="AHN272" s="36"/>
      <c r="AHO272" s="36"/>
      <c r="AHP272" s="36"/>
      <c r="AHQ272" s="36"/>
      <c r="AHR272" s="36"/>
      <c r="AHS272" s="36"/>
      <c r="AHT272" s="36"/>
      <c r="AHU272" s="36"/>
      <c r="AHV272" s="36"/>
      <c r="AHW272" s="36"/>
      <c r="AHX272" s="36"/>
      <c r="AHY272" s="36"/>
      <c r="AHZ272" s="36"/>
      <c r="AIA272" s="36"/>
      <c r="AIB272" s="36"/>
      <c r="AIC272" s="36"/>
      <c r="AID272" s="36"/>
      <c r="AIE272" s="36"/>
      <c r="AIF272" s="36"/>
      <c r="AIG272" s="36"/>
      <c r="AIH272" s="36"/>
      <c r="AII272" s="36"/>
      <c r="AIJ272" s="36"/>
      <c r="AIK272" s="36"/>
      <c r="AIL272" s="36"/>
      <c r="AIM272" s="36"/>
      <c r="AIN272" s="36"/>
      <c r="AIO272" s="36"/>
      <c r="AIP272" s="36"/>
      <c r="AIQ272" s="36"/>
      <c r="AIR272" s="36"/>
      <c r="AIS272" s="36"/>
      <c r="AIT272" s="36"/>
      <c r="AIU272" s="36"/>
      <c r="AIV272" s="36"/>
      <c r="AIW272" s="36"/>
      <c r="AIX272" s="36"/>
      <c r="AIY272" s="36"/>
      <c r="AIZ272" s="36"/>
      <c r="AJA272" s="36"/>
      <c r="AJB272" s="36"/>
      <c r="AJC272" s="36"/>
      <c r="AJD272" s="36"/>
      <c r="AJE272" s="36"/>
      <c r="AJF272" s="36"/>
      <c r="AJG272" s="36"/>
      <c r="AJH272" s="36"/>
      <c r="AJI272" s="36"/>
      <c r="AJJ272" s="36"/>
      <c r="AJK272" s="36"/>
      <c r="AJL272" s="36"/>
      <c r="AJM272" s="36"/>
      <c r="AJN272" s="36"/>
      <c r="AJO272" s="36"/>
      <c r="AJP272" s="36"/>
      <c r="AJQ272" s="36"/>
      <c r="AJR272" s="36"/>
      <c r="AJS272" s="36"/>
      <c r="AJT272" s="36"/>
      <c r="AJU272" s="36"/>
      <c r="AJV272" s="36"/>
      <c r="AJW272" s="36"/>
      <c r="AJX272" s="36"/>
      <c r="AJY272" s="36"/>
      <c r="AJZ272" s="36"/>
      <c r="AKA272" s="36"/>
      <c r="AKB272" s="36"/>
      <c r="AKC272" s="36"/>
      <c r="AKD272" s="36"/>
      <c r="AKE272" s="36"/>
      <c r="AKF272" s="36"/>
      <c r="AKG272" s="36"/>
      <c r="AKH272" s="36"/>
      <c r="AKI272" s="36"/>
      <c r="AKJ272" s="36"/>
      <c r="AKK272" s="36"/>
      <c r="AKL272" s="36"/>
      <c r="AKM272" s="36"/>
      <c r="AKN272" s="36"/>
      <c r="AKO272" s="36"/>
      <c r="AKP272" s="36"/>
      <c r="AKQ272" s="36"/>
      <c r="AKR272" s="36"/>
      <c r="AKS272" s="36"/>
      <c r="AKT272" s="36"/>
      <c r="AKU272" s="36"/>
      <c r="AKV272" s="36"/>
      <c r="AKW272" s="36"/>
      <c r="AKX272" s="36"/>
      <c r="AKY272" s="36"/>
      <c r="AKZ272" s="36"/>
      <c r="ALA272" s="36"/>
      <c r="ALB272" s="36"/>
      <c r="ALC272" s="36"/>
      <c r="ALD272" s="36"/>
      <c r="ALE272" s="36"/>
      <c r="ALF272" s="36"/>
      <c r="ALG272" s="36"/>
      <c r="ALH272" s="36"/>
      <c r="ALI272" s="36"/>
      <c r="ALJ272" s="36"/>
      <c r="ALK272" s="36"/>
      <c r="ALL272" s="36"/>
      <c r="ALM272" s="36"/>
      <c r="ALN272" s="36"/>
      <c r="ALO272" s="36"/>
      <c r="ALP272" s="36"/>
      <c r="ALQ272" s="36"/>
      <c r="ALR272" s="36"/>
      <c r="ALS272" s="36"/>
      <c r="ALT272" s="36"/>
      <c r="ALU272" s="36"/>
      <c r="ALV272" s="36"/>
      <c r="ALW272" s="36"/>
      <c r="ALX272" s="36"/>
      <c r="ALY272" s="36"/>
      <c r="ALZ272" s="36"/>
      <c r="AMA272" s="36"/>
      <c r="AMB272" s="36"/>
      <c r="AMC272" s="36"/>
      <c r="AMD272" s="36"/>
      <c r="AME272" s="36"/>
      <c r="AMF272" s="36"/>
      <c r="AMG272" s="36"/>
      <c r="AMH272" s="36"/>
      <c r="AMI272" s="36"/>
      <c r="AMJ272" s="36"/>
      <c r="AMK272" s="36"/>
      <c r="AML272" s="36"/>
      <c r="AMM272" s="36"/>
      <c r="AMN272" s="36"/>
      <c r="AMO272" s="36"/>
      <c r="AMP272" s="36"/>
      <c r="AMQ272" s="36"/>
      <c r="AMR272" s="36"/>
      <c r="AMS272" s="36"/>
      <c r="AMT272" s="36"/>
      <c r="AMU272" s="36"/>
      <c r="AMV272" s="36"/>
      <c r="AMW272" s="36"/>
      <c r="AMX272" s="36"/>
      <c r="AMY272" s="36"/>
      <c r="AMZ272" s="36"/>
      <c r="ANA272" s="36"/>
      <c r="ANB272" s="36"/>
      <c r="ANC272" s="36"/>
      <c r="AND272" s="36"/>
      <c r="ANE272" s="36"/>
      <c r="ANF272" s="36"/>
      <c r="ANG272" s="36"/>
      <c r="ANH272" s="36"/>
      <c r="ANI272" s="36"/>
      <c r="ANJ272" s="36"/>
      <c r="ANK272" s="36"/>
      <c r="ANL272" s="36"/>
      <c r="ANM272" s="36"/>
      <c r="ANN272" s="36"/>
      <c r="ANO272" s="36"/>
      <c r="ANP272" s="36"/>
      <c r="ANQ272" s="36"/>
      <c r="ANR272" s="36"/>
      <c r="ANS272" s="36"/>
      <c r="ANT272" s="36"/>
      <c r="ANU272" s="36"/>
      <c r="ANV272" s="36"/>
      <c r="ANW272" s="36"/>
      <c r="ANX272" s="36"/>
      <c r="ANY272" s="36"/>
      <c r="ANZ272" s="36"/>
      <c r="AOA272" s="36"/>
      <c r="AOB272" s="36"/>
      <c r="AOC272" s="36"/>
      <c r="AOD272" s="36"/>
      <c r="AOE272" s="36"/>
      <c r="AOF272" s="36"/>
      <c r="AOG272" s="36"/>
      <c r="AOH272" s="36"/>
      <c r="AOI272" s="36"/>
      <c r="AOJ272" s="36"/>
      <c r="AOK272" s="36"/>
      <c r="AOL272" s="36"/>
      <c r="AOM272" s="36"/>
      <c r="AON272" s="36"/>
      <c r="AOO272" s="36"/>
      <c r="AOP272" s="36"/>
      <c r="AOQ272" s="36"/>
      <c r="AOR272" s="36"/>
      <c r="AOS272" s="36"/>
      <c r="AOT272" s="36"/>
      <c r="AOU272" s="36"/>
      <c r="AOV272" s="36"/>
      <c r="AOW272" s="36"/>
      <c r="AOX272" s="36"/>
      <c r="AOY272" s="36"/>
      <c r="AOZ272" s="36"/>
      <c r="APA272" s="36"/>
      <c r="APB272" s="36"/>
      <c r="APC272" s="36"/>
      <c r="APD272" s="36"/>
      <c r="APE272" s="36"/>
      <c r="APF272" s="36"/>
      <c r="APG272" s="36"/>
      <c r="APH272" s="36"/>
      <c r="API272" s="36"/>
      <c r="APJ272" s="36"/>
      <c r="APK272" s="36"/>
      <c r="APL272" s="36"/>
      <c r="APM272" s="36"/>
      <c r="APN272" s="36"/>
      <c r="APO272" s="36"/>
      <c r="APP272" s="36"/>
      <c r="APQ272" s="36"/>
      <c r="APR272" s="36"/>
      <c r="APS272" s="36"/>
      <c r="APT272" s="36"/>
      <c r="APU272" s="36"/>
      <c r="APV272" s="36"/>
      <c r="APW272" s="36"/>
      <c r="APX272" s="36"/>
      <c r="APY272" s="36"/>
      <c r="APZ272" s="36"/>
      <c r="AQA272" s="36"/>
      <c r="AQB272" s="36"/>
      <c r="AQC272" s="36"/>
      <c r="AQD272" s="36"/>
      <c r="AQE272" s="36"/>
      <c r="AQF272" s="36"/>
      <c r="AQG272" s="36"/>
      <c r="AQH272" s="36"/>
      <c r="AQI272" s="36"/>
      <c r="AQJ272" s="36"/>
      <c r="AQK272" s="36"/>
      <c r="AQL272" s="36"/>
      <c r="AQM272" s="36"/>
      <c r="AQN272" s="36"/>
      <c r="AQO272" s="36"/>
      <c r="AQP272" s="36"/>
      <c r="AQQ272" s="36"/>
      <c r="AQR272" s="36"/>
      <c r="AQS272" s="36"/>
      <c r="AQT272" s="36"/>
      <c r="AQU272" s="36"/>
      <c r="AQV272" s="36"/>
      <c r="AQW272" s="36"/>
      <c r="AQX272" s="36"/>
      <c r="AQY272" s="36"/>
      <c r="AQZ272" s="36"/>
      <c r="ARA272" s="36"/>
      <c r="ARB272" s="36"/>
      <c r="ARC272" s="36"/>
      <c r="ARD272" s="36"/>
      <c r="ARE272" s="36"/>
      <c r="ARF272" s="36"/>
      <c r="ARG272" s="36"/>
      <c r="ARH272" s="36"/>
      <c r="ARI272" s="36"/>
      <c r="ARJ272" s="36"/>
      <c r="ARK272" s="36"/>
      <c r="ARL272" s="36"/>
      <c r="ARM272" s="36"/>
      <c r="ARN272" s="36"/>
      <c r="ARO272" s="36"/>
      <c r="ARP272" s="36"/>
      <c r="ARQ272" s="36"/>
      <c r="ARR272" s="36"/>
      <c r="ARS272" s="36"/>
      <c r="ART272" s="36"/>
      <c r="ARU272" s="36"/>
      <c r="ARV272" s="36"/>
      <c r="ARW272" s="36"/>
      <c r="ARX272" s="36"/>
      <c r="ARY272" s="36"/>
      <c r="ARZ272" s="36"/>
      <c r="ASA272" s="36"/>
      <c r="ASB272" s="36"/>
      <c r="ASC272" s="36"/>
      <c r="ASD272" s="36"/>
      <c r="ASE272" s="36"/>
      <c r="ASF272" s="36"/>
      <c r="ASG272" s="36"/>
      <c r="ASH272" s="36"/>
      <c r="ASI272" s="36"/>
      <c r="ASJ272" s="36"/>
      <c r="ASK272" s="36"/>
      <c r="ASL272" s="36"/>
      <c r="ASM272" s="36"/>
      <c r="ASN272" s="36"/>
      <c r="ASO272" s="36"/>
      <c r="ASP272" s="36"/>
      <c r="ASQ272" s="36"/>
      <c r="ASR272" s="36"/>
      <c r="ASS272" s="36"/>
      <c r="AST272" s="36"/>
      <c r="ASU272" s="36"/>
      <c r="ASV272" s="36"/>
      <c r="ASW272" s="36"/>
      <c r="ASX272" s="36"/>
      <c r="ASY272" s="36"/>
      <c r="ASZ272" s="36"/>
      <c r="ATA272" s="36"/>
      <c r="ATB272" s="36"/>
      <c r="ATC272" s="36"/>
      <c r="ATD272" s="36"/>
      <c r="ATE272" s="36"/>
      <c r="ATF272" s="36"/>
      <c r="ATG272" s="36"/>
      <c r="ATH272" s="36"/>
      <c r="ATI272" s="36"/>
      <c r="ATJ272" s="36"/>
    </row>
    <row r="273" spans="1:1206" x14ac:dyDescent="0.25">
      <c r="A273" s="21"/>
      <c r="B273" s="82"/>
      <c r="D273" s="13"/>
      <c r="E273" s="13"/>
      <c r="F273" s="22"/>
      <c r="G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9"/>
      <c r="X273" s="109"/>
      <c r="Y273" s="53"/>
      <c r="Z273" s="53"/>
      <c r="AA273" s="109"/>
      <c r="AB273" s="109"/>
      <c r="AC273" s="25"/>
      <c r="AD273" s="25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F273" s="27"/>
      <c r="BG273" s="42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K273" s="43"/>
      <c r="CL273" s="43"/>
      <c r="CM273" s="43"/>
      <c r="CN273" s="105"/>
      <c r="CO273" s="105"/>
      <c r="CP273" s="105"/>
      <c r="CQ273" s="105"/>
      <c r="CR273" s="158"/>
      <c r="CS273" s="97"/>
      <c r="CT273" s="97"/>
      <c r="CU273" s="97"/>
      <c r="CV273" s="97"/>
      <c r="CW273" s="97"/>
      <c r="CX273" s="13"/>
      <c r="CY273" s="13"/>
      <c r="CZ273" s="26"/>
      <c r="DD273" s="159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6"/>
      <c r="DR273" s="26"/>
      <c r="DS273" s="26"/>
      <c r="DT273" s="26"/>
      <c r="DU273" s="26"/>
      <c r="DV273" s="26"/>
      <c r="DW273" s="26"/>
      <c r="EB273" s="26"/>
      <c r="EC273" s="30"/>
      <c r="ED273" s="42"/>
      <c r="EE273" s="42"/>
      <c r="EF273" s="42"/>
      <c r="EG273" s="42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31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M273" s="30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3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30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3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30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  <c r="IW273" s="42"/>
      <c r="IX273" s="42"/>
      <c r="IY273" s="31"/>
      <c r="IZ273" s="42"/>
      <c r="JA273" s="42"/>
      <c r="JB273" s="42"/>
      <c r="JC273" s="42"/>
      <c r="JD273" s="42"/>
      <c r="JE273" s="42"/>
      <c r="JF273" s="42"/>
      <c r="JG273" s="42"/>
      <c r="JH273" s="42"/>
      <c r="JI273" s="42"/>
      <c r="JJ273" s="42"/>
      <c r="JK273" s="42"/>
      <c r="JL273" s="42"/>
      <c r="JM273" s="42"/>
      <c r="JN273" s="42"/>
      <c r="JO273" s="42"/>
      <c r="JP273" s="42"/>
      <c r="JQ273" s="42"/>
      <c r="JR273" s="42"/>
      <c r="JS273" s="42"/>
      <c r="JT273" s="42"/>
      <c r="JU273" s="42"/>
      <c r="JV273" s="42"/>
      <c r="JW273" s="42"/>
      <c r="JX273" s="42"/>
      <c r="JY273" s="42"/>
      <c r="JZ273" s="42"/>
      <c r="KA273" s="42"/>
      <c r="KB273" s="42"/>
      <c r="KC273" s="42"/>
      <c r="KD273" s="42"/>
      <c r="KE273" s="42"/>
      <c r="KF273" s="42"/>
      <c r="KG273" s="42"/>
      <c r="KH273" s="42"/>
      <c r="KI273" s="31"/>
      <c r="KJ273" s="42"/>
      <c r="KK273" s="42"/>
      <c r="KL273" s="42"/>
      <c r="KM273" s="42"/>
      <c r="KN273" s="42"/>
      <c r="KO273" s="42"/>
      <c r="KP273" s="42"/>
      <c r="KQ273" s="42"/>
      <c r="KR273" s="42"/>
      <c r="KS273" s="42"/>
      <c r="KT273" s="42"/>
      <c r="KU273" s="42"/>
      <c r="KV273" s="42"/>
      <c r="KW273" s="42"/>
      <c r="KX273" s="42"/>
      <c r="KY273" s="42"/>
      <c r="KZ273" s="21"/>
      <c r="LA273" s="21"/>
      <c r="LB273" s="21"/>
      <c r="LC273" s="21"/>
      <c r="LD273" s="21"/>
      <c r="LE273" s="21"/>
      <c r="LF273" s="21"/>
      <c r="LG273" s="21"/>
      <c r="LH273" s="21"/>
      <c r="LI273" s="21"/>
      <c r="LJ273" s="21"/>
      <c r="LK273" s="21"/>
      <c r="LL273" s="21"/>
      <c r="LM273" s="21"/>
      <c r="LN273" s="21"/>
      <c r="LO273" s="21"/>
      <c r="LP273" s="21"/>
      <c r="LQ273" s="21"/>
      <c r="LR273" s="21"/>
      <c r="LS273" s="21"/>
      <c r="LT273" s="21"/>
      <c r="LU273" s="21"/>
      <c r="LV273" s="21"/>
      <c r="LW273" s="21"/>
      <c r="LX273" s="21"/>
      <c r="LY273" s="21"/>
      <c r="LZ273" s="21"/>
      <c r="MA273" s="21"/>
      <c r="MB273" s="21"/>
      <c r="MC273" s="21"/>
      <c r="MD273" s="21"/>
      <c r="ME273" s="21"/>
      <c r="MF273" s="21"/>
      <c r="MG273" s="21"/>
      <c r="MH273" s="21"/>
      <c r="MI273" s="21"/>
      <c r="MJ273" s="21"/>
      <c r="MK273" s="21"/>
      <c r="ML273" s="21"/>
      <c r="MM273" s="21"/>
      <c r="MN273" s="21"/>
      <c r="MO273" s="21"/>
      <c r="MP273" s="21"/>
      <c r="MQ273" s="21"/>
      <c r="MR273" s="21"/>
      <c r="MS273" s="21"/>
      <c r="MT273" s="21"/>
      <c r="MU273" s="21"/>
      <c r="MV273" s="21"/>
      <c r="MW273" s="21"/>
      <c r="MX273" s="21"/>
      <c r="MY273" s="21"/>
      <c r="MZ273" s="21"/>
      <c r="NA273" s="21"/>
      <c r="NB273" s="21"/>
      <c r="NC273" s="21"/>
      <c r="ND273" s="21"/>
      <c r="NE273" s="21"/>
      <c r="NF273" s="21"/>
      <c r="NG273" s="21"/>
      <c r="NH273" s="21"/>
      <c r="NI273" s="21"/>
      <c r="NJ273" s="21"/>
      <c r="NK273" s="21"/>
      <c r="NL273" s="21"/>
      <c r="NM273" s="21"/>
      <c r="NN273" s="21"/>
      <c r="NO273" s="21"/>
      <c r="NP273" s="21"/>
      <c r="NQ273" s="21"/>
      <c r="NR273" s="21"/>
      <c r="NS273" s="21"/>
      <c r="NT273" s="21"/>
      <c r="NU273" s="21"/>
      <c r="NV273" s="21"/>
      <c r="NW273" s="21"/>
      <c r="NX273" s="21"/>
      <c r="NY273" s="21"/>
      <c r="NZ273" s="21"/>
      <c r="OA273" s="21"/>
      <c r="OB273" s="21"/>
      <c r="OC273" s="21"/>
      <c r="OD273" s="21"/>
      <c r="OE273" s="21"/>
      <c r="OF273" s="21"/>
      <c r="OG273" s="21"/>
      <c r="OH273" s="21"/>
      <c r="OI273" s="21"/>
      <c r="OJ273" s="21"/>
      <c r="OK273" s="21"/>
      <c r="OL273" s="21"/>
      <c r="OM273" s="21"/>
      <c r="ON273" s="21"/>
      <c r="OO273" s="21"/>
      <c r="OP273" s="21"/>
      <c r="OQ273" s="21"/>
      <c r="OR273" s="21"/>
      <c r="OS273" s="21"/>
      <c r="OT273" s="21"/>
      <c r="OU273" s="21"/>
      <c r="OV273" s="21"/>
      <c r="OW273" s="21"/>
      <c r="OX273" s="21"/>
      <c r="OY273" s="21"/>
      <c r="OZ273" s="21"/>
      <c r="PA273" s="21"/>
      <c r="PB273" s="21"/>
      <c r="PC273" s="21"/>
      <c r="PD273" s="21"/>
      <c r="PE273" s="21"/>
      <c r="PF273" s="21"/>
      <c r="PG273" s="21"/>
      <c r="PH273" s="21"/>
      <c r="PI273" s="21"/>
      <c r="PJ273" s="21"/>
      <c r="PK273" s="21"/>
      <c r="PL273" s="21"/>
      <c r="PM273" s="21"/>
      <c r="PN273" s="21"/>
      <c r="PO273" s="21"/>
      <c r="PP273" s="21"/>
      <c r="PQ273" s="21"/>
      <c r="PR273" s="21"/>
      <c r="PS273" s="21"/>
      <c r="PT273" s="21"/>
      <c r="PU273" s="21"/>
      <c r="PV273" s="21"/>
      <c r="PW273" s="21"/>
      <c r="PX273" s="21"/>
      <c r="PY273" s="21"/>
      <c r="PZ273" s="21"/>
      <c r="QA273" s="21"/>
      <c r="QB273" s="21"/>
      <c r="QC273" s="21"/>
      <c r="QD273" s="21"/>
      <c r="QE273" s="21"/>
      <c r="QF273" s="21"/>
      <c r="QG273" s="21"/>
      <c r="QH273" s="21"/>
      <c r="QI273" s="21"/>
      <c r="QJ273" s="21"/>
      <c r="QK273" s="21"/>
      <c r="QL273" s="21"/>
      <c r="QM273" s="21"/>
      <c r="QN273" s="21"/>
      <c r="QO273" s="21"/>
      <c r="QP273" s="21"/>
      <c r="QQ273" s="21"/>
      <c r="QR273" s="21"/>
      <c r="QS273" s="21"/>
      <c r="QT273" s="21"/>
      <c r="QU273" s="21"/>
      <c r="QV273" s="21"/>
      <c r="QW273" s="21"/>
      <c r="QX273" s="21"/>
      <c r="QY273" s="21"/>
      <c r="QZ273" s="21"/>
      <c r="RA273" s="21"/>
      <c r="RB273" s="21"/>
      <c r="RC273" s="21"/>
      <c r="RD273" s="21"/>
      <c r="RE273" s="21"/>
      <c r="RF273" s="21"/>
      <c r="RG273" s="21"/>
      <c r="RH273" s="21"/>
      <c r="RI273" s="21"/>
      <c r="RJ273" s="21"/>
      <c r="RK273" s="21"/>
      <c r="RL273" s="21"/>
      <c r="RM273" s="21"/>
      <c r="RN273" s="21"/>
      <c r="RO273" s="21"/>
      <c r="RP273" s="21"/>
      <c r="RQ273" s="21"/>
      <c r="RR273" s="21"/>
      <c r="RS273" s="21"/>
      <c r="RT273" s="21"/>
      <c r="RU273" s="21"/>
      <c r="RV273" s="21"/>
      <c r="RW273" s="21"/>
      <c r="RX273" s="21"/>
      <c r="RY273" s="21"/>
      <c r="RZ273" s="21"/>
      <c r="SA273" s="21"/>
      <c r="SB273" s="21"/>
      <c r="SC273" s="21"/>
      <c r="SD273" s="21"/>
      <c r="SE273" s="21"/>
      <c r="SF273" s="21"/>
      <c r="SG273" s="21"/>
      <c r="SH273" s="21"/>
      <c r="SI273" s="21"/>
      <c r="SJ273" s="21"/>
      <c r="SK273" s="21"/>
      <c r="SL273" s="21"/>
      <c r="SM273" s="21"/>
      <c r="SN273" s="21"/>
      <c r="SO273" s="21"/>
      <c r="SP273" s="21"/>
      <c r="SQ273" s="21"/>
      <c r="SR273" s="21"/>
      <c r="SS273" s="21"/>
      <c r="ST273" s="21"/>
      <c r="SU273" s="21"/>
      <c r="SV273" s="21"/>
      <c r="SW273" s="21"/>
      <c r="SX273" s="21"/>
      <c r="SY273" s="21"/>
      <c r="SZ273" s="21"/>
      <c r="TA273" s="21"/>
      <c r="TB273" s="21"/>
      <c r="TC273" s="21"/>
      <c r="TD273" s="21"/>
      <c r="TE273" s="21"/>
      <c r="TF273" s="21"/>
      <c r="TG273" s="21"/>
      <c r="TH273" s="21"/>
      <c r="TI273" s="21"/>
      <c r="TJ273" s="21"/>
      <c r="TK273" s="21"/>
      <c r="TL273" s="21"/>
      <c r="TM273" s="21"/>
      <c r="TN273" s="21"/>
      <c r="TO273" s="21"/>
      <c r="TP273" s="21"/>
    </row>
    <row r="274" spans="1:1206" x14ac:dyDescent="0.25">
      <c r="A274" s="21"/>
      <c r="B274" s="82"/>
      <c r="D274" s="13"/>
      <c r="E274" s="13"/>
      <c r="F274" s="22"/>
      <c r="G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9"/>
      <c r="X274" s="109"/>
      <c r="Y274" s="53"/>
      <c r="Z274" s="53"/>
      <c r="AA274" s="43"/>
      <c r="AB274" s="109"/>
      <c r="AC274" s="25"/>
      <c r="AD274" s="25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F274" s="27"/>
      <c r="BG274" s="42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N274" s="105"/>
      <c r="CO274" s="105"/>
      <c r="CP274" s="105"/>
      <c r="CQ274" s="105"/>
      <c r="CR274" s="158"/>
      <c r="CS274" s="97"/>
      <c r="CT274" s="97"/>
      <c r="CU274" s="97"/>
      <c r="CV274" s="97"/>
      <c r="CW274" s="97"/>
      <c r="CX274" s="13"/>
      <c r="CY274" s="13"/>
      <c r="CZ274" s="26"/>
      <c r="DD274" s="159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6"/>
      <c r="DR274" s="26"/>
      <c r="DS274" s="26"/>
      <c r="DT274" s="26"/>
      <c r="DU274" s="26"/>
      <c r="DV274" s="26"/>
      <c r="DW274" s="26"/>
      <c r="EB274" s="26"/>
      <c r="EC274" s="30"/>
      <c r="ED274" s="42"/>
      <c r="EE274" s="42"/>
      <c r="EF274" s="42"/>
      <c r="EG274" s="42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31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M274" s="30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3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30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3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30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  <c r="IW274" s="42"/>
      <c r="IX274" s="42"/>
      <c r="IY274" s="31"/>
      <c r="IZ274" s="42"/>
      <c r="JA274" s="42"/>
      <c r="JB274" s="42"/>
      <c r="JC274" s="42"/>
      <c r="JD274" s="42"/>
      <c r="JE274" s="42"/>
      <c r="JF274" s="42"/>
      <c r="JG274" s="42"/>
      <c r="JH274" s="42"/>
      <c r="JI274" s="42"/>
      <c r="JJ274" s="42"/>
      <c r="JK274" s="42"/>
      <c r="JL274" s="42"/>
      <c r="JM274" s="42"/>
      <c r="JN274" s="42"/>
      <c r="JO274" s="42"/>
      <c r="JP274" s="42"/>
      <c r="JQ274" s="42"/>
      <c r="JR274" s="42"/>
      <c r="JS274" s="42"/>
      <c r="JT274" s="42"/>
      <c r="JU274" s="42"/>
      <c r="JV274" s="42"/>
      <c r="JW274" s="42"/>
      <c r="JX274" s="42"/>
      <c r="JY274" s="42"/>
      <c r="JZ274" s="42"/>
      <c r="KA274" s="42"/>
      <c r="KB274" s="42"/>
      <c r="KC274" s="42"/>
      <c r="KD274" s="42"/>
      <c r="KE274" s="42"/>
      <c r="KF274" s="42"/>
      <c r="KG274" s="42"/>
      <c r="KH274" s="42"/>
      <c r="KI274" s="31"/>
      <c r="KJ274" s="42"/>
      <c r="KK274" s="42"/>
      <c r="KL274" s="42"/>
      <c r="KM274" s="42"/>
      <c r="KN274" s="42"/>
      <c r="KO274" s="42"/>
      <c r="KP274" s="42"/>
      <c r="KQ274" s="42"/>
      <c r="KR274" s="42"/>
      <c r="KS274" s="42"/>
      <c r="KT274" s="42"/>
      <c r="KU274" s="42"/>
      <c r="KV274" s="42"/>
      <c r="KW274" s="42"/>
      <c r="KX274" s="42"/>
      <c r="KY274" s="42"/>
      <c r="KZ274" s="21"/>
      <c r="LA274" s="21"/>
      <c r="LB274" s="21"/>
      <c r="LC274" s="21"/>
      <c r="LD274" s="21"/>
      <c r="LE274" s="21"/>
      <c r="LF274" s="21"/>
      <c r="LG274" s="21"/>
      <c r="LH274" s="21"/>
      <c r="LI274" s="21"/>
      <c r="LJ274" s="21"/>
      <c r="LK274" s="21"/>
      <c r="LL274" s="21"/>
      <c r="LM274" s="21"/>
      <c r="LN274" s="21"/>
      <c r="LO274" s="21"/>
      <c r="LP274" s="21"/>
      <c r="LQ274" s="21"/>
      <c r="LR274" s="21"/>
      <c r="LS274" s="21"/>
      <c r="LT274" s="21"/>
      <c r="LU274" s="21"/>
      <c r="LV274" s="21"/>
      <c r="LW274" s="21"/>
      <c r="LX274" s="21"/>
      <c r="LY274" s="21"/>
      <c r="LZ274" s="21"/>
      <c r="MA274" s="21"/>
      <c r="MB274" s="21"/>
      <c r="MC274" s="21"/>
      <c r="MD274" s="21"/>
      <c r="ME274" s="21"/>
      <c r="MF274" s="21"/>
      <c r="MG274" s="21"/>
      <c r="MH274" s="21"/>
      <c r="MI274" s="21"/>
      <c r="MJ274" s="21"/>
      <c r="MK274" s="21"/>
      <c r="ML274" s="21"/>
      <c r="MM274" s="21"/>
      <c r="MN274" s="21"/>
      <c r="MO274" s="21"/>
      <c r="MP274" s="21"/>
      <c r="MQ274" s="21"/>
      <c r="MR274" s="21"/>
      <c r="MS274" s="21"/>
      <c r="MT274" s="21"/>
      <c r="MU274" s="21"/>
      <c r="MV274" s="21"/>
      <c r="MW274" s="21"/>
      <c r="MX274" s="21"/>
      <c r="MY274" s="21"/>
      <c r="MZ274" s="21"/>
      <c r="NA274" s="21"/>
      <c r="NB274" s="21"/>
      <c r="NC274" s="21"/>
      <c r="ND274" s="21"/>
      <c r="NE274" s="21"/>
      <c r="NF274" s="21"/>
      <c r="NG274" s="21"/>
      <c r="NH274" s="21"/>
      <c r="NI274" s="21"/>
      <c r="NJ274" s="21"/>
      <c r="NK274" s="21"/>
      <c r="NL274" s="21"/>
      <c r="NM274" s="21"/>
      <c r="NN274" s="21"/>
      <c r="NO274" s="21"/>
      <c r="NP274" s="21"/>
      <c r="NQ274" s="21"/>
      <c r="NR274" s="21"/>
      <c r="NS274" s="21"/>
      <c r="NT274" s="21"/>
      <c r="NU274" s="21"/>
      <c r="NV274" s="21"/>
      <c r="NW274" s="21"/>
      <c r="NX274" s="21"/>
      <c r="NY274" s="21"/>
      <c r="NZ274" s="21"/>
      <c r="OA274" s="21"/>
      <c r="OB274" s="21"/>
      <c r="OC274" s="21"/>
      <c r="OD274" s="21"/>
      <c r="OE274" s="21"/>
      <c r="OF274" s="21"/>
      <c r="OG274" s="21"/>
      <c r="OH274" s="21"/>
      <c r="OI274" s="21"/>
      <c r="OJ274" s="21"/>
      <c r="OK274" s="21"/>
      <c r="OL274" s="21"/>
      <c r="OM274" s="21"/>
      <c r="ON274" s="21"/>
      <c r="OO274" s="21"/>
      <c r="OP274" s="21"/>
      <c r="OQ274" s="21"/>
      <c r="OR274" s="21"/>
      <c r="OS274" s="21"/>
      <c r="OT274" s="21"/>
      <c r="OU274" s="21"/>
      <c r="OV274" s="21"/>
      <c r="OW274" s="21"/>
      <c r="OX274" s="21"/>
      <c r="OY274" s="21"/>
      <c r="OZ274" s="21"/>
      <c r="PA274" s="21"/>
      <c r="PB274" s="21"/>
      <c r="PC274" s="21"/>
      <c r="PD274" s="21"/>
      <c r="PE274" s="21"/>
      <c r="PF274" s="21"/>
      <c r="PG274" s="21"/>
      <c r="PH274" s="21"/>
      <c r="PI274" s="21"/>
      <c r="PJ274" s="21"/>
      <c r="PK274" s="21"/>
      <c r="PL274" s="21"/>
      <c r="PM274" s="21"/>
      <c r="PN274" s="21"/>
      <c r="PO274" s="21"/>
      <c r="PP274" s="21"/>
      <c r="PQ274" s="21"/>
      <c r="PR274" s="21"/>
      <c r="PS274" s="21"/>
      <c r="PT274" s="21"/>
      <c r="PU274" s="21"/>
      <c r="PV274" s="21"/>
      <c r="PW274" s="21"/>
      <c r="PX274" s="21"/>
      <c r="PY274" s="21"/>
      <c r="PZ274" s="21"/>
      <c r="QA274" s="21"/>
      <c r="QB274" s="21"/>
      <c r="QC274" s="21"/>
      <c r="QD274" s="21"/>
      <c r="QE274" s="21"/>
      <c r="QF274" s="21"/>
      <c r="QG274" s="21"/>
      <c r="QH274" s="21"/>
      <c r="QI274" s="21"/>
      <c r="QJ274" s="21"/>
      <c r="QK274" s="21"/>
      <c r="QL274" s="21"/>
      <c r="QM274" s="21"/>
      <c r="QN274" s="21"/>
      <c r="QO274" s="21"/>
      <c r="QP274" s="21"/>
      <c r="QQ274" s="21"/>
      <c r="QR274" s="21"/>
      <c r="QS274" s="21"/>
      <c r="QT274" s="21"/>
      <c r="QU274" s="21"/>
      <c r="QV274" s="21"/>
      <c r="QW274" s="21"/>
      <c r="QX274" s="21"/>
      <c r="QY274" s="21"/>
      <c r="QZ274" s="21"/>
      <c r="RA274" s="21"/>
      <c r="RB274" s="21"/>
      <c r="RC274" s="21"/>
      <c r="RD274" s="21"/>
      <c r="RE274" s="21"/>
      <c r="RF274" s="21"/>
      <c r="RG274" s="21"/>
      <c r="RH274" s="21"/>
      <c r="RI274" s="21"/>
      <c r="RJ274" s="21"/>
      <c r="RK274" s="21"/>
      <c r="RL274" s="21"/>
      <c r="RM274" s="21"/>
      <c r="RN274" s="21"/>
      <c r="RO274" s="21"/>
      <c r="RP274" s="21"/>
      <c r="RQ274" s="21"/>
      <c r="RR274" s="21"/>
      <c r="RS274" s="21"/>
      <c r="RT274" s="21"/>
      <c r="RU274" s="21"/>
      <c r="RV274" s="21"/>
      <c r="RW274" s="21"/>
      <c r="RX274" s="21"/>
      <c r="RY274" s="21"/>
      <c r="RZ274" s="21"/>
      <c r="SA274" s="21"/>
      <c r="SB274" s="21"/>
      <c r="SC274" s="21"/>
      <c r="SD274" s="21"/>
      <c r="SE274" s="21"/>
      <c r="SF274" s="21"/>
      <c r="SG274" s="21"/>
      <c r="SH274" s="21"/>
      <c r="SI274" s="21"/>
      <c r="SJ274" s="21"/>
      <c r="SK274" s="21"/>
      <c r="SL274" s="21"/>
      <c r="SM274" s="21"/>
      <c r="SN274" s="21"/>
      <c r="SO274" s="21"/>
      <c r="SP274" s="21"/>
      <c r="SQ274" s="21"/>
      <c r="SR274" s="21"/>
      <c r="SS274" s="21"/>
      <c r="ST274" s="21"/>
      <c r="SU274" s="21"/>
      <c r="SV274" s="21"/>
      <c r="SW274" s="21"/>
      <c r="SX274" s="21"/>
      <c r="SY274" s="21"/>
      <c r="SZ274" s="21"/>
      <c r="TA274" s="21"/>
      <c r="TB274" s="21"/>
      <c r="TC274" s="21"/>
      <c r="TD274" s="21"/>
      <c r="TE274" s="21"/>
      <c r="TF274" s="21"/>
      <c r="TG274" s="21"/>
      <c r="TH274" s="21"/>
      <c r="TI274" s="21"/>
      <c r="TJ274" s="21"/>
      <c r="TK274" s="21"/>
      <c r="TL274" s="21"/>
      <c r="TM274" s="21"/>
      <c r="TN274" s="21"/>
      <c r="TO274" s="21"/>
      <c r="TP274" s="21"/>
    </row>
    <row r="275" spans="1:1206" x14ac:dyDescent="0.25">
      <c r="A275" s="21"/>
      <c r="F275" s="22"/>
      <c r="I275" s="40"/>
      <c r="AD275" s="6"/>
      <c r="AE275" s="40"/>
      <c r="AF275" s="40"/>
      <c r="AH275" s="40"/>
      <c r="BF275" s="27"/>
      <c r="CJ275" s="36"/>
      <c r="CZ275" s="26"/>
      <c r="DA275" s="26"/>
      <c r="DB275" s="26"/>
      <c r="DC275" s="26"/>
      <c r="DD275" s="29"/>
      <c r="DQ275" s="26"/>
      <c r="DR275" s="26"/>
      <c r="DS275" s="26"/>
      <c r="DT275" s="26"/>
      <c r="DU275" s="26"/>
      <c r="DV275" s="26"/>
      <c r="EB275" s="26"/>
      <c r="EC275" s="30"/>
      <c r="EU275" s="31"/>
      <c r="FM275" s="30"/>
      <c r="GE275" s="32"/>
      <c r="GW275" s="30"/>
      <c r="HO275" s="32"/>
      <c r="IG275" s="30"/>
      <c r="IY275" s="31"/>
      <c r="KI275" s="31"/>
      <c r="ZX275" s="36"/>
      <c r="ZY275" s="36"/>
      <c r="ZZ275" s="36"/>
      <c r="AAA275" s="36"/>
      <c r="AAB275" s="36"/>
      <c r="AAC275" s="36"/>
      <c r="AAD275" s="36"/>
      <c r="AAE275" s="36"/>
      <c r="AAF275" s="36"/>
      <c r="AAG275" s="36"/>
      <c r="AAH275" s="36"/>
      <c r="AAI275" s="36"/>
      <c r="AAJ275" s="36"/>
      <c r="AAK275" s="36"/>
      <c r="AAL275" s="36"/>
      <c r="AAM275" s="36"/>
      <c r="AAN275" s="36"/>
      <c r="AAO275" s="36"/>
      <c r="AAP275" s="36"/>
      <c r="AAQ275" s="36"/>
      <c r="AAR275" s="36"/>
      <c r="AAS275" s="36"/>
      <c r="AAT275" s="36"/>
      <c r="AAU275" s="36"/>
      <c r="AAV275" s="36"/>
      <c r="AAW275" s="36"/>
      <c r="AAX275" s="36"/>
      <c r="AAY275" s="36"/>
      <c r="AAZ275" s="36"/>
      <c r="ABA275" s="36"/>
      <c r="ABB275" s="36"/>
      <c r="ABC275" s="36"/>
      <c r="ABD275" s="36"/>
      <c r="ABE275" s="36"/>
      <c r="ABF275" s="36"/>
      <c r="ABG275" s="36"/>
      <c r="ABH275" s="36"/>
      <c r="ABI275" s="36"/>
      <c r="ABJ275" s="36"/>
      <c r="ABK275" s="36"/>
      <c r="ABL275" s="36"/>
      <c r="ABM275" s="36"/>
      <c r="ABN275" s="36"/>
      <c r="ABO275" s="36"/>
      <c r="ABP275" s="36"/>
      <c r="ABQ275" s="36"/>
      <c r="ABR275" s="36"/>
      <c r="ABS275" s="36"/>
      <c r="ABT275" s="36"/>
      <c r="ABU275" s="36"/>
      <c r="ABV275" s="36"/>
      <c r="ABW275" s="36"/>
      <c r="ABX275" s="36"/>
      <c r="ABY275" s="36"/>
      <c r="ABZ275" s="36"/>
      <c r="ACA275" s="36"/>
      <c r="ACB275" s="36"/>
      <c r="ACC275" s="36"/>
      <c r="ACD275" s="36"/>
      <c r="ACE275" s="36"/>
      <c r="ACF275" s="36"/>
      <c r="ACG275" s="36"/>
      <c r="ACH275" s="36"/>
      <c r="ACI275" s="36"/>
      <c r="ACJ275" s="36"/>
      <c r="ACK275" s="36"/>
      <c r="ACL275" s="36"/>
      <c r="ACM275" s="36"/>
      <c r="ACN275" s="36"/>
      <c r="ACO275" s="36"/>
      <c r="ACP275" s="36"/>
      <c r="ACQ275" s="36"/>
      <c r="ACR275" s="36"/>
      <c r="ACS275" s="36"/>
      <c r="ACT275" s="36"/>
      <c r="ACU275" s="36"/>
      <c r="ACV275" s="36"/>
      <c r="ACW275" s="36"/>
      <c r="ACX275" s="36"/>
      <c r="ACY275" s="36"/>
      <c r="ACZ275" s="36"/>
      <c r="ADA275" s="36"/>
      <c r="ADB275" s="36"/>
      <c r="ADC275" s="36"/>
      <c r="ADD275" s="36"/>
      <c r="ADE275" s="36"/>
      <c r="ADF275" s="36"/>
      <c r="ADG275" s="36"/>
      <c r="ADH275" s="36"/>
      <c r="ADI275" s="36"/>
      <c r="ADJ275" s="36"/>
      <c r="ADK275" s="36"/>
      <c r="ADL275" s="36"/>
      <c r="ADM275" s="36"/>
      <c r="ADN275" s="36"/>
      <c r="ADO275" s="36"/>
      <c r="ADP275" s="36"/>
      <c r="ADQ275" s="36"/>
      <c r="ADR275" s="36"/>
      <c r="ADS275" s="36"/>
      <c r="ADT275" s="36"/>
      <c r="ADU275" s="36"/>
      <c r="ADV275" s="36"/>
      <c r="ADW275" s="36"/>
      <c r="ADX275" s="36"/>
      <c r="ADY275" s="36"/>
      <c r="ADZ275" s="36"/>
      <c r="AEA275" s="36"/>
      <c r="AEB275" s="36"/>
      <c r="AEC275" s="36"/>
      <c r="AED275" s="36"/>
      <c r="AEE275" s="36"/>
      <c r="AEF275" s="36"/>
      <c r="AEG275" s="36"/>
      <c r="AEH275" s="36"/>
      <c r="AEI275" s="36"/>
      <c r="AEJ275" s="36"/>
      <c r="AEK275" s="36"/>
      <c r="AEL275" s="36"/>
      <c r="AEM275" s="36"/>
      <c r="AEN275" s="36"/>
      <c r="AEO275" s="36"/>
      <c r="AEP275" s="36"/>
      <c r="AEQ275" s="36"/>
      <c r="AER275" s="36"/>
      <c r="AES275" s="36"/>
      <c r="AET275" s="36"/>
      <c r="AEU275" s="36"/>
      <c r="AEV275" s="36"/>
      <c r="AEW275" s="36"/>
      <c r="AEX275" s="36"/>
      <c r="AEY275" s="36"/>
      <c r="AEZ275" s="36"/>
      <c r="AFA275" s="36"/>
      <c r="AFB275" s="36"/>
      <c r="AFC275" s="36"/>
      <c r="AFD275" s="36"/>
      <c r="AFE275" s="36"/>
      <c r="AFF275" s="36"/>
      <c r="AFG275" s="36"/>
      <c r="AFH275" s="36"/>
      <c r="AFI275" s="36"/>
      <c r="AFJ275" s="36"/>
      <c r="AFK275" s="36"/>
      <c r="AFL275" s="36"/>
      <c r="AFM275" s="36"/>
      <c r="AFN275" s="36"/>
      <c r="AFO275" s="36"/>
      <c r="AFP275" s="36"/>
      <c r="AFQ275" s="36"/>
      <c r="AFR275" s="36"/>
      <c r="AFS275" s="36"/>
      <c r="AFT275" s="36"/>
      <c r="AFU275" s="36"/>
      <c r="AFV275" s="36"/>
      <c r="AFW275" s="36"/>
      <c r="AFX275" s="36"/>
      <c r="AFY275" s="36"/>
      <c r="AFZ275" s="36"/>
      <c r="AGA275" s="36"/>
      <c r="AGB275" s="36"/>
      <c r="AGC275" s="36"/>
      <c r="AGD275" s="36"/>
      <c r="AGE275" s="36"/>
      <c r="AGF275" s="36"/>
      <c r="AGG275" s="36"/>
      <c r="AGH275" s="36"/>
      <c r="AGI275" s="36"/>
      <c r="AGJ275" s="36"/>
      <c r="AGK275" s="36"/>
      <c r="AGL275" s="36"/>
      <c r="AGM275" s="36"/>
      <c r="AGN275" s="36"/>
      <c r="AGO275" s="36"/>
      <c r="AGP275" s="36"/>
      <c r="AGQ275" s="36"/>
      <c r="AGR275" s="36"/>
      <c r="AGS275" s="36"/>
      <c r="AGT275" s="36"/>
      <c r="AGU275" s="36"/>
      <c r="AGV275" s="36"/>
      <c r="AGW275" s="36"/>
      <c r="AGX275" s="36"/>
      <c r="AGY275" s="36"/>
      <c r="AGZ275" s="36"/>
      <c r="AHA275" s="36"/>
      <c r="AHB275" s="36"/>
      <c r="AHC275" s="36"/>
      <c r="AHD275" s="36"/>
      <c r="AHE275" s="36"/>
      <c r="AHF275" s="36"/>
      <c r="AHG275" s="36"/>
      <c r="AHH275" s="36"/>
      <c r="AHI275" s="36"/>
      <c r="AHJ275" s="36"/>
      <c r="AHK275" s="36"/>
      <c r="AHL275" s="36"/>
      <c r="AHM275" s="36"/>
      <c r="AHN275" s="36"/>
      <c r="AHO275" s="36"/>
      <c r="AHP275" s="36"/>
      <c r="AHQ275" s="36"/>
      <c r="AHR275" s="36"/>
      <c r="AHS275" s="36"/>
      <c r="AHT275" s="36"/>
      <c r="AHU275" s="36"/>
      <c r="AHV275" s="36"/>
      <c r="AHW275" s="36"/>
      <c r="AHX275" s="36"/>
      <c r="AHY275" s="36"/>
      <c r="AHZ275" s="36"/>
      <c r="AIA275" s="36"/>
      <c r="AIB275" s="36"/>
      <c r="AIC275" s="36"/>
      <c r="AID275" s="36"/>
      <c r="AIE275" s="36"/>
      <c r="AIF275" s="36"/>
      <c r="AIG275" s="36"/>
      <c r="AIH275" s="36"/>
      <c r="AII275" s="36"/>
      <c r="AIJ275" s="36"/>
      <c r="AIK275" s="36"/>
      <c r="AIL275" s="36"/>
      <c r="AIM275" s="36"/>
      <c r="AIN275" s="36"/>
      <c r="AIO275" s="36"/>
      <c r="AIP275" s="36"/>
      <c r="AIQ275" s="36"/>
      <c r="AIR275" s="36"/>
      <c r="AIS275" s="36"/>
      <c r="AIT275" s="36"/>
      <c r="AIU275" s="36"/>
      <c r="AIV275" s="36"/>
      <c r="AIW275" s="36"/>
      <c r="AIX275" s="36"/>
      <c r="AIY275" s="36"/>
      <c r="AIZ275" s="36"/>
      <c r="AJA275" s="36"/>
      <c r="AJB275" s="36"/>
      <c r="AJC275" s="36"/>
      <c r="AJD275" s="36"/>
      <c r="AJE275" s="36"/>
      <c r="AJF275" s="36"/>
      <c r="AJG275" s="36"/>
      <c r="AJH275" s="36"/>
      <c r="AJI275" s="36"/>
      <c r="AJJ275" s="36"/>
      <c r="AJK275" s="36"/>
      <c r="AJL275" s="36"/>
      <c r="AJM275" s="36"/>
      <c r="AJN275" s="36"/>
      <c r="AJO275" s="36"/>
      <c r="AJP275" s="36"/>
      <c r="AJQ275" s="36"/>
      <c r="AJR275" s="36"/>
      <c r="AJS275" s="36"/>
      <c r="AJT275" s="36"/>
      <c r="AJU275" s="36"/>
      <c r="AJV275" s="36"/>
      <c r="AJW275" s="36"/>
      <c r="AJX275" s="36"/>
      <c r="AJY275" s="36"/>
      <c r="AJZ275" s="36"/>
      <c r="AKA275" s="36"/>
      <c r="AKB275" s="36"/>
      <c r="AKC275" s="36"/>
      <c r="AKD275" s="36"/>
      <c r="AKE275" s="36"/>
      <c r="AKF275" s="36"/>
      <c r="AKG275" s="36"/>
      <c r="AKH275" s="36"/>
      <c r="AKI275" s="36"/>
      <c r="AKJ275" s="36"/>
      <c r="AKK275" s="36"/>
      <c r="AKL275" s="36"/>
      <c r="AKM275" s="36"/>
      <c r="AKN275" s="36"/>
      <c r="AKO275" s="36"/>
      <c r="AKP275" s="36"/>
      <c r="AKQ275" s="36"/>
      <c r="AKR275" s="36"/>
      <c r="AKS275" s="36"/>
      <c r="AKT275" s="36"/>
      <c r="AKU275" s="36"/>
      <c r="AKV275" s="36"/>
      <c r="AKW275" s="36"/>
      <c r="AKX275" s="36"/>
      <c r="AKY275" s="36"/>
      <c r="AKZ275" s="36"/>
      <c r="ALA275" s="36"/>
      <c r="ALB275" s="36"/>
      <c r="ALC275" s="36"/>
      <c r="ALD275" s="36"/>
      <c r="ALE275" s="36"/>
      <c r="ALF275" s="36"/>
      <c r="ALG275" s="36"/>
      <c r="ALH275" s="36"/>
      <c r="ALI275" s="36"/>
      <c r="ALJ275" s="36"/>
      <c r="ALK275" s="36"/>
      <c r="ALL275" s="36"/>
      <c r="ALM275" s="36"/>
      <c r="ALN275" s="36"/>
      <c r="ALO275" s="36"/>
      <c r="ALP275" s="36"/>
      <c r="ALQ275" s="36"/>
      <c r="ALR275" s="36"/>
      <c r="ALS275" s="36"/>
      <c r="ALT275" s="36"/>
      <c r="ALU275" s="36"/>
      <c r="ALV275" s="36"/>
      <c r="ALW275" s="36"/>
      <c r="ALX275" s="36"/>
      <c r="ALY275" s="36"/>
      <c r="ALZ275" s="36"/>
      <c r="AMA275" s="36"/>
      <c r="AMB275" s="36"/>
      <c r="AMC275" s="36"/>
      <c r="AMD275" s="36"/>
      <c r="AME275" s="36"/>
      <c r="AMF275" s="36"/>
      <c r="AMG275" s="36"/>
      <c r="AMH275" s="36"/>
      <c r="AMI275" s="36"/>
      <c r="AMJ275" s="36"/>
      <c r="AMK275" s="36"/>
      <c r="AML275" s="36"/>
      <c r="AMM275" s="36"/>
      <c r="AMN275" s="36"/>
      <c r="AMO275" s="36"/>
      <c r="AMP275" s="36"/>
      <c r="AMQ275" s="36"/>
      <c r="AMR275" s="36"/>
      <c r="AMS275" s="36"/>
      <c r="AMT275" s="36"/>
      <c r="AMU275" s="36"/>
      <c r="AMV275" s="36"/>
      <c r="AMW275" s="36"/>
      <c r="AMX275" s="36"/>
      <c r="AMY275" s="36"/>
      <c r="AMZ275" s="36"/>
      <c r="ANA275" s="36"/>
      <c r="ANB275" s="36"/>
      <c r="ANC275" s="36"/>
      <c r="AND275" s="36"/>
      <c r="ANE275" s="36"/>
      <c r="ANF275" s="36"/>
      <c r="ANG275" s="36"/>
      <c r="ANH275" s="36"/>
      <c r="ANI275" s="36"/>
      <c r="ANJ275" s="36"/>
      <c r="ANK275" s="36"/>
      <c r="ANL275" s="36"/>
      <c r="ANM275" s="36"/>
      <c r="ANN275" s="36"/>
      <c r="ANO275" s="36"/>
      <c r="ANP275" s="36"/>
      <c r="ANQ275" s="36"/>
      <c r="ANR275" s="36"/>
      <c r="ANS275" s="36"/>
      <c r="ANT275" s="36"/>
      <c r="ANU275" s="36"/>
      <c r="ANV275" s="36"/>
      <c r="ANW275" s="36"/>
      <c r="ANX275" s="36"/>
      <c r="ANY275" s="36"/>
      <c r="ANZ275" s="36"/>
      <c r="AOA275" s="36"/>
      <c r="AOB275" s="36"/>
      <c r="AOC275" s="36"/>
      <c r="AOD275" s="36"/>
      <c r="AOE275" s="36"/>
      <c r="AOF275" s="36"/>
      <c r="AOG275" s="36"/>
      <c r="AOH275" s="36"/>
      <c r="AOI275" s="36"/>
      <c r="AOJ275" s="36"/>
      <c r="AOK275" s="36"/>
      <c r="AOL275" s="36"/>
      <c r="AOM275" s="36"/>
      <c r="AON275" s="36"/>
      <c r="AOO275" s="36"/>
      <c r="AOP275" s="36"/>
      <c r="AOQ275" s="36"/>
      <c r="AOR275" s="36"/>
      <c r="AOS275" s="36"/>
      <c r="AOT275" s="36"/>
      <c r="AOU275" s="36"/>
      <c r="AOV275" s="36"/>
      <c r="AOW275" s="36"/>
      <c r="AOX275" s="36"/>
      <c r="AOY275" s="36"/>
      <c r="AOZ275" s="36"/>
      <c r="APA275" s="36"/>
      <c r="APB275" s="36"/>
      <c r="APC275" s="36"/>
      <c r="APD275" s="36"/>
      <c r="APE275" s="36"/>
      <c r="APF275" s="36"/>
      <c r="APG275" s="36"/>
      <c r="APH275" s="36"/>
      <c r="API275" s="36"/>
      <c r="APJ275" s="36"/>
      <c r="APK275" s="36"/>
      <c r="APL275" s="36"/>
      <c r="APM275" s="36"/>
      <c r="APN275" s="36"/>
      <c r="APO275" s="36"/>
      <c r="APP275" s="36"/>
      <c r="APQ275" s="36"/>
      <c r="APR275" s="36"/>
      <c r="APS275" s="36"/>
      <c r="APT275" s="36"/>
      <c r="APU275" s="36"/>
      <c r="APV275" s="36"/>
      <c r="APW275" s="36"/>
      <c r="APX275" s="36"/>
      <c r="APY275" s="36"/>
      <c r="APZ275" s="36"/>
      <c r="AQA275" s="36"/>
      <c r="AQB275" s="36"/>
      <c r="AQC275" s="36"/>
      <c r="AQD275" s="36"/>
      <c r="AQE275" s="36"/>
      <c r="AQF275" s="36"/>
      <c r="AQG275" s="36"/>
      <c r="AQH275" s="36"/>
      <c r="AQI275" s="36"/>
      <c r="AQJ275" s="36"/>
      <c r="AQK275" s="36"/>
      <c r="AQL275" s="36"/>
      <c r="AQM275" s="36"/>
      <c r="AQN275" s="36"/>
      <c r="AQO275" s="36"/>
      <c r="AQP275" s="36"/>
      <c r="AQQ275" s="36"/>
      <c r="AQR275" s="36"/>
      <c r="AQS275" s="36"/>
      <c r="AQT275" s="36"/>
      <c r="AQU275" s="36"/>
      <c r="AQV275" s="36"/>
      <c r="AQW275" s="36"/>
      <c r="AQX275" s="36"/>
      <c r="AQY275" s="36"/>
      <c r="AQZ275" s="36"/>
      <c r="ARA275" s="36"/>
      <c r="ARB275" s="36"/>
      <c r="ARC275" s="36"/>
      <c r="ARD275" s="36"/>
      <c r="ARE275" s="36"/>
      <c r="ARF275" s="36"/>
      <c r="ARG275" s="36"/>
      <c r="ARH275" s="36"/>
      <c r="ARI275" s="36"/>
      <c r="ARJ275" s="36"/>
      <c r="ARK275" s="36"/>
      <c r="ARL275" s="36"/>
      <c r="ARM275" s="36"/>
      <c r="ARN275" s="36"/>
      <c r="ARO275" s="36"/>
      <c r="ARP275" s="36"/>
      <c r="ARQ275" s="36"/>
      <c r="ARR275" s="36"/>
      <c r="ARS275" s="36"/>
      <c r="ART275" s="36"/>
      <c r="ARU275" s="36"/>
      <c r="ARV275" s="36"/>
      <c r="ARW275" s="36"/>
      <c r="ARX275" s="36"/>
      <c r="ARY275" s="36"/>
      <c r="ARZ275" s="36"/>
      <c r="ASA275" s="36"/>
      <c r="ASB275" s="36"/>
      <c r="ASC275" s="36"/>
      <c r="ASD275" s="36"/>
      <c r="ASE275" s="36"/>
      <c r="ASF275" s="36"/>
      <c r="ASG275" s="36"/>
      <c r="ASH275" s="36"/>
      <c r="ASI275" s="36"/>
      <c r="ASJ275" s="36"/>
      <c r="ASK275" s="36"/>
      <c r="ASL275" s="36"/>
      <c r="ASM275" s="36"/>
      <c r="ASN275" s="36"/>
      <c r="ASO275" s="36"/>
      <c r="ASP275" s="36"/>
      <c r="ASQ275" s="36"/>
      <c r="ASR275" s="36"/>
      <c r="ASS275" s="36"/>
      <c r="AST275" s="36"/>
      <c r="ASU275" s="36"/>
      <c r="ASV275" s="36"/>
      <c r="ASW275" s="36"/>
      <c r="ASX275" s="36"/>
      <c r="ASY275" s="36"/>
      <c r="ASZ275" s="36"/>
      <c r="ATA275" s="36"/>
      <c r="ATB275" s="36"/>
      <c r="ATC275" s="36"/>
      <c r="ATD275" s="36"/>
      <c r="ATE275" s="36"/>
      <c r="ATF275" s="36"/>
      <c r="ATG275" s="36"/>
      <c r="ATH275" s="36"/>
      <c r="ATI275" s="36"/>
      <c r="ATJ275" s="36"/>
    </row>
    <row r="276" spans="1:1206" x14ac:dyDescent="0.25">
      <c r="A276" s="21"/>
      <c r="B276" s="58"/>
      <c r="D276" s="13"/>
      <c r="E276" s="13"/>
      <c r="F276" s="22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81"/>
      <c r="X276" s="81"/>
      <c r="Y276" s="53"/>
      <c r="Z276" s="53"/>
      <c r="AA276" s="25"/>
      <c r="AB276" s="25"/>
      <c r="AD276" s="25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15"/>
      <c r="BD276" s="15"/>
      <c r="BE276" s="15"/>
      <c r="BF276" s="27"/>
      <c r="BG276" s="60"/>
      <c r="BH276" s="59"/>
      <c r="BI276" s="59"/>
      <c r="BJ276" s="59"/>
      <c r="BK276" s="59"/>
      <c r="BL276" s="59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  <c r="CC276" s="59"/>
      <c r="CD276" s="59"/>
      <c r="CE276" s="59"/>
      <c r="CF276" s="59"/>
      <c r="CG276" s="59"/>
      <c r="CH276" s="59"/>
      <c r="CI276" s="59"/>
      <c r="CK276" s="59"/>
      <c r="CL276" s="59"/>
      <c r="CM276" s="59"/>
      <c r="CN276" s="61"/>
      <c r="CO276" s="61"/>
      <c r="CP276" s="61"/>
      <c r="CQ276" s="61"/>
      <c r="CR276" s="94"/>
      <c r="CS276" s="59"/>
      <c r="CT276" s="59"/>
      <c r="CU276" s="59"/>
      <c r="CV276" s="59"/>
      <c r="CW276" s="59"/>
      <c r="CX276" s="13"/>
      <c r="CY276" s="13"/>
      <c r="CZ276" s="96"/>
      <c r="DA276" s="96"/>
      <c r="DB276" s="96"/>
      <c r="DC276" s="96"/>
      <c r="DD276" s="187"/>
      <c r="DE276" s="76"/>
      <c r="DF276" s="76"/>
      <c r="DG276" s="76"/>
      <c r="DH276" s="76"/>
      <c r="DI276" s="76"/>
      <c r="DJ276" s="76"/>
      <c r="DK276" s="76"/>
      <c r="DL276" s="76"/>
      <c r="DM276" s="76"/>
      <c r="DN276" s="76"/>
      <c r="DO276" s="76"/>
      <c r="DP276" s="76"/>
      <c r="DQ276" s="26"/>
      <c r="DR276" s="26"/>
      <c r="DS276" s="26"/>
      <c r="DT276" s="26"/>
      <c r="DU276" s="26"/>
      <c r="DV276" s="26"/>
      <c r="DW276" s="26"/>
      <c r="EB276" s="26"/>
      <c r="EC276" s="63"/>
      <c r="ED276" s="60"/>
      <c r="EE276" s="60"/>
      <c r="EF276" s="60"/>
      <c r="EG276" s="60"/>
      <c r="EH276" s="60"/>
      <c r="EI276" s="60"/>
      <c r="EJ276" s="60"/>
      <c r="EK276" s="60"/>
      <c r="EL276" s="60"/>
      <c r="EM276" s="60"/>
      <c r="EN276" s="60"/>
      <c r="EO276" s="60"/>
      <c r="EP276" s="60"/>
      <c r="EQ276" s="60"/>
      <c r="ER276" s="60"/>
      <c r="ES276" s="60"/>
      <c r="ET276" s="60"/>
      <c r="EU276" s="64"/>
      <c r="EV276" s="60"/>
      <c r="EW276" s="60"/>
      <c r="EX276" s="60"/>
      <c r="EY276" s="60"/>
      <c r="EZ276" s="60"/>
      <c r="FA276" s="60"/>
      <c r="FB276" s="60"/>
      <c r="FC276" s="60"/>
      <c r="FD276" s="60"/>
      <c r="FE276" s="60"/>
      <c r="FF276" s="60"/>
      <c r="FG276" s="60"/>
      <c r="FH276" s="60"/>
      <c r="FI276" s="60"/>
      <c r="FJ276" s="60"/>
      <c r="FK276" s="60"/>
      <c r="FL276" s="13"/>
      <c r="FM276" s="63"/>
      <c r="FN276" s="60"/>
      <c r="FO276" s="60"/>
      <c r="FP276" s="60"/>
      <c r="FQ276" s="60"/>
      <c r="FR276" s="60"/>
      <c r="FS276" s="60"/>
      <c r="FT276" s="60"/>
      <c r="FU276" s="60"/>
      <c r="FV276" s="60"/>
      <c r="FW276" s="60"/>
      <c r="FX276" s="60"/>
      <c r="FY276" s="60"/>
      <c r="FZ276" s="60"/>
      <c r="GA276" s="60"/>
      <c r="GB276" s="60"/>
      <c r="GC276" s="60"/>
      <c r="GD276" s="60"/>
      <c r="GE276" s="65"/>
      <c r="GF276" s="60"/>
      <c r="GG276" s="60"/>
      <c r="GH276" s="60"/>
      <c r="GI276" s="60"/>
      <c r="GJ276" s="60"/>
      <c r="GK276" s="60"/>
      <c r="GL276" s="60"/>
      <c r="GM276" s="60"/>
      <c r="GN276" s="60"/>
      <c r="GO276" s="60"/>
      <c r="GP276" s="60"/>
      <c r="GQ276" s="60"/>
      <c r="GR276" s="60"/>
      <c r="GS276" s="60"/>
      <c r="GT276" s="60"/>
      <c r="GU276" s="60"/>
      <c r="GV276" s="60"/>
      <c r="GW276" s="63"/>
      <c r="GX276" s="60"/>
      <c r="GY276" s="60"/>
      <c r="GZ276" s="60"/>
      <c r="HA276" s="60"/>
      <c r="HB276" s="60"/>
      <c r="HC276" s="60"/>
      <c r="HD276" s="60"/>
      <c r="HE276" s="60"/>
      <c r="HF276" s="60"/>
      <c r="HG276" s="60"/>
      <c r="HH276" s="60"/>
      <c r="HI276" s="60"/>
      <c r="HJ276" s="60"/>
      <c r="HK276" s="60"/>
      <c r="HL276" s="60"/>
      <c r="HM276" s="60"/>
      <c r="HN276" s="60"/>
      <c r="HO276" s="65"/>
      <c r="HP276" s="60"/>
      <c r="HQ276" s="60"/>
      <c r="HR276" s="60"/>
      <c r="HS276" s="60"/>
      <c r="HT276" s="60"/>
      <c r="HU276" s="60"/>
      <c r="HV276" s="60"/>
      <c r="HW276" s="60"/>
      <c r="HX276" s="60"/>
      <c r="HY276" s="60"/>
      <c r="HZ276" s="60"/>
      <c r="IA276" s="60"/>
      <c r="IB276" s="60"/>
      <c r="IC276" s="60"/>
      <c r="ID276" s="60"/>
      <c r="IE276" s="60"/>
      <c r="IF276" s="60"/>
      <c r="IG276" s="63"/>
      <c r="IH276" s="60"/>
      <c r="II276" s="60"/>
      <c r="IJ276" s="60"/>
      <c r="IK276" s="60"/>
      <c r="IL276" s="60"/>
      <c r="IM276" s="60"/>
      <c r="IN276" s="60"/>
      <c r="IO276" s="60"/>
      <c r="IP276" s="60"/>
      <c r="IQ276" s="60"/>
      <c r="IR276" s="60"/>
      <c r="IS276" s="60"/>
      <c r="IT276" s="60"/>
      <c r="IU276" s="60"/>
      <c r="IV276" s="60"/>
      <c r="IW276" s="60"/>
      <c r="IX276" s="60"/>
      <c r="IY276" s="64"/>
      <c r="IZ276" s="60"/>
      <c r="JA276" s="60"/>
      <c r="JB276" s="60"/>
      <c r="JC276" s="60"/>
      <c r="JD276" s="60"/>
      <c r="JE276" s="60"/>
      <c r="JF276" s="60"/>
      <c r="JG276" s="60"/>
      <c r="JH276" s="60"/>
      <c r="JI276" s="60"/>
      <c r="JJ276" s="60"/>
      <c r="JK276" s="60"/>
      <c r="JL276" s="60"/>
      <c r="JM276" s="60"/>
      <c r="JN276" s="60"/>
      <c r="JO276" s="60"/>
      <c r="JP276" s="60"/>
      <c r="JQ276" s="60"/>
      <c r="JR276" s="60"/>
      <c r="JS276" s="60"/>
      <c r="JT276" s="60"/>
      <c r="JU276" s="60"/>
      <c r="JV276" s="60"/>
      <c r="JW276" s="60"/>
      <c r="JX276" s="60"/>
      <c r="JY276" s="60"/>
      <c r="JZ276" s="60"/>
      <c r="KA276" s="60"/>
      <c r="KB276" s="60"/>
      <c r="KC276" s="60"/>
      <c r="KD276" s="60"/>
      <c r="KE276" s="60"/>
      <c r="KF276" s="60"/>
      <c r="KG276" s="60"/>
      <c r="KH276" s="60"/>
      <c r="KI276" s="64"/>
      <c r="KJ276" s="60"/>
      <c r="KK276" s="60"/>
      <c r="KL276" s="60"/>
      <c r="KM276" s="60"/>
      <c r="KN276" s="60"/>
      <c r="KO276" s="60"/>
      <c r="KP276" s="60"/>
      <c r="KQ276" s="60"/>
      <c r="KR276" s="60"/>
      <c r="KS276" s="60"/>
      <c r="KT276" s="60"/>
      <c r="KU276" s="60"/>
      <c r="KV276" s="60"/>
      <c r="KW276" s="60"/>
      <c r="KX276" s="60"/>
      <c r="KY276" s="60"/>
      <c r="KZ276" s="42"/>
      <c r="LA276" s="42"/>
      <c r="LB276" s="42"/>
      <c r="LC276" s="42"/>
      <c r="LD276" s="42"/>
      <c r="LE276" s="42"/>
      <c r="LF276" s="42"/>
      <c r="LG276" s="42"/>
      <c r="LH276" s="42"/>
      <c r="LI276" s="42"/>
      <c r="LJ276" s="42"/>
      <c r="LK276" s="42"/>
      <c r="LL276" s="42"/>
      <c r="LM276" s="42"/>
      <c r="LN276" s="42"/>
      <c r="LO276" s="42"/>
      <c r="LP276" s="42"/>
      <c r="LQ276" s="42"/>
      <c r="LR276" s="42"/>
      <c r="LS276" s="42"/>
      <c r="LT276" s="42"/>
      <c r="LU276" s="42"/>
      <c r="LV276" s="42"/>
      <c r="LW276" s="42"/>
      <c r="LX276" s="42"/>
      <c r="LY276" s="42"/>
      <c r="LZ276" s="42"/>
      <c r="MA276" s="42"/>
      <c r="MB276" s="42"/>
      <c r="MC276" s="42"/>
      <c r="MD276" s="42"/>
      <c r="ME276" s="42"/>
      <c r="MF276" s="42"/>
      <c r="MG276" s="42"/>
      <c r="MH276" s="42"/>
      <c r="MI276" s="42"/>
      <c r="MJ276" s="42"/>
      <c r="MK276" s="42"/>
      <c r="ML276" s="42"/>
      <c r="MM276" s="42"/>
      <c r="MN276" s="42"/>
      <c r="MO276" s="42"/>
      <c r="MP276" s="42"/>
      <c r="MQ276" s="42"/>
      <c r="MR276" s="42"/>
      <c r="MS276" s="42"/>
      <c r="MT276" s="42"/>
      <c r="MU276" s="42"/>
      <c r="MV276" s="42"/>
      <c r="MW276" s="42"/>
      <c r="MX276" s="42"/>
      <c r="MY276" s="42"/>
      <c r="MZ276" s="42"/>
      <c r="NA276" s="42"/>
      <c r="NB276" s="42"/>
      <c r="NC276" s="42"/>
      <c r="ND276" s="42"/>
      <c r="NE276" s="42"/>
      <c r="NF276" s="42"/>
      <c r="NG276" s="42"/>
      <c r="NH276" s="42"/>
      <c r="NI276" s="42"/>
      <c r="NJ276" s="42"/>
      <c r="NK276" s="42"/>
      <c r="NL276" s="42"/>
      <c r="NM276" s="42"/>
      <c r="NN276" s="42"/>
      <c r="NO276" s="42"/>
      <c r="NP276" s="42"/>
      <c r="NQ276" s="42"/>
      <c r="NR276" s="42"/>
      <c r="NS276" s="42"/>
      <c r="NT276" s="42"/>
      <c r="NU276" s="42"/>
      <c r="NV276" s="42"/>
      <c r="NW276" s="42"/>
      <c r="NX276" s="42"/>
      <c r="NY276" s="42"/>
      <c r="NZ276" s="42"/>
      <c r="OA276" s="42"/>
      <c r="OB276" s="42"/>
      <c r="OC276" s="42"/>
      <c r="OD276" s="42"/>
      <c r="OE276" s="42"/>
      <c r="OF276" s="42"/>
      <c r="OG276" s="42"/>
      <c r="OH276" s="42"/>
      <c r="OI276" s="42"/>
      <c r="OJ276" s="42"/>
      <c r="OK276" s="42"/>
      <c r="OL276" s="42"/>
      <c r="OM276" s="42"/>
      <c r="ON276" s="42"/>
      <c r="OO276" s="42"/>
      <c r="OP276" s="42"/>
      <c r="OQ276" s="42"/>
      <c r="OR276" s="42"/>
      <c r="OS276" s="42"/>
      <c r="OT276" s="42"/>
      <c r="OU276" s="42"/>
      <c r="OV276" s="42"/>
      <c r="OW276" s="42"/>
      <c r="OX276" s="42"/>
      <c r="OY276" s="42"/>
      <c r="OZ276" s="42"/>
      <c r="PA276" s="42"/>
      <c r="PB276" s="42"/>
      <c r="PC276" s="42"/>
      <c r="PD276" s="42"/>
      <c r="PE276" s="42"/>
      <c r="PF276" s="42"/>
      <c r="PG276" s="42"/>
      <c r="PH276" s="42"/>
      <c r="PI276" s="42"/>
      <c r="PJ276" s="42"/>
      <c r="PK276" s="42"/>
      <c r="PL276" s="42"/>
      <c r="PM276" s="42"/>
      <c r="PN276" s="42"/>
      <c r="PO276" s="42"/>
      <c r="PP276" s="42"/>
      <c r="PQ276" s="42"/>
      <c r="PR276" s="42"/>
      <c r="PS276" s="42"/>
      <c r="PT276" s="42"/>
      <c r="PU276" s="42"/>
      <c r="PV276" s="42"/>
      <c r="PW276" s="42"/>
      <c r="PX276" s="42"/>
      <c r="PY276" s="42"/>
      <c r="PZ276" s="42"/>
      <c r="QA276" s="42"/>
      <c r="QB276" s="42"/>
      <c r="QC276" s="42"/>
      <c r="QD276" s="42"/>
      <c r="QE276" s="42"/>
      <c r="QF276" s="42"/>
      <c r="QG276" s="42"/>
      <c r="QH276" s="42"/>
      <c r="QI276" s="42"/>
      <c r="QJ276" s="42"/>
      <c r="QK276" s="42"/>
      <c r="QL276" s="42"/>
      <c r="QM276" s="42"/>
      <c r="QN276" s="42"/>
      <c r="QO276" s="42"/>
      <c r="QP276" s="42"/>
      <c r="QQ276" s="42"/>
      <c r="QR276" s="42"/>
      <c r="QS276" s="42"/>
      <c r="QT276" s="42"/>
      <c r="QU276" s="42"/>
      <c r="QV276" s="42"/>
      <c r="QW276" s="42"/>
      <c r="QX276" s="42"/>
      <c r="QY276" s="42"/>
      <c r="QZ276" s="42"/>
      <c r="RA276" s="42"/>
      <c r="RB276" s="42"/>
      <c r="RC276" s="42"/>
      <c r="RD276" s="42"/>
      <c r="RE276" s="42"/>
      <c r="RF276" s="42"/>
      <c r="RG276" s="42"/>
      <c r="RH276" s="42"/>
      <c r="RI276" s="42"/>
      <c r="RJ276" s="42"/>
      <c r="RK276" s="42"/>
      <c r="RL276" s="42"/>
      <c r="RM276" s="42"/>
      <c r="RN276" s="42"/>
      <c r="RO276" s="42"/>
      <c r="RP276" s="42"/>
      <c r="RQ276" s="42"/>
      <c r="RR276" s="42"/>
      <c r="RS276" s="42"/>
      <c r="RT276" s="42"/>
      <c r="RU276" s="42"/>
      <c r="RV276" s="42"/>
      <c r="RW276" s="42"/>
      <c r="RX276" s="42"/>
      <c r="RY276" s="42"/>
      <c r="RZ276" s="42"/>
      <c r="SA276" s="42"/>
      <c r="SB276" s="42"/>
      <c r="SC276" s="42"/>
      <c r="SD276" s="42"/>
      <c r="SE276" s="42"/>
      <c r="SF276" s="42"/>
      <c r="SG276" s="42"/>
      <c r="SH276" s="42"/>
      <c r="SI276" s="42"/>
      <c r="SJ276" s="42"/>
      <c r="SK276" s="42"/>
      <c r="SL276" s="42"/>
      <c r="SM276" s="42"/>
      <c r="SN276" s="42"/>
      <c r="SO276" s="42"/>
      <c r="SP276" s="42"/>
      <c r="SQ276" s="42"/>
      <c r="SR276" s="42"/>
      <c r="SS276" s="42"/>
      <c r="ST276" s="42"/>
      <c r="SU276" s="42"/>
      <c r="SV276" s="42"/>
      <c r="SW276" s="42"/>
      <c r="SX276" s="42"/>
      <c r="SY276" s="42"/>
      <c r="SZ276" s="42"/>
      <c r="TA276" s="42"/>
      <c r="TB276" s="42"/>
      <c r="TC276" s="42"/>
      <c r="TD276" s="42"/>
      <c r="TE276" s="42"/>
      <c r="TF276" s="42"/>
      <c r="TG276" s="42"/>
      <c r="TH276" s="42"/>
      <c r="TI276" s="42"/>
      <c r="TJ276" s="42"/>
      <c r="TK276" s="42"/>
      <c r="TL276" s="42"/>
      <c r="TM276" s="42"/>
      <c r="TN276" s="42"/>
      <c r="TO276" s="42"/>
      <c r="TP276" s="42"/>
    </row>
    <row r="277" spans="1:1206" x14ac:dyDescent="0.25">
      <c r="A277" s="88"/>
      <c r="B277" s="154"/>
      <c r="D277" s="36"/>
      <c r="E277" s="36"/>
      <c r="F277" s="117"/>
      <c r="G277" s="163"/>
      <c r="H277" s="36"/>
      <c r="I277" s="163"/>
      <c r="J277" s="163"/>
      <c r="K277" s="163"/>
      <c r="L277" s="163"/>
      <c r="M277" s="163"/>
      <c r="N277" s="163"/>
      <c r="O277" s="163"/>
      <c r="P277" s="163"/>
      <c r="Q277" s="163"/>
      <c r="R277" s="163"/>
      <c r="S277" s="163"/>
      <c r="T277" s="163"/>
      <c r="U277" s="163"/>
      <c r="V277" s="163"/>
      <c r="W277" s="164"/>
      <c r="X277" s="164"/>
      <c r="Y277" s="53"/>
      <c r="Z277" s="53"/>
      <c r="AA277" s="164"/>
      <c r="AB277" s="164"/>
      <c r="AC277" s="128"/>
      <c r="AD277" s="25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20"/>
      <c r="BD277" s="120"/>
      <c r="BE277" s="120"/>
      <c r="BF277" s="121"/>
      <c r="BG277" s="119"/>
      <c r="BH277" s="119"/>
      <c r="BI277" s="119"/>
      <c r="BJ277" s="119"/>
      <c r="BK277" s="119"/>
      <c r="BL277" s="119"/>
      <c r="BM277" s="119"/>
      <c r="BN277" s="119"/>
      <c r="BO277" s="119"/>
      <c r="BP277" s="119"/>
      <c r="BQ277" s="119"/>
      <c r="BR277" s="119"/>
      <c r="BS277" s="119"/>
      <c r="BT277" s="119"/>
      <c r="BU277" s="122"/>
      <c r="BV277" s="122"/>
      <c r="BW277" s="122"/>
      <c r="BX277" s="119"/>
      <c r="BY277" s="119"/>
      <c r="BZ277" s="119"/>
      <c r="CA277" s="119"/>
      <c r="CB277" s="119"/>
      <c r="CC277" s="119"/>
      <c r="CD277" s="119"/>
      <c r="CE277" s="119"/>
      <c r="CF277" s="119"/>
      <c r="CG277" s="119"/>
      <c r="CH277" s="119"/>
      <c r="CI277" s="119"/>
      <c r="CK277" s="119"/>
      <c r="CL277" s="119"/>
      <c r="CM277" s="119"/>
      <c r="CN277" s="160"/>
      <c r="CO277" s="160"/>
      <c r="CP277" s="160"/>
      <c r="CQ277" s="160"/>
      <c r="CR277" s="162"/>
      <c r="CS277" s="118"/>
      <c r="CT277" s="118"/>
      <c r="CU277" s="118"/>
      <c r="CV277" s="118"/>
      <c r="CW277" s="118"/>
      <c r="CX277" s="13"/>
      <c r="CY277" s="13"/>
      <c r="CZ277" s="120"/>
      <c r="DA277" s="120"/>
      <c r="DB277" s="120"/>
      <c r="DC277" s="120"/>
      <c r="DD277" s="161"/>
      <c r="DE277" s="88"/>
      <c r="DF277" s="88"/>
      <c r="DG277" s="88"/>
      <c r="DH277" s="88"/>
      <c r="DI277" s="88"/>
      <c r="DJ277" s="88"/>
      <c r="DK277" s="88"/>
      <c r="DL277" s="88"/>
      <c r="DM277" s="88"/>
      <c r="DN277" s="88"/>
      <c r="DO277" s="88"/>
      <c r="DP277" s="88"/>
      <c r="DQ277" s="120"/>
      <c r="DR277" s="120"/>
      <c r="DS277" s="120"/>
      <c r="DT277" s="120"/>
      <c r="DU277" s="120"/>
      <c r="DV277" s="120"/>
      <c r="DW277" s="120"/>
      <c r="DX277" s="36"/>
      <c r="DY277" s="36"/>
      <c r="DZ277" s="36"/>
      <c r="EA277" s="36"/>
      <c r="EB277" s="120"/>
      <c r="EC277" s="125"/>
      <c r="ED277" s="119"/>
      <c r="EE277" s="119"/>
      <c r="EF277" s="119"/>
      <c r="EG277" s="119"/>
      <c r="EH277" s="119"/>
      <c r="EI277" s="119"/>
      <c r="EJ277" s="119"/>
      <c r="EK277" s="119"/>
      <c r="EL277" s="119"/>
      <c r="EM277" s="119"/>
      <c r="EN277" s="119"/>
      <c r="EO277" s="119"/>
      <c r="EP277" s="119"/>
      <c r="EQ277" s="119"/>
      <c r="ER277" s="119"/>
      <c r="ES277" s="119"/>
      <c r="ET277" s="119"/>
      <c r="EU277" s="126"/>
      <c r="EV277" s="119"/>
      <c r="EW277" s="119"/>
      <c r="EX277" s="119"/>
      <c r="EY277" s="119"/>
      <c r="EZ277" s="119"/>
      <c r="FA277" s="119"/>
      <c r="FB277" s="119"/>
      <c r="FC277" s="119"/>
      <c r="FD277" s="119"/>
      <c r="FE277" s="119"/>
      <c r="FF277" s="119"/>
      <c r="FG277" s="119"/>
      <c r="FH277" s="119"/>
      <c r="FI277" s="119"/>
      <c r="FJ277" s="119"/>
      <c r="FK277" s="119"/>
      <c r="FL277" s="36"/>
      <c r="FM277" s="125"/>
      <c r="FN277" s="119"/>
      <c r="FO277" s="119"/>
      <c r="FP277" s="119"/>
      <c r="FQ277" s="119"/>
      <c r="FR277" s="119"/>
      <c r="FS277" s="119"/>
      <c r="FT277" s="119"/>
      <c r="FU277" s="119"/>
      <c r="FV277" s="119"/>
      <c r="FW277" s="119"/>
      <c r="FX277" s="119"/>
      <c r="FY277" s="119"/>
      <c r="FZ277" s="119"/>
      <c r="GA277" s="119"/>
      <c r="GB277" s="119"/>
      <c r="GC277" s="119"/>
      <c r="GD277" s="119"/>
      <c r="GE277" s="127"/>
      <c r="GF277" s="119"/>
      <c r="GG277" s="119"/>
      <c r="GH277" s="119"/>
      <c r="GI277" s="119"/>
      <c r="GJ277" s="119"/>
      <c r="GK277" s="119"/>
      <c r="GL277" s="119"/>
      <c r="GM277" s="119"/>
      <c r="GN277" s="119"/>
      <c r="GO277" s="119"/>
      <c r="GP277" s="119"/>
      <c r="GQ277" s="119"/>
      <c r="GR277" s="119"/>
      <c r="GS277" s="119"/>
      <c r="GT277" s="119"/>
      <c r="GU277" s="119"/>
      <c r="GV277" s="119"/>
      <c r="GW277" s="125"/>
      <c r="GX277" s="119"/>
      <c r="GY277" s="119"/>
      <c r="GZ277" s="119"/>
      <c r="HA277" s="119"/>
      <c r="HB277" s="119"/>
      <c r="HC277" s="119"/>
      <c r="HD277" s="119"/>
      <c r="HE277" s="119"/>
      <c r="HF277" s="119"/>
      <c r="HG277" s="119"/>
      <c r="HH277" s="119"/>
      <c r="HI277" s="119"/>
      <c r="HJ277" s="119"/>
      <c r="HK277" s="119"/>
      <c r="HL277" s="119"/>
      <c r="HM277" s="119"/>
      <c r="HN277" s="119"/>
      <c r="HO277" s="127"/>
      <c r="HP277" s="119"/>
      <c r="HQ277" s="119"/>
      <c r="HR277" s="119"/>
      <c r="HS277" s="119"/>
      <c r="HT277" s="119"/>
      <c r="HU277" s="119"/>
      <c r="HV277" s="119"/>
      <c r="HW277" s="119"/>
      <c r="HX277" s="119"/>
      <c r="HY277" s="119"/>
      <c r="HZ277" s="119"/>
      <c r="IA277" s="119"/>
      <c r="IB277" s="119"/>
      <c r="IC277" s="119"/>
      <c r="ID277" s="119"/>
      <c r="IE277" s="119"/>
      <c r="IF277" s="119"/>
      <c r="IG277" s="125"/>
      <c r="IH277" s="119"/>
      <c r="II277" s="119"/>
      <c r="IJ277" s="119"/>
      <c r="IK277" s="119"/>
      <c r="IL277" s="119"/>
      <c r="IM277" s="119"/>
      <c r="IN277" s="119"/>
      <c r="IO277" s="119"/>
      <c r="IP277" s="119"/>
      <c r="IQ277" s="119"/>
      <c r="IR277" s="119"/>
      <c r="IS277" s="119"/>
      <c r="IT277" s="119"/>
      <c r="IU277" s="119"/>
      <c r="IV277" s="119"/>
      <c r="IW277" s="119"/>
      <c r="IX277" s="119"/>
      <c r="IY277" s="126"/>
      <c r="IZ277" s="119"/>
      <c r="JA277" s="119"/>
      <c r="JB277" s="119"/>
      <c r="JC277" s="119"/>
      <c r="JD277" s="119"/>
      <c r="JE277" s="119"/>
      <c r="JF277" s="119"/>
      <c r="JG277" s="119"/>
      <c r="JH277" s="119"/>
      <c r="JI277" s="119"/>
      <c r="JJ277" s="119"/>
      <c r="JK277" s="119"/>
      <c r="JL277" s="119"/>
      <c r="JM277" s="119"/>
      <c r="JN277" s="119"/>
      <c r="JO277" s="119"/>
      <c r="JP277" s="119"/>
      <c r="JQ277" s="119"/>
      <c r="JR277" s="119"/>
      <c r="JS277" s="119"/>
      <c r="JT277" s="119"/>
      <c r="JU277" s="119"/>
      <c r="JV277" s="119"/>
      <c r="JW277" s="119"/>
      <c r="JX277" s="119"/>
      <c r="JY277" s="119"/>
      <c r="JZ277" s="119"/>
      <c r="KA277" s="119"/>
      <c r="KB277" s="119"/>
      <c r="KC277" s="119"/>
      <c r="KD277" s="119"/>
      <c r="KE277" s="119"/>
      <c r="KF277" s="119"/>
      <c r="KG277" s="119"/>
      <c r="KH277" s="119"/>
      <c r="KI277" s="126"/>
      <c r="KJ277" s="119"/>
      <c r="KK277" s="119"/>
      <c r="KL277" s="119"/>
      <c r="KM277" s="119"/>
      <c r="KN277" s="119"/>
      <c r="KO277" s="119"/>
      <c r="KP277" s="119"/>
      <c r="KQ277" s="119"/>
      <c r="KR277" s="119"/>
      <c r="KS277" s="119"/>
      <c r="KT277" s="119"/>
      <c r="KU277" s="119"/>
      <c r="KV277" s="119"/>
      <c r="KW277" s="119"/>
      <c r="KX277" s="119"/>
      <c r="KY277" s="119"/>
      <c r="KZ277" s="88"/>
      <c r="LA277" s="88"/>
      <c r="LB277" s="88"/>
      <c r="LC277" s="88"/>
      <c r="LD277" s="88"/>
      <c r="LE277" s="88"/>
      <c r="LF277" s="88"/>
      <c r="LG277" s="88"/>
      <c r="LH277" s="88"/>
      <c r="LI277" s="88"/>
      <c r="LJ277" s="88"/>
      <c r="LK277" s="88"/>
      <c r="LL277" s="88"/>
      <c r="LM277" s="88"/>
      <c r="LN277" s="88"/>
      <c r="LO277" s="88"/>
      <c r="LP277" s="88"/>
      <c r="LQ277" s="88"/>
      <c r="LR277" s="88"/>
      <c r="LS277" s="88"/>
      <c r="LT277" s="88"/>
      <c r="LU277" s="88"/>
      <c r="LV277" s="88"/>
      <c r="LW277" s="88"/>
      <c r="LX277" s="88"/>
      <c r="LY277" s="88"/>
      <c r="LZ277" s="88"/>
      <c r="MA277" s="88"/>
      <c r="MB277" s="88"/>
      <c r="MC277" s="88"/>
      <c r="MD277" s="88"/>
      <c r="ME277" s="88"/>
      <c r="MF277" s="88"/>
      <c r="MG277" s="88"/>
      <c r="MH277" s="88"/>
      <c r="MI277" s="88"/>
      <c r="MJ277" s="88"/>
      <c r="MK277" s="88"/>
      <c r="ML277" s="88"/>
      <c r="MM277" s="88"/>
      <c r="MN277" s="88"/>
      <c r="MO277" s="88"/>
      <c r="MP277" s="88"/>
      <c r="MQ277" s="88"/>
      <c r="MR277" s="88"/>
      <c r="MS277" s="88"/>
      <c r="MT277" s="88"/>
      <c r="MU277" s="88"/>
      <c r="MV277" s="88"/>
      <c r="MW277" s="88"/>
      <c r="MX277" s="88"/>
      <c r="MY277" s="88"/>
      <c r="MZ277" s="88"/>
      <c r="NA277" s="88"/>
      <c r="NB277" s="88"/>
      <c r="NC277" s="88"/>
      <c r="ND277" s="88"/>
      <c r="NE277" s="88"/>
      <c r="NF277" s="88"/>
      <c r="NG277" s="88"/>
      <c r="NH277" s="88"/>
      <c r="NI277" s="88"/>
      <c r="NJ277" s="88"/>
      <c r="NK277" s="88"/>
      <c r="NL277" s="88"/>
      <c r="NM277" s="88"/>
      <c r="NN277" s="88"/>
      <c r="NO277" s="88"/>
      <c r="NP277" s="88"/>
      <c r="NQ277" s="88"/>
      <c r="NR277" s="88"/>
      <c r="NS277" s="88"/>
      <c r="NT277" s="88"/>
      <c r="NU277" s="88"/>
      <c r="NV277" s="88"/>
      <c r="NW277" s="88"/>
      <c r="NX277" s="88"/>
      <c r="NY277" s="88"/>
      <c r="NZ277" s="88"/>
      <c r="OA277" s="88"/>
      <c r="OB277" s="88"/>
      <c r="OC277" s="88"/>
      <c r="OD277" s="88"/>
      <c r="OE277" s="88"/>
      <c r="OF277" s="88"/>
      <c r="OG277" s="88"/>
      <c r="OH277" s="88"/>
      <c r="OI277" s="88"/>
      <c r="OJ277" s="88"/>
      <c r="OK277" s="88"/>
      <c r="OL277" s="88"/>
      <c r="OM277" s="88"/>
      <c r="ON277" s="88"/>
      <c r="OO277" s="88"/>
      <c r="OP277" s="88"/>
      <c r="OQ277" s="88"/>
      <c r="OR277" s="88"/>
      <c r="OS277" s="88"/>
      <c r="OT277" s="88"/>
      <c r="OU277" s="88"/>
      <c r="OV277" s="88"/>
      <c r="OW277" s="88"/>
      <c r="OX277" s="88"/>
      <c r="OY277" s="88"/>
      <c r="OZ277" s="88"/>
      <c r="PA277" s="88"/>
      <c r="PB277" s="88"/>
      <c r="PC277" s="88"/>
      <c r="PD277" s="88"/>
      <c r="PE277" s="88"/>
      <c r="PF277" s="88"/>
      <c r="PG277" s="88"/>
      <c r="PH277" s="88"/>
      <c r="PI277" s="88"/>
      <c r="PJ277" s="88"/>
      <c r="PK277" s="88"/>
      <c r="PL277" s="88"/>
      <c r="PM277" s="88"/>
      <c r="PN277" s="88"/>
      <c r="PO277" s="88"/>
      <c r="PP277" s="88"/>
      <c r="PQ277" s="88"/>
      <c r="PR277" s="88"/>
      <c r="PS277" s="88"/>
      <c r="PT277" s="88"/>
      <c r="PU277" s="88"/>
      <c r="PV277" s="88"/>
      <c r="PW277" s="88"/>
      <c r="PX277" s="88"/>
      <c r="PY277" s="88"/>
      <c r="PZ277" s="88"/>
      <c r="QA277" s="88"/>
      <c r="QB277" s="88"/>
      <c r="QC277" s="88"/>
      <c r="QD277" s="88"/>
      <c r="QE277" s="88"/>
      <c r="QF277" s="88"/>
      <c r="QG277" s="88"/>
      <c r="QH277" s="88"/>
      <c r="QI277" s="88"/>
      <c r="QJ277" s="88"/>
      <c r="QK277" s="88"/>
      <c r="QL277" s="88"/>
      <c r="QM277" s="88"/>
      <c r="QN277" s="88"/>
      <c r="QO277" s="88"/>
      <c r="QP277" s="88"/>
      <c r="QQ277" s="88"/>
      <c r="QR277" s="88"/>
      <c r="QS277" s="88"/>
      <c r="QT277" s="88"/>
      <c r="QU277" s="88"/>
      <c r="QV277" s="88"/>
      <c r="QW277" s="88"/>
      <c r="QX277" s="88"/>
      <c r="QY277" s="88"/>
      <c r="QZ277" s="88"/>
      <c r="RA277" s="88"/>
      <c r="RB277" s="88"/>
      <c r="RC277" s="88"/>
      <c r="RD277" s="88"/>
      <c r="RE277" s="88"/>
      <c r="RF277" s="88"/>
      <c r="RG277" s="88"/>
      <c r="RH277" s="88"/>
      <c r="RI277" s="88"/>
      <c r="RJ277" s="88"/>
      <c r="RK277" s="88"/>
      <c r="RL277" s="88"/>
      <c r="RM277" s="88"/>
      <c r="RN277" s="88"/>
      <c r="RO277" s="88"/>
      <c r="RP277" s="88"/>
      <c r="RQ277" s="88"/>
      <c r="RR277" s="88"/>
      <c r="RS277" s="88"/>
      <c r="RT277" s="88"/>
      <c r="RU277" s="88"/>
      <c r="RV277" s="88"/>
      <c r="RW277" s="88"/>
      <c r="RX277" s="88"/>
      <c r="RY277" s="88"/>
      <c r="RZ277" s="88"/>
      <c r="SA277" s="88"/>
      <c r="SB277" s="88"/>
      <c r="SC277" s="88"/>
      <c r="SD277" s="88"/>
      <c r="SE277" s="88"/>
      <c r="SF277" s="88"/>
      <c r="SG277" s="88"/>
      <c r="SH277" s="88"/>
      <c r="SI277" s="88"/>
      <c r="SJ277" s="88"/>
      <c r="SK277" s="88"/>
      <c r="SL277" s="88"/>
      <c r="SM277" s="88"/>
      <c r="SN277" s="88"/>
      <c r="SO277" s="88"/>
      <c r="SP277" s="88"/>
      <c r="SQ277" s="88"/>
      <c r="SR277" s="88"/>
      <c r="SS277" s="88"/>
      <c r="ST277" s="88"/>
      <c r="SU277" s="88"/>
      <c r="SV277" s="88"/>
      <c r="SW277" s="88"/>
      <c r="SX277" s="88"/>
      <c r="SY277" s="88"/>
      <c r="SZ277" s="88"/>
      <c r="TA277" s="88"/>
      <c r="TB277" s="88"/>
      <c r="TC277" s="88"/>
      <c r="TD277" s="88"/>
      <c r="TE277" s="88"/>
      <c r="TF277" s="88"/>
      <c r="TG277" s="88"/>
      <c r="TH277" s="88"/>
      <c r="TI277" s="88"/>
      <c r="TJ277" s="88"/>
      <c r="TK277" s="88"/>
      <c r="TL277" s="88"/>
      <c r="TM277" s="88"/>
      <c r="TN277" s="88"/>
      <c r="TO277" s="88"/>
      <c r="TP277" s="88"/>
    </row>
    <row r="278" spans="1:1206" x14ac:dyDescent="0.25">
      <c r="A278" s="21"/>
      <c r="B278" s="58"/>
      <c r="D278" s="13"/>
      <c r="E278" s="13"/>
      <c r="F278" s="22"/>
      <c r="Y278" s="53"/>
      <c r="Z278" s="53"/>
      <c r="AD278" s="25"/>
      <c r="BF278" s="27"/>
      <c r="CN278" s="105"/>
      <c r="CO278" s="105"/>
      <c r="CP278" s="105"/>
      <c r="CX278" s="13"/>
      <c r="CY278" s="13"/>
      <c r="CZ278" s="26"/>
      <c r="DA278" s="26"/>
      <c r="DB278" s="26"/>
      <c r="DC278" s="26"/>
      <c r="DD278" s="29"/>
      <c r="DQ278" s="26"/>
      <c r="DR278" s="26"/>
      <c r="DS278" s="26"/>
      <c r="DT278" s="26"/>
      <c r="DU278" s="26"/>
      <c r="DV278" s="26"/>
      <c r="DW278" s="26"/>
      <c r="EB278" s="26"/>
      <c r="EC278" s="30"/>
      <c r="EU278" s="31"/>
      <c r="FM278" s="30"/>
      <c r="GE278" s="32"/>
      <c r="GW278" s="30"/>
      <c r="HO278" s="32"/>
      <c r="IG278" s="30"/>
      <c r="IY278" s="31"/>
      <c r="KI278" s="31"/>
    </row>
    <row r="279" spans="1:1206" x14ac:dyDescent="0.25">
      <c r="A279" s="88"/>
      <c r="B279" s="36"/>
      <c r="D279" s="13"/>
      <c r="E279" s="13"/>
      <c r="F279" s="117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128"/>
      <c r="X279" s="128"/>
      <c r="Y279" s="53"/>
      <c r="Z279" s="53"/>
      <c r="AA279" s="128"/>
      <c r="AB279" s="128"/>
      <c r="AC279" s="128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120"/>
      <c r="BD279" s="120"/>
      <c r="BE279" s="120"/>
      <c r="BF279" s="121"/>
      <c r="BG279" s="36"/>
      <c r="BH279" s="128"/>
      <c r="BI279" s="128"/>
      <c r="BJ279" s="128"/>
      <c r="BK279" s="128"/>
      <c r="BL279" s="128"/>
      <c r="BM279" s="128"/>
      <c r="BN279" s="128"/>
      <c r="BO279" s="128"/>
      <c r="BP279" s="128"/>
      <c r="BQ279" s="128"/>
      <c r="BR279" s="128"/>
      <c r="BS279" s="128"/>
      <c r="BT279" s="128"/>
      <c r="BU279" s="128"/>
      <c r="BV279" s="128"/>
      <c r="BW279" s="128"/>
      <c r="BX279" s="128"/>
      <c r="BY279" s="128"/>
      <c r="BZ279" s="88"/>
      <c r="CA279" s="88"/>
      <c r="CB279" s="88"/>
      <c r="CC279" s="88"/>
      <c r="CD279" s="88"/>
      <c r="CE279" s="88"/>
      <c r="CF279" s="88"/>
      <c r="CG279" s="88"/>
      <c r="CH279" s="88"/>
      <c r="CI279" s="88"/>
      <c r="CK279" s="88"/>
      <c r="CL279" s="88"/>
      <c r="CM279" s="88"/>
      <c r="CN279" s="105"/>
      <c r="CO279" s="36"/>
      <c r="CP279" s="36"/>
      <c r="CQ279" s="36"/>
      <c r="CR279" s="88"/>
      <c r="CS279" s="118"/>
      <c r="CT279" s="118"/>
      <c r="CU279" s="118"/>
      <c r="CV279" s="118"/>
      <c r="CW279" s="118"/>
      <c r="CX279" s="13"/>
      <c r="CY279" s="13"/>
      <c r="CZ279" s="166"/>
      <c r="DA279" s="166"/>
      <c r="DB279" s="166"/>
      <c r="DC279" s="166"/>
      <c r="DD279" s="166"/>
      <c r="DE279" s="88"/>
      <c r="DF279" s="88"/>
      <c r="DG279" s="88"/>
      <c r="DH279" s="88"/>
      <c r="DI279" s="88"/>
      <c r="DJ279" s="88"/>
      <c r="DK279" s="88"/>
      <c r="DL279" s="88"/>
      <c r="DM279" s="88"/>
      <c r="DN279" s="88"/>
      <c r="DO279" s="88"/>
      <c r="DP279" s="88"/>
      <c r="DQ279" s="120"/>
      <c r="DR279" s="120"/>
      <c r="DS279" s="120"/>
      <c r="DT279" s="120"/>
      <c r="DU279" s="120"/>
      <c r="DV279" s="120"/>
      <c r="DW279" s="36"/>
      <c r="DX279" s="36"/>
      <c r="DY279" s="36"/>
      <c r="DZ279" s="36"/>
      <c r="EA279" s="36"/>
      <c r="EB279" s="120"/>
      <c r="EC279" s="125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12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125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  <c r="FY279" s="36"/>
      <c r="FZ279" s="36"/>
      <c r="GA279" s="36"/>
      <c r="GB279" s="36"/>
      <c r="GC279" s="36"/>
      <c r="GD279" s="36"/>
      <c r="GE279" s="127"/>
      <c r="GF279" s="36"/>
      <c r="GG279" s="36"/>
      <c r="GH279" s="36"/>
      <c r="GI279" s="36"/>
      <c r="GJ279" s="36"/>
      <c r="GK279" s="36"/>
      <c r="GL279" s="36"/>
      <c r="GM279" s="36"/>
      <c r="GN279" s="36"/>
      <c r="GO279" s="36"/>
      <c r="GP279" s="36"/>
      <c r="GQ279" s="36"/>
      <c r="GR279" s="36"/>
      <c r="GS279" s="36"/>
      <c r="GT279" s="36"/>
      <c r="GU279" s="36"/>
      <c r="GV279" s="36"/>
      <c r="GW279" s="125"/>
      <c r="GX279" s="36"/>
      <c r="GY279" s="36"/>
      <c r="GZ279" s="36"/>
      <c r="HA279" s="36"/>
      <c r="HB279" s="36"/>
      <c r="HC279" s="36"/>
      <c r="HD279" s="36"/>
      <c r="HE279" s="36"/>
      <c r="HF279" s="36"/>
      <c r="HG279" s="36"/>
      <c r="HH279" s="36"/>
      <c r="HI279" s="36"/>
      <c r="HJ279" s="36"/>
      <c r="HK279" s="36"/>
      <c r="HL279" s="36"/>
      <c r="HM279" s="36"/>
      <c r="HN279" s="36"/>
      <c r="HO279" s="127"/>
      <c r="HP279" s="36"/>
      <c r="HQ279" s="36"/>
      <c r="HR279" s="36"/>
      <c r="HS279" s="36"/>
      <c r="HT279" s="36"/>
      <c r="HU279" s="36"/>
      <c r="HV279" s="36"/>
      <c r="HW279" s="36"/>
      <c r="HX279" s="36"/>
      <c r="HY279" s="36"/>
      <c r="HZ279" s="36"/>
      <c r="IA279" s="36"/>
      <c r="IB279" s="36"/>
      <c r="IC279" s="36"/>
      <c r="ID279" s="36"/>
      <c r="IE279" s="36"/>
      <c r="IF279" s="36"/>
      <c r="IG279" s="125"/>
      <c r="IH279" s="36"/>
      <c r="II279" s="36"/>
      <c r="IJ279" s="36"/>
      <c r="IK279" s="36"/>
      <c r="IL279" s="36"/>
      <c r="IM279" s="36"/>
      <c r="IN279" s="36"/>
      <c r="IO279" s="36"/>
      <c r="IP279" s="36"/>
      <c r="IQ279" s="36"/>
      <c r="IR279" s="36"/>
      <c r="IS279" s="36"/>
      <c r="IT279" s="36"/>
      <c r="IU279" s="36"/>
      <c r="IV279" s="36"/>
      <c r="IW279" s="36"/>
      <c r="IX279" s="36"/>
      <c r="IY279" s="126"/>
      <c r="IZ279" s="36"/>
      <c r="JA279" s="36"/>
      <c r="JB279" s="36"/>
      <c r="JC279" s="36"/>
      <c r="JD279" s="36"/>
      <c r="JE279" s="36"/>
      <c r="JF279" s="36"/>
      <c r="JG279" s="36"/>
      <c r="JH279" s="36"/>
      <c r="JI279" s="36"/>
      <c r="JJ279" s="36"/>
      <c r="JK279" s="36"/>
      <c r="JL279" s="36"/>
      <c r="JM279" s="36"/>
      <c r="JN279" s="36"/>
      <c r="JO279" s="36"/>
      <c r="JP279" s="36"/>
      <c r="JQ279" s="36"/>
      <c r="JR279" s="36"/>
      <c r="JS279" s="36"/>
      <c r="JT279" s="36"/>
      <c r="JU279" s="36"/>
      <c r="JV279" s="36"/>
      <c r="JW279" s="36"/>
      <c r="JX279" s="36"/>
      <c r="JY279" s="36"/>
      <c r="JZ279" s="36"/>
      <c r="KA279" s="36"/>
      <c r="KB279" s="36"/>
      <c r="KC279" s="36"/>
      <c r="KD279" s="36"/>
      <c r="KE279" s="36"/>
      <c r="KF279" s="36"/>
      <c r="KG279" s="36"/>
      <c r="KH279" s="36"/>
      <c r="KI279" s="126"/>
      <c r="KJ279" s="36"/>
      <c r="KK279" s="36"/>
      <c r="KL279" s="36"/>
      <c r="KM279" s="36"/>
      <c r="KN279" s="36"/>
      <c r="KO279" s="36"/>
      <c r="KP279" s="36"/>
      <c r="KQ279" s="36"/>
      <c r="KR279" s="36"/>
      <c r="KS279" s="36"/>
      <c r="KT279" s="36"/>
      <c r="KU279" s="36"/>
      <c r="KV279" s="36"/>
      <c r="KW279" s="36"/>
      <c r="KX279" s="36"/>
      <c r="KY279" s="36"/>
      <c r="KZ279" s="88"/>
      <c r="LA279" s="88"/>
      <c r="LB279" s="88"/>
      <c r="LC279" s="88"/>
      <c r="LD279" s="88"/>
      <c r="LE279" s="88"/>
      <c r="LF279" s="88"/>
      <c r="LG279" s="88"/>
      <c r="LH279" s="88"/>
      <c r="LI279" s="88"/>
      <c r="LJ279" s="88"/>
      <c r="LK279" s="88"/>
      <c r="LL279" s="88"/>
      <c r="LM279" s="88"/>
      <c r="LN279" s="88"/>
      <c r="LO279" s="88"/>
      <c r="LP279" s="88"/>
      <c r="LQ279" s="88"/>
      <c r="LR279" s="88"/>
      <c r="LS279" s="88"/>
      <c r="LT279" s="88"/>
      <c r="LU279" s="88"/>
      <c r="LV279" s="88"/>
      <c r="LW279" s="88"/>
      <c r="LX279" s="88"/>
      <c r="LY279" s="88"/>
      <c r="LZ279" s="88"/>
      <c r="MA279" s="88"/>
      <c r="MB279" s="88"/>
      <c r="MC279" s="88"/>
      <c r="MD279" s="88"/>
      <c r="ME279" s="88"/>
      <c r="MF279" s="88"/>
      <c r="MG279" s="88"/>
      <c r="MH279" s="88"/>
      <c r="MI279" s="88"/>
      <c r="MJ279" s="88"/>
      <c r="MK279" s="88"/>
      <c r="ML279" s="88"/>
      <c r="MM279" s="88"/>
      <c r="MN279" s="88"/>
      <c r="MO279" s="88"/>
      <c r="MP279" s="88"/>
      <c r="MQ279" s="88"/>
      <c r="MR279" s="88"/>
      <c r="MS279" s="88"/>
      <c r="MT279" s="88"/>
      <c r="MU279" s="88"/>
      <c r="MV279" s="88"/>
      <c r="MW279" s="88"/>
      <c r="MX279" s="88"/>
      <c r="MY279" s="88"/>
      <c r="MZ279" s="88"/>
      <c r="NA279" s="88"/>
      <c r="NB279" s="88"/>
      <c r="NC279" s="88"/>
      <c r="ND279" s="88"/>
      <c r="NE279" s="88"/>
      <c r="NF279" s="88"/>
      <c r="NG279" s="88"/>
      <c r="NH279" s="88"/>
      <c r="NI279" s="88"/>
      <c r="NJ279" s="88"/>
      <c r="NK279" s="88"/>
      <c r="NL279" s="88"/>
      <c r="NM279" s="88"/>
      <c r="NN279" s="88"/>
      <c r="NO279" s="88"/>
      <c r="NP279" s="88"/>
      <c r="NQ279" s="88"/>
      <c r="NR279" s="88"/>
      <c r="NS279" s="88"/>
      <c r="NT279" s="88"/>
      <c r="NU279" s="88"/>
      <c r="NV279" s="88"/>
      <c r="NW279" s="88"/>
      <c r="NX279" s="88"/>
      <c r="NY279" s="88"/>
      <c r="NZ279" s="88"/>
      <c r="OA279" s="88"/>
      <c r="OB279" s="88"/>
      <c r="OC279" s="88"/>
      <c r="OD279" s="88"/>
      <c r="OE279" s="88"/>
      <c r="OF279" s="88"/>
      <c r="OG279" s="88"/>
      <c r="OH279" s="88"/>
      <c r="OI279" s="88"/>
      <c r="OJ279" s="88"/>
      <c r="OK279" s="88"/>
      <c r="OL279" s="88"/>
      <c r="OM279" s="88"/>
      <c r="ON279" s="88"/>
      <c r="OO279" s="88"/>
      <c r="OP279" s="88"/>
      <c r="OQ279" s="88"/>
      <c r="OR279" s="88"/>
      <c r="OS279" s="88"/>
      <c r="OT279" s="88"/>
      <c r="OU279" s="88"/>
      <c r="OV279" s="88"/>
      <c r="OW279" s="88"/>
      <c r="OX279" s="88"/>
      <c r="OY279" s="88"/>
      <c r="OZ279" s="88"/>
      <c r="PA279" s="88"/>
      <c r="PB279" s="88"/>
      <c r="PC279" s="88"/>
      <c r="PD279" s="88"/>
      <c r="PE279" s="88"/>
      <c r="PF279" s="88"/>
      <c r="PG279" s="88"/>
      <c r="PH279" s="88"/>
      <c r="PI279" s="88"/>
      <c r="PJ279" s="88"/>
      <c r="PK279" s="88"/>
      <c r="PL279" s="88"/>
      <c r="PM279" s="88"/>
      <c r="PN279" s="88"/>
      <c r="PO279" s="88"/>
      <c r="PP279" s="88"/>
      <c r="PQ279" s="88"/>
      <c r="PR279" s="88"/>
      <c r="PS279" s="88"/>
      <c r="PT279" s="88"/>
      <c r="PU279" s="88"/>
      <c r="PV279" s="88"/>
      <c r="PW279" s="88"/>
      <c r="PX279" s="88"/>
      <c r="PY279" s="88"/>
      <c r="PZ279" s="88"/>
      <c r="QA279" s="88"/>
      <c r="QB279" s="88"/>
      <c r="QC279" s="88"/>
      <c r="QD279" s="88"/>
      <c r="QE279" s="88"/>
      <c r="QF279" s="88"/>
      <c r="QG279" s="88"/>
      <c r="QH279" s="88"/>
      <c r="QI279" s="88"/>
      <c r="QJ279" s="88"/>
      <c r="QK279" s="88"/>
      <c r="QL279" s="88"/>
      <c r="QM279" s="88"/>
      <c r="QN279" s="88"/>
      <c r="QO279" s="88"/>
      <c r="QP279" s="88"/>
      <c r="QQ279" s="88"/>
      <c r="QR279" s="88"/>
      <c r="QS279" s="88"/>
      <c r="QT279" s="88"/>
      <c r="QU279" s="88"/>
      <c r="QV279" s="88"/>
      <c r="QW279" s="88"/>
      <c r="QX279" s="88"/>
      <c r="QY279" s="88"/>
      <c r="QZ279" s="88"/>
      <c r="RA279" s="88"/>
      <c r="RB279" s="88"/>
      <c r="RC279" s="88"/>
      <c r="RD279" s="88"/>
      <c r="RE279" s="88"/>
      <c r="RF279" s="36"/>
      <c r="RG279" s="36"/>
      <c r="RH279" s="36"/>
      <c r="RI279" s="36"/>
      <c r="RJ279" s="36"/>
      <c r="RK279" s="36"/>
      <c r="RL279" s="36"/>
      <c r="RM279" s="36"/>
      <c r="RN279" s="36"/>
      <c r="RO279" s="36"/>
      <c r="RP279" s="36"/>
      <c r="RQ279" s="36"/>
      <c r="RR279" s="36"/>
      <c r="RS279" s="36"/>
      <c r="RT279" s="36"/>
      <c r="RU279" s="36"/>
      <c r="RV279" s="36"/>
      <c r="RW279" s="36"/>
      <c r="RX279" s="36"/>
      <c r="RY279" s="36"/>
      <c r="RZ279" s="36"/>
      <c r="SA279" s="36"/>
      <c r="SB279" s="36"/>
      <c r="SC279" s="36"/>
      <c r="SD279" s="36"/>
      <c r="SE279" s="36"/>
      <c r="SF279" s="36"/>
      <c r="SG279" s="36"/>
      <c r="SH279" s="36"/>
      <c r="SI279" s="36"/>
      <c r="SJ279" s="36"/>
      <c r="SK279" s="36"/>
      <c r="SL279" s="36"/>
      <c r="SM279" s="36"/>
      <c r="SN279" s="36"/>
      <c r="SO279" s="36"/>
      <c r="SP279" s="36"/>
      <c r="SQ279" s="36"/>
      <c r="SR279" s="36"/>
      <c r="SS279" s="36"/>
      <c r="ST279" s="36"/>
      <c r="SU279" s="36"/>
      <c r="SV279" s="36"/>
      <c r="SW279" s="36"/>
      <c r="SX279" s="36"/>
      <c r="SY279" s="36"/>
      <c r="SZ279" s="36"/>
      <c r="TA279" s="36"/>
      <c r="TB279" s="36"/>
      <c r="TC279" s="36"/>
      <c r="TD279" s="36"/>
      <c r="TE279" s="36"/>
      <c r="TF279" s="36"/>
      <c r="TG279" s="36"/>
      <c r="TH279" s="36"/>
      <c r="TI279" s="36"/>
      <c r="TJ279" s="36"/>
      <c r="TK279" s="36"/>
      <c r="TL279" s="36"/>
      <c r="TM279" s="36"/>
      <c r="TN279" s="36"/>
      <c r="TO279" s="36"/>
      <c r="TP279" s="36"/>
    </row>
    <row r="280" spans="1:1206" x14ac:dyDescent="0.25">
      <c r="A280" s="21"/>
      <c r="B280" s="13"/>
      <c r="F280" s="22"/>
      <c r="Y280" s="170"/>
      <c r="Z280" s="170"/>
      <c r="AA280" s="169"/>
      <c r="AB280" s="169"/>
      <c r="AO280" s="69"/>
      <c r="AP280" s="69"/>
      <c r="AQ280" s="69"/>
      <c r="AR280" s="69"/>
      <c r="BF280" s="27"/>
      <c r="CN280" s="105"/>
      <c r="CO280" s="105"/>
      <c r="CP280" s="105"/>
      <c r="CZ280" s="26"/>
      <c r="DA280" s="26"/>
      <c r="DB280" s="26"/>
      <c r="DC280" s="26"/>
      <c r="DD280" s="29"/>
      <c r="DQ280" s="26"/>
      <c r="DR280" s="26"/>
      <c r="DS280" s="26"/>
      <c r="DT280" s="26"/>
      <c r="DU280" s="26"/>
      <c r="DV280" s="26"/>
      <c r="EB280" s="26"/>
      <c r="EC280" s="30"/>
      <c r="EU280" s="31"/>
      <c r="FM280" s="30"/>
      <c r="GE280" s="32"/>
      <c r="GW280" s="30"/>
      <c r="HO280" s="32"/>
      <c r="IG280" s="30"/>
      <c r="IY280" s="31"/>
      <c r="KI280" s="31"/>
    </row>
    <row r="281" spans="1:1206" x14ac:dyDescent="0.25">
      <c r="B281" s="13"/>
      <c r="I281" s="111"/>
      <c r="AD281" s="6"/>
      <c r="AF281" s="23"/>
      <c r="AG281" s="23"/>
      <c r="CZ281" s="26"/>
      <c r="DA281" s="26"/>
      <c r="DB281" s="26"/>
      <c r="DC281" s="26"/>
      <c r="DD281" s="29"/>
      <c r="DE281" s="26"/>
      <c r="DF281" s="26"/>
      <c r="DG281" s="26"/>
      <c r="DH281" s="26"/>
      <c r="DI281" s="26"/>
      <c r="DJ281" s="26"/>
      <c r="DK281" s="26"/>
      <c r="DL281" s="26"/>
      <c r="DM281" s="26"/>
      <c r="DN281" s="26"/>
      <c r="DO281" s="26"/>
      <c r="DP281" s="26"/>
      <c r="DQ281" s="26"/>
      <c r="DR281" s="26"/>
      <c r="DS281" s="26"/>
      <c r="DT281" s="26"/>
      <c r="DU281" s="26"/>
      <c r="DV281" s="26"/>
      <c r="DW281" s="26"/>
      <c r="DX281" s="26"/>
      <c r="DY281" s="26"/>
      <c r="DZ281" s="26"/>
      <c r="EA281" s="26"/>
      <c r="EB281" s="26"/>
    </row>
    <row r="282" spans="1:1206" x14ac:dyDescent="0.25">
      <c r="A282" s="21"/>
      <c r="F282" s="22"/>
      <c r="I282" s="40"/>
      <c r="AD282" s="6"/>
      <c r="AE282" s="40"/>
      <c r="AF282" s="40"/>
      <c r="AH282" s="40"/>
      <c r="BF282" s="27"/>
      <c r="CJ282" s="36"/>
      <c r="CZ282" s="26"/>
      <c r="DA282" s="26"/>
      <c r="DB282" s="26"/>
      <c r="DC282" s="26"/>
      <c r="DD282" s="29"/>
      <c r="DQ282" s="26"/>
      <c r="DR282" s="26"/>
      <c r="DS282" s="26"/>
      <c r="DT282" s="26"/>
      <c r="DU282" s="26"/>
      <c r="DV282" s="26"/>
      <c r="EB282" s="26"/>
      <c r="EC282" s="30"/>
      <c r="EU282" s="31"/>
      <c r="FM282" s="30"/>
      <c r="GE282" s="32"/>
      <c r="GW282" s="30"/>
      <c r="HO282" s="32"/>
      <c r="IG282" s="30"/>
      <c r="IY282" s="31"/>
      <c r="KI282" s="31"/>
      <c r="ZX282" s="36"/>
      <c r="ZY282" s="36"/>
      <c r="ZZ282" s="36"/>
      <c r="AAA282" s="36"/>
      <c r="AAB282" s="36"/>
      <c r="AAC282" s="36"/>
      <c r="AAD282" s="36"/>
      <c r="AAE282" s="36"/>
      <c r="AAF282" s="36"/>
      <c r="AAG282" s="36"/>
      <c r="AAH282" s="36"/>
      <c r="AAI282" s="36"/>
      <c r="AAJ282" s="36"/>
      <c r="AAK282" s="36"/>
      <c r="AAL282" s="36"/>
      <c r="AAM282" s="36"/>
      <c r="AAN282" s="36"/>
      <c r="AAO282" s="36"/>
      <c r="AAP282" s="36"/>
      <c r="AAQ282" s="36"/>
      <c r="AAR282" s="36"/>
      <c r="AAS282" s="36"/>
      <c r="AAT282" s="36"/>
      <c r="AAU282" s="36"/>
      <c r="AAV282" s="36"/>
      <c r="AAW282" s="36"/>
      <c r="AAX282" s="36"/>
      <c r="AAY282" s="36"/>
      <c r="AAZ282" s="36"/>
      <c r="ABA282" s="36"/>
      <c r="ABB282" s="36"/>
      <c r="ABC282" s="36"/>
      <c r="ABD282" s="36"/>
      <c r="ABE282" s="36"/>
      <c r="ABF282" s="36"/>
      <c r="ABG282" s="36"/>
      <c r="ABH282" s="36"/>
      <c r="ABI282" s="36"/>
      <c r="ABJ282" s="36"/>
      <c r="ABK282" s="36"/>
      <c r="ABL282" s="36"/>
      <c r="ABM282" s="36"/>
      <c r="ABN282" s="36"/>
      <c r="ABO282" s="36"/>
      <c r="ABP282" s="36"/>
      <c r="ABQ282" s="36"/>
      <c r="ABR282" s="36"/>
      <c r="ABS282" s="36"/>
      <c r="ABT282" s="36"/>
      <c r="ABU282" s="36"/>
      <c r="ABV282" s="36"/>
      <c r="ABW282" s="36"/>
      <c r="ABX282" s="36"/>
      <c r="ABY282" s="36"/>
      <c r="ABZ282" s="36"/>
      <c r="ACA282" s="36"/>
      <c r="ACB282" s="36"/>
      <c r="ACC282" s="36"/>
      <c r="ACD282" s="36"/>
      <c r="ACE282" s="36"/>
      <c r="ACF282" s="36"/>
      <c r="ACG282" s="36"/>
      <c r="ACH282" s="36"/>
      <c r="ACI282" s="36"/>
      <c r="ACJ282" s="36"/>
      <c r="ACK282" s="36"/>
      <c r="ACL282" s="36"/>
      <c r="ACM282" s="36"/>
      <c r="ACN282" s="36"/>
      <c r="ACO282" s="36"/>
      <c r="ACP282" s="36"/>
      <c r="ACQ282" s="36"/>
      <c r="ACR282" s="36"/>
      <c r="ACS282" s="36"/>
      <c r="ACT282" s="36"/>
      <c r="ACU282" s="36"/>
      <c r="ACV282" s="36"/>
      <c r="ACW282" s="36"/>
      <c r="ACX282" s="36"/>
      <c r="ACY282" s="36"/>
      <c r="ACZ282" s="36"/>
      <c r="ADA282" s="36"/>
      <c r="ADB282" s="36"/>
      <c r="ADC282" s="36"/>
      <c r="ADD282" s="36"/>
      <c r="ADE282" s="36"/>
      <c r="ADF282" s="36"/>
      <c r="ADG282" s="36"/>
      <c r="ADH282" s="36"/>
      <c r="ADI282" s="36"/>
      <c r="ADJ282" s="36"/>
      <c r="ADK282" s="36"/>
      <c r="ADL282" s="36"/>
      <c r="ADM282" s="36"/>
      <c r="ADN282" s="36"/>
      <c r="ADO282" s="36"/>
      <c r="ADP282" s="36"/>
      <c r="ADQ282" s="36"/>
      <c r="ADR282" s="36"/>
      <c r="ADS282" s="36"/>
      <c r="ADT282" s="36"/>
      <c r="ADU282" s="36"/>
      <c r="ADV282" s="36"/>
      <c r="ADW282" s="36"/>
      <c r="ADX282" s="36"/>
      <c r="ADY282" s="36"/>
      <c r="ADZ282" s="36"/>
      <c r="AEA282" s="36"/>
      <c r="AEB282" s="36"/>
      <c r="AEC282" s="36"/>
      <c r="AED282" s="36"/>
      <c r="AEE282" s="36"/>
      <c r="AEF282" s="36"/>
      <c r="AEG282" s="36"/>
      <c r="AEH282" s="36"/>
      <c r="AEI282" s="36"/>
      <c r="AEJ282" s="36"/>
      <c r="AEK282" s="36"/>
      <c r="AEL282" s="36"/>
      <c r="AEM282" s="36"/>
      <c r="AEN282" s="36"/>
      <c r="AEO282" s="36"/>
      <c r="AEP282" s="36"/>
      <c r="AEQ282" s="36"/>
      <c r="AER282" s="36"/>
      <c r="AES282" s="36"/>
      <c r="AET282" s="36"/>
      <c r="AEU282" s="36"/>
      <c r="AEV282" s="36"/>
      <c r="AEW282" s="36"/>
      <c r="AEX282" s="36"/>
      <c r="AEY282" s="36"/>
      <c r="AEZ282" s="36"/>
      <c r="AFA282" s="36"/>
      <c r="AFB282" s="36"/>
      <c r="AFC282" s="36"/>
      <c r="AFD282" s="36"/>
      <c r="AFE282" s="36"/>
      <c r="AFF282" s="36"/>
      <c r="AFG282" s="36"/>
      <c r="AFH282" s="36"/>
      <c r="AFI282" s="36"/>
      <c r="AFJ282" s="36"/>
      <c r="AFK282" s="36"/>
      <c r="AFL282" s="36"/>
      <c r="AFM282" s="36"/>
      <c r="AFN282" s="36"/>
      <c r="AFO282" s="36"/>
      <c r="AFP282" s="36"/>
      <c r="AFQ282" s="36"/>
      <c r="AFR282" s="36"/>
      <c r="AFS282" s="36"/>
      <c r="AFT282" s="36"/>
      <c r="AFU282" s="36"/>
      <c r="AFV282" s="36"/>
      <c r="AFW282" s="36"/>
      <c r="AFX282" s="36"/>
      <c r="AFY282" s="36"/>
      <c r="AFZ282" s="36"/>
      <c r="AGA282" s="36"/>
      <c r="AGB282" s="36"/>
      <c r="AGC282" s="36"/>
      <c r="AGD282" s="36"/>
      <c r="AGE282" s="36"/>
      <c r="AGF282" s="36"/>
      <c r="AGG282" s="36"/>
      <c r="AGH282" s="36"/>
      <c r="AGI282" s="36"/>
      <c r="AGJ282" s="36"/>
      <c r="AGK282" s="36"/>
      <c r="AGL282" s="36"/>
      <c r="AGM282" s="36"/>
      <c r="AGN282" s="36"/>
      <c r="AGO282" s="36"/>
      <c r="AGP282" s="36"/>
      <c r="AGQ282" s="36"/>
      <c r="AGR282" s="36"/>
      <c r="AGS282" s="36"/>
      <c r="AGT282" s="36"/>
      <c r="AGU282" s="36"/>
      <c r="AGV282" s="36"/>
      <c r="AGW282" s="36"/>
      <c r="AGX282" s="36"/>
      <c r="AGY282" s="36"/>
      <c r="AGZ282" s="36"/>
      <c r="AHA282" s="36"/>
      <c r="AHB282" s="36"/>
      <c r="AHC282" s="36"/>
      <c r="AHD282" s="36"/>
      <c r="AHE282" s="36"/>
      <c r="AHF282" s="36"/>
      <c r="AHG282" s="36"/>
      <c r="AHH282" s="36"/>
      <c r="AHI282" s="36"/>
      <c r="AHJ282" s="36"/>
      <c r="AHK282" s="36"/>
      <c r="AHL282" s="36"/>
      <c r="AHM282" s="36"/>
      <c r="AHN282" s="36"/>
      <c r="AHO282" s="36"/>
      <c r="AHP282" s="36"/>
      <c r="AHQ282" s="36"/>
      <c r="AHR282" s="36"/>
      <c r="AHS282" s="36"/>
      <c r="AHT282" s="36"/>
      <c r="AHU282" s="36"/>
      <c r="AHV282" s="36"/>
      <c r="AHW282" s="36"/>
      <c r="AHX282" s="36"/>
      <c r="AHY282" s="36"/>
      <c r="AHZ282" s="36"/>
      <c r="AIA282" s="36"/>
      <c r="AIB282" s="36"/>
      <c r="AIC282" s="36"/>
      <c r="AID282" s="36"/>
      <c r="AIE282" s="36"/>
      <c r="AIF282" s="36"/>
      <c r="AIG282" s="36"/>
      <c r="AIH282" s="36"/>
      <c r="AII282" s="36"/>
      <c r="AIJ282" s="36"/>
      <c r="AIK282" s="36"/>
      <c r="AIL282" s="36"/>
      <c r="AIM282" s="36"/>
      <c r="AIN282" s="36"/>
      <c r="AIO282" s="36"/>
      <c r="AIP282" s="36"/>
      <c r="AIQ282" s="36"/>
      <c r="AIR282" s="36"/>
      <c r="AIS282" s="36"/>
      <c r="AIT282" s="36"/>
      <c r="AIU282" s="36"/>
      <c r="AIV282" s="36"/>
      <c r="AIW282" s="36"/>
      <c r="AIX282" s="36"/>
      <c r="AIY282" s="36"/>
      <c r="AIZ282" s="36"/>
      <c r="AJA282" s="36"/>
      <c r="AJB282" s="36"/>
      <c r="AJC282" s="36"/>
      <c r="AJD282" s="36"/>
      <c r="AJE282" s="36"/>
      <c r="AJF282" s="36"/>
      <c r="AJG282" s="36"/>
      <c r="AJH282" s="36"/>
      <c r="AJI282" s="36"/>
      <c r="AJJ282" s="36"/>
      <c r="AJK282" s="36"/>
      <c r="AJL282" s="36"/>
      <c r="AJM282" s="36"/>
      <c r="AJN282" s="36"/>
      <c r="AJO282" s="36"/>
      <c r="AJP282" s="36"/>
      <c r="AJQ282" s="36"/>
      <c r="AJR282" s="36"/>
      <c r="AJS282" s="36"/>
      <c r="AJT282" s="36"/>
      <c r="AJU282" s="36"/>
      <c r="AJV282" s="36"/>
      <c r="AJW282" s="36"/>
      <c r="AJX282" s="36"/>
      <c r="AJY282" s="36"/>
      <c r="AJZ282" s="36"/>
      <c r="AKA282" s="36"/>
      <c r="AKB282" s="36"/>
      <c r="AKC282" s="36"/>
      <c r="AKD282" s="36"/>
      <c r="AKE282" s="36"/>
      <c r="AKF282" s="36"/>
      <c r="AKG282" s="36"/>
      <c r="AKH282" s="36"/>
      <c r="AKI282" s="36"/>
      <c r="AKJ282" s="36"/>
      <c r="AKK282" s="36"/>
      <c r="AKL282" s="36"/>
      <c r="AKM282" s="36"/>
      <c r="AKN282" s="36"/>
      <c r="AKO282" s="36"/>
      <c r="AKP282" s="36"/>
      <c r="AKQ282" s="36"/>
      <c r="AKR282" s="36"/>
      <c r="AKS282" s="36"/>
      <c r="AKT282" s="36"/>
      <c r="AKU282" s="36"/>
      <c r="AKV282" s="36"/>
      <c r="AKW282" s="36"/>
      <c r="AKX282" s="36"/>
      <c r="AKY282" s="36"/>
      <c r="AKZ282" s="36"/>
      <c r="ALA282" s="36"/>
      <c r="ALB282" s="36"/>
      <c r="ALC282" s="36"/>
      <c r="ALD282" s="36"/>
      <c r="ALE282" s="36"/>
      <c r="ALF282" s="36"/>
      <c r="ALG282" s="36"/>
      <c r="ALH282" s="36"/>
      <c r="ALI282" s="36"/>
      <c r="ALJ282" s="36"/>
      <c r="ALK282" s="36"/>
      <c r="ALL282" s="36"/>
      <c r="ALM282" s="36"/>
      <c r="ALN282" s="36"/>
      <c r="ALO282" s="36"/>
      <c r="ALP282" s="36"/>
      <c r="ALQ282" s="36"/>
      <c r="ALR282" s="36"/>
      <c r="ALS282" s="36"/>
      <c r="ALT282" s="36"/>
      <c r="ALU282" s="36"/>
      <c r="ALV282" s="36"/>
      <c r="ALW282" s="36"/>
      <c r="ALX282" s="36"/>
      <c r="ALY282" s="36"/>
      <c r="ALZ282" s="36"/>
      <c r="AMA282" s="36"/>
      <c r="AMB282" s="36"/>
      <c r="AMC282" s="36"/>
      <c r="AMD282" s="36"/>
      <c r="AME282" s="36"/>
      <c r="AMF282" s="36"/>
      <c r="AMG282" s="36"/>
      <c r="AMH282" s="36"/>
      <c r="AMI282" s="36"/>
      <c r="AMJ282" s="36"/>
      <c r="AMK282" s="36"/>
      <c r="AML282" s="36"/>
      <c r="AMM282" s="36"/>
      <c r="AMN282" s="36"/>
      <c r="AMO282" s="36"/>
      <c r="AMP282" s="36"/>
      <c r="AMQ282" s="36"/>
      <c r="AMR282" s="36"/>
      <c r="AMS282" s="36"/>
      <c r="AMT282" s="36"/>
      <c r="AMU282" s="36"/>
      <c r="AMV282" s="36"/>
      <c r="AMW282" s="36"/>
      <c r="AMX282" s="36"/>
      <c r="AMY282" s="36"/>
      <c r="AMZ282" s="36"/>
      <c r="ANA282" s="36"/>
      <c r="ANB282" s="36"/>
      <c r="ANC282" s="36"/>
      <c r="AND282" s="36"/>
      <c r="ANE282" s="36"/>
      <c r="ANF282" s="36"/>
      <c r="ANG282" s="36"/>
      <c r="ANH282" s="36"/>
      <c r="ANI282" s="36"/>
      <c r="ANJ282" s="36"/>
      <c r="ANK282" s="36"/>
      <c r="ANL282" s="36"/>
      <c r="ANM282" s="36"/>
      <c r="ANN282" s="36"/>
      <c r="ANO282" s="36"/>
      <c r="ANP282" s="36"/>
      <c r="ANQ282" s="36"/>
      <c r="ANR282" s="36"/>
      <c r="ANS282" s="36"/>
      <c r="ANT282" s="36"/>
      <c r="ANU282" s="36"/>
      <c r="ANV282" s="36"/>
      <c r="ANW282" s="36"/>
      <c r="ANX282" s="36"/>
      <c r="ANY282" s="36"/>
      <c r="ANZ282" s="36"/>
      <c r="AOA282" s="36"/>
      <c r="AOB282" s="36"/>
      <c r="AOC282" s="36"/>
      <c r="AOD282" s="36"/>
      <c r="AOE282" s="36"/>
      <c r="AOF282" s="36"/>
      <c r="AOG282" s="36"/>
      <c r="AOH282" s="36"/>
      <c r="AOI282" s="36"/>
      <c r="AOJ282" s="36"/>
      <c r="AOK282" s="36"/>
      <c r="AOL282" s="36"/>
      <c r="AOM282" s="36"/>
      <c r="AON282" s="36"/>
      <c r="AOO282" s="36"/>
      <c r="AOP282" s="36"/>
      <c r="AOQ282" s="36"/>
      <c r="AOR282" s="36"/>
      <c r="AOS282" s="36"/>
      <c r="AOT282" s="36"/>
      <c r="AOU282" s="36"/>
      <c r="AOV282" s="36"/>
      <c r="AOW282" s="36"/>
      <c r="AOX282" s="36"/>
      <c r="AOY282" s="36"/>
      <c r="AOZ282" s="36"/>
      <c r="APA282" s="36"/>
      <c r="APB282" s="36"/>
      <c r="APC282" s="36"/>
      <c r="APD282" s="36"/>
      <c r="APE282" s="36"/>
      <c r="APF282" s="36"/>
      <c r="APG282" s="36"/>
      <c r="APH282" s="36"/>
      <c r="API282" s="36"/>
      <c r="APJ282" s="36"/>
      <c r="APK282" s="36"/>
      <c r="APL282" s="36"/>
      <c r="APM282" s="36"/>
      <c r="APN282" s="36"/>
      <c r="APO282" s="36"/>
      <c r="APP282" s="36"/>
      <c r="APQ282" s="36"/>
      <c r="APR282" s="36"/>
      <c r="APS282" s="36"/>
      <c r="APT282" s="36"/>
      <c r="APU282" s="36"/>
      <c r="APV282" s="36"/>
      <c r="APW282" s="36"/>
      <c r="APX282" s="36"/>
      <c r="APY282" s="36"/>
      <c r="APZ282" s="36"/>
      <c r="AQA282" s="36"/>
      <c r="AQB282" s="36"/>
      <c r="AQC282" s="36"/>
      <c r="AQD282" s="36"/>
      <c r="AQE282" s="36"/>
      <c r="AQF282" s="36"/>
      <c r="AQG282" s="36"/>
      <c r="AQH282" s="36"/>
      <c r="AQI282" s="36"/>
      <c r="AQJ282" s="36"/>
      <c r="AQK282" s="36"/>
      <c r="AQL282" s="36"/>
      <c r="AQM282" s="36"/>
      <c r="AQN282" s="36"/>
      <c r="AQO282" s="36"/>
      <c r="AQP282" s="36"/>
      <c r="AQQ282" s="36"/>
      <c r="AQR282" s="36"/>
      <c r="AQS282" s="36"/>
      <c r="AQT282" s="36"/>
      <c r="AQU282" s="36"/>
      <c r="AQV282" s="36"/>
      <c r="AQW282" s="36"/>
      <c r="AQX282" s="36"/>
      <c r="AQY282" s="36"/>
      <c r="AQZ282" s="36"/>
      <c r="ARA282" s="36"/>
      <c r="ARB282" s="36"/>
      <c r="ARC282" s="36"/>
      <c r="ARD282" s="36"/>
      <c r="ARE282" s="36"/>
      <c r="ARF282" s="36"/>
      <c r="ARG282" s="36"/>
      <c r="ARH282" s="36"/>
      <c r="ARI282" s="36"/>
      <c r="ARJ282" s="36"/>
      <c r="ARK282" s="36"/>
      <c r="ARL282" s="36"/>
      <c r="ARM282" s="36"/>
      <c r="ARN282" s="36"/>
      <c r="ARO282" s="36"/>
      <c r="ARP282" s="36"/>
      <c r="ARQ282" s="36"/>
      <c r="ARR282" s="36"/>
      <c r="ARS282" s="36"/>
      <c r="ART282" s="36"/>
      <c r="ARU282" s="36"/>
      <c r="ARV282" s="36"/>
      <c r="ARW282" s="36"/>
      <c r="ARX282" s="36"/>
      <c r="ARY282" s="36"/>
      <c r="ARZ282" s="36"/>
      <c r="ASA282" s="36"/>
      <c r="ASB282" s="36"/>
      <c r="ASC282" s="36"/>
      <c r="ASD282" s="36"/>
      <c r="ASE282" s="36"/>
      <c r="ASF282" s="36"/>
      <c r="ASG282" s="36"/>
      <c r="ASH282" s="36"/>
      <c r="ASI282" s="36"/>
      <c r="ASJ282" s="36"/>
      <c r="ASK282" s="36"/>
      <c r="ASL282" s="36"/>
      <c r="ASM282" s="36"/>
      <c r="ASN282" s="36"/>
      <c r="ASO282" s="36"/>
      <c r="ASP282" s="36"/>
      <c r="ASQ282" s="36"/>
      <c r="ASR282" s="36"/>
      <c r="ASS282" s="36"/>
      <c r="AST282" s="36"/>
      <c r="ASU282" s="36"/>
      <c r="ASV282" s="36"/>
      <c r="ASW282" s="36"/>
      <c r="ASX282" s="36"/>
      <c r="ASY282" s="36"/>
      <c r="ASZ282" s="36"/>
      <c r="ATA282" s="36"/>
      <c r="ATB282" s="36"/>
      <c r="ATC282" s="36"/>
      <c r="ATD282" s="36"/>
      <c r="ATE282" s="36"/>
      <c r="ATF282" s="36"/>
      <c r="ATG282" s="36"/>
      <c r="ATH282" s="36"/>
      <c r="ATI282" s="36"/>
      <c r="ATJ282" s="36"/>
    </row>
    <row r="283" spans="1:1206" x14ac:dyDescent="0.25">
      <c r="A283" s="21"/>
      <c r="F283" s="22"/>
      <c r="I283" s="40"/>
      <c r="AD283" s="6"/>
      <c r="AE283" s="40"/>
      <c r="AF283" s="40"/>
      <c r="AH283" s="40"/>
      <c r="BF283" s="27"/>
      <c r="CZ283" s="26"/>
      <c r="DA283" s="26"/>
      <c r="DB283" s="26"/>
      <c r="DC283" s="26"/>
      <c r="DD283" s="29"/>
      <c r="DQ283" s="26"/>
      <c r="DR283" s="26"/>
      <c r="DS283" s="26"/>
      <c r="DT283" s="26"/>
      <c r="DU283" s="26"/>
      <c r="DV283" s="26"/>
      <c r="EB283" s="26"/>
      <c r="EC283" s="30"/>
      <c r="EU283" s="31"/>
      <c r="FM283" s="30"/>
      <c r="GE283" s="32"/>
      <c r="GW283" s="30"/>
      <c r="HO283" s="32"/>
      <c r="IG283" s="30"/>
      <c r="IY283" s="31"/>
      <c r="KI283" s="31"/>
    </row>
    <row r="284" spans="1:1206" x14ac:dyDescent="0.25">
      <c r="A284" s="88"/>
      <c r="B284" s="36"/>
      <c r="D284" s="13"/>
      <c r="E284" s="13"/>
      <c r="F284" s="117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128"/>
      <c r="X284" s="128"/>
      <c r="Y284" s="53"/>
      <c r="Z284" s="53"/>
      <c r="AA284" s="128"/>
      <c r="AB284" s="128"/>
      <c r="AC284" s="128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120"/>
      <c r="BD284" s="120"/>
      <c r="BE284" s="120"/>
      <c r="BF284" s="121"/>
      <c r="BG284" s="36"/>
      <c r="BH284" s="128"/>
      <c r="BI284" s="128"/>
      <c r="BJ284" s="128"/>
      <c r="BK284" s="128"/>
      <c r="BL284" s="128"/>
      <c r="BM284" s="128"/>
      <c r="BN284" s="128"/>
      <c r="BO284" s="128"/>
      <c r="BP284" s="128"/>
      <c r="BQ284" s="128"/>
      <c r="BR284" s="128"/>
      <c r="BS284" s="128"/>
      <c r="BT284" s="128"/>
      <c r="BU284" s="128"/>
      <c r="BV284" s="128"/>
      <c r="BW284" s="128"/>
      <c r="BX284" s="128"/>
      <c r="BY284" s="128"/>
      <c r="BZ284" s="88"/>
      <c r="CA284" s="88"/>
      <c r="CB284" s="88"/>
      <c r="CC284" s="88"/>
      <c r="CD284" s="88"/>
      <c r="CE284" s="88"/>
      <c r="CF284" s="88"/>
      <c r="CG284" s="88"/>
      <c r="CH284" s="88"/>
      <c r="CI284" s="88"/>
      <c r="CK284" s="88"/>
      <c r="CL284" s="88"/>
      <c r="CM284" s="88"/>
      <c r="CN284" s="105"/>
      <c r="CO284" s="36"/>
      <c r="CP284" s="36"/>
      <c r="CQ284" s="36"/>
      <c r="CR284" s="88"/>
      <c r="CS284" s="118"/>
      <c r="CT284" s="118"/>
      <c r="CU284" s="118"/>
      <c r="CV284" s="118"/>
      <c r="CW284" s="118"/>
      <c r="CX284" s="13"/>
      <c r="CY284" s="13"/>
      <c r="CZ284" s="166"/>
      <c r="DA284" s="88"/>
      <c r="DB284" s="88"/>
      <c r="DC284" s="88"/>
      <c r="DD284" s="166"/>
      <c r="DE284" s="88"/>
      <c r="DF284" s="88"/>
      <c r="DG284" s="88"/>
      <c r="DH284" s="88"/>
      <c r="DI284" s="88"/>
      <c r="DJ284" s="88"/>
      <c r="DK284" s="88"/>
      <c r="DL284" s="88"/>
      <c r="DM284" s="88"/>
      <c r="DN284" s="88"/>
      <c r="DO284" s="88"/>
      <c r="DP284" s="88"/>
      <c r="DQ284" s="120"/>
      <c r="DR284" s="120"/>
      <c r="DS284" s="120"/>
      <c r="DT284" s="120"/>
      <c r="DU284" s="120"/>
      <c r="DV284" s="120"/>
      <c r="DW284" s="36"/>
      <c r="DX284" s="36"/>
      <c r="DY284" s="36"/>
      <c r="DZ284" s="36"/>
      <c r="EA284" s="36"/>
      <c r="EB284" s="120"/>
      <c r="EC284" s="125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12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125"/>
      <c r="FN284" s="36"/>
      <c r="FO284" s="36"/>
      <c r="FP284" s="36"/>
      <c r="FQ284" s="36"/>
      <c r="FR284" s="36"/>
      <c r="FS284" s="36"/>
      <c r="FT284" s="36"/>
      <c r="FU284" s="36"/>
      <c r="FV284" s="36"/>
      <c r="FW284" s="36"/>
      <c r="FX284" s="36"/>
      <c r="FY284" s="36"/>
      <c r="FZ284" s="36"/>
      <c r="GA284" s="36"/>
      <c r="GB284" s="36"/>
      <c r="GC284" s="36"/>
      <c r="GD284" s="36"/>
      <c r="GE284" s="127"/>
      <c r="GF284" s="36"/>
      <c r="GG284" s="36"/>
      <c r="GH284" s="36"/>
      <c r="GI284" s="36"/>
      <c r="GJ284" s="36"/>
      <c r="GK284" s="36"/>
      <c r="GL284" s="36"/>
      <c r="GM284" s="36"/>
      <c r="GN284" s="36"/>
      <c r="GO284" s="36"/>
      <c r="GP284" s="36"/>
      <c r="GQ284" s="36"/>
      <c r="GR284" s="36"/>
      <c r="GS284" s="36"/>
      <c r="GT284" s="36"/>
      <c r="GU284" s="36"/>
      <c r="GV284" s="36"/>
      <c r="GW284" s="125"/>
      <c r="GX284" s="36"/>
      <c r="GY284" s="36"/>
      <c r="GZ284" s="36"/>
      <c r="HA284" s="36"/>
      <c r="HB284" s="36"/>
      <c r="HC284" s="36"/>
      <c r="HD284" s="36"/>
      <c r="HE284" s="36"/>
      <c r="HF284" s="36"/>
      <c r="HG284" s="36"/>
      <c r="HH284" s="36"/>
      <c r="HI284" s="36"/>
      <c r="HJ284" s="36"/>
      <c r="HK284" s="36"/>
      <c r="HL284" s="36"/>
      <c r="HM284" s="36"/>
      <c r="HN284" s="36"/>
      <c r="HO284" s="127"/>
      <c r="HP284" s="36"/>
      <c r="HQ284" s="36"/>
      <c r="HR284" s="36"/>
      <c r="HS284" s="36"/>
      <c r="HT284" s="36"/>
      <c r="HU284" s="36"/>
      <c r="HV284" s="36"/>
      <c r="HW284" s="36"/>
      <c r="HX284" s="36"/>
      <c r="HY284" s="36"/>
      <c r="HZ284" s="36"/>
      <c r="IA284" s="36"/>
      <c r="IB284" s="36"/>
      <c r="IC284" s="36"/>
      <c r="ID284" s="36"/>
      <c r="IE284" s="36"/>
      <c r="IF284" s="36"/>
      <c r="IG284" s="125"/>
      <c r="IH284" s="36"/>
      <c r="II284" s="36"/>
      <c r="IJ284" s="36"/>
      <c r="IK284" s="36"/>
      <c r="IL284" s="36"/>
      <c r="IM284" s="36"/>
      <c r="IN284" s="36"/>
      <c r="IO284" s="36"/>
      <c r="IP284" s="36"/>
      <c r="IQ284" s="36"/>
      <c r="IR284" s="36"/>
      <c r="IS284" s="36"/>
      <c r="IT284" s="36"/>
      <c r="IU284" s="36"/>
      <c r="IV284" s="36"/>
      <c r="IW284" s="36"/>
      <c r="IX284" s="36"/>
      <c r="IY284" s="126"/>
      <c r="IZ284" s="36"/>
      <c r="JA284" s="36"/>
      <c r="JB284" s="36"/>
      <c r="JC284" s="36"/>
      <c r="JD284" s="36"/>
      <c r="JE284" s="36"/>
      <c r="JF284" s="36"/>
      <c r="JG284" s="36"/>
      <c r="JH284" s="36"/>
      <c r="JI284" s="36"/>
      <c r="JJ284" s="36"/>
      <c r="JK284" s="36"/>
      <c r="JL284" s="36"/>
      <c r="JM284" s="36"/>
      <c r="JN284" s="36"/>
      <c r="JO284" s="36"/>
      <c r="JP284" s="36"/>
      <c r="JQ284" s="36"/>
      <c r="JR284" s="36"/>
      <c r="JS284" s="36"/>
      <c r="JT284" s="36"/>
      <c r="JU284" s="36"/>
      <c r="JV284" s="36"/>
      <c r="JW284" s="36"/>
      <c r="JX284" s="36"/>
      <c r="JY284" s="36"/>
      <c r="JZ284" s="36"/>
      <c r="KA284" s="36"/>
      <c r="KB284" s="36"/>
      <c r="KC284" s="36"/>
      <c r="KD284" s="36"/>
      <c r="KE284" s="36"/>
      <c r="KF284" s="36"/>
      <c r="KG284" s="36"/>
      <c r="KH284" s="36"/>
      <c r="KI284" s="126"/>
      <c r="KJ284" s="36"/>
      <c r="KK284" s="36"/>
      <c r="KL284" s="36"/>
      <c r="KM284" s="36"/>
      <c r="KN284" s="36"/>
      <c r="KO284" s="36"/>
      <c r="KP284" s="36"/>
      <c r="KQ284" s="36"/>
      <c r="KR284" s="36"/>
      <c r="KS284" s="36"/>
      <c r="KT284" s="36"/>
      <c r="KU284" s="36"/>
      <c r="KV284" s="36"/>
      <c r="KW284" s="36"/>
      <c r="KX284" s="36"/>
      <c r="KY284" s="36"/>
      <c r="KZ284" s="88"/>
      <c r="LA284" s="88"/>
      <c r="LB284" s="88"/>
      <c r="LC284" s="88"/>
      <c r="LD284" s="88"/>
      <c r="LE284" s="88"/>
      <c r="LF284" s="88"/>
      <c r="LG284" s="88"/>
      <c r="LH284" s="88"/>
      <c r="LI284" s="88"/>
      <c r="LJ284" s="88"/>
      <c r="LK284" s="88"/>
      <c r="LL284" s="88"/>
      <c r="LM284" s="88"/>
      <c r="LN284" s="88"/>
      <c r="LO284" s="88"/>
      <c r="LP284" s="88"/>
      <c r="LQ284" s="88"/>
      <c r="LR284" s="88"/>
      <c r="LS284" s="88"/>
      <c r="LT284" s="88"/>
      <c r="LU284" s="88"/>
      <c r="LV284" s="88"/>
      <c r="LW284" s="88"/>
      <c r="LX284" s="88"/>
      <c r="LY284" s="88"/>
      <c r="LZ284" s="88"/>
      <c r="MA284" s="88"/>
      <c r="MB284" s="88"/>
      <c r="MC284" s="88"/>
      <c r="MD284" s="88"/>
      <c r="ME284" s="88"/>
      <c r="MF284" s="88"/>
      <c r="MG284" s="88"/>
      <c r="MH284" s="88"/>
      <c r="MI284" s="88"/>
      <c r="MJ284" s="88"/>
      <c r="MK284" s="88"/>
      <c r="ML284" s="88"/>
      <c r="MM284" s="88"/>
      <c r="MN284" s="88"/>
      <c r="MO284" s="88"/>
      <c r="MP284" s="88"/>
      <c r="MQ284" s="88"/>
      <c r="MR284" s="88"/>
      <c r="MS284" s="88"/>
      <c r="MT284" s="88"/>
      <c r="MU284" s="88"/>
      <c r="MV284" s="88"/>
      <c r="MW284" s="88"/>
      <c r="MX284" s="88"/>
      <c r="MY284" s="88"/>
      <c r="MZ284" s="88"/>
      <c r="NA284" s="88"/>
      <c r="NB284" s="88"/>
      <c r="NC284" s="88"/>
      <c r="ND284" s="88"/>
      <c r="NE284" s="88"/>
      <c r="NF284" s="88"/>
      <c r="NG284" s="88"/>
      <c r="NH284" s="88"/>
      <c r="NI284" s="88"/>
      <c r="NJ284" s="88"/>
      <c r="NK284" s="88"/>
      <c r="NL284" s="88"/>
      <c r="NM284" s="88"/>
      <c r="NN284" s="88"/>
      <c r="NO284" s="88"/>
      <c r="NP284" s="88"/>
      <c r="NQ284" s="88"/>
      <c r="NR284" s="88"/>
      <c r="NS284" s="88"/>
      <c r="NT284" s="88"/>
      <c r="NU284" s="88"/>
      <c r="NV284" s="88"/>
      <c r="NW284" s="88"/>
      <c r="NX284" s="88"/>
      <c r="NY284" s="88"/>
      <c r="NZ284" s="88"/>
      <c r="OA284" s="88"/>
      <c r="OB284" s="88"/>
      <c r="OC284" s="88"/>
      <c r="OD284" s="88"/>
      <c r="OE284" s="88"/>
      <c r="OF284" s="88"/>
      <c r="OG284" s="88"/>
      <c r="OH284" s="88"/>
      <c r="OI284" s="88"/>
      <c r="OJ284" s="88"/>
      <c r="OK284" s="88"/>
      <c r="OL284" s="88"/>
      <c r="OM284" s="88"/>
      <c r="ON284" s="88"/>
      <c r="OO284" s="88"/>
      <c r="OP284" s="88"/>
      <c r="OQ284" s="88"/>
      <c r="OR284" s="88"/>
      <c r="OS284" s="88"/>
      <c r="OT284" s="88"/>
      <c r="OU284" s="88"/>
      <c r="OV284" s="88"/>
      <c r="OW284" s="88"/>
      <c r="OX284" s="88"/>
      <c r="OY284" s="88"/>
      <c r="OZ284" s="88"/>
      <c r="PA284" s="88"/>
      <c r="PB284" s="88"/>
      <c r="PC284" s="88"/>
      <c r="PD284" s="88"/>
      <c r="PE284" s="88"/>
      <c r="PF284" s="88"/>
      <c r="PG284" s="88"/>
      <c r="PH284" s="88"/>
      <c r="PI284" s="88"/>
      <c r="PJ284" s="88"/>
      <c r="PK284" s="88"/>
      <c r="PL284" s="88"/>
      <c r="PM284" s="88"/>
      <c r="PN284" s="88"/>
      <c r="PO284" s="88"/>
      <c r="PP284" s="88"/>
      <c r="PQ284" s="88"/>
      <c r="PR284" s="88"/>
      <c r="PS284" s="88"/>
      <c r="PT284" s="88"/>
      <c r="PU284" s="88"/>
      <c r="PV284" s="88"/>
      <c r="PW284" s="88"/>
      <c r="PX284" s="88"/>
      <c r="PY284" s="88"/>
      <c r="PZ284" s="88"/>
      <c r="QA284" s="88"/>
      <c r="QB284" s="88"/>
      <c r="QC284" s="88"/>
      <c r="QD284" s="88"/>
      <c r="QE284" s="88"/>
      <c r="QF284" s="88"/>
      <c r="QG284" s="88"/>
      <c r="QH284" s="88"/>
      <c r="QI284" s="88"/>
      <c r="QJ284" s="88"/>
      <c r="QK284" s="88"/>
      <c r="QL284" s="88"/>
      <c r="QM284" s="88"/>
      <c r="QN284" s="88"/>
      <c r="QO284" s="88"/>
      <c r="QP284" s="88"/>
      <c r="QQ284" s="88"/>
      <c r="QR284" s="88"/>
      <c r="QS284" s="88"/>
      <c r="QT284" s="88"/>
      <c r="QU284" s="88"/>
      <c r="QV284" s="88"/>
      <c r="QW284" s="88"/>
      <c r="QX284" s="88"/>
      <c r="QY284" s="88"/>
      <c r="QZ284" s="88"/>
      <c r="RA284" s="88"/>
      <c r="RB284" s="88"/>
      <c r="RC284" s="88"/>
      <c r="RD284" s="88"/>
      <c r="RE284" s="88"/>
      <c r="RF284" s="88"/>
      <c r="RG284" s="88"/>
      <c r="RH284" s="88"/>
      <c r="RI284" s="88"/>
      <c r="RJ284" s="88"/>
      <c r="RK284" s="88"/>
      <c r="RL284" s="88"/>
      <c r="RM284" s="88"/>
      <c r="RN284" s="88"/>
      <c r="RO284" s="88"/>
      <c r="RP284" s="88"/>
      <c r="RQ284" s="88"/>
      <c r="RR284" s="88"/>
      <c r="RS284" s="88"/>
      <c r="RT284" s="88"/>
      <c r="RU284" s="88"/>
      <c r="RV284" s="88"/>
      <c r="RW284" s="88"/>
      <c r="RX284" s="88"/>
      <c r="RY284" s="88"/>
      <c r="RZ284" s="88"/>
      <c r="SA284" s="88"/>
      <c r="SB284" s="88"/>
      <c r="SC284" s="88"/>
      <c r="SD284" s="88"/>
      <c r="SE284" s="88"/>
      <c r="SF284" s="88"/>
      <c r="SG284" s="88"/>
      <c r="SH284" s="88"/>
      <c r="SI284" s="88"/>
      <c r="SJ284" s="88"/>
      <c r="SK284" s="88"/>
      <c r="SL284" s="88"/>
      <c r="SM284" s="88"/>
      <c r="SN284" s="88"/>
      <c r="SO284" s="88"/>
      <c r="SP284" s="88"/>
      <c r="SQ284" s="88"/>
      <c r="SR284" s="88"/>
      <c r="SS284" s="88"/>
      <c r="ST284" s="88"/>
      <c r="SU284" s="88"/>
      <c r="SV284" s="88"/>
      <c r="SW284" s="88"/>
      <c r="SX284" s="88"/>
      <c r="SY284" s="88"/>
      <c r="SZ284" s="88"/>
      <c r="TA284" s="88"/>
      <c r="TB284" s="88"/>
      <c r="TC284" s="88"/>
      <c r="TD284" s="88"/>
      <c r="TE284" s="88"/>
      <c r="TF284" s="88"/>
      <c r="TG284" s="88"/>
      <c r="TH284" s="88"/>
      <c r="TI284" s="88"/>
      <c r="TJ284" s="88"/>
      <c r="TK284" s="88"/>
      <c r="TL284" s="88"/>
      <c r="TM284" s="88"/>
      <c r="TN284" s="88"/>
      <c r="TO284" s="88"/>
      <c r="TP284" s="88"/>
    </row>
    <row r="285" spans="1:1206" x14ac:dyDescent="0.25">
      <c r="B285" s="13"/>
      <c r="I285" s="111"/>
      <c r="AC285" s="25"/>
      <c r="AD285" s="6"/>
      <c r="AE285" s="28"/>
      <c r="AF285" s="23"/>
      <c r="AG285" s="23"/>
      <c r="AH285" s="28"/>
      <c r="CZ285" s="26"/>
      <c r="DA285" s="26"/>
      <c r="DB285" s="26"/>
      <c r="DC285" s="26"/>
      <c r="DD285" s="29"/>
      <c r="DE285" s="26"/>
      <c r="DF285" s="26"/>
      <c r="DG285" s="26"/>
      <c r="DH285" s="26"/>
      <c r="DI285" s="26"/>
      <c r="DJ285" s="26"/>
      <c r="DK285" s="26"/>
      <c r="DL285" s="26"/>
      <c r="DM285" s="26"/>
      <c r="DN285" s="26"/>
      <c r="DO285" s="26"/>
      <c r="DP285" s="26"/>
      <c r="DQ285" s="26"/>
      <c r="DR285" s="26"/>
      <c r="DS285" s="26"/>
      <c r="DT285" s="26"/>
      <c r="DU285" s="26"/>
      <c r="DV285" s="26"/>
      <c r="DW285" s="26"/>
      <c r="DX285" s="26"/>
      <c r="DY285" s="26"/>
      <c r="DZ285" s="26"/>
      <c r="EA285" s="26"/>
      <c r="EB285" s="26"/>
    </row>
    <row r="286" spans="1:1206" x14ac:dyDescent="0.25">
      <c r="A286" s="21"/>
      <c r="F286" s="22"/>
      <c r="I286" s="39"/>
      <c r="AC286" s="25"/>
      <c r="AD286" s="6"/>
      <c r="AE286" s="39"/>
      <c r="AF286" s="39"/>
      <c r="AH286" s="39"/>
      <c r="BF286" s="27"/>
      <c r="CJ286" s="36"/>
      <c r="CZ286" s="26"/>
      <c r="DA286" s="26"/>
      <c r="DB286" s="26"/>
      <c r="DC286" s="26"/>
      <c r="DD286" s="29"/>
      <c r="DQ286" s="26"/>
      <c r="DR286" s="26"/>
      <c r="DS286" s="26"/>
      <c r="DT286" s="26"/>
      <c r="DU286" s="26"/>
      <c r="DV286" s="26"/>
      <c r="EB286" s="26"/>
      <c r="EC286" s="30"/>
      <c r="EU286" s="31"/>
      <c r="FM286" s="30"/>
      <c r="GE286" s="32"/>
      <c r="GW286" s="30"/>
      <c r="HO286" s="32"/>
      <c r="IG286" s="30"/>
      <c r="IY286" s="31"/>
      <c r="KI286" s="31"/>
      <c r="ZX286" s="36"/>
      <c r="ZY286" s="36"/>
      <c r="ZZ286" s="36"/>
      <c r="AAA286" s="36"/>
      <c r="AAB286" s="36"/>
      <c r="AAC286" s="36"/>
      <c r="AAD286" s="36"/>
      <c r="AAE286" s="36"/>
      <c r="AAF286" s="36"/>
      <c r="AAG286" s="36"/>
      <c r="AAH286" s="36"/>
      <c r="AAI286" s="36"/>
      <c r="AAJ286" s="36"/>
      <c r="AAK286" s="36"/>
      <c r="AAL286" s="36"/>
      <c r="AAM286" s="36"/>
      <c r="AAN286" s="36"/>
      <c r="AAO286" s="36"/>
      <c r="AAP286" s="36"/>
      <c r="AAQ286" s="36"/>
      <c r="AAR286" s="36"/>
      <c r="AAS286" s="36"/>
      <c r="AAT286" s="36"/>
      <c r="AAU286" s="36"/>
      <c r="AAV286" s="36"/>
      <c r="AAW286" s="36"/>
      <c r="AAX286" s="36"/>
      <c r="AAY286" s="36"/>
      <c r="AAZ286" s="36"/>
      <c r="ABA286" s="36"/>
      <c r="ABB286" s="36"/>
      <c r="ABC286" s="36"/>
      <c r="ABD286" s="36"/>
      <c r="ABE286" s="36"/>
      <c r="ABF286" s="36"/>
      <c r="ABG286" s="36"/>
      <c r="ABH286" s="36"/>
      <c r="ABI286" s="36"/>
      <c r="ABJ286" s="36"/>
      <c r="ABK286" s="36"/>
      <c r="ABL286" s="36"/>
      <c r="ABM286" s="36"/>
      <c r="ABN286" s="36"/>
      <c r="ABO286" s="36"/>
      <c r="ABP286" s="36"/>
      <c r="ABQ286" s="36"/>
      <c r="ABR286" s="36"/>
      <c r="ABS286" s="36"/>
      <c r="ABT286" s="36"/>
      <c r="ABU286" s="36"/>
      <c r="ABV286" s="36"/>
      <c r="ABW286" s="36"/>
      <c r="ABX286" s="36"/>
      <c r="ABY286" s="36"/>
      <c r="ABZ286" s="36"/>
      <c r="ACA286" s="36"/>
      <c r="ACB286" s="36"/>
      <c r="ACC286" s="36"/>
      <c r="ACD286" s="36"/>
      <c r="ACE286" s="36"/>
      <c r="ACF286" s="36"/>
      <c r="ACG286" s="36"/>
      <c r="ACH286" s="36"/>
      <c r="ACI286" s="36"/>
      <c r="ACJ286" s="36"/>
      <c r="ACK286" s="36"/>
      <c r="ACL286" s="36"/>
      <c r="ACM286" s="36"/>
      <c r="ACN286" s="36"/>
      <c r="ACO286" s="36"/>
      <c r="ACP286" s="36"/>
      <c r="ACQ286" s="36"/>
      <c r="ACR286" s="36"/>
      <c r="ACS286" s="36"/>
      <c r="ACT286" s="36"/>
      <c r="ACU286" s="36"/>
      <c r="ACV286" s="36"/>
      <c r="ACW286" s="36"/>
      <c r="ACX286" s="36"/>
      <c r="ACY286" s="36"/>
      <c r="ACZ286" s="36"/>
      <c r="ADA286" s="36"/>
      <c r="ADB286" s="36"/>
      <c r="ADC286" s="36"/>
      <c r="ADD286" s="36"/>
      <c r="ADE286" s="36"/>
      <c r="ADF286" s="36"/>
      <c r="ADG286" s="36"/>
      <c r="ADH286" s="36"/>
      <c r="ADI286" s="36"/>
      <c r="ADJ286" s="36"/>
      <c r="ADK286" s="36"/>
      <c r="ADL286" s="36"/>
      <c r="ADM286" s="36"/>
      <c r="ADN286" s="36"/>
      <c r="ADO286" s="36"/>
      <c r="ADP286" s="36"/>
      <c r="ADQ286" s="36"/>
      <c r="ADR286" s="36"/>
      <c r="ADS286" s="36"/>
      <c r="ADT286" s="36"/>
      <c r="ADU286" s="36"/>
      <c r="ADV286" s="36"/>
      <c r="ADW286" s="36"/>
      <c r="ADX286" s="36"/>
      <c r="ADY286" s="36"/>
      <c r="ADZ286" s="36"/>
      <c r="AEA286" s="36"/>
      <c r="AEB286" s="36"/>
      <c r="AEC286" s="36"/>
      <c r="AED286" s="36"/>
      <c r="AEE286" s="36"/>
      <c r="AEF286" s="36"/>
      <c r="AEG286" s="36"/>
      <c r="AEH286" s="36"/>
      <c r="AEI286" s="36"/>
      <c r="AEJ286" s="36"/>
      <c r="AEK286" s="36"/>
      <c r="AEL286" s="36"/>
      <c r="AEM286" s="36"/>
      <c r="AEN286" s="36"/>
      <c r="AEO286" s="36"/>
      <c r="AEP286" s="36"/>
      <c r="AEQ286" s="36"/>
      <c r="AER286" s="36"/>
      <c r="AES286" s="36"/>
      <c r="AET286" s="36"/>
      <c r="AEU286" s="36"/>
      <c r="AEV286" s="36"/>
      <c r="AEW286" s="36"/>
      <c r="AEX286" s="36"/>
      <c r="AEY286" s="36"/>
      <c r="AEZ286" s="36"/>
      <c r="AFA286" s="36"/>
      <c r="AFB286" s="36"/>
      <c r="AFC286" s="36"/>
      <c r="AFD286" s="36"/>
      <c r="AFE286" s="36"/>
      <c r="AFF286" s="36"/>
      <c r="AFG286" s="36"/>
      <c r="AFH286" s="36"/>
      <c r="AFI286" s="36"/>
      <c r="AFJ286" s="36"/>
      <c r="AFK286" s="36"/>
      <c r="AFL286" s="36"/>
      <c r="AFM286" s="36"/>
      <c r="AFN286" s="36"/>
      <c r="AFO286" s="36"/>
      <c r="AFP286" s="36"/>
      <c r="AFQ286" s="36"/>
      <c r="AFR286" s="36"/>
      <c r="AFS286" s="36"/>
      <c r="AFT286" s="36"/>
      <c r="AFU286" s="36"/>
      <c r="AFV286" s="36"/>
      <c r="AFW286" s="36"/>
      <c r="AFX286" s="36"/>
      <c r="AFY286" s="36"/>
      <c r="AFZ286" s="36"/>
      <c r="AGA286" s="36"/>
      <c r="AGB286" s="36"/>
      <c r="AGC286" s="36"/>
      <c r="AGD286" s="36"/>
      <c r="AGE286" s="36"/>
      <c r="AGF286" s="36"/>
      <c r="AGG286" s="36"/>
      <c r="AGH286" s="36"/>
      <c r="AGI286" s="36"/>
      <c r="AGJ286" s="36"/>
      <c r="AGK286" s="36"/>
      <c r="AGL286" s="36"/>
      <c r="AGM286" s="36"/>
      <c r="AGN286" s="36"/>
      <c r="AGO286" s="36"/>
      <c r="AGP286" s="36"/>
      <c r="AGQ286" s="36"/>
      <c r="AGR286" s="36"/>
      <c r="AGS286" s="36"/>
      <c r="AGT286" s="36"/>
      <c r="AGU286" s="36"/>
      <c r="AGV286" s="36"/>
      <c r="AGW286" s="36"/>
      <c r="AGX286" s="36"/>
      <c r="AGY286" s="36"/>
      <c r="AGZ286" s="36"/>
      <c r="AHA286" s="36"/>
      <c r="AHB286" s="36"/>
      <c r="AHC286" s="36"/>
      <c r="AHD286" s="36"/>
      <c r="AHE286" s="36"/>
      <c r="AHF286" s="36"/>
      <c r="AHG286" s="36"/>
      <c r="AHH286" s="36"/>
      <c r="AHI286" s="36"/>
      <c r="AHJ286" s="36"/>
      <c r="AHK286" s="36"/>
      <c r="AHL286" s="36"/>
      <c r="AHM286" s="36"/>
      <c r="AHN286" s="36"/>
      <c r="AHO286" s="36"/>
      <c r="AHP286" s="36"/>
      <c r="AHQ286" s="36"/>
      <c r="AHR286" s="36"/>
      <c r="AHS286" s="36"/>
      <c r="AHT286" s="36"/>
      <c r="AHU286" s="36"/>
      <c r="AHV286" s="36"/>
      <c r="AHW286" s="36"/>
      <c r="AHX286" s="36"/>
      <c r="AHY286" s="36"/>
      <c r="AHZ286" s="36"/>
      <c r="AIA286" s="36"/>
      <c r="AIB286" s="36"/>
      <c r="AIC286" s="36"/>
      <c r="AID286" s="36"/>
      <c r="AIE286" s="36"/>
      <c r="AIF286" s="36"/>
      <c r="AIG286" s="36"/>
      <c r="AIH286" s="36"/>
      <c r="AII286" s="36"/>
      <c r="AIJ286" s="36"/>
      <c r="AIK286" s="36"/>
      <c r="AIL286" s="36"/>
      <c r="AIM286" s="36"/>
      <c r="AIN286" s="36"/>
      <c r="AIO286" s="36"/>
      <c r="AIP286" s="36"/>
      <c r="AIQ286" s="36"/>
      <c r="AIR286" s="36"/>
      <c r="AIS286" s="36"/>
      <c r="AIT286" s="36"/>
      <c r="AIU286" s="36"/>
      <c r="AIV286" s="36"/>
      <c r="AIW286" s="36"/>
      <c r="AIX286" s="36"/>
      <c r="AIY286" s="36"/>
      <c r="AIZ286" s="36"/>
      <c r="AJA286" s="36"/>
      <c r="AJB286" s="36"/>
      <c r="AJC286" s="36"/>
      <c r="AJD286" s="36"/>
      <c r="AJE286" s="36"/>
      <c r="AJF286" s="36"/>
      <c r="AJG286" s="36"/>
      <c r="AJH286" s="36"/>
      <c r="AJI286" s="36"/>
      <c r="AJJ286" s="36"/>
      <c r="AJK286" s="36"/>
      <c r="AJL286" s="36"/>
      <c r="AJM286" s="36"/>
      <c r="AJN286" s="36"/>
      <c r="AJO286" s="36"/>
      <c r="AJP286" s="36"/>
      <c r="AJQ286" s="36"/>
      <c r="AJR286" s="36"/>
      <c r="AJS286" s="36"/>
      <c r="AJT286" s="36"/>
      <c r="AJU286" s="36"/>
      <c r="AJV286" s="36"/>
      <c r="AJW286" s="36"/>
      <c r="AJX286" s="36"/>
      <c r="AJY286" s="36"/>
      <c r="AJZ286" s="36"/>
      <c r="AKA286" s="36"/>
      <c r="AKB286" s="36"/>
      <c r="AKC286" s="36"/>
      <c r="AKD286" s="36"/>
      <c r="AKE286" s="36"/>
      <c r="AKF286" s="36"/>
      <c r="AKG286" s="36"/>
      <c r="AKH286" s="36"/>
      <c r="AKI286" s="36"/>
      <c r="AKJ286" s="36"/>
      <c r="AKK286" s="36"/>
      <c r="AKL286" s="36"/>
      <c r="AKM286" s="36"/>
      <c r="AKN286" s="36"/>
      <c r="AKO286" s="36"/>
      <c r="AKP286" s="36"/>
      <c r="AKQ286" s="36"/>
      <c r="AKR286" s="36"/>
      <c r="AKS286" s="36"/>
      <c r="AKT286" s="36"/>
      <c r="AKU286" s="36"/>
      <c r="AKV286" s="36"/>
      <c r="AKW286" s="36"/>
      <c r="AKX286" s="36"/>
      <c r="AKY286" s="36"/>
      <c r="AKZ286" s="36"/>
      <c r="ALA286" s="36"/>
      <c r="ALB286" s="36"/>
      <c r="ALC286" s="36"/>
      <c r="ALD286" s="36"/>
      <c r="ALE286" s="36"/>
      <c r="ALF286" s="36"/>
      <c r="ALG286" s="36"/>
      <c r="ALH286" s="36"/>
      <c r="ALI286" s="36"/>
      <c r="ALJ286" s="36"/>
      <c r="ALK286" s="36"/>
      <c r="ALL286" s="36"/>
      <c r="ALM286" s="36"/>
      <c r="ALN286" s="36"/>
      <c r="ALO286" s="36"/>
      <c r="ALP286" s="36"/>
      <c r="ALQ286" s="36"/>
      <c r="ALR286" s="36"/>
      <c r="ALS286" s="36"/>
      <c r="ALT286" s="36"/>
      <c r="ALU286" s="36"/>
      <c r="ALV286" s="36"/>
      <c r="ALW286" s="36"/>
      <c r="ALX286" s="36"/>
      <c r="ALY286" s="36"/>
      <c r="ALZ286" s="36"/>
      <c r="AMA286" s="36"/>
      <c r="AMB286" s="36"/>
      <c r="AMC286" s="36"/>
      <c r="AMD286" s="36"/>
      <c r="AME286" s="36"/>
      <c r="AMF286" s="36"/>
      <c r="AMG286" s="36"/>
      <c r="AMH286" s="36"/>
      <c r="AMI286" s="36"/>
      <c r="AMJ286" s="36"/>
      <c r="AMK286" s="36"/>
      <c r="AML286" s="36"/>
      <c r="AMM286" s="36"/>
      <c r="AMN286" s="36"/>
      <c r="AMO286" s="36"/>
      <c r="AMP286" s="36"/>
      <c r="AMQ286" s="36"/>
      <c r="AMR286" s="36"/>
      <c r="AMS286" s="36"/>
      <c r="AMT286" s="36"/>
      <c r="AMU286" s="36"/>
      <c r="AMV286" s="36"/>
      <c r="AMW286" s="36"/>
      <c r="AMX286" s="36"/>
      <c r="AMY286" s="36"/>
      <c r="AMZ286" s="36"/>
      <c r="ANA286" s="36"/>
      <c r="ANB286" s="36"/>
      <c r="ANC286" s="36"/>
      <c r="AND286" s="36"/>
      <c r="ANE286" s="36"/>
      <c r="ANF286" s="36"/>
      <c r="ANG286" s="36"/>
      <c r="ANH286" s="36"/>
      <c r="ANI286" s="36"/>
      <c r="ANJ286" s="36"/>
      <c r="ANK286" s="36"/>
      <c r="ANL286" s="36"/>
      <c r="ANM286" s="36"/>
      <c r="ANN286" s="36"/>
      <c r="ANO286" s="36"/>
      <c r="ANP286" s="36"/>
      <c r="ANQ286" s="36"/>
      <c r="ANR286" s="36"/>
      <c r="ANS286" s="36"/>
      <c r="ANT286" s="36"/>
      <c r="ANU286" s="36"/>
      <c r="ANV286" s="36"/>
      <c r="ANW286" s="36"/>
      <c r="ANX286" s="36"/>
      <c r="ANY286" s="36"/>
      <c r="ANZ286" s="36"/>
      <c r="AOA286" s="36"/>
      <c r="AOB286" s="36"/>
      <c r="AOC286" s="36"/>
      <c r="AOD286" s="36"/>
      <c r="AOE286" s="36"/>
      <c r="AOF286" s="36"/>
      <c r="AOG286" s="36"/>
      <c r="AOH286" s="36"/>
      <c r="AOI286" s="36"/>
      <c r="AOJ286" s="36"/>
      <c r="AOK286" s="36"/>
      <c r="AOL286" s="36"/>
      <c r="AOM286" s="36"/>
      <c r="AON286" s="36"/>
      <c r="AOO286" s="36"/>
      <c r="AOP286" s="36"/>
      <c r="AOQ286" s="36"/>
      <c r="AOR286" s="36"/>
      <c r="AOS286" s="36"/>
      <c r="AOT286" s="36"/>
      <c r="AOU286" s="36"/>
      <c r="AOV286" s="36"/>
      <c r="AOW286" s="36"/>
      <c r="AOX286" s="36"/>
      <c r="AOY286" s="36"/>
      <c r="AOZ286" s="36"/>
      <c r="APA286" s="36"/>
      <c r="APB286" s="36"/>
      <c r="APC286" s="36"/>
      <c r="APD286" s="36"/>
      <c r="APE286" s="36"/>
      <c r="APF286" s="36"/>
      <c r="APG286" s="36"/>
      <c r="APH286" s="36"/>
      <c r="API286" s="36"/>
      <c r="APJ286" s="36"/>
      <c r="APK286" s="36"/>
      <c r="APL286" s="36"/>
      <c r="APM286" s="36"/>
      <c r="APN286" s="36"/>
      <c r="APO286" s="36"/>
      <c r="APP286" s="36"/>
      <c r="APQ286" s="36"/>
      <c r="APR286" s="36"/>
      <c r="APS286" s="36"/>
      <c r="APT286" s="36"/>
      <c r="APU286" s="36"/>
      <c r="APV286" s="36"/>
      <c r="APW286" s="36"/>
      <c r="APX286" s="36"/>
      <c r="APY286" s="36"/>
      <c r="APZ286" s="36"/>
      <c r="AQA286" s="36"/>
      <c r="AQB286" s="36"/>
      <c r="AQC286" s="36"/>
      <c r="AQD286" s="36"/>
      <c r="AQE286" s="36"/>
      <c r="AQF286" s="36"/>
      <c r="AQG286" s="36"/>
      <c r="AQH286" s="36"/>
      <c r="AQI286" s="36"/>
      <c r="AQJ286" s="36"/>
      <c r="AQK286" s="36"/>
      <c r="AQL286" s="36"/>
      <c r="AQM286" s="36"/>
      <c r="AQN286" s="36"/>
      <c r="AQO286" s="36"/>
      <c r="AQP286" s="36"/>
      <c r="AQQ286" s="36"/>
      <c r="AQR286" s="36"/>
      <c r="AQS286" s="36"/>
      <c r="AQT286" s="36"/>
      <c r="AQU286" s="36"/>
      <c r="AQV286" s="36"/>
      <c r="AQW286" s="36"/>
      <c r="AQX286" s="36"/>
      <c r="AQY286" s="36"/>
      <c r="AQZ286" s="36"/>
      <c r="ARA286" s="36"/>
      <c r="ARB286" s="36"/>
      <c r="ARC286" s="36"/>
      <c r="ARD286" s="36"/>
      <c r="ARE286" s="36"/>
      <c r="ARF286" s="36"/>
      <c r="ARG286" s="36"/>
      <c r="ARH286" s="36"/>
      <c r="ARI286" s="36"/>
      <c r="ARJ286" s="36"/>
      <c r="ARK286" s="36"/>
      <c r="ARL286" s="36"/>
      <c r="ARM286" s="36"/>
      <c r="ARN286" s="36"/>
      <c r="ARO286" s="36"/>
      <c r="ARP286" s="36"/>
      <c r="ARQ286" s="36"/>
      <c r="ARR286" s="36"/>
      <c r="ARS286" s="36"/>
      <c r="ART286" s="36"/>
      <c r="ARU286" s="36"/>
      <c r="ARV286" s="36"/>
      <c r="ARW286" s="36"/>
      <c r="ARX286" s="36"/>
      <c r="ARY286" s="36"/>
      <c r="ARZ286" s="36"/>
      <c r="ASA286" s="36"/>
      <c r="ASB286" s="36"/>
      <c r="ASC286" s="36"/>
      <c r="ASD286" s="36"/>
      <c r="ASE286" s="36"/>
      <c r="ASF286" s="36"/>
      <c r="ASG286" s="36"/>
      <c r="ASH286" s="36"/>
      <c r="ASI286" s="36"/>
      <c r="ASJ286" s="36"/>
      <c r="ASK286" s="36"/>
      <c r="ASL286" s="36"/>
      <c r="ASM286" s="36"/>
      <c r="ASN286" s="36"/>
      <c r="ASO286" s="36"/>
      <c r="ASP286" s="36"/>
      <c r="ASQ286" s="36"/>
      <c r="ASR286" s="36"/>
      <c r="ASS286" s="36"/>
      <c r="AST286" s="36"/>
      <c r="ASU286" s="36"/>
      <c r="ASV286" s="36"/>
      <c r="ASW286" s="36"/>
      <c r="ASX286" s="36"/>
      <c r="ASY286" s="36"/>
      <c r="ASZ286" s="36"/>
      <c r="ATA286" s="36"/>
      <c r="ATB286" s="36"/>
      <c r="ATC286" s="36"/>
      <c r="ATD286" s="36"/>
      <c r="ATE286" s="36"/>
      <c r="ATF286" s="36"/>
      <c r="ATG286" s="36"/>
      <c r="ATH286" s="36"/>
      <c r="ATI286" s="36"/>
      <c r="ATJ286" s="36"/>
    </row>
    <row r="287" spans="1:1206" x14ac:dyDescent="0.25">
      <c r="A287" s="21"/>
      <c r="F287" s="22"/>
      <c r="I287" s="39"/>
      <c r="AC287" s="25"/>
      <c r="AD287" s="6"/>
      <c r="AE287" s="39"/>
      <c r="AF287" s="39"/>
      <c r="AG287" s="28"/>
      <c r="AH287" s="39"/>
      <c r="BF287" s="27"/>
      <c r="CJ287" s="36"/>
      <c r="CZ287" s="26"/>
      <c r="DA287" s="26"/>
      <c r="DB287" s="26"/>
      <c r="DC287" s="26"/>
      <c r="DD287" s="29"/>
      <c r="DQ287" s="26"/>
      <c r="DR287" s="26"/>
      <c r="DS287" s="26"/>
      <c r="DT287" s="26"/>
      <c r="DU287" s="26"/>
      <c r="DV287" s="26"/>
      <c r="EB287" s="26"/>
      <c r="EC287" s="30"/>
      <c r="EU287" s="31"/>
      <c r="FM287" s="30"/>
      <c r="GE287" s="32"/>
      <c r="GW287" s="30"/>
      <c r="HO287" s="32"/>
      <c r="IG287" s="30"/>
      <c r="IY287" s="31"/>
      <c r="KI287" s="31"/>
      <c r="ZX287" s="36"/>
      <c r="ZY287" s="36"/>
      <c r="ZZ287" s="36"/>
      <c r="AAA287" s="36"/>
      <c r="AAB287" s="36"/>
      <c r="AAC287" s="36"/>
      <c r="AAD287" s="36"/>
      <c r="AAE287" s="36"/>
      <c r="AAF287" s="36"/>
      <c r="AAG287" s="36"/>
      <c r="AAH287" s="36"/>
      <c r="AAI287" s="36"/>
      <c r="AAJ287" s="36"/>
      <c r="AAK287" s="36"/>
      <c r="AAL287" s="36"/>
      <c r="AAM287" s="36"/>
      <c r="AAN287" s="36"/>
      <c r="AAO287" s="36"/>
      <c r="AAP287" s="36"/>
      <c r="AAQ287" s="36"/>
      <c r="AAR287" s="36"/>
      <c r="AAS287" s="36"/>
      <c r="AAT287" s="36"/>
      <c r="AAU287" s="36"/>
      <c r="AAV287" s="36"/>
      <c r="AAW287" s="36"/>
      <c r="AAX287" s="36"/>
      <c r="AAY287" s="36"/>
      <c r="AAZ287" s="36"/>
      <c r="ABA287" s="36"/>
      <c r="ABB287" s="36"/>
      <c r="ABC287" s="36"/>
      <c r="ABD287" s="36"/>
      <c r="ABE287" s="36"/>
      <c r="ABF287" s="36"/>
      <c r="ABG287" s="36"/>
      <c r="ABH287" s="36"/>
      <c r="ABI287" s="36"/>
      <c r="ABJ287" s="36"/>
      <c r="ABK287" s="36"/>
      <c r="ABL287" s="36"/>
      <c r="ABM287" s="36"/>
      <c r="ABN287" s="36"/>
      <c r="ABO287" s="36"/>
      <c r="ABP287" s="36"/>
      <c r="ABQ287" s="36"/>
      <c r="ABR287" s="36"/>
      <c r="ABS287" s="36"/>
      <c r="ABT287" s="36"/>
      <c r="ABU287" s="36"/>
      <c r="ABV287" s="36"/>
      <c r="ABW287" s="36"/>
      <c r="ABX287" s="36"/>
      <c r="ABY287" s="36"/>
      <c r="ABZ287" s="36"/>
      <c r="ACA287" s="36"/>
      <c r="ACB287" s="36"/>
      <c r="ACC287" s="36"/>
      <c r="ACD287" s="36"/>
      <c r="ACE287" s="36"/>
      <c r="ACF287" s="36"/>
      <c r="ACG287" s="36"/>
      <c r="ACH287" s="36"/>
      <c r="ACI287" s="36"/>
      <c r="ACJ287" s="36"/>
      <c r="ACK287" s="36"/>
      <c r="ACL287" s="36"/>
      <c r="ACM287" s="36"/>
      <c r="ACN287" s="36"/>
      <c r="ACO287" s="36"/>
      <c r="ACP287" s="36"/>
      <c r="ACQ287" s="36"/>
      <c r="ACR287" s="36"/>
      <c r="ACS287" s="36"/>
      <c r="ACT287" s="36"/>
      <c r="ACU287" s="36"/>
      <c r="ACV287" s="36"/>
      <c r="ACW287" s="36"/>
      <c r="ACX287" s="36"/>
      <c r="ACY287" s="36"/>
      <c r="ACZ287" s="36"/>
      <c r="ADA287" s="36"/>
      <c r="ADB287" s="36"/>
      <c r="ADC287" s="36"/>
      <c r="ADD287" s="36"/>
      <c r="ADE287" s="36"/>
      <c r="ADF287" s="36"/>
      <c r="ADG287" s="36"/>
      <c r="ADH287" s="36"/>
      <c r="ADI287" s="36"/>
      <c r="ADJ287" s="36"/>
      <c r="ADK287" s="36"/>
      <c r="ADL287" s="36"/>
      <c r="ADM287" s="36"/>
      <c r="ADN287" s="36"/>
      <c r="ADO287" s="36"/>
      <c r="ADP287" s="36"/>
      <c r="ADQ287" s="36"/>
      <c r="ADR287" s="36"/>
      <c r="ADS287" s="36"/>
      <c r="ADT287" s="36"/>
      <c r="ADU287" s="36"/>
      <c r="ADV287" s="36"/>
      <c r="ADW287" s="36"/>
      <c r="ADX287" s="36"/>
      <c r="ADY287" s="36"/>
      <c r="ADZ287" s="36"/>
      <c r="AEA287" s="36"/>
      <c r="AEB287" s="36"/>
      <c r="AEC287" s="36"/>
      <c r="AED287" s="36"/>
      <c r="AEE287" s="36"/>
      <c r="AEF287" s="36"/>
      <c r="AEG287" s="36"/>
      <c r="AEH287" s="36"/>
      <c r="AEI287" s="36"/>
      <c r="AEJ287" s="36"/>
      <c r="AEK287" s="36"/>
      <c r="AEL287" s="36"/>
      <c r="AEM287" s="36"/>
      <c r="AEN287" s="36"/>
      <c r="AEO287" s="36"/>
      <c r="AEP287" s="36"/>
      <c r="AEQ287" s="36"/>
      <c r="AER287" s="36"/>
      <c r="AES287" s="36"/>
      <c r="AET287" s="36"/>
      <c r="AEU287" s="36"/>
      <c r="AEV287" s="36"/>
      <c r="AEW287" s="36"/>
      <c r="AEX287" s="36"/>
      <c r="AEY287" s="36"/>
      <c r="AEZ287" s="36"/>
      <c r="AFA287" s="36"/>
      <c r="AFB287" s="36"/>
      <c r="AFC287" s="36"/>
      <c r="AFD287" s="36"/>
      <c r="AFE287" s="36"/>
      <c r="AFF287" s="36"/>
      <c r="AFG287" s="36"/>
      <c r="AFH287" s="36"/>
      <c r="AFI287" s="36"/>
      <c r="AFJ287" s="36"/>
      <c r="AFK287" s="36"/>
      <c r="AFL287" s="36"/>
      <c r="AFM287" s="36"/>
      <c r="AFN287" s="36"/>
      <c r="AFO287" s="36"/>
      <c r="AFP287" s="36"/>
      <c r="AFQ287" s="36"/>
      <c r="AFR287" s="36"/>
      <c r="AFS287" s="36"/>
      <c r="AFT287" s="36"/>
      <c r="AFU287" s="36"/>
      <c r="AFV287" s="36"/>
      <c r="AFW287" s="36"/>
      <c r="AFX287" s="36"/>
      <c r="AFY287" s="36"/>
      <c r="AFZ287" s="36"/>
      <c r="AGA287" s="36"/>
      <c r="AGB287" s="36"/>
      <c r="AGC287" s="36"/>
      <c r="AGD287" s="36"/>
      <c r="AGE287" s="36"/>
      <c r="AGF287" s="36"/>
      <c r="AGG287" s="36"/>
      <c r="AGH287" s="36"/>
      <c r="AGI287" s="36"/>
      <c r="AGJ287" s="36"/>
      <c r="AGK287" s="36"/>
      <c r="AGL287" s="36"/>
      <c r="AGM287" s="36"/>
      <c r="AGN287" s="36"/>
      <c r="AGO287" s="36"/>
      <c r="AGP287" s="36"/>
      <c r="AGQ287" s="36"/>
      <c r="AGR287" s="36"/>
      <c r="AGS287" s="36"/>
      <c r="AGT287" s="36"/>
      <c r="AGU287" s="36"/>
      <c r="AGV287" s="36"/>
      <c r="AGW287" s="36"/>
      <c r="AGX287" s="36"/>
      <c r="AGY287" s="36"/>
      <c r="AGZ287" s="36"/>
      <c r="AHA287" s="36"/>
      <c r="AHB287" s="36"/>
      <c r="AHC287" s="36"/>
      <c r="AHD287" s="36"/>
      <c r="AHE287" s="36"/>
      <c r="AHF287" s="36"/>
      <c r="AHG287" s="36"/>
      <c r="AHH287" s="36"/>
      <c r="AHI287" s="36"/>
      <c r="AHJ287" s="36"/>
      <c r="AHK287" s="36"/>
      <c r="AHL287" s="36"/>
      <c r="AHM287" s="36"/>
      <c r="AHN287" s="36"/>
      <c r="AHO287" s="36"/>
      <c r="AHP287" s="36"/>
      <c r="AHQ287" s="36"/>
      <c r="AHR287" s="36"/>
      <c r="AHS287" s="36"/>
      <c r="AHT287" s="36"/>
      <c r="AHU287" s="36"/>
      <c r="AHV287" s="36"/>
      <c r="AHW287" s="36"/>
      <c r="AHX287" s="36"/>
      <c r="AHY287" s="36"/>
      <c r="AHZ287" s="36"/>
      <c r="AIA287" s="36"/>
      <c r="AIB287" s="36"/>
      <c r="AIC287" s="36"/>
      <c r="AID287" s="36"/>
      <c r="AIE287" s="36"/>
      <c r="AIF287" s="36"/>
      <c r="AIG287" s="36"/>
      <c r="AIH287" s="36"/>
      <c r="AII287" s="36"/>
      <c r="AIJ287" s="36"/>
      <c r="AIK287" s="36"/>
      <c r="AIL287" s="36"/>
      <c r="AIM287" s="36"/>
      <c r="AIN287" s="36"/>
      <c r="AIO287" s="36"/>
      <c r="AIP287" s="36"/>
      <c r="AIQ287" s="36"/>
      <c r="AIR287" s="36"/>
      <c r="AIS287" s="36"/>
      <c r="AIT287" s="36"/>
      <c r="AIU287" s="36"/>
      <c r="AIV287" s="36"/>
      <c r="AIW287" s="36"/>
      <c r="AIX287" s="36"/>
      <c r="AIY287" s="36"/>
      <c r="AIZ287" s="36"/>
      <c r="AJA287" s="36"/>
      <c r="AJB287" s="36"/>
      <c r="AJC287" s="36"/>
      <c r="AJD287" s="36"/>
      <c r="AJE287" s="36"/>
      <c r="AJF287" s="36"/>
      <c r="AJG287" s="36"/>
      <c r="AJH287" s="36"/>
      <c r="AJI287" s="36"/>
      <c r="AJJ287" s="36"/>
      <c r="AJK287" s="36"/>
      <c r="AJL287" s="36"/>
      <c r="AJM287" s="36"/>
      <c r="AJN287" s="36"/>
      <c r="AJO287" s="36"/>
      <c r="AJP287" s="36"/>
      <c r="AJQ287" s="36"/>
      <c r="AJR287" s="36"/>
      <c r="AJS287" s="36"/>
      <c r="AJT287" s="36"/>
      <c r="AJU287" s="36"/>
      <c r="AJV287" s="36"/>
      <c r="AJW287" s="36"/>
      <c r="AJX287" s="36"/>
      <c r="AJY287" s="36"/>
      <c r="AJZ287" s="36"/>
      <c r="AKA287" s="36"/>
      <c r="AKB287" s="36"/>
      <c r="AKC287" s="36"/>
      <c r="AKD287" s="36"/>
      <c r="AKE287" s="36"/>
      <c r="AKF287" s="36"/>
      <c r="AKG287" s="36"/>
      <c r="AKH287" s="36"/>
      <c r="AKI287" s="36"/>
      <c r="AKJ287" s="36"/>
      <c r="AKK287" s="36"/>
      <c r="AKL287" s="36"/>
      <c r="AKM287" s="36"/>
      <c r="AKN287" s="36"/>
      <c r="AKO287" s="36"/>
      <c r="AKP287" s="36"/>
      <c r="AKQ287" s="36"/>
      <c r="AKR287" s="36"/>
      <c r="AKS287" s="36"/>
      <c r="AKT287" s="36"/>
      <c r="AKU287" s="36"/>
      <c r="AKV287" s="36"/>
      <c r="AKW287" s="36"/>
      <c r="AKX287" s="36"/>
      <c r="AKY287" s="36"/>
      <c r="AKZ287" s="36"/>
      <c r="ALA287" s="36"/>
      <c r="ALB287" s="36"/>
      <c r="ALC287" s="36"/>
      <c r="ALD287" s="36"/>
      <c r="ALE287" s="36"/>
      <c r="ALF287" s="36"/>
      <c r="ALG287" s="36"/>
      <c r="ALH287" s="36"/>
      <c r="ALI287" s="36"/>
      <c r="ALJ287" s="36"/>
      <c r="ALK287" s="36"/>
      <c r="ALL287" s="36"/>
      <c r="ALM287" s="36"/>
      <c r="ALN287" s="36"/>
      <c r="ALO287" s="36"/>
      <c r="ALP287" s="36"/>
      <c r="ALQ287" s="36"/>
      <c r="ALR287" s="36"/>
      <c r="ALS287" s="36"/>
      <c r="ALT287" s="36"/>
      <c r="ALU287" s="36"/>
      <c r="ALV287" s="36"/>
      <c r="ALW287" s="36"/>
      <c r="ALX287" s="36"/>
      <c r="ALY287" s="36"/>
      <c r="ALZ287" s="36"/>
      <c r="AMA287" s="36"/>
      <c r="AMB287" s="36"/>
      <c r="AMC287" s="36"/>
      <c r="AMD287" s="36"/>
      <c r="AME287" s="36"/>
      <c r="AMF287" s="36"/>
      <c r="AMG287" s="36"/>
      <c r="AMH287" s="36"/>
      <c r="AMI287" s="36"/>
      <c r="AMJ287" s="36"/>
      <c r="AMK287" s="36"/>
      <c r="AML287" s="36"/>
      <c r="AMM287" s="36"/>
      <c r="AMN287" s="36"/>
      <c r="AMO287" s="36"/>
      <c r="AMP287" s="36"/>
      <c r="AMQ287" s="36"/>
      <c r="AMR287" s="36"/>
      <c r="AMS287" s="36"/>
      <c r="AMT287" s="36"/>
      <c r="AMU287" s="36"/>
      <c r="AMV287" s="36"/>
      <c r="AMW287" s="36"/>
      <c r="AMX287" s="36"/>
      <c r="AMY287" s="36"/>
      <c r="AMZ287" s="36"/>
      <c r="ANA287" s="36"/>
      <c r="ANB287" s="36"/>
      <c r="ANC287" s="36"/>
      <c r="AND287" s="36"/>
      <c r="ANE287" s="36"/>
      <c r="ANF287" s="36"/>
      <c r="ANG287" s="36"/>
      <c r="ANH287" s="36"/>
      <c r="ANI287" s="36"/>
      <c r="ANJ287" s="36"/>
      <c r="ANK287" s="36"/>
      <c r="ANL287" s="36"/>
      <c r="ANM287" s="36"/>
      <c r="ANN287" s="36"/>
      <c r="ANO287" s="36"/>
      <c r="ANP287" s="36"/>
      <c r="ANQ287" s="36"/>
      <c r="ANR287" s="36"/>
      <c r="ANS287" s="36"/>
      <c r="ANT287" s="36"/>
      <c r="ANU287" s="36"/>
      <c r="ANV287" s="36"/>
      <c r="ANW287" s="36"/>
      <c r="ANX287" s="36"/>
      <c r="ANY287" s="36"/>
      <c r="ANZ287" s="36"/>
      <c r="AOA287" s="36"/>
      <c r="AOB287" s="36"/>
      <c r="AOC287" s="36"/>
      <c r="AOD287" s="36"/>
      <c r="AOE287" s="36"/>
      <c r="AOF287" s="36"/>
      <c r="AOG287" s="36"/>
      <c r="AOH287" s="36"/>
      <c r="AOI287" s="36"/>
      <c r="AOJ287" s="36"/>
      <c r="AOK287" s="36"/>
      <c r="AOL287" s="36"/>
      <c r="AOM287" s="36"/>
      <c r="AON287" s="36"/>
      <c r="AOO287" s="36"/>
      <c r="AOP287" s="36"/>
      <c r="AOQ287" s="36"/>
      <c r="AOR287" s="36"/>
      <c r="AOS287" s="36"/>
      <c r="AOT287" s="36"/>
      <c r="AOU287" s="36"/>
      <c r="AOV287" s="36"/>
      <c r="AOW287" s="36"/>
      <c r="AOX287" s="36"/>
      <c r="AOY287" s="36"/>
      <c r="AOZ287" s="36"/>
      <c r="APA287" s="36"/>
      <c r="APB287" s="36"/>
      <c r="APC287" s="36"/>
      <c r="APD287" s="36"/>
      <c r="APE287" s="36"/>
      <c r="APF287" s="36"/>
      <c r="APG287" s="36"/>
      <c r="APH287" s="36"/>
      <c r="API287" s="36"/>
      <c r="APJ287" s="36"/>
      <c r="APK287" s="36"/>
      <c r="APL287" s="36"/>
      <c r="APM287" s="36"/>
      <c r="APN287" s="36"/>
      <c r="APO287" s="36"/>
      <c r="APP287" s="36"/>
      <c r="APQ287" s="36"/>
      <c r="APR287" s="36"/>
      <c r="APS287" s="36"/>
      <c r="APT287" s="36"/>
      <c r="APU287" s="36"/>
      <c r="APV287" s="36"/>
      <c r="APW287" s="36"/>
      <c r="APX287" s="36"/>
      <c r="APY287" s="36"/>
      <c r="APZ287" s="36"/>
      <c r="AQA287" s="36"/>
      <c r="AQB287" s="36"/>
      <c r="AQC287" s="36"/>
      <c r="AQD287" s="36"/>
      <c r="AQE287" s="36"/>
      <c r="AQF287" s="36"/>
      <c r="AQG287" s="36"/>
      <c r="AQH287" s="36"/>
      <c r="AQI287" s="36"/>
      <c r="AQJ287" s="36"/>
      <c r="AQK287" s="36"/>
      <c r="AQL287" s="36"/>
      <c r="AQM287" s="36"/>
      <c r="AQN287" s="36"/>
      <c r="AQO287" s="36"/>
      <c r="AQP287" s="36"/>
      <c r="AQQ287" s="36"/>
      <c r="AQR287" s="36"/>
      <c r="AQS287" s="36"/>
      <c r="AQT287" s="36"/>
      <c r="AQU287" s="36"/>
      <c r="AQV287" s="36"/>
      <c r="AQW287" s="36"/>
      <c r="AQX287" s="36"/>
      <c r="AQY287" s="36"/>
      <c r="AQZ287" s="36"/>
      <c r="ARA287" s="36"/>
      <c r="ARB287" s="36"/>
      <c r="ARC287" s="36"/>
      <c r="ARD287" s="36"/>
      <c r="ARE287" s="36"/>
      <c r="ARF287" s="36"/>
      <c r="ARG287" s="36"/>
      <c r="ARH287" s="36"/>
      <c r="ARI287" s="36"/>
      <c r="ARJ287" s="36"/>
      <c r="ARK287" s="36"/>
      <c r="ARL287" s="36"/>
      <c r="ARM287" s="36"/>
      <c r="ARN287" s="36"/>
      <c r="ARO287" s="36"/>
      <c r="ARP287" s="36"/>
      <c r="ARQ287" s="36"/>
      <c r="ARR287" s="36"/>
      <c r="ARS287" s="36"/>
      <c r="ART287" s="36"/>
      <c r="ARU287" s="36"/>
      <c r="ARV287" s="36"/>
      <c r="ARW287" s="36"/>
      <c r="ARX287" s="36"/>
      <c r="ARY287" s="36"/>
      <c r="ARZ287" s="36"/>
      <c r="ASA287" s="36"/>
      <c r="ASB287" s="36"/>
      <c r="ASC287" s="36"/>
      <c r="ASD287" s="36"/>
      <c r="ASE287" s="36"/>
      <c r="ASF287" s="36"/>
      <c r="ASG287" s="36"/>
      <c r="ASH287" s="36"/>
      <c r="ASI287" s="36"/>
      <c r="ASJ287" s="36"/>
      <c r="ASK287" s="36"/>
      <c r="ASL287" s="36"/>
      <c r="ASM287" s="36"/>
      <c r="ASN287" s="36"/>
      <c r="ASO287" s="36"/>
      <c r="ASP287" s="36"/>
      <c r="ASQ287" s="36"/>
      <c r="ASR287" s="36"/>
      <c r="ASS287" s="36"/>
      <c r="AST287" s="36"/>
      <c r="ASU287" s="36"/>
      <c r="ASV287" s="36"/>
      <c r="ASW287" s="36"/>
      <c r="ASX287" s="36"/>
      <c r="ASY287" s="36"/>
      <c r="ASZ287" s="36"/>
      <c r="ATA287" s="36"/>
      <c r="ATB287" s="36"/>
      <c r="ATC287" s="36"/>
      <c r="ATD287" s="36"/>
      <c r="ATE287" s="36"/>
      <c r="ATF287" s="36"/>
      <c r="ATG287" s="36"/>
      <c r="ATH287" s="36"/>
      <c r="ATI287" s="36"/>
      <c r="ATJ287" s="36"/>
    </row>
    <row r="288" spans="1:1206" x14ac:dyDescent="0.25">
      <c r="A288" s="21"/>
      <c r="F288" s="22"/>
      <c r="I288" s="39"/>
      <c r="AC288" s="25"/>
      <c r="AD288" s="6"/>
      <c r="AE288" s="39"/>
      <c r="AF288" s="39"/>
      <c r="AG288" s="28"/>
      <c r="AH288" s="39"/>
      <c r="BF288" s="27"/>
      <c r="CJ288" s="36"/>
      <c r="CZ288" s="26"/>
      <c r="DA288" s="26"/>
      <c r="DB288" s="26"/>
      <c r="DC288" s="26"/>
      <c r="DD288" s="29"/>
      <c r="DQ288" s="26"/>
      <c r="DR288" s="26"/>
      <c r="DS288" s="26"/>
      <c r="DT288" s="26"/>
      <c r="DU288" s="26"/>
      <c r="DV288" s="26"/>
      <c r="EB288" s="26"/>
      <c r="EC288" s="30"/>
      <c r="EU288" s="31"/>
      <c r="FM288" s="30"/>
      <c r="GE288" s="32"/>
      <c r="GW288" s="30"/>
      <c r="HO288" s="32"/>
      <c r="IG288" s="30"/>
      <c r="IY288" s="31"/>
      <c r="KI288" s="31"/>
      <c r="WH288" s="36"/>
      <c r="WI288" s="36"/>
      <c r="WJ288" s="36"/>
      <c r="WK288" s="36"/>
      <c r="WL288" s="36"/>
      <c r="WM288" s="36"/>
      <c r="WN288" s="36"/>
      <c r="WO288" s="36"/>
      <c r="WP288" s="36"/>
      <c r="WQ288" s="36"/>
      <c r="WR288" s="36"/>
      <c r="WS288" s="36"/>
      <c r="WT288" s="36"/>
      <c r="WU288" s="36"/>
      <c r="WV288" s="36"/>
      <c r="WW288" s="36"/>
      <c r="WX288" s="36"/>
      <c r="WY288" s="36"/>
      <c r="WZ288" s="36"/>
      <c r="XA288" s="36"/>
      <c r="XB288" s="36"/>
      <c r="XC288" s="36"/>
      <c r="XD288" s="36"/>
      <c r="XE288" s="36"/>
      <c r="XF288" s="36"/>
      <c r="XG288" s="36"/>
      <c r="XH288" s="36"/>
      <c r="XI288" s="36"/>
      <c r="XJ288" s="36"/>
      <c r="XK288" s="36"/>
      <c r="XL288" s="36"/>
      <c r="XM288" s="36"/>
      <c r="XN288" s="36"/>
      <c r="XO288" s="36"/>
      <c r="XP288" s="36"/>
      <c r="XQ288" s="36"/>
      <c r="XR288" s="36"/>
      <c r="XS288" s="36"/>
      <c r="XT288" s="36"/>
      <c r="XU288" s="36"/>
      <c r="XV288" s="36"/>
      <c r="XW288" s="36"/>
      <c r="XX288" s="36"/>
      <c r="XY288" s="36"/>
      <c r="XZ288" s="36"/>
      <c r="YA288" s="36"/>
      <c r="YB288" s="36"/>
      <c r="YC288" s="36"/>
      <c r="YD288" s="36"/>
      <c r="YE288" s="36"/>
      <c r="YF288" s="36"/>
      <c r="YG288" s="36"/>
      <c r="YH288" s="36"/>
      <c r="YI288" s="36"/>
      <c r="YJ288" s="36"/>
      <c r="YK288" s="36"/>
      <c r="YL288" s="36"/>
      <c r="YM288" s="36"/>
      <c r="YN288" s="36"/>
      <c r="YO288" s="36"/>
      <c r="YP288" s="36"/>
      <c r="YQ288" s="36"/>
      <c r="YR288" s="36"/>
      <c r="YS288" s="36"/>
      <c r="YT288" s="36"/>
      <c r="YU288" s="36"/>
      <c r="YV288" s="36"/>
      <c r="YW288" s="36"/>
      <c r="YX288" s="36"/>
      <c r="YY288" s="36"/>
      <c r="YZ288" s="36"/>
      <c r="ZA288" s="36"/>
      <c r="ZB288" s="36"/>
      <c r="ZC288" s="36"/>
      <c r="ZD288" s="36"/>
      <c r="ZE288" s="36"/>
      <c r="ZF288" s="36"/>
      <c r="ZG288" s="36"/>
      <c r="ZH288" s="36"/>
      <c r="ZI288" s="36"/>
      <c r="ZJ288" s="36"/>
      <c r="ZK288" s="36"/>
      <c r="ZL288" s="36"/>
      <c r="ZM288" s="36"/>
      <c r="ZN288" s="36"/>
      <c r="ZO288" s="36"/>
      <c r="ZP288" s="36"/>
      <c r="ZQ288" s="36"/>
      <c r="ZR288" s="36"/>
      <c r="ZS288" s="36"/>
      <c r="ZT288" s="36"/>
      <c r="ZU288" s="36"/>
      <c r="ZV288" s="36"/>
      <c r="ZW288" s="36"/>
      <c r="ZX288" s="36"/>
      <c r="ZY288" s="36"/>
      <c r="ZZ288" s="36"/>
      <c r="AAA288" s="36"/>
      <c r="AAB288" s="36"/>
      <c r="AAC288" s="36"/>
      <c r="AAD288" s="36"/>
      <c r="AAE288" s="36"/>
      <c r="AAF288" s="36"/>
      <c r="AAG288" s="36"/>
      <c r="AAH288" s="36"/>
      <c r="AAI288" s="36"/>
      <c r="AAJ288" s="36"/>
      <c r="AAK288" s="36"/>
      <c r="AAL288" s="36"/>
      <c r="AAM288" s="36"/>
      <c r="AAN288" s="36"/>
      <c r="AAO288" s="36"/>
      <c r="AAP288" s="36"/>
      <c r="AAQ288" s="36"/>
      <c r="AAR288" s="36"/>
      <c r="AAS288" s="36"/>
      <c r="AAT288" s="36"/>
      <c r="AAU288" s="36"/>
      <c r="AAV288" s="36"/>
      <c r="AAW288" s="36"/>
      <c r="AAX288" s="36"/>
      <c r="AAY288" s="36"/>
      <c r="AAZ288" s="36"/>
      <c r="ABA288" s="36"/>
      <c r="ABB288" s="36"/>
      <c r="ABC288" s="36"/>
      <c r="ABD288" s="36"/>
      <c r="ABE288" s="36"/>
      <c r="ABF288" s="36"/>
      <c r="ABG288" s="36"/>
      <c r="ABH288" s="36"/>
      <c r="ABI288" s="36"/>
      <c r="ABJ288" s="36"/>
      <c r="ABK288" s="36"/>
      <c r="ABL288" s="36"/>
      <c r="ABM288" s="36"/>
      <c r="ABN288" s="36"/>
      <c r="ABO288" s="36"/>
      <c r="ABP288" s="36"/>
      <c r="ABQ288" s="36"/>
      <c r="ABR288" s="36"/>
      <c r="ABS288" s="36"/>
      <c r="ABT288" s="36"/>
      <c r="ABU288" s="36"/>
      <c r="ABV288" s="36"/>
      <c r="ABW288" s="36"/>
      <c r="ABX288" s="36"/>
      <c r="ABY288" s="36"/>
      <c r="ABZ288" s="36"/>
      <c r="ACA288" s="36"/>
      <c r="ACB288" s="36"/>
      <c r="ACC288" s="36"/>
      <c r="ACD288" s="36"/>
      <c r="ACE288" s="36"/>
      <c r="ACF288" s="36"/>
      <c r="ACG288" s="36"/>
      <c r="ACH288" s="36"/>
      <c r="ACI288" s="36"/>
      <c r="ACJ288" s="36"/>
      <c r="ACK288" s="36"/>
      <c r="ACL288" s="36"/>
      <c r="ACM288" s="36"/>
      <c r="ACN288" s="36"/>
      <c r="ACO288" s="36"/>
      <c r="ACP288" s="36"/>
      <c r="ACQ288" s="36"/>
      <c r="ACR288" s="36"/>
      <c r="ACS288" s="36"/>
      <c r="ACT288" s="36"/>
      <c r="ACU288" s="36"/>
      <c r="ACV288" s="36"/>
      <c r="ACW288" s="36"/>
      <c r="ACX288" s="36"/>
      <c r="ACY288" s="36"/>
      <c r="ACZ288" s="36"/>
      <c r="ADA288" s="36"/>
      <c r="ADB288" s="36"/>
      <c r="ADC288" s="36"/>
      <c r="ADD288" s="36"/>
      <c r="ADE288" s="36"/>
      <c r="ADF288" s="36"/>
      <c r="ADG288" s="36"/>
      <c r="ADH288" s="36"/>
      <c r="ADI288" s="36"/>
      <c r="ADJ288" s="36"/>
      <c r="ADK288" s="36"/>
      <c r="ADL288" s="36"/>
      <c r="ADM288" s="36"/>
      <c r="ADN288" s="36"/>
      <c r="ADO288" s="36"/>
      <c r="ADP288" s="36"/>
      <c r="ADQ288" s="36"/>
      <c r="ADR288" s="36"/>
      <c r="ADS288" s="36"/>
      <c r="ADT288" s="36"/>
      <c r="ADU288" s="36"/>
      <c r="ADV288" s="36"/>
      <c r="ADW288" s="36"/>
      <c r="ADX288" s="36"/>
      <c r="ADY288" s="36"/>
      <c r="ADZ288" s="36"/>
      <c r="AEA288" s="36"/>
      <c r="AEB288" s="36"/>
      <c r="AEC288" s="36"/>
      <c r="AED288" s="36"/>
      <c r="AEE288" s="36"/>
      <c r="AEF288" s="36"/>
      <c r="AEG288" s="36"/>
      <c r="AEH288" s="36"/>
      <c r="AEI288" s="36"/>
      <c r="AEJ288" s="36"/>
      <c r="AEK288" s="36"/>
      <c r="AEL288" s="36"/>
      <c r="AEM288" s="36"/>
      <c r="AEN288" s="36"/>
      <c r="AEO288" s="36"/>
      <c r="AEP288" s="36"/>
      <c r="AEQ288" s="36"/>
      <c r="AER288" s="36"/>
      <c r="AES288" s="36"/>
      <c r="AET288" s="36"/>
      <c r="AEU288" s="36"/>
      <c r="AEV288" s="36"/>
      <c r="AEW288" s="36"/>
      <c r="AEX288" s="36"/>
      <c r="AEY288" s="36"/>
      <c r="AEZ288" s="36"/>
      <c r="AFA288" s="36"/>
      <c r="AFB288" s="36"/>
      <c r="AFC288" s="36"/>
      <c r="AFD288" s="36"/>
      <c r="AFE288" s="36"/>
      <c r="AFF288" s="36"/>
      <c r="AFG288" s="36"/>
      <c r="AFH288" s="36"/>
      <c r="AFI288" s="36"/>
      <c r="AFJ288" s="36"/>
      <c r="AFK288" s="36"/>
      <c r="AFL288" s="36"/>
      <c r="AFM288" s="36"/>
      <c r="AFN288" s="36"/>
      <c r="AFO288" s="36"/>
      <c r="AFP288" s="36"/>
      <c r="AFQ288" s="36"/>
      <c r="AFR288" s="36"/>
      <c r="AFS288" s="36"/>
      <c r="AFT288" s="36"/>
      <c r="AFU288" s="36"/>
      <c r="AFV288" s="36"/>
      <c r="AFW288" s="36"/>
      <c r="AFX288" s="36"/>
      <c r="AFY288" s="36"/>
      <c r="AFZ288" s="36"/>
      <c r="AGA288" s="36"/>
      <c r="AGB288" s="36"/>
      <c r="AGC288" s="36"/>
      <c r="AGD288" s="36"/>
      <c r="AGE288" s="36"/>
      <c r="AGF288" s="36"/>
      <c r="AGG288" s="36"/>
      <c r="AGH288" s="36"/>
      <c r="AGI288" s="36"/>
      <c r="AGJ288" s="36"/>
      <c r="AGK288" s="36"/>
      <c r="AGL288" s="36"/>
      <c r="AGM288" s="36"/>
      <c r="AGN288" s="36"/>
      <c r="AGO288" s="36"/>
      <c r="AGP288" s="36"/>
      <c r="AGQ288" s="36"/>
      <c r="AGR288" s="36"/>
      <c r="AGS288" s="36"/>
      <c r="AGT288" s="36"/>
      <c r="AGU288" s="36"/>
      <c r="AGV288" s="36"/>
      <c r="AGW288" s="36"/>
      <c r="AGX288" s="36"/>
      <c r="AGY288" s="36"/>
      <c r="AGZ288" s="36"/>
      <c r="AHA288" s="36"/>
      <c r="AHB288" s="36"/>
      <c r="AHC288" s="36"/>
      <c r="AHD288" s="36"/>
      <c r="AHE288" s="36"/>
      <c r="AHF288" s="36"/>
      <c r="AHG288" s="36"/>
      <c r="AHH288" s="36"/>
      <c r="AHI288" s="36"/>
      <c r="AHJ288" s="36"/>
      <c r="AHK288" s="36"/>
      <c r="AHL288" s="36"/>
      <c r="AHM288" s="36"/>
      <c r="AHN288" s="36"/>
      <c r="AHO288" s="36"/>
      <c r="AHP288" s="36"/>
      <c r="AHQ288" s="36"/>
      <c r="AHR288" s="36"/>
      <c r="AHS288" s="36"/>
      <c r="AHT288" s="36"/>
      <c r="AHU288" s="36"/>
      <c r="AHV288" s="36"/>
      <c r="AHW288" s="36"/>
      <c r="AHX288" s="36"/>
      <c r="AHY288" s="36"/>
      <c r="AHZ288" s="36"/>
      <c r="AIA288" s="36"/>
      <c r="AIB288" s="36"/>
      <c r="AIC288" s="36"/>
      <c r="AID288" s="36"/>
      <c r="AIE288" s="36"/>
      <c r="AIF288" s="36"/>
      <c r="AIG288" s="36"/>
      <c r="AIH288" s="36"/>
      <c r="AII288" s="36"/>
      <c r="AIJ288" s="36"/>
      <c r="AIK288" s="36"/>
      <c r="AIL288" s="36"/>
      <c r="AIM288" s="36"/>
      <c r="AIN288" s="36"/>
      <c r="AIO288" s="36"/>
      <c r="AIP288" s="36"/>
      <c r="AIQ288" s="36"/>
      <c r="AIR288" s="36"/>
      <c r="AIS288" s="36"/>
      <c r="AIT288" s="36"/>
      <c r="AIU288" s="36"/>
      <c r="AIV288" s="36"/>
      <c r="AIW288" s="36"/>
      <c r="AIX288" s="36"/>
      <c r="AIY288" s="36"/>
      <c r="AIZ288" s="36"/>
      <c r="AJA288" s="36"/>
      <c r="AJB288" s="36"/>
      <c r="AJC288" s="36"/>
      <c r="AJD288" s="36"/>
      <c r="AJE288" s="36"/>
      <c r="AJF288" s="36"/>
      <c r="AJG288" s="36"/>
      <c r="AJH288" s="36"/>
      <c r="AJI288" s="36"/>
      <c r="AJJ288" s="36"/>
      <c r="AJK288" s="36"/>
      <c r="AJL288" s="36"/>
      <c r="AJM288" s="36"/>
      <c r="AJN288" s="36"/>
      <c r="AJO288" s="36"/>
      <c r="AJP288" s="36"/>
      <c r="AJQ288" s="36"/>
      <c r="AJR288" s="36"/>
      <c r="AJS288" s="36"/>
      <c r="AJT288" s="36"/>
      <c r="AJU288" s="36"/>
      <c r="AJV288" s="36"/>
      <c r="AJW288" s="36"/>
      <c r="AJX288" s="36"/>
      <c r="AJY288" s="36"/>
      <c r="AJZ288" s="36"/>
      <c r="AKA288" s="36"/>
      <c r="AKB288" s="36"/>
      <c r="AKC288" s="36"/>
      <c r="AKD288" s="36"/>
      <c r="AKE288" s="36"/>
      <c r="AKF288" s="36"/>
      <c r="AKG288" s="36"/>
      <c r="AKH288" s="36"/>
      <c r="AKI288" s="36"/>
      <c r="AKJ288" s="36"/>
      <c r="AKK288" s="36"/>
      <c r="AKL288" s="36"/>
      <c r="AKM288" s="36"/>
      <c r="AKN288" s="36"/>
      <c r="AKO288" s="36"/>
      <c r="AKP288" s="36"/>
      <c r="AKQ288" s="36"/>
      <c r="AKR288" s="36"/>
      <c r="AKS288" s="36"/>
      <c r="AKT288" s="36"/>
      <c r="AKU288" s="36"/>
      <c r="AKV288" s="36"/>
      <c r="AKW288" s="36"/>
      <c r="AKX288" s="36"/>
      <c r="AKY288" s="36"/>
      <c r="AKZ288" s="36"/>
      <c r="ALA288" s="36"/>
      <c r="ALB288" s="36"/>
      <c r="ALC288" s="36"/>
      <c r="ALD288" s="36"/>
      <c r="ALE288" s="36"/>
      <c r="ALF288" s="36"/>
      <c r="ALG288" s="36"/>
      <c r="ALH288" s="36"/>
      <c r="ALI288" s="36"/>
      <c r="ALJ288" s="36"/>
      <c r="ALK288" s="36"/>
      <c r="ALL288" s="36"/>
      <c r="ALM288" s="36"/>
      <c r="ALN288" s="36"/>
      <c r="ALO288" s="36"/>
      <c r="ALP288" s="36"/>
      <c r="ALQ288" s="36"/>
      <c r="ALR288" s="36"/>
      <c r="ALS288" s="36"/>
      <c r="ALT288" s="36"/>
      <c r="ALU288" s="36"/>
      <c r="ALV288" s="36"/>
      <c r="ALW288" s="36"/>
      <c r="ALX288" s="36"/>
      <c r="ALY288" s="36"/>
      <c r="ALZ288" s="36"/>
      <c r="AMA288" s="36"/>
      <c r="AMB288" s="36"/>
      <c r="AMC288" s="36"/>
      <c r="AMD288" s="36"/>
      <c r="AME288" s="36"/>
      <c r="AMF288" s="36"/>
      <c r="AMG288" s="36"/>
      <c r="AMH288" s="36"/>
      <c r="AMI288" s="36"/>
      <c r="AMJ288" s="36"/>
      <c r="AMK288" s="36"/>
      <c r="AML288" s="36"/>
      <c r="AMM288" s="36"/>
      <c r="AMN288" s="36"/>
      <c r="AMO288" s="36"/>
      <c r="AMP288" s="36"/>
      <c r="AMQ288" s="36"/>
      <c r="AMR288" s="36"/>
      <c r="AMS288" s="36"/>
      <c r="AMT288" s="36"/>
      <c r="AMU288" s="36"/>
      <c r="AMV288" s="36"/>
      <c r="AMW288" s="36"/>
      <c r="AMX288" s="36"/>
      <c r="AMY288" s="36"/>
      <c r="AMZ288" s="36"/>
      <c r="ANA288" s="36"/>
      <c r="ANB288" s="36"/>
      <c r="ANC288" s="36"/>
      <c r="AND288" s="36"/>
      <c r="ANE288" s="36"/>
      <c r="ANF288" s="36"/>
      <c r="ANG288" s="36"/>
      <c r="ANH288" s="36"/>
      <c r="ANI288" s="36"/>
      <c r="ANJ288" s="36"/>
      <c r="ANK288" s="36"/>
      <c r="ANL288" s="36"/>
      <c r="ANM288" s="36"/>
      <c r="ANN288" s="36"/>
      <c r="ANO288" s="36"/>
      <c r="ANP288" s="36"/>
      <c r="ANQ288" s="36"/>
      <c r="ANR288" s="36"/>
      <c r="ANS288" s="36"/>
      <c r="ANT288" s="36"/>
      <c r="ANU288" s="36"/>
      <c r="ANV288" s="36"/>
      <c r="ANW288" s="36"/>
      <c r="ANX288" s="36"/>
      <c r="ANY288" s="36"/>
      <c r="ANZ288" s="36"/>
      <c r="AOA288" s="36"/>
      <c r="AOB288" s="36"/>
      <c r="AOC288" s="36"/>
      <c r="AOD288" s="36"/>
      <c r="AOE288" s="36"/>
      <c r="AOF288" s="36"/>
      <c r="AOG288" s="36"/>
      <c r="AOH288" s="36"/>
      <c r="AOI288" s="36"/>
      <c r="AOJ288" s="36"/>
      <c r="AOK288" s="36"/>
      <c r="AOL288" s="36"/>
      <c r="AOM288" s="36"/>
      <c r="AON288" s="36"/>
      <c r="AOO288" s="36"/>
      <c r="AOP288" s="36"/>
      <c r="AOQ288" s="36"/>
      <c r="AOR288" s="36"/>
      <c r="AOS288" s="36"/>
      <c r="AOT288" s="36"/>
      <c r="AOU288" s="36"/>
      <c r="AOV288" s="36"/>
      <c r="AOW288" s="36"/>
      <c r="AOX288" s="36"/>
      <c r="AOY288" s="36"/>
      <c r="AOZ288" s="36"/>
      <c r="APA288" s="36"/>
      <c r="APB288" s="36"/>
      <c r="APC288" s="36"/>
      <c r="APD288" s="36"/>
      <c r="APE288" s="36"/>
      <c r="APF288" s="36"/>
      <c r="APG288" s="36"/>
      <c r="APH288" s="36"/>
      <c r="API288" s="36"/>
      <c r="APJ288" s="36"/>
      <c r="APK288" s="36"/>
      <c r="APL288" s="36"/>
      <c r="APM288" s="36"/>
      <c r="APN288" s="36"/>
      <c r="APO288" s="36"/>
      <c r="APP288" s="36"/>
      <c r="APQ288" s="36"/>
      <c r="APR288" s="36"/>
      <c r="APS288" s="36"/>
      <c r="APT288" s="36"/>
      <c r="APU288" s="36"/>
      <c r="APV288" s="36"/>
      <c r="APW288" s="36"/>
      <c r="APX288" s="36"/>
      <c r="APY288" s="36"/>
      <c r="APZ288" s="36"/>
      <c r="AQA288" s="36"/>
      <c r="AQB288" s="36"/>
      <c r="AQC288" s="36"/>
      <c r="AQD288" s="36"/>
      <c r="AQE288" s="36"/>
      <c r="AQF288" s="36"/>
      <c r="AQG288" s="36"/>
      <c r="AQH288" s="36"/>
      <c r="AQI288" s="36"/>
      <c r="AQJ288" s="36"/>
      <c r="AQK288" s="36"/>
      <c r="AQL288" s="36"/>
      <c r="AQM288" s="36"/>
      <c r="AQN288" s="36"/>
      <c r="AQO288" s="36"/>
      <c r="AQP288" s="36"/>
      <c r="AQQ288" s="36"/>
      <c r="AQR288" s="36"/>
      <c r="AQS288" s="36"/>
      <c r="AQT288" s="36"/>
      <c r="AQU288" s="36"/>
      <c r="AQV288" s="36"/>
      <c r="AQW288" s="36"/>
      <c r="AQX288" s="36"/>
      <c r="AQY288" s="36"/>
      <c r="AQZ288" s="36"/>
      <c r="ARA288" s="36"/>
      <c r="ARB288" s="36"/>
      <c r="ARC288" s="36"/>
      <c r="ARD288" s="36"/>
      <c r="ARE288" s="36"/>
      <c r="ARF288" s="36"/>
      <c r="ARG288" s="36"/>
      <c r="ARH288" s="36"/>
      <c r="ARI288" s="36"/>
      <c r="ARJ288" s="36"/>
      <c r="ARK288" s="36"/>
      <c r="ARL288" s="36"/>
      <c r="ARM288" s="36"/>
      <c r="ARN288" s="36"/>
      <c r="ARO288" s="36"/>
      <c r="ARP288" s="36"/>
      <c r="ARQ288" s="36"/>
      <c r="ARR288" s="36"/>
      <c r="ARS288" s="36"/>
      <c r="ART288" s="36"/>
      <c r="ARU288" s="36"/>
      <c r="ARV288" s="36"/>
      <c r="ARW288" s="36"/>
      <c r="ARX288" s="36"/>
      <c r="ARY288" s="36"/>
      <c r="ARZ288" s="36"/>
      <c r="ASA288" s="36"/>
      <c r="ASB288" s="36"/>
      <c r="ASC288" s="36"/>
      <c r="ASD288" s="36"/>
      <c r="ASE288" s="36"/>
      <c r="ASF288" s="36"/>
      <c r="ASG288" s="36"/>
      <c r="ASH288" s="36"/>
      <c r="ASI288" s="36"/>
      <c r="ASJ288" s="36"/>
      <c r="ASK288" s="36"/>
      <c r="ASL288" s="36"/>
      <c r="ASM288" s="36"/>
      <c r="ASN288" s="36"/>
      <c r="ASO288" s="36"/>
      <c r="ASP288" s="36"/>
      <c r="ASQ288" s="36"/>
      <c r="ASR288" s="36"/>
      <c r="ASS288" s="36"/>
      <c r="AST288" s="36"/>
      <c r="ASU288" s="36"/>
      <c r="ASV288" s="36"/>
      <c r="ASW288" s="36"/>
      <c r="ASX288" s="36"/>
      <c r="ASY288" s="36"/>
      <c r="ASZ288" s="36"/>
      <c r="ATA288" s="36"/>
      <c r="ATB288" s="36"/>
      <c r="ATC288" s="36"/>
      <c r="ATD288" s="36"/>
      <c r="ATE288" s="36"/>
      <c r="ATF288" s="36"/>
      <c r="ATG288" s="36"/>
      <c r="ATH288" s="36"/>
      <c r="ATI288" s="36"/>
      <c r="ATJ288" s="36"/>
    </row>
    <row r="289" spans="1:1206" x14ac:dyDescent="0.25">
      <c r="A289" s="21"/>
      <c r="F289" s="22"/>
      <c r="I289" s="39"/>
      <c r="AC289" s="25"/>
      <c r="AD289" s="6"/>
      <c r="AE289" s="39"/>
      <c r="AF289" s="39"/>
      <c r="AH289" s="39"/>
      <c r="BF289" s="27"/>
      <c r="CJ289" s="36"/>
      <c r="CZ289" s="26"/>
      <c r="DD289" s="29"/>
      <c r="DQ289" s="26"/>
      <c r="DR289" s="26"/>
      <c r="DS289" s="26"/>
      <c r="DT289" s="26"/>
      <c r="DU289" s="26"/>
      <c r="DV289" s="26"/>
      <c r="EB289" s="26"/>
      <c r="EC289" s="30"/>
      <c r="EU289" s="31"/>
      <c r="FM289" s="30"/>
      <c r="GE289" s="32"/>
      <c r="GW289" s="30"/>
      <c r="HO289" s="32"/>
      <c r="IG289" s="30"/>
      <c r="IY289" s="31"/>
      <c r="KI289" s="31"/>
      <c r="ZX289" s="36"/>
      <c r="ZY289" s="36"/>
      <c r="ZZ289" s="36"/>
      <c r="AAA289" s="36"/>
      <c r="AAB289" s="36"/>
      <c r="AAC289" s="36"/>
      <c r="AAD289" s="36"/>
      <c r="AAE289" s="36"/>
      <c r="AAF289" s="36"/>
      <c r="AAG289" s="36"/>
      <c r="AAH289" s="36"/>
      <c r="AAI289" s="36"/>
      <c r="AAJ289" s="36"/>
      <c r="AAK289" s="36"/>
      <c r="AAL289" s="36"/>
      <c r="AAM289" s="36"/>
      <c r="AAN289" s="36"/>
      <c r="AAO289" s="36"/>
      <c r="AAP289" s="36"/>
      <c r="AAQ289" s="36"/>
      <c r="AAR289" s="36"/>
      <c r="AAS289" s="36"/>
      <c r="AAT289" s="36"/>
      <c r="AAU289" s="36"/>
      <c r="AAV289" s="36"/>
      <c r="AAW289" s="36"/>
      <c r="AAX289" s="36"/>
      <c r="AAY289" s="36"/>
      <c r="AAZ289" s="36"/>
      <c r="ABA289" s="36"/>
      <c r="ABB289" s="36"/>
      <c r="ABC289" s="36"/>
      <c r="ABD289" s="36"/>
      <c r="ABE289" s="36"/>
      <c r="ABF289" s="36"/>
      <c r="ABG289" s="36"/>
      <c r="ABH289" s="36"/>
      <c r="ABI289" s="36"/>
      <c r="ABJ289" s="36"/>
      <c r="ABK289" s="36"/>
      <c r="ABL289" s="36"/>
      <c r="ABM289" s="36"/>
      <c r="ABN289" s="36"/>
      <c r="ABO289" s="36"/>
      <c r="ABP289" s="36"/>
      <c r="ABQ289" s="36"/>
      <c r="ABR289" s="36"/>
      <c r="ABS289" s="36"/>
      <c r="ABT289" s="36"/>
      <c r="ABU289" s="36"/>
      <c r="ABV289" s="36"/>
      <c r="ABW289" s="36"/>
      <c r="ABX289" s="36"/>
      <c r="ABY289" s="36"/>
      <c r="ABZ289" s="36"/>
      <c r="ACA289" s="36"/>
      <c r="ACB289" s="36"/>
      <c r="ACC289" s="36"/>
      <c r="ACD289" s="36"/>
      <c r="ACE289" s="36"/>
      <c r="ACF289" s="36"/>
      <c r="ACG289" s="36"/>
      <c r="ACH289" s="36"/>
      <c r="ACI289" s="36"/>
      <c r="ACJ289" s="36"/>
      <c r="ACK289" s="36"/>
      <c r="ACL289" s="36"/>
      <c r="ACM289" s="36"/>
      <c r="ACN289" s="36"/>
      <c r="ACO289" s="36"/>
      <c r="ACP289" s="36"/>
      <c r="ACQ289" s="36"/>
      <c r="ACR289" s="36"/>
      <c r="ACS289" s="36"/>
      <c r="ACT289" s="36"/>
      <c r="ACU289" s="36"/>
      <c r="ACV289" s="36"/>
      <c r="ACW289" s="36"/>
      <c r="ACX289" s="36"/>
      <c r="ACY289" s="36"/>
      <c r="ACZ289" s="36"/>
      <c r="ADA289" s="36"/>
      <c r="ADB289" s="36"/>
      <c r="ADC289" s="36"/>
      <c r="ADD289" s="36"/>
      <c r="ADE289" s="36"/>
      <c r="ADF289" s="36"/>
      <c r="ADG289" s="36"/>
      <c r="ADH289" s="36"/>
      <c r="ADI289" s="36"/>
      <c r="ADJ289" s="36"/>
      <c r="ADK289" s="36"/>
      <c r="ADL289" s="36"/>
      <c r="ADM289" s="36"/>
      <c r="ADN289" s="36"/>
      <c r="ADO289" s="36"/>
      <c r="ADP289" s="36"/>
      <c r="ADQ289" s="36"/>
      <c r="ADR289" s="36"/>
      <c r="ADS289" s="36"/>
      <c r="ADT289" s="36"/>
      <c r="ADU289" s="36"/>
      <c r="ADV289" s="36"/>
      <c r="ADW289" s="36"/>
      <c r="ADX289" s="36"/>
      <c r="ADY289" s="36"/>
      <c r="ADZ289" s="36"/>
      <c r="AEA289" s="36"/>
      <c r="AEB289" s="36"/>
      <c r="AEC289" s="36"/>
      <c r="AED289" s="36"/>
      <c r="AEE289" s="36"/>
      <c r="AEF289" s="36"/>
      <c r="AEG289" s="36"/>
      <c r="AEH289" s="36"/>
      <c r="AEI289" s="36"/>
      <c r="AEJ289" s="36"/>
      <c r="AEK289" s="36"/>
      <c r="AEL289" s="36"/>
      <c r="AEM289" s="36"/>
      <c r="AEN289" s="36"/>
      <c r="AEO289" s="36"/>
      <c r="AEP289" s="36"/>
      <c r="AEQ289" s="36"/>
      <c r="AER289" s="36"/>
      <c r="AES289" s="36"/>
      <c r="AET289" s="36"/>
      <c r="AEU289" s="36"/>
      <c r="AEV289" s="36"/>
      <c r="AEW289" s="36"/>
      <c r="AEX289" s="36"/>
      <c r="AEY289" s="36"/>
      <c r="AEZ289" s="36"/>
      <c r="AFA289" s="36"/>
      <c r="AFB289" s="36"/>
      <c r="AFC289" s="36"/>
      <c r="AFD289" s="36"/>
      <c r="AFE289" s="36"/>
      <c r="AFF289" s="36"/>
      <c r="AFG289" s="36"/>
      <c r="AFH289" s="36"/>
      <c r="AFI289" s="36"/>
      <c r="AFJ289" s="36"/>
      <c r="AFK289" s="36"/>
      <c r="AFL289" s="36"/>
      <c r="AFM289" s="36"/>
      <c r="AFN289" s="36"/>
      <c r="AFO289" s="36"/>
      <c r="AFP289" s="36"/>
      <c r="AFQ289" s="36"/>
      <c r="AFR289" s="36"/>
      <c r="AFS289" s="36"/>
      <c r="AFT289" s="36"/>
      <c r="AFU289" s="36"/>
      <c r="AFV289" s="36"/>
      <c r="AFW289" s="36"/>
      <c r="AFX289" s="36"/>
      <c r="AFY289" s="36"/>
      <c r="AFZ289" s="36"/>
      <c r="AGA289" s="36"/>
      <c r="AGB289" s="36"/>
      <c r="AGC289" s="36"/>
      <c r="AGD289" s="36"/>
      <c r="AGE289" s="36"/>
      <c r="AGF289" s="36"/>
      <c r="AGG289" s="36"/>
      <c r="AGH289" s="36"/>
      <c r="AGI289" s="36"/>
      <c r="AGJ289" s="36"/>
      <c r="AGK289" s="36"/>
      <c r="AGL289" s="36"/>
      <c r="AGM289" s="36"/>
      <c r="AGN289" s="36"/>
      <c r="AGO289" s="36"/>
      <c r="AGP289" s="36"/>
      <c r="AGQ289" s="36"/>
      <c r="AGR289" s="36"/>
      <c r="AGS289" s="36"/>
      <c r="AGT289" s="36"/>
      <c r="AGU289" s="36"/>
      <c r="AGV289" s="36"/>
      <c r="AGW289" s="36"/>
      <c r="AGX289" s="36"/>
      <c r="AGY289" s="36"/>
      <c r="AGZ289" s="36"/>
      <c r="AHA289" s="36"/>
      <c r="AHB289" s="36"/>
      <c r="AHC289" s="36"/>
      <c r="AHD289" s="36"/>
      <c r="AHE289" s="36"/>
      <c r="AHF289" s="36"/>
      <c r="AHG289" s="36"/>
      <c r="AHH289" s="36"/>
      <c r="AHI289" s="36"/>
      <c r="AHJ289" s="36"/>
      <c r="AHK289" s="36"/>
      <c r="AHL289" s="36"/>
      <c r="AHM289" s="36"/>
      <c r="AHN289" s="36"/>
      <c r="AHO289" s="36"/>
      <c r="AHP289" s="36"/>
      <c r="AHQ289" s="36"/>
      <c r="AHR289" s="36"/>
      <c r="AHS289" s="36"/>
      <c r="AHT289" s="36"/>
      <c r="AHU289" s="36"/>
      <c r="AHV289" s="36"/>
      <c r="AHW289" s="36"/>
      <c r="AHX289" s="36"/>
      <c r="AHY289" s="36"/>
      <c r="AHZ289" s="36"/>
      <c r="AIA289" s="36"/>
      <c r="AIB289" s="36"/>
      <c r="AIC289" s="36"/>
      <c r="AID289" s="36"/>
      <c r="AIE289" s="36"/>
      <c r="AIF289" s="36"/>
      <c r="AIG289" s="36"/>
      <c r="AIH289" s="36"/>
      <c r="AII289" s="36"/>
      <c r="AIJ289" s="36"/>
      <c r="AIK289" s="36"/>
      <c r="AIL289" s="36"/>
      <c r="AIM289" s="36"/>
      <c r="AIN289" s="36"/>
      <c r="AIO289" s="36"/>
      <c r="AIP289" s="36"/>
      <c r="AIQ289" s="36"/>
      <c r="AIR289" s="36"/>
      <c r="AIS289" s="36"/>
      <c r="AIT289" s="36"/>
      <c r="AIU289" s="36"/>
      <c r="AIV289" s="36"/>
      <c r="AIW289" s="36"/>
      <c r="AIX289" s="36"/>
      <c r="AIY289" s="36"/>
      <c r="AIZ289" s="36"/>
      <c r="AJA289" s="36"/>
      <c r="AJB289" s="36"/>
      <c r="AJC289" s="36"/>
      <c r="AJD289" s="36"/>
      <c r="AJE289" s="36"/>
      <c r="AJF289" s="36"/>
      <c r="AJG289" s="36"/>
      <c r="AJH289" s="36"/>
      <c r="AJI289" s="36"/>
      <c r="AJJ289" s="36"/>
      <c r="AJK289" s="36"/>
      <c r="AJL289" s="36"/>
      <c r="AJM289" s="36"/>
      <c r="AJN289" s="36"/>
      <c r="AJO289" s="36"/>
      <c r="AJP289" s="36"/>
      <c r="AJQ289" s="36"/>
      <c r="AJR289" s="36"/>
      <c r="AJS289" s="36"/>
      <c r="AJT289" s="36"/>
      <c r="AJU289" s="36"/>
      <c r="AJV289" s="36"/>
      <c r="AJW289" s="36"/>
      <c r="AJX289" s="36"/>
      <c r="AJY289" s="36"/>
      <c r="AJZ289" s="36"/>
      <c r="AKA289" s="36"/>
      <c r="AKB289" s="36"/>
      <c r="AKC289" s="36"/>
      <c r="AKD289" s="36"/>
      <c r="AKE289" s="36"/>
      <c r="AKF289" s="36"/>
      <c r="AKG289" s="36"/>
      <c r="AKH289" s="36"/>
      <c r="AKI289" s="36"/>
      <c r="AKJ289" s="36"/>
      <c r="AKK289" s="36"/>
      <c r="AKL289" s="36"/>
      <c r="AKM289" s="36"/>
      <c r="AKN289" s="36"/>
      <c r="AKO289" s="36"/>
      <c r="AKP289" s="36"/>
      <c r="AKQ289" s="36"/>
      <c r="AKR289" s="36"/>
      <c r="AKS289" s="36"/>
      <c r="AKT289" s="36"/>
      <c r="AKU289" s="36"/>
      <c r="AKV289" s="36"/>
      <c r="AKW289" s="36"/>
      <c r="AKX289" s="36"/>
      <c r="AKY289" s="36"/>
      <c r="AKZ289" s="36"/>
      <c r="ALA289" s="36"/>
      <c r="ALB289" s="36"/>
      <c r="ALC289" s="36"/>
      <c r="ALD289" s="36"/>
      <c r="ALE289" s="36"/>
      <c r="ALF289" s="36"/>
      <c r="ALG289" s="36"/>
      <c r="ALH289" s="36"/>
      <c r="ALI289" s="36"/>
      <c r="ALJ289" s="36"/>
      <c r="ALK289" s="36"/>
      <c r="ALL289" s="36"/>
      <c r="ALM289" s="36"/>
      <c r="ALN289" s="36"/>
      <c r="ALO289" s="36"/>
      <c r="ALP289" s="36"/>
      <c r="ALQ289" s="36"/>
      <c r="ALR289" s="36"/>
      <c r="ALS289" s="36"/>
      <c r="ALT289" s="36"/>
      <c r="ALU289" s="36"/>
      <c r="ALV289" s="36"/>
      <c r="ALW289" s="36"/>
      <c r="ALX289" s="36"/>
      <c r="ALY289" s="36"/>
      <c r="ALZ289" s="36"/>
      <c r="AMA289" s="36"/>
      <c r="AMB289" s="36"/>
      <c r="AMC289" s="36"/>
      <c r="AMD289" s="36"/>
      <c r="AME289" s="36"/>
      <c r="AMF289" s="36"/>
      <c r="AMG289" s="36"/>
      <c r="AMH289" s="36"/>
      <c r="AMI289" s="36"/>
      <c r="AMJ289" s="36"/>
      <c r="AMK289" s="36"/>
      <c r="AML289" s="36"/>
      <c r="AMM289" s="36"/>
      <c r="AMN289" s="36"/>
      <c r="AMO289" s="36"/>
      <c r="AMP289" s="36"/>
      <c r="AMQ289" s="36"/>
      <c r="AMR289" s="36"/>
      <c r="AMS289" s="36"/>
      <c r="AMT289" s="36"/>
      <c r="AMU289" s="36"/>
      <c r="AMV289" s="36"/>
      <c r="AMW289" s="36"/>
      <c r="AMX289" s="36"/>
      <c r="AMY289" s="36"/>
      <c r="AMZ289" s="36"/>
      <c r="ANA289" s="36"/>
      <c r="ANB289" s="36"/>
      <c r="ANC289" s="36"/>
      <c r="AND289" s="36"/>
      <c r="ANE289" s="36"/>
      <c r="ANF289" s="36"/>
      <c r="ANG289" s="36"/>
      <c r="ANH289" s="36"/>
      <c r="ANI289" s="36"/>
      <c r="ANJ289" s="36"/>
      <c r="ANK289" s="36"/>
      <c r="ANL289" s="36"/>
      <c r="ANM289" s="36"/>
      <c r="ANN289" s="36"/>
      <c r="ANO289" s="36"/>
      <c r="ANP289" s="36"/>
      <c r="ANQ289" s="36"/>
      <c r="ANR289" s="36"/>
      <c r="ANS289" s="36"/>
      <c r="ANT289" s="36"/>
      <c r="ANU289" s="36"/>
      <c r="ANV289" s="36"/>
      <c r="ANW289" s="36"/>
      <c r="ANX289" s="36"/>
      <c r="ANY289" s="36"/>
      <c r="ANZ289" s="36"/>
      <c r="AOA289" s="36"/>
      <c r="AOB289" s="36"/>
      <c r="AOC289" s="36"/>
      <c r="AOD289" s="36"/>
      <c r="AOE289" s="36"/>
      <c r="AOF289" s="36"/>
      <c r="AOG289" s="36"/>
      <c r="AOH289" s="36"/>
      <c r="AOI289" s="36"/>
      <c r="AOJ289" s="36"/>
      <c r="AOK289" s="36"/>
      <c r="AOL289" s="36"/>
      <c r="AOM289" s="36"/>
      <c r="AON289" s="36"/>
      <c r="AOO289" s="36"/>
      <c r="AOP289" s="36"/>
      <c r="AOQ289" s="36"/>
      <c r="AOR289" s="36"/>
      <c r="AOS289" s="36"/>
      <c r="AOT289" s="36"/>
      <c r="AOU289" s="36"/>
      <c r="AOV289" s="36"/>
      <c r="AOW289" s="36"/>
      <c r="AOX289" s="36"/>
      <c r="AOY289" s="36"/>
      <c r="AOZ289" s="36"/>
      <c r="APA289" s="36"/>
      <c r="APB289" s="36"/>
      <c r="APC289" s="36"/>
      <c r="APD289" s="36"/>
      <c r="APE289" s="36"/>
      <c r="APF289" s="36"/>
      <c r="APG289" s="36"/>
      <c r="APH289" s="36"/>
      <c r="API289" s="36"/>
      <c r="APJ289" s="36"/>
      <c r="APK289" s="36"/>
      <c r="APL289" s="36"/>
      <c r="APM289" s="36"/>
      <c r="APN289" s="36"/>
      <c r="APO289" s="36"/>
      <c r="APP289" s="36"/>
      <c r="APQ289" s="36"/>
      <c r="APR289" s="36"/>
      <c r="APS289" s="36"/>
      <c r="APT289" s="36"/>
      <c r="APU289" s="36"/>
      <c r="APV289" s="36"/>
      <c r="APW289" s="36"/>
      <c r="APX289" s="36"/>
      <c r="APY289" s="36"/>
      <c r="APZ289" s="36"/>
      <c r="AQA289" s="36"/>
      <c r="AQB289" s="36"/>
      <c r="AQC289" s="36"/>
      <c r="AQD289" s="36"/>
      <c r="AQE289" s="36"/>
      <c r="AQF289" s="36"/>
      <c r="AQG289" s="36"/>
      <c r="AQH289" s="36"/>
      <c r="AQI289" s="36"/>
      <c r="AQJ289" s="36"/>
      <c r="AQK289" s="36"/>
      <c r="AQL289" s="36"/>
      <c r="AQM289" s="36"/>
      <c r="AQN289" s="36"/>
      <c r="AQO289" s="36"/>
      <c r="AQP289" s="36"/>
      <c r="AQQ289" s="36"/>
      <c r="AQR289" s="36"/>
      <c r="AQS289" s="36"/>
      <c r="AQT289" s="36"/>
      <c r="AQU289" s="36"/>
      <c r="AQV289" s="36"/>
      <c r="AQW289" s="36"/>
      <c r="AQX289" s="36"/>
      <c r="AQY289" s="36"/>
      <c r="AQZ289" s="36"/>
      <c r="ARA289" s="36"/>
      <c r="ARB289" s="36"/>
      <c r="ARC289" s="36"/>
      <c r="ARD289" s="36"/>
      <c r="ARE289" s="36"/>
      <c r="ARF289" s="36"/>
      <c r="ARG289" s="36"/>
      <c r="ARH289" s="36"/>
      <c r="ARI289" s="36"/>
      <c r="ARJ289" s="36"/>
      <c r="ARK289" s="36"/>
      <c r="ARL289" s="36"/>
      <c r="ARM289" s="36"/>
      <c r="ARN289" s="36"/>
      <c r="ARO289" s="36"/>
      <c r="ARP289" s="36"/>
      <c r="ARQ289" s="36"/>
      <c r="ARR289" s="36"/>
      <c r="ARS289" s="36"/>
      <c r="ART289" s="36"/>
      <c r="ARU289" s="36"/>
      <c r="ARV289" s="36"/>
      <c r="ARW289" s="36"/>
      <c r="ARX289" s="36"/>
      <c r="ARY289" s="36"/>
      <c r="ARZ289" s="36"/>
      <c r="ASA289" s="36"/>
      <c r="ASB289" s="36"/>
      <c r="ASC289" s="36"/>
      <c r="ASD289" s="36"/>
      <c r="ASE289" s="36"/>
      <c r="ASF289" s="36"/>
      <c r="ASG289" s="36"/>
      <c r="ASH289" s="36"/>
      <c r="ASI289" s="36"/>
      <c r="ASJ289" s="36"/>
      <c r="ASK289" s="36"/>
      <c r="ASL289" s="36"/>
      <c r="ASM289" s="36"/>
      <c r="ASN289" s="36"/>
      <c r="ASO289" s="36"/>
      <c r="ASP289" s="36"/>
      <c r="ASQ289" s="36"/>
      <c r="ASR289" s="36"/>
      <c r="ASS289" s="36"/>
      <c r="AST289" s="36"/>
      <c r="ASU289" s="36"/>
      <c r="ASV289" s="36"/>
      <c r="ASW289" s="36"/>
      <c r="ASX289" s="36"/>
      <c r="ASY289" s="36"/>
      <c r="ASZ289" s="36"/>
      <c r="ATA289" s="36"/>
      <c r="ATB289" s="36"/>
      <c r="ATC289" s="36"/>
      <c r="ATD289" s="36"/>
      <c r="ATE289" s="36"/>
      <c r="ATF289" s="36"/>
      <c r="ATG289" s="36"/>
      <c r="ATH289" s="36"/>
      <c r="ATI289" s="36"/>
      <c r="ATJ289" s="36"/>
    </row>
    <row r="290" spans="1:1206" x14ac:dyDescent="0.25">
      <c r="A290" s="21"/>
      <c r="F290" s="22"/>
      <c r="I290" s="39"/>
      <c r="AC290" s="25"/>
      <c r="AD290" s="6"/>
      <c r="AE290" s="39"/>
      <c r="AF290" s="39"/>
      <c r="AH290" s="39"/>
      <c r="BF290" s="27"/>
      <c r="CJ290" s="36"/>
      <c r="CZ290" s="26"/>
      <c r="DA290" s="26"/>
      <c r="DB290" s="26"/>
      <c r="DC290" s="26"/>
      <c r="DD290" s="29"/>
      <c r="DQ290" s="26"/>
      <c r="DR290" s="26"/>
      <c r="DS290" s="26"/>
      <c r="DT290" s="26"/>
      <c r="DU290" s="26"/>
      <c r="DV290" s="26"/>
      <c r="EB290" s="26"/>
      <c r="EC290" s="30"/>
      <c r="EU290" s="31"/>
      <c r="FM290" s="30"/>
      <c r="GE290" s="32"/>
      <c r="GW290" s="30"/>
      <c r="HO290" s="32"/>
      <c r="IG290" s="30"/>
      <c r="IY290" s="31"/>
      <c r="KI290" s="31"/>
      <c r="WH290" s="36"/>
      <c r="WI290" s="36"/>
      <c r="WJ290" s="36"/>
      <c r="WK290" s="36"/>
      <c r="WL290" s="36"/>
      <c r="WM290" s="36"/>
      <c r="WN290" s="36"/>
      <c r="WO290" s="36"/>
      <c r="WP290" s="36"/>
      <c r="WQ290" s="36"/>
      <c r="WR290" s="36"/>
      <c r="WS290" s="36"/>
      <c r="WT290" s="36"/>
      <c r="WU290" s="36"/>
      <c r="WV290" s="36"/>
      <c r="WW290" s="36"/>
      <c r="WX290" s="36"/>
      <c r="WY290" s="36"/>
      <c r="WZ290" s="36"/>
      <c r="XA290" s="36"/>
      <c r="XB290" s="36"/>
      <c r="XC290" s="36"/>
      <c r="XD290" s="36"/>
      <c r="XE290" s="36"/>
      <c r="XF290" s="36"/>
      <c r="XG290" s="36"/>
      <c r="XH290" s="36"/>
      <c r="XI290" s="36"/>
      <c r="XJ290" s="36"/>
      <c r="XK290" s="36"/>
      <c r="XL290" s="36"/>
      <c r="XM290" s="36"/>
      <c r="XN290" s="36"/>
      <c r="XO290" s="36"/>
      <c r="XP290" s="36"/>
      <c r="XQ290" s="36"/>
      <c r="XR290" s="36"/>
      <c r="XS290" s="36"/>
      <c r="XT290" s="36"/>
      <c r="XU290" s="36"/>
      <c r="XV290" s="36"/>
      <c r="XW290" s="36"/>
      <c r="XX290" s="36"/>
      <c r="XY290" s="36"/>
      <c r="XZ290" s="36"/>
      <c r="YA290" s="36"/>
      <c r="YB290" s="36"/>
      <c r="YC290" s="36"/>
      <c r="YD290" s="36"/>
      <c r="YE290" s="36"/>
      <c r="YF290" s="36"/>
      <c r="YG290" s="36"/>
      <c r="YH290" s="36"/>
      <c r="YI290" s="36"/>
      <c r="YJ290" s="36"/>
      <c r="YK290" s="36"/>
      <c r="YL290" s="36"/>
      <c r="YM290" s="36"/>
      <c r="YN290" s="36"/>
      <c r="YO290" s="36"/>
      <c r="YP290" s="36"/>
      <c r="YQ290" s="36"/>
      <c r="YR290" s="36"/>
      <c r="YS290" s="36"/>
      <c r="YT290" s="36"/>
      <c r="YU290" s="36"/>
      <c r="YV290" s="36"/>
      <c r="YW290" s="36"/>
      <c r="YX290" s="36"/>
      <c r="YY290" s="36"/>
      <c r="YZ290" s="36"/>
      <c r="ZA290" s="36"/>
      <c r="ZB290" s="36"/>
      <c r="ZC290" s="36"/>
      <c r="ZD290" s="36"/>
      <c r="ZE290" s="36"/>
      <c r="ZF290" s="36"/>
      <c r="ZG290" s="36"/>
      <c r="ZH290" s="36"/>
      <c r="ZI290" s="36"/>
      <c r="ZJ290" s="36"/>
      <c r="ZK290" s="36"/>
      <c r="ZL290" s="36"/>
      <c r="ZM290" s="36"/>
      <c r="ZN290" s="36"/>
      <c r="ZO290" s="36"/>
      <c r="ZP290" s="36"/>
      <c r="ZQ290" s="36"/>
      <c r="ZR290" s="36"/>
      <c r="ZS290" s="36"/>
      <c r="ZT290" s="36"/>
      <c r="ZU290" s="36"/>
      <c r="ZV290" s="36"/>
      <c r="ZW290" s="36"/>
      <c r="ZX290" s="36"/>
      <c r="ZY290" s="36"/>
      <c r="ZZ290" s="36"/>
      <c r="AAA290" s="36"/>
      <c r="AAB290" s="36"/>
      <c r="AAC290" s="36"/>
      <c r="AAD290" s="36"/>
      <c r="AAE290" s="36"/>
      <c r="AAF290" s="36"/>
      <c r="AAG290" s="36"/>
      <c r="AAH290" s="36"/>
      <c r="AAI290" s="36"/>
      <c r="AAJ290" s="36"/>
      <c r="AAK290" s="36"/>
      <c r="AAL290" s="36"/>
      <c r="AAM290" s="36"/>
      <c r="AAN290" s="36"/>
      <c r="AAO290" s="36"/>
      <c r="AAP290" s="36"/>
      <c r="AAQ290" s="36"/>
      <c r="AAR290" s="36"/>
      <c r="AAS290" s="36"/>
      <c r="AAT290" s="36"/>
      <c r="AAU290" s="36"/>
      <c r="AAV290" s="36"/>
      <c r="AAW290" s="36"/>
      <c r="AAX290" s="36"/>
      <c r="AAY290" s="36"/>
      <c r="AAZ290" s="36"/>
      <c r="ABA290" s="36"/>
      <c r="ABB290" s="36"/>
      <c r="ABC290" s="36"/>
      <c r="ABD290" s="36"/>
      <c r="ABE290" s="36"/>
      <c r="ABF290" s="36"/>
      <c r="ABG290" s="36"/>
      <c r="ABH290" s="36"/>
      <c r="ABI290" s="36"/>
      <c r="ABJ290" s="36"/>
      <c r="ABK290" s="36"/>
      <c r="ABL290" s="36"/>
      <c r="ABM290" s="36"/>
      <c r="ABN290" s="36"/>
      <c r="ABO290" s="36"/>
      <c r="ABP290" s="36"/>
      <c r="ABQ290" s="36"/>
      <c r="ABR290" s="36"/>
      <c r="ABS290" s="36"/>
      <c r="ABT290" s="36"/>
      <c r="ABU290" s="36"/>
      <c r="ABV290" s="36"/>
      <c r="ABW290" s="36"/>
      <c r="ABX290" s="36"/>
      <c r="ABY290" s="36"/>
      <c r="ABZ290" s="36"/>
      <c r="ACA290" s="36"/>
      <c r="ACB290" s="36"/>
      <c r="ACC290" s="36"/>
      <c r="ACD290" s="36"/>
      <c r="ACE290" s="36"/>
      <c r="ACF290" s="36"/>
      <c r="ACG290" s="36"/>
      <c r="ACH290" s="36"/>
      <c r="ACI290" s="36"/>
      <c r="ACJ290" s="36"/>
      <c r="ACK290" s="36"/>
      <c r="ACL290" s="36"/>
      <c r="ACM290" s="36"/>
      <c r="ACN290" s="36"/>
      <c r="ACO290" s="36"/>
      <c r="ACP290" s="36"/>
      <c r="ACQ290" s="36"/>
      <c r="ACR290" s="36"/>
      <c r="ACS290" s="36"/>
      <c r="ACT290" s="36"/>
      <c r="ACU290" s="36"/>
      <c r="ACV290" s="36"/>
      <c r="ACW290" s="36"/>
      <c r="ACX290" s="36"/>
      <c r="ACY290" s="36"/>
      <c r="ACZ290" s="36"/>
      <c r="ADA290" s="36"/>
      <c r="ADB290" s="36"/>
      <c r="ADC290" s="36"/>
      <c r="ADD290" s="36"/>
      <c r="ADE290" s="36"/>
      <c r="ADF290" s="36"/>
      <c r="ADG290" s="36"/>
      <c r="ADH290" s="36"/>
      <c r="ADI290" s="36"/>
      <c r="ADJ290" s="36"/>
      <c r="ADK290" s="36"/>
      <c r="ADL290" s="36"/>
      <c r="ADM290" s="36"/>
      <c r="ADN290" s="36"/>
      <c r="ADO290" s="36"/>
      <c r="ADP290" s="36"/>
      <c r="ADQ290" s="36"/>
      <c r="ADR290" s="36"/>
      <c r="ADS290" s="36"/>
      <c r="ADT290" s="36"/>
      <c r="ADU290" s="36"/>
      <c r="ADV290" s="36"/>
      <c r="ADW290" s="36"/>
      <c r="ADX290" s="36"/>
      <c r="ADY290" s="36"/>
      <c r="ADZ290" s="36"/>
      <c r="AEA290" s="36"/>
      <c r="AEB290" s="36"/>
      <c r="AEC290" s="36"/>
      <c r="AED290" s="36"/>
      <c r="AEE290" s="36"/>
      <c r="AEF290" s="36"/>
      <c r="AEG290" s="36"/>
      <c r="AEH290" s="36"/>
      <c r="AEI290" s="36"/>
      <c r="AEJ290" s="36"/>
      <c r="AEK290" s="36"/>
      <c r="AEL290" s="36"/>
      <c r="AEM290" s="36"/>
      <c r="AEN290" s="36"/>
      <c r="AEO290" s="36"/>
      <c r="AEP290" s="36"/>
      <c r="AEQ290" s="36"/>
      <c r="AER290" s="36"/>
      <c r="AES290" s="36"/>
      <c r="AET290" s="36"/>
      <c r="AEU290" s="36"/>
      <c r="AEV290" s="36"/>
      <c r="AEW290" s="36"/>
      <c r="AEX290" s="36"/>
      <c r="AEY290" s="36"/>
      <c r="AEZ290" s="36"/>
      <c r="AFA290" s="36"/>
      <c r="AFB290" s="36"/>
      <c r="AFC290" s="36"/>
      <c r="AFD290" s="36"/>
      <c r="AFE290" s="36"/>
      <c r="AFF290" s="36"/>
      <c r="AFG290" s="36"/>
      <c r="AFH290" s="36"/>
      <c r="AFI290" s="36"/>
      <c r="AFJ290" s="36"/>
      <c r="AFK290" s="36"/>
      <c r="AFL290" s="36"/>
      <c r="AFM290" s="36"/>
      <c r="AFN290" s="36"/>
      <c r="AFO290" s="36"/>
      <c r="AFP290" s="36"/>
      <c r="AFQ290" s="36"/>
      <c r="AFR290" s="36"/>
      <c r="AFS290" s="36"/>
      <c r="AFT290" s="36"/>
      <c r="AFU290" s="36"/>
      <c r="AFV290" s="36"/>
      <c r="AFW290" s="36"/>
      <c r="AFX290" s="36"/>
      <c r="AFY290" s="36"/>
      <c r="AFZ290" s="36"/>
      <c r="AGA290" s="36"/>
      <c r="AGB290" s="36"/>
      <c r="AGC290" s="36"/>
      <c r="AGD290" s="36"/>
      <c r="AGE290" s="36"/>
      <c r="AGF290" s="36"/>
      <c r="AGG290" s="36"/>
      <c r="AGH290" s="36"/>
      <c r="AGI290" s="36"/>
      <c r="AGJ290" s="36"/>
      <c r="AGK290" s="36"/>
      <c r="AGL290" s="36"/>
      <c r="AGM290" s="36"/>
      <c r="AGN290" s="36"/>
      <c r="AGO290" s="36"/>
      <c r="AGP290" s="36"/>
      <c r="AGQ290" s="36"/>
      <c r="AGR290" s="36"/>
      <c r="AGS290" s="36"/>
      <c r="AGT290" s="36"/>
      <c r="AGU290" s="36"/>
      <c r="AGV290" s="36"/>
      <c r="AGW290" s="36"/>
      <c r="AGX290" s="36"/>
      <c r="AGY290" s="36"/>
      <c r="AGZ290" s="36"/>
      <c r="AHA290" s="36"/>
      <c r="AHB290" s="36"/>
      <c r="AHC290" s="36"/>
      <c r="AHD290" s="36"/>
      <c r="AHE290" s="36"/>
      <c r="AHF290" s="36"/>
      <c r="AHG290" s="36"/>
      <c r="AHH290" s="36"/>
      <c r="AHI290" s="36"/>
      <c r="AHJ290" s="36"/>
      <c r="AHK290" s="36"/>
      <c r="AHL290" s="36"/>
      <c r="AHM290" s="36"/>
      <c r="AHN290" s="36"/>
      <c r="AHO290" s="36"/>
      <c r="AHP290" s="36"/>
      <c r="AHQ290" s="36"/>
      <c r="AHR290" s="36"/>
      <c r="AHS290" s="36"/>
      <c r="AHT290" s="36"/>
      <c r="AHU290" s="36"/>
      <c r="AHV290" s="36"/>
      <c r="AHW290" s="36"/>
      <c r="AHX290" s="36"/>
      <c r="AHY290" s="36"/>
      <c r="AHZ290" s="36"/>
      <c r="AIA290" s="36"/>
      <c r="AIB290" s="36"/>
      <c r="AIC290" s="36"/>
      <c r="AID290" s="36"/>
      <c r="AIE290" s="36"/>
      <c r="AIF290" s="36"/>
      <c r="AIG290" s="36"/>
      <c r="AIH290" s="36"/>
      <c r="AII290" s="36"/>
      <c r="AIJ290" s="36"/>
      <c r="AIK290" s="36"/>
      <c r="AIL290" s="36"/>
      <c r="AIM290" s="36"/>
      <c r="AIN290" s="36"/>
      <c r="AIO290" s="36"/>
      <c r="AIP290" s="36"/>
      <c r="AIQ290" s="36"/>
      <c r="AIR290" s="36"/>
      <c r="AIS290" s="36"/>
      <c r="AIT290" s="36"/>
      <c r="AIU290" s="36"/>
      <c r="AIV290" s="36"/>
      <c r="AIW290" s="36"/>
      <c r="AIX290" s="36"/>
      <c r="AIY290" s="36"/>
      <c r="AIZ290" s="36"/>
      <c r="AJA290" s="36"/>
      <c r="AJB290" s="36"/>
      <c r="AJC290" s="36"/>
      <c r="AJD290" s="36"/>
      <c r="AJE290" s="36"/>
      <c r="AJF290" s="36"/>
      <c r="AJG290" s="36"/>
      <c r="AJH290" s="36"/>
      <c r="AJI290" s="36"/>
      <c r="AJJ290" s="36"/>
      <c r="AJK290" s="36"/>
      <c r="AJL290" s="36"/>
      <c r="AJM290" s="36"/>
      <c r="AJN290" s="36"/>
      <c r="AJO290" s="36"/>
      <c r="AJP290" s="36"/>
      <c r="AJQ290" s="36"/>
      <c r="AJR290" s="36"/>
      <c r="AJS290" s="36"/>
      <c r="AJT290" s="36"/>
      <c r="AJU290" s="36"/>
      <c r="AJV290" s="36"/>
      <c r="AJW290" s="36"/>
      <c r="AJX290" s="36"/>
      <c r="AJY290" s="36"/>
      <c r="AJZ290" s="36"/>
      <c r="AKA290" s="36"/>
      <c r="AKB290" s="36"/>
      <c r="AKC290" s="36"/>
      <c r="AKD290" s="36"/>
      <c r="AKE290" s="36"/>
      <c r="AKF290" s="36"/>
      <c r="AKG290" s="36"/>
      <c r="AKH290" s="36"/>
      <c r="AKI290" s="36"/>
      <c r="AKJ290" s="36"/>
      <c r="AKK290" s="36"/>
      <c r="AKL290" s="36"/>
      <c r="AKM290" s="36"/>
      <c r="AKN290" s="36"/>
      <c r="AKO290" s="36"/>
      <c r="AKP290" s="36"/>
      <c r="AKQ290" s="36"/>
      <c r="AKR290" s="36"/>
      <c r="AKS290" s="36"/>
      <c r="AKT290" s="36"/>
      <c r="AKU290" s="36"/>
      <c r="AKV290" s="36"/>
      <c r="AKW290" s="36"/>
      <c r="AKX290" s="36"/>
      <c r="AKY290" s="36"/>
      <c r="AKZ290" s="36"/>
      <c r="ALA290" s="36"/>
      <c r="ALB290" s="36"/>
      <c r="ALC290" s="36"/>
      <c r="ALD290" s="36"/>
      <c r="ALE290" s="36"/>
      <c r="ALF290" s="36"/>
      <c r="ALG290" s="36"/>
      <c r="ALH290" s="36"/>
      <c r="ALI290" s="36"/>
      <c r="ALJ290" s="36"/>
      <c r="ALK290" s="36"/>
      <c r="ALL290" s="36"/>
      <c r="ALM290" s="36"/>
      <c r="ALN290" s="36"/>
      <c r="ALO290" s="36"/>
      <c r="ALP290" s="36"/>
      <c r="ALQ290" s="36"/>
      <c r="ALR290" s="36"/>
      <c r="ALS290" s="36"/>
      <c r="ALT290" s="36"/>
      <c r="ALU290" s="36"/>
      <c r="ALV290" s="36"/>
      <c r="ALW290" s="36"/>
      <c r="ALX290" s="36"/>
      <c r="ALY290" s="36"/>
      <c r="ALZ290" s="36"/>
      <c r="AMA290" s="36"/>
      <c r="AMB290" s="36"/>
      <c r="AMC290" s="36"/>
      <c r="AMD290" s="36"/>
      <c r="AME290" s="36"/>
      <c r="AMF290" s="36"/>
      <c r="AMG290" s="36"/>
      <c r="AMH290" s="36"/>
      <c r="AMI290" s="36"/>
      <c r="AMJ290" s="36"/>
      <c r="AMK290" s="36"/>
      <c r="AML290" s="36"/>
      <c r="AMM290" s="36"/>
      <c r="AMN290" s="36"/>
      <c r="AMO290" s="36"/>
      <c r="AMP290" s="36"/>
      <c r="AMQ290" s="36"/>
      <c r="AMR290" s="36"/>
      <c r="AMS290" s="36"/>
      <c r="AMT290" s="36"/>
      <c r="AMU290" s="36"/>
      <c r="AMV290" s="36"/>
      <c r="AMW290" s="36"/>
      <c r="AMX290" s="36"/>
      <c r="AMY290" s="36"/>
      <c r="AMZ290" s="36"/>
      <c r="ANA290" s="36"/>
      <c r="ANB290" s="36"/>
      <c r="ANC290" s="36"/>
      <c r="AND290" s="36"/>
      <c r="ANE290" s="36"/>
      <c r="ANF290" s="36"/>
      <c r="ANG290" s="36"/>
      <c r="ANH290" s="36"/>
      <c r="ANI290" s="36"/>
      <c r="ANJ290" s="36"/>
      <c r="ANK290" s="36"/>
      <c r="ANL290" s="36"/>
      <c r="ANM290" s="36"/>
      <c r="ANN290" s="36"/>
      <c r="ANO290" s="36"/>
      <c r="ANP290" s="36"/>
      <c r="ANQ290" s="36"/>
      <c r="ANR290" s="36"/>
      <c r="ANS290" s="36"/>
      <c r="ANT290" s="36"/>
      <c r="ANU290" s="36"/>
      <c r="ANV290" s="36"/>
      <c r="ANW290" s="36"/>
      <c r="ANX290" s="36"/>
      <c r="ANY290" s="36"/>
      <c r="ANZ290" s="36"/>
      <c r="AOA290" s="36"/>
      <c r="AOB290" s="36"/>
      <c r="AOC290" s="36"/>
      <c r="AOD290" s="36"/>
      <c r="AOE290" s="36"/>
      <c r="AOF290" s="36"/>
      <c r="AOG290" s="36"/>
      <c r="AOH290" s="36"/>
      <c r="AOI290" s="36"/>
      <c r="AOJ290" s="36"/>
      <c r="AOK290" s="36"/>
      <c r="AOL290" s="36"/>
      <c r="AOM290" s="36"/>
      <c r="AON290" s="36"/>
      <c r="AOO290" s="36"/>
      <c r="AOP290" s="36"/>
      <c r="AOQ290" s="36"/>
      <c r="AOR290" s="36"/>
      <c r="AOS290" s="36"/>
      <c r="AOT290" s="36"/>
      <c r="AOU290" s="36"/>
      <c r="AOV290" s="36"/>
      <c r="AOW290" s="36"/>
      <c r="AOX290" s="36"/>
      <c r="AOY290" s="36"/>
      <c r="AOZ290" s="36"/>
      <c r="APA290" s="36"/>
      <c r="APB290" s="36"/>
      <c r="APC290" s="36"/>
      <c r="APD290" s="36"/>
      <c r="APE290" s="36"/>
      <c r="APF290" s="36"/>
      <c r="APG290" s="36"/>
      <c r="APH290" s="36"/>
      <c r="API290" s="36"/>
      <c r="APJ290" s="36"/>
      <c r="APK290" s="36"/>
      <c r="APL290" s="36"/>
      <c r="APM290" s="36"/>
      <c r="APN290" s="36"/>
      <c r="APO290" s="36"/>
      <c r="APP290" s="36"/>
      <c r="APQ290" s="36"/>
      <c r="APR290" s="36"/>
      <c r="APS290" s="36"/>
      <c r="APT290" s="36"/>
      <c r="APU290" s="36"/>
      <c r="APV290" s="36"/>
      <c r="APW290" s="36"/>
      <c r="APX290" s="36"/>
      <c r="APY290" s="36"/>
      <c r="APZ290" s="36"/>
      <c r="AQA290" s="36"/>
      <c r="AQB290" s="36"/>
      <c r="AQC290" s="36"/>
      <c r="AQD290" s="36"/>
      <c r="AQE290" s="36"/>
      <c r="AQF290" s="36"/>
      <c r="AQG290" s="36"/>
      <c r="AQH290" s="36"/>
      <c r="AQI290" s="36"/>
      <c r="AQJ290" s="36"/>
      <c r="AQK290" s="36"/>
      <c r="AQL290" s="36"/>
      <c r="AQM290" s="36"/>
      <c r="AQN290" s="36"/>
      <c r="AQO290" s="36"/>
      <c r="AQP290" s="36"/>
      <c r="AQQ290" s="36"/>
      <c r="AQR290" s="36"/>
      <c r="AQS290" s="36"/>
      <c r="AQT290" s="36"/>
      <c r="AQU290" s="36"/>
      <c r="AQV290" s="36"/>
      <c r="AQW290" s="36"/>
      <c r="AQX290" s="36"/>
      <c r="AQY290" s="36"/>
      <c r="AQZ290" s="36"/>
      <c r="ARA290" s="36"/>
      <c r="ARB290" s="36"/>
      <c r="ARC290" s="36"/>
      <c r="ARD290" s="36"/>
      <c r="ARE290" s="36"/>
      <c r="ARF290" s="36"/>
      <c r="ARG290" s="36"/>
      <c r="ARH290" s="36"/>
      <c r="ARI290" s="36"/>
      <c r="ARJ290" s="36"/>
      <c r="ARK290" s="36"/>
      <c r="ARL290" s="36"/>
      <c r="ARM290" s="36"/>
      <c r="ARN290" s="36"/>
      <c r="ARO290" s="36"/>
      <c r="ARP290" s="36"/>
      <c r="ARQ290" s="36"/>
      <c r="ARR290" s="36"/>
      <c r="ARS290" s="36"/>
      <c r="ART290" s="36"/>
      <c r="ARU290" s="36"/>
      <c r="ARV290" s="36"/>
      <c r="ARW290" s="36"/>
      <c r="ARX290" s="36"/>
      <c r="ARY290" s="36"/>
      <c r="ARZ290" s="36"/>
      <c r="ASA290" s="36"/>
      <c r="ASB290" s="36"/>
      <c r="ASC290" s="36"/>
      <c r="ASD290" s="36"/>
      <c r="ASE290" s="36"/>
      <c r="ASF290" s="36"/>
      <c r="ASG290" s="36"/>
      <c r="ASH290" s="36"/>
      <c r="ASI290" s="36"/>
      <c r="ASJ290" s="36"/>
      <c r="ASK290" s="36"/>
      <c r="ASL290" s="36"/>
      <c r="ASM290" s="36"/>
      <c r="ASN290" s="36"/>
      <c r="ASO290" s="36"/>
      <c r="ASP290" s="36"/>
      <c r="ASQ290" s="36"/>
      <c r="ASR290" s="36"/>
      <c r="ASS290" s="36"/>
      <c r="AST290" s="36"/>
      <c r="ASU290" s="36"/>
      <c r="ASV290" s="36"/>
      <c r="ASW290" s="36"/>
      <c r="ASX290" s="36"/>
      <c r="ASY290" s="36"/>
      <c r="ASZ290" s="36"/>
      <c r="ATA290" s="36"/>
      <c r="ATB290" s="36"/>
      <c r="ATC290" s="36"/>
      <c r="ATD290" s="36"/>
      <c r="ATE290" s="36"/>
      <c r="ATF290" s="36"/>
      <c r="ATG290" s="36"/>
      <c r="ATH290" s="36"/>
      <c r="ATI290" s="36"/>
      <c r="ATJ290" s="36"/>
    </row>
    <row r="291" spans="1:1206" x14ac:dyDescent="0.25">
      <c r="A291" s="21"/>
      <c r="F291" s="22"/>
      <c r="I291" s="39"/>
      <c r="AC291" s="25"/>
      <c r="AD291" s="6"/>
      <c r="AE291" s="39"/>
      <c r="AF291" s="39"/>
      <c r="AH291" s="39"/>
      <c r="BF291" s="27"/>
      <c r="CJ291" s="36"/>
      <c r="CZ291" s="26"/>
      <c r="DA291" s="26"/>
      <c r="DB291" s="26"/>
      <c r="DC291" s="26"/>
      <c r="DD291" s="29"/>
      <c r="DQ291" s="26"/>
      <c r="DR291" s="26"/>
      <c r="DS291" s="26"/>
      <c r="DT291" s="26"/>
      <c r="DU291" s="26"/>
      <c r="DV291" s="26"/>
      <c r="EB291" s="26"/>
      <c r="EC291" s="30"/>
      <c r="EU291" s="31"/>
      <c r="FM291" s="30"/>
      <c r="GE291" s="32"/>
      <c r="GW291" s="30"/>
      <c r="HO291" s="32"/>
      <c r="IG291" s="30"/>
      <c r="IY291" s="31"/>
      <c r="KI291" s="31"/>
      <c r="ZX291" s="36"/>
      <c r="ZY291" s="36"/>
      <c r="ZZ291" s="36"/>
      <c r="AAA291" s="36"/>
      <c r="AAB291" s="36"/>
      <c r="AAC291" s="36"/>
      <c r="AAD291" s="36"/>
      <c r="AAE291" s="36"/>
      <c r="AAF291" s="36"/>
      <c r="AAG291" s="36"/>
      <c r="AAH291" s="36"/>
      <c r="AAI291" s="36"/>
      <c r="AAJ291" s="36"/>
      <c r="AAK291" s="36"/>
      <c r="AAL291" s="36"/>
      <c r="AAM291" s="36"/>
      <c r="AAN291" s="36"/>
      <c r="AAO291" s="36"/>
      <c r="AAP291" s="36"/>
      <c r="AAQ291" s="36"/>
      <c r="AAR291" s="36"/>
      <c r="AAS291" s="36"/>
      <c r="AAT291" s="36"/>
      <c r="AAU291" s="36"/>
      <c r="AAV291" s="36"/>
      <c r="AAW291" s="36"/>
      <c r="AAX291" s="36"/>
      <c r="AAY291" s="36"/>
      <c r="AAZ291" s="36"/>
      <c r="ABA291" s="36"/>
      <c r="ABB291" s="36"/>
      <c r="ABC291" s="36"/>
      <c r="ABD291" s="36"/>
      <c r="ABE291" s="36"/>
      <c r="ABF291" s="36"/>
      <c r="ABG291" s="36"/>
      <c r="ABH291" s="36"/>
      <c r="ABI291" s="36"/>
      <c r="ABJ291" s="36"/>
      <c r="ABK291" s="36"/>
      <c r="ABL291" s="36"/>
      <c r="ABM291" s="36"/>
      <c r="ABN291" s="36"/>
      <c r="ABO291" s="36"/>
      <c r="ABP291" s="36"/>
      <c r="ABQ291" s="36"/>
      <c r="ABR291" s="36"/>
      <c r="ABS291" s="36"/>
      <c r="ABT291" s="36"/>
      <c r="ABU291" s="36"/>
      <c r="ABV291" s="36"/>
      <c r="ABW291" s="36"/>
      <c r="ABX291" s="36"/>
      <c r="ABY291" s="36"/>
      <c r="ABZ291" s="36"/>
      <c r="ACA291" s="36"/>
      <c r="ACB291" s="36"/>
      <c r="ACC291" s="36"/>
      <c r="ACD291" s="36"/>
      <c r="ACE291" s="36"/>
      <c r="ACF291" s="36"/>
      <c r="ACG291" s="36"/>
      <c r="ACH291" s="36"/>
      <c r="ACI291" s="36"/>
      <c r="ACJ291" s="36"/>
      <c r="ACK291" s="36"/>
      <c r="ACL291" s="36"/>
      <c r="ACM291" s="36"/>
      <c r="ACN291" s="36"/>
      <c r="ACO291" s="36"/>
      <c r="ACP291" s="36"/>
      <c r="ACQ291" s="36"/>
      <c r="ACR291" s="36"/>
      <c r="ACS291" s="36"/>
      <c r="ACT291" s="36"/>
      <c r="ACU291" s="36"/>
      <c r="ACV291" s="36"/>
      <c r="ACW291" s="36"/>
      <c r="ACX291" s="36"/>
      <c r="ACY291" s="36"/>
      <c r="ACZ291" s="36"/>
      <c r="ADA291" s="36"/>
      <c r="ADB291" s="36"/>
      <c r="ADC291" s="36"/>
      <c r="ADD291" s="36"/>
      <c r="ADE291" s="36"/>
      <c r="ADF291" s="36"/>
      <c r="ADG291" s="36"/>
      <c r="ADH291" s="36"/>
      <c r="ADI291" s="36"/>
      <c r="ADJ291" s="36"/>
      <c r="ADK291" s="36"/>
      <c r="ADL291" s="36"/>
      <c r="ADM291" s="36"/>
      <c r="ADN291" s="36"/>
      <c r="ADO291" s="36"/>
      <c r="ADP291" s="36"/>
      <c r="ADQ291" s="36"/>
      <c r="ADR291" s="36"/>
      <c r="ADS291" s="36"/>
      <c r="ADT291" s="36"/>
      <c r="ADU291" s="36"/>
      <c r="ADV291" s="36"/>
      <c r="ADW291" s="36"/>
      <c r="ADX291" s="36"/>
      <c r="ADY291" s="36"/>
      <c r="ADZ291" s="36"/>
      <c r="AEA291" s="36"/>
      <c r="AEB291" s="36"/>
      <c r="AEC291" s="36"/>
      <c r="AED291" s="36"/>
      <c r="AEE291" s="36"/>
      <c r="AEF291" s="36"/>
      <c r="AEG291" s="36"/>
      <c r="AEH291" s="36"/>
      <c r="AEI291" s="36"/>
      <c r="AEJ291" s="36"/>
      <c r="AEK291" s="36"/>
      <c r="AEL291" s="36"/>
      <c r="AEM291" s="36"/>
      <c r="AEN291" s="36"/>
      <c r="AEO291" s="36"/>
      <c r="AEP291" s="36"/>
      <c r="AEQ291" s="36"/>
      <c r="AER291" s="36"/>
      <c r="AES291" s="36"/>
      <c r="AET291" s="36"/>
      <c r="AEU291" s="36"/>
      <c r="AEV291" s="36"/>
      <c r="AEW291" s="36"/>
      <c r="AEX291" s="36"/>
      <c r="AEY291" s="36"/>
      <c r="AEZ291" s="36"/>
      <c r="AFA291" s="36"/>
      <c r="AFB291" s="36"/>
      <c r="AFC291" s="36"/>
      <c r="AFD291" s="36"/>
      <c r="AFE291" s="36"/>
      <c r="AFF291" s="36"/>
      <c r="AFG291" s="36"/>
      <c r="AFH291" s="36"/>
      <c r="AFI291" s="36"/>
      <c r="AFJ291" s="36"/>
      <c r="AFK291" s="36"/>
      <c r="AFL291" s="36"/>
      <c r="AFM291" s="36"/>
      <c r="AFN291" s="36"/>
      <c r="AFO291" s="36"/>
      <c r="AFP291" s="36"/>
      <c r="AFQ291" s="36"/>
      <c r="AFR291" s="36"/>
      <c r="AFS291" s="36"/>
      <c r="AFT291" s="36"/>
      <c r="AFU291" s="36"/>
      <c r="AFV291" s="36"/>
      <c r="AFW291" s="36"/>
      <c r="AFX291" s="36"/>
      <c r="AFY291" s="36"/>
      <c r="AFZ291" s="36"/>
      <c r="AGA291" s="36"/>
      <c r="AGB291" s="36"/>
      <c r="AGC291" s="36"/>
      <c r="AGD291" s="36"/>
      <c r="AGE291" s="36"/>
      <c r="AGF291" s="36"/>
      <c r="AGG291" s="36"/>
      <c r="AGH291" s="36"/>
      <c r="AGI291" s="36"/>
      <c r="AGJ291" s="36"/>
      <c r="AGK291" s="36"/>
      <c r="AGL291" s="36"/>
      <c r="AGM291" s="36"/>
      <c r="AGN291" s="36"/>
      <c r="AGO291" s="36"/>
      <c r="AGP291" s="36"/>
      <c r="AGQ291" s="36"/>
      <c r="AGR291" s="36"/>
      <c r="AGS291" s="36"/>
      <c r="AGT291" s="36"/>
      <c r="AGU291" s="36"/>
      <c r="AGV291" s="36"/>
      <c r="AGW291" s="36"/>
      <c r="AGX291" s="36"/>
      <c r="AGY291" s="36"/>
      <c r="AGZ291" s="36"/>
      <c r="AHA291" s="36"/>
      <c r="AHB291" s="36"/>
      <c r="AHC291" s="36"/>
      <c r="AHD291" s="36"/>
      <c r="AHE291" s="36"/>
      <c r="AHF291" s="36"/>
      <c r="AHG291" s="36"/>
      <c r="AHH291" s="36"/>
      <c r="AHI291" s="36"/>
      <c r="AHJ291" s="36"/>
      <c r="AHK291" s="36"/>
      <c r="AHL291" s="36"/>
      <c r="AHM291" s="36"/>
      <c r="AHN291" s="36"/>
      <c r="AHO291" s="36"/>
      <c r="AHP291" s="36"/>
      <c r="AHQ291" s="36"/>
      <c r="AHR291" s="36"/>
      <c r="AHS291" s="36"/>
      <c r="AHT291" s="36"/>
      <c r="AHU291" s="36"/>
      <c r="AHV291" s="36"/>
      <c r="AHW291" s="36"/>
      <c r="AHX291" s="36"/>
      <c r="AHY291" s="36"/>
      <c r="AHZ291" s="36"/>
      <c r="AIA291" s="36"/>
      <c r="AIB291" s="36"/>
      <c r="AIC291" s="36"/>
      <c r="AID291" s="36"/>
      <c r="AIE291" s="36"/>
      <c r="AIF291" s="36"/>
      <c r="AIG291" s="36"/>
      <c r="AIH291" s="36"/>
      <c r="AII291" s="36"/>
      <c r="AIJ291" s="36"/>
      <c r="AIK291" s="36"/>
      <c r="AIL291" s="36"/>
      <c r="AIM291" s="36"/>
      <c r="AIN291" s="36"/>
      <c r="AIO291" s="36"/>
      <c r="AIP291" s="36"/>
      <c r="AIQ291" s="36"/>
      <c r="AIR291" s="36"/>
      <c r="AIS291" s="36"/>
      <c r="AIT291" s="36"/>
      <c r="AIU291" s="36"/>
      <c r="AIV291" s="36"/>
      <c r="AIW291" s="36"/>
      <c r="AIX291" s="36"/>
      <c r="AIY291" s="36"/>
      <c r="AIZ291" s="36"/>
      <c r="AJA291" s="36"/>
      <c r="AJB291" s="36"/>
      <c r="AJC291" s="36"/>
      <c r="AJD291" s="36"/>
      <c r="AJE291" s="36"/>
      <c r="AJF291" s="36"/>
      <c r="AJG291" s="36"/>
      <c r="AJH291" s="36"/>
      <c r="AJI291" s="36"/>
      <c r="AJJ291" s="36"/>
      <c r="AJK291" s="36"/>
      <c r="AJL291" s="36"/>
      <c r="AJM291" s="36"/>
      <c r="AJN291" s="36"/>
      <c r="AJO291" s="36"/>
      <c r="AJP291" s="36"/>
      <c r="AJQ291" s="36"/>
      <c r="AJR291" s="36"/>
      <c r="AJS291" s="36"/>
      <c r="AJT291" s="36"/>
      <c r="AJU291" s="36"/>
      <c r="AJV291" s="36"/>
      <c r="AJW291" s="36"/>
      <c r="AJX291" s="36"/>
      <c r="AJY291" s="36"/>
      <c r="AJZ291" s="36"/>
      <c r="AKA291" s="36"/>
      <c r="AKB291" s="36"/>
      <c r="AKC291" s="36"/>
      <c r="AKD291" s="36"/>
      <c r="AKE291" s="36"/>
      <c r="AKF291" s="36"/>
      <c r="AKG291" s="36"/>
      <c r="AKH291" s="36"/>
      <c r="AKI291" s="36"/>
      <c r="AKJ291" s="36"/>
      <c r="AKK291" s="36"/>
      <c r="AKL291" s="36"/>
      <c r="AKM291" s="36"/>
      <c r="AKN291" s="36"/>
      <c r="AKO291" s="36"/>
      <c r="AKP291" s="36"/>
      <c r="AKQ291" s="36"/>
      <c r="AKR291" s="36"/>
      <c r="AKS291" s="36"/>
      <c r="AKT291" s="36"/>
      <c r="AKU291" s="36"/>
      <c r="AKV291" s="36"/>
      <c r="AKW291" s="36"/>
      <c r="AKX291" s="36"/>
      <c r="AKY291" s="36"/>
      <c r="AKZ291" s="36"/>
      <c r="ALA291" s="36"/>
      <c r="ALB291" s="36"/>
      <c r="ALC291" s="36"/>
      <c r="ALD291" s="36"/>
      <c r="ALE291" s="36"/>
      <c r="ALF291" s="36"/>
      <c r="ALG291" s="36"/>
      <c r="ALH291" s="36"/>
      <c r="ALI291" s="36"/>
      <c r="ALJ291" s="36"/>
      <c r="ALK291" s="36"/>
      <c r="ALL291" s="36"/>
      <c r="ALM291" s="36"/>
      <c r="ALN291" s="36"/>
      <c r="ALO291" s="36"/>
      <c r="ALP291" s="36"/>
      <c r="ALQ291" s="36"/>
      <c r="ALR291" s="36"/>
      <c r="ALS291" s="36"/>
      <c r="ALT291" s="36"/>
      <c r="ALU291" s="36"/>
      <c r="ALV291" s="36"/>
      <c r="ALW291" s="36"/>
      <c r="ALX291" s="36"/>
      <c r="ALY291" s="36"/>
      <c r="ALZ291" s="36"/>
      <c r="AMA291" s="36"/>
      <c r="AMB291" s="36"/>
      <c r="AMC291" s="36"/>
      <c r="AMD291" s="36"/>
      <c r="AME291" s="36"/>
      <c r="AMF291" s="36"/>
      <c r="AMG291" s="36"/>
      <c r="AMH291" s="36"/>
      <c r="AMI291" s="36"/>
      <c r="AMJ291" s="36"/>
      <c r="AMK291" s="36"/>
      <c r="AML291" s="36"/>
      <c r="AMM291" s="36"/>
      <c r="AMN291" s="36"/>
      <c r="AMO291" s="36"/>
      <c r="AMP291" s="36"/>
      <c r="AMQ291" s="36"/>
      <c r="AMR291" s="36"/>
      <c r="AMS291" s="36"/>
      <c r="AMT291" s="36"/>
      <c r="AMU291" s="36"/>
      <c r="AMV291" s="36"/>
      <c r="AMW291" s="36"/>
      <c r="AMX291" s="36"/>
      <c r="AMY291" s="36"/>
      <c r="AMZ291" s="36"/>
      <c r="ANA291" s="36"/>
      <c r="ANB291" s="36"/>
      <c r="ANC291" s="36"/>
      <c r="AND291" s="36"/>
      <c r="ANE291" s="36"/>
      <c r="ANF291" s="36"/>
      <c r="ANG291" s="36"/>
      <c r="ANH291" s="36"/>
      <c r="ANI291" s="36"/>
      <c r="ANJ291" s="36"/>
      <c r="ANK291" s="36"/>
      <c r="ANL291" s="36"/>
      <c r="ANM291" s="36"/>
      <c r="ANN291" s="36"/>
      <c r="ANO291" s="36"/>
      <c r="ANP291" s="36"/>
      <c r="ANQ291" s="36"/>
      <c r="ANR291" s="36"/>
      <c r="ANS291" s="36"/>
      <c r="ANT291" s="36"/>
      <c r="ANU291" s="36"/>
      <c r="ANV291" s="36"/>
      <c r="ANW291" s="36"/>
      <c r="ANX291" s="36"/>
      <c r="ANY291" s="36"/>
      <c r="ANZ291" s="36"/>
      <c r="AOA291" s="36"/>
      <c r="AOB291" s="36"/>
      <c r="AOC291" s="36"/>
      <c r="AOD291" s="36"/>
      <c r="AOE291" s="36"/>
      <c r="AOF291" s="36"/>
      <c r="AOG291" s="36"/>
      <c r="AOH291" s="36"/>
      <c r="AOI291" s="36"/>
      <c r="AOJ291" s="36"/>
      <c r="AOK291" s="36"/>
      <c r="AOL291" s="36"/>
      <c r="AOM291" s="36"/>
      <c r="AON291" s="36"/>
      <c r="AOO291" s="36"/>
      <c r="AOP291" s="36"/>
      <c r="AOQ291" s="36"/>
      <c r="AOR291" s="36"/>
      <c r="AOS291" s="36"/>
      <c r="AOT291" s="36"/>
      <c r="AOU291" s="36"/>
      <c r="AOV291" s="36"/>
      <c r="AOW291" s="36"/>
      <c r="AOX291" s="36"/>
      <c r="AOY291" s="36"/>
      <c r="AOZ291" s="36"/>
      <c r="APA291" s="36"/>
      <c r="APB291" s="36"/>
      <c r="APC291" s="36"/>
      <c r="APD291" s="36"/>
      <c r="APE291" s="36"/>
      <c r="APF291" s="36"/>
      <c r="APG291" s="36"/>
      <c r="APH291" s="36"/>
      <c r="API291" s="36"/>
      <c r="APJ291" s="36"/>
      <c r="APK291" s="36"/>
      <c r="APL291" s="36"/>
      <c r="APM291" s="36"/>
      <c r="APN291" s="36"/>
      <c r="APO291" s="36"/>
      <c r="APP291" s="36"/>
      <c r="APQ291" s="36"/>
      <c r="APR291" s="36"/>
      <c r="APS291" s="36"/>
      <c r="APT291" s="36"/>
      <c r="APU291" s="36"/>
      <c r="APV291" s="36"/>
      <c r="APW291" s="36"/>
      <c r="APX291" s="36"/>
      <c r="APY291" s="36"/>
      <c r="APZ291" s="36"/>
      <c r="AQA291" s="36"/>
      <c r="AQB291" s="36"/>
      <c r="AQC291" s="36"/>
      <c r="AQD291" s="36"/>
      <c r="AQE291" s="36"/>
      <c r="AQF291" s="36"/>
      <c r="AQG291" s="36"/>
      <c r="AQH291" s="36"/>
      <c r="AQI291" s="36"/>
      <c r="AQJ291" s="36"/>
      <c r="AQK291" s="36"/>
      <c r="AQL291" s="36"/>
      <c r="AQM291" s="36"/>
      <c r="AQN291" s="36"/>
      <c r="AQO291" s="36"/>
      <c r="AQP291" s="36"/>
      <c r="AQQ291" s="36"/>
      <c r="AQR291" s="36"/>
      <c r="AQS291" s="36"/>
      <c r="AQT291" s="36"/>
      <c r="AQU291" s="36"/>
      <c r="AQV291" s="36"/>
      <c r="AQW291" s="36"/>
      <c r="AQX291" s="36"/>
      <c r="AQY291" s="36"/>
      <c r="AQZ291" s="36"/>
      <c r="ARA291" s="36"/>
      <c r="ARB291" s="36"/>
      <c r="ARC291" s="36"/>
      <c r="ARD291" s="36"/>
      <c r="ARE291" s="36"/>
      <c r="ARF291" s="36"/>
      <c r="ARG291" s="36"/>
      <c r="ARH291" s="36"/>
      <c r="ARI291" s="36"/>
      <c r="ARJ291" s="36"/>
      <c r="ARK291" s="36"/>
      <c r="ARL291" s="36"/>
      <c r="ARM291" s="36"/>
      <c r="ARN291" s="36"/>
      <c r="ARO291" s="36"/>
      <c r="ARP291" s="36"/>
      <c r="ARQ291" s="36"/>
      <c r="ARR291" s="36"/>
      <c r="ARS291" s="36"/>
      <c r="ART291" s="36"/>
      <c r="ARU291" s="36"/>
      <c r="ARV291" s="36"/>
      <c r="ARW291" s="36"/>
      <c r="ARX291" s="36"/>
      <c r="ARY291" s="36"/>
      <c r="ARZ291" s="36"/>
      <c r="ASA291" s="36"/>
      <c r="ASB291" s="36"/>
      <c r="ASC291" s="36"/>
      <c r="ASD291" s="36"/>
      <c r="ASE291" s="36"/>
      <c r="ASF291" s="36"/>
      <c r="ASG291" s="36"/>
      <c r="ASH291" s="36"/>
      <c r="ASI291" s="36"/>
      <c r="ASJ291" s="36"/>
      <c r="ASK291" s="36"/>
      <c r="ASL291" s="36"/>
      <c r="ASM291" s="36"/>
      <c r="ASN291" s="36"/>
      <c r="ASO291" s="36"/>
      <c r="ASP291" s="36"/>
      <c r="ASQ291" s="36"/>
      <c r="ASR291" s="36"/>
      <c r="ASS291" s="36"/>
      <c r="AST291" s="36"/>
      <c r="ASU291" s="36"/>
      <c r="ASV291" s="36"/>
      <c r="ASW291" s="36"/>
      <c r="ASX291" s="36"/>
      <c r="ASY291" s="36"/>
      <c r="ASZ291" s="36"/>
      <c r="ATA291" s="36"/>
      <c r="ATB291" s="36"/>
      <c r="ATC291" s="36"/>
      <c r="ATD291" s="36"/>
      <c r="ATE291" s="36"/>
      <c r="ATF291" s="36"/>
      <c r="ATG291" s="36"/>
      <c r="ATH291" s="36"/>
      <c r="ATI291" s="36"/>
      <c r="ATJ291" s="36"/>
    </row>
    <row r="292" spans="1:1206" x14ac:dyDescent="0.25">
      <c r="A292" s="21"/>
      <c r="F292" s="22"/>
      <c r="I292" s="39"/>
      <c r="AC292" s="25"/>
      <c r="AD292" s="6"/>
      <c r="AE292" s="39"/>
      <c r="AF292" s="39"/>
      <c r="AH292" s="39"/>
      <c r="BF292" s="27"/>
      <c r="CJ292" s="36"/>
      <c r="CZ292" s="26"/>
      <c r="DA292" s="26"/>
      <c r="DB292" s="26"/>
      <c r="DC292" s="26"/>
      <c r="DD292" s="29"/>
      <c r="DQ292" s="26"/>
      <c r="DR292" s="26"/>
      <c r="DS292" s="26"/>
      <c r="DT292" s="26"/>
      <c r="DU292" s="26"/>
      <c r="DV292" s="26"/>
      <c r="EB292" s="26"/>
      <c r="EC292" s="30"/>
      <c r="EU292" s="31"/>
      <c r="FM292" s="30"/>
      <c r="GE292" s="32"/>
      <c r="GW292" s="30"/>
      <c r="HO292" s="32"/>
      <c r="IG292" s="30"/>
      <c r="IY292" s="31"/>
      <c r="KI292" s="31"/>
      <c r="ZX292" s="36"/>
      <c r="ZY292" s="36"/>
      <c r="ZZ292" s="36"/>
      <c r="AAA292" s="36"/>
      <c r="AAB292" s="36"/>
      <c r="AAC292" s="36"/>
      <c r="AAD292" s="36"/>
      <c r="AAE292" s="36"/>
      <c r="AAF292" s="36"/>
      <c r="AAG292" s="36"/>
      <c r="AAH292" s="36"/>
      <c r="AAI292" s="36"/>
      <c r="AAJ292" s="36"/>
      <c r="AAK292" s="36"/>
      <c r="AAL292" s="36"/>
      <c r="AAM292" s="36"/>
      <c r="AAN292" s="36"/>
      <c r="AAO292" s="36"/>
      <c r="AAP292" s="36"/>
      <c r="AAQ292" s="36"/>
      <c r="AAR292" s="36"/>
      <c r="AAS292" s="36"/>
      <c r="AAT292" s="36"/>
      <c r="AAU292" s="36"/>
      <c r="AAV292" s="36"/>
      <c r="AAW292" s="36"/>
      <c r="AAX292" s="36"/>
      <c r="AAY292" s="36"/>
      <c r="AAZ292" s="36"/>
      <c r="ABA292" s="36"/>
      <c r="ABB292" s="36"/>
      <c r="ABC292" s="36"/>
      <c r="ABD292" s="36"/>
      <c r="ABE292" s="36"/>
      <c r="ABF292" s="36"/>
      <c r="ABG292" s="36"/>
      <c r="ABH292" s="36"/>
      <c r="ABI292" s="36"/>
      <c r="ABJ292" s="36"/>
      <c r="ABK292" s="36"/>
      <c r="ABL292" s="36"/>
      <c r="ABM292" s="36"/>
      <c r="ABN292" s="36"/>
      <c r="ABO292" s="36"/>
      <c r="ABP292" s="36"/>
      <c r="ABQ292" s="36"/>
      <c r="ABR292" s="36"/>
      <c r="ABS292" s="36"/>
      <c r="ABT292" s="36"/>
      <c r="ABU292" s="36"/>
      <c r="ABV292" s="36"/>
      <c r="ABW292" s="36"/>
      <c r="ABX292" s="36"/>
      <c r="ABY292" s="36"/>
      <c r="ABZ292" s="36"/>
      <c r="ACA292" s="36"/>
      <c r="ACB292" s="36"/>
      <c r="ACC292" s="36"/>
      <c r="ACD292" s="36"/>
      <c r="ACE292" s="36"/>
      <c r="ACF292" s="36"/>
      <c r="ACG292" s="36"/>
      <c r="ACH292" s="36"/>
      <c r="ACI292" s="36"/>
      <c r="ACJ292" s="36"/>
      <c r="ACK292" s="36"/>
      <c r="ACL292" s="36"/>
      <c r="ACM292" s="36"/>
      <c r="ACN292" s="36"/>
      <c r="ACO292" s="36"/>
      <c r="ACP292" s="36"/>
      <c r="ACQ292" s="36"/>
      <c r="ACR292" s="36"/>
      <c r="ACS292" s="36"/>
      <c r="ACT292" s="36"/>
      <c r="ACU292" s="36"/>
      <c r="ACV292" s="36"/>
      <c r="ACW292" s="36"/>
      <c r="ACX292" s="36"/>
      <c r="ACY292" s="36"/>
      <c r="ACZ292" s="36"/>
      <c r="ADA292" s="36"/>
      <c r="ADB292" s="36"/>
      <c r="ADC292" s="36"/>
      <c r="ADD292" s="36"/>
      <c r="ADE292" s="36"/>
      <c r="ADF292" s="36"/>
      <c r="ADG292" s="36"/>
      <c r="ADH292" s="36"/>
      <c r="ADI292" s="36"/>
      <c r="ADJ292" s="36"/>
      <c r="ADK292" s="36"/>
      <c r="ADL292" s="36"/>
      <c r="ADM292" s="36"/>
      <c r="ADN292" s="36"/>
      <c r="ADO292" s="36"/>
      <c r="ADP292" s="36"/>
      <c r="ADQ292" s="36"/>
      <c r="ADR292" s="36"/>
      <c r="ADS292" s="36"/>
      <c r="ADT292" s="36"/>
      <c r="ADU292" s="36"/>
      <c r="ADV292" s="36"/>
      <c r="ADW292" s="36"/>
      <c r="ADX292" s="36"/>
      <c r="ADY292" s="36"/>
      <c r="ADZ292" s="36"/>
      <c r="AEA292" s="36"/>
      <c r="AEB292" s="36"/>
      <c r="AEC292" s="36"/>
      <c r="AED292" s="36"/>
      <c r="AEE292" s="36"/>
      <c r="AEF292" s="36"/>
      <c r="AEG292" s="36"/>
      <c r="AEH292" s="36"/>
      <c r="AEI292" s="36"/>
      <c r="AEJ292" s="36"/>
      <c r="AEK292" s="36"/>
      <c r="AEL292" s="36"/>
      <c r="AEM292" s="36"/>
      <c r="AEN292" s="36"/>
      <c r="AEO292" s="36"/>
      <c r="AEP292" s="36"/>
      <c r="AEQ292" s="36"/>
      <c r="AER292" s="36"/>
      <c r="AES292" s="36"/>
      <c r="AET292" s="36"/>
      <c r="AEU292" s="36"/>
      <c r="AEV292" s="36"/>
      <c r="AEW292" s="36"/>
      <c r="AEX292" s="36"/>
      <c r="AEY292" s="36"/>
      <c r="AEZ292" s="36"/>
      <c r="AFA292" s="36"/>
      <c r="AFB292" s="36"/>
      <c r="AFC292" s="36"/>
      <c r="AFD292" s="36"/>
      <c r="AFE292" s="36"/>
      <c r="AFF292" s="36"/>
      <c r="AFG292" s="36"/>
      <c r="AFH292" s="36"/>
      <c r="AFI292" s="36"/>
      <c r="AFJ292" s="36"/>
      <c r="AFK292" s="36"/>
      <c r="AFL292" s="36"/>
      <c r="AFM292" s="36"/>
      <c r="AFN292" s="36"/>
      <c r="AFO292" s="36"/>
      <c r="AFP292" s="36"/>
      <c r="AFQ292" s="36"/>
      <c r="AFR292" s="36"/>
      <c r="AFS292" s="36"/>
      <c r="AFT292" s="36"/>
      <c r="AFU292" s="36"/>
      <c r="AFV292" s="36"/>
      <c r="AFW292" s="36"/>
      <c r="AFX292" s="36"/>
      <c r="AFY292" s="36"/>
      <c r="AFZ292" s="36"/>
      <c r="AGA292" s="36"/>
      <c r="AGB292" s="36"/>
      <c r="AGC292" s="36"/>
      <c r="AGD292" s="36"/>
      <c r="AGE292" s="36"/>
      <c r="AGF292" s="36"/>
      <c r="AGG292" s="36"/>
      <c r="AGH292" s="36"/>
      <c r="AGI292" s="36"/>
      <c r="AGJ292" s="36"/>
      <c r="AGK292" s="36"/>
      <c r="AGL292" s="36"/>
      <c r="AGM292" s="36"/>
      <c r="AGN292" s="36"/>
      <c r="AGO292" s="36"/>
      <c r="AGP292" s="36"/>
      <c r="AGQ292" s="36"/>
      <c r="AGR292" s="36"/>
      <c r="AGS292" s="36"/>
      <c r="AGT292" s="36"/>
      <c r="AGU292" s="36"/>
      <c r="AGV292" s="36"/>
      <c r="AGW292" s="36"/>
      <c r="AGX292" s="36"/>
      <c r="AGY292" s="36"/>
      <c r="AGZ292" s="36"/>
      <c r="AHA292" s="36"/>
      <c r="AHB292" s="36"/>
      <c r="AHC292" s="36"/>
      <c r="AHD292" s="36"/>
      <c r="AHE292" s="36"/>
      <c r="AHF292" s="36"/>
      <c r="AHG292" s="36"/>
      <c r="AHH292" s="36"/>
      <c r="AHI292" s="36"/>
      <c r="AHJ292" s="36"/>
      <c r="AHK292" s="36"/>
      <c r="AHL292" s="36"/>
      <c r="AHM292" s="36"/>
      <c r="AHN292" s="36"/>
      <c r="AHO292" s="36"/>
      <c r="AHP292" s="36"/>
      <c r="AHQ292" s="36"/>
      <c r="AHR292" s="36"/>
      <c r="AHS292" s="36"/>
      <c r="AHT292" s="36"/>
      <c r="AHU292" s="36"/>
      <c r="AHV292" s="36"/>
      <c r="AHW292" s="36"/>
      <c r="AHX292" s="36"/>
      <c r="AHY292" s="36"/>
      <c r="AHZ292" s="36"/>
      <c r="AIA292" s="36"/>
      <c r="AIB292" s="36"/>
      <c r="AIC292" s="36"/>
      <c r="AID292" s="36"/>
      <c r="AIE292" s="36"/>
      <c r="AIF292" s="36"/>
      <c r="AIG292" s="36"/>
      <c r="AIH292" s="36"/>
      <c r="AII292" s="36"/>
      <c r="AIJ292" s="36"/>
      <c r="AIK292" s="36"/>
      <c r="AIL292" s="36"/>
      <c r="AIM292" s="36"/>
      <c r="AIN292" s="36"/>
      <c r="AIO292" s="36"/>
      <c r="AIP292" s="36"/>
      <c r="AIQ292" s="36"/>
      <c r="AIR292" s="36"/>
      <c r="AIS292" s="36"/>
      <c r="AIT292" s="36"/>
      <c r="AIU292" s="36"/>
      <c r="AIV292" s="36"/>
      <c r="AIW292" s="36"/>
      <c r="AIX292" s="36"/>
      <c r="AIY292" s="36"/>
      <c r="AIZ292" s="36"/>
      <c r="AJA292" s="36"/>
      <c r="AJB292" s="36"/>
      <c r="AJC292" s="36"/>
      <c r="AJD292" s="36"/>
      <c r="AJE292" s="36"/>
      <c r="AJF292" s="36"/>
      <c r="AJG292" s="36"/>
      <c r="AJH292" s="36"/>
      <c r="AJI292" s="36"/>
      <c r="AJJ292" s="36"/>
      <c r="AJK292" s="36"/>
      <c r="AJL292" s="36"/>
      <c r="AJM292" s="36"/>
      <c r="AJN292" s="36"/>
      <c r="AJO292" s="36"/>
      <c r="AJP292" s="36"/>
      <c r="AJQ292" s="36"/>
      <c r="AJR292" s="36"/>
      <c r="AJS292" s="36"/>
      <c r="AJT292" s="36"/>
      <c r="AJU292" s="36"/>
      <c r="AJV292" s="36"/>
      <c r="AJW292" s="36"/>
      <c r="AJX292" s="36"/>
      <c r="AJY292" s="36"/>
      <c r="AJZ292" s="36"/>
      <c r="AKA292" s="36"/>
      <c r="AKB292" s="36"/>
      <c r="AKC292" s="36"/>
      <c r="AKD292" s="36"/>
      <c r="AKE292" s="36"/>
      <c r="AKF292" s="36"/>
      <c r="AKG292" s="36"/>
      <c r="AKH292" s="36"/>
      <c r="AKI292" s="36"/>
      <c r="AKJ292" s="36"/>
      <c r="AKK292" s="36"/>
      <c r="AKL292" s="36"/>
      <c r="AKM292" s="36"/>
      <c r="AKN292" s="36"/>
      <c r="AKO292" s="36"/>
      <c r="AKP292" s="36"/>
      <c r="AKQ292" s="36"/>
      <c r="AKR292" s="36"/>
      <c r="AKS292" s="36"/>
      <c r="AKT292" s="36"/>
      <c r="AKU292" s="36"/>
      <c r="AKV292" s="36"/>
      <c r="AKW292" s="36"/>
      <c r="AKX292" s="36"/>
      <c r="AKY292" s="36"/>
      <c r="AKZ292" s="36"/>
      <c r="ALA292" s="36"/>
      <c r="ALB292" s="36"/>
      <c r="ALC292" s="36"/>
      <c r="ALD292" s="36"/>
      <c r="ALE292" s="36"/>
      <c r="ALF292" s="36"/>
      <c r="ALG292" s="36"/>
      <c r="ALH292" s="36"/>
      <c r="ALI292" s="36"/>
      <c r="ALJ292" s="36"/>
      <c r="ALK292" s="36"/>
      <c r="ALL292" s="36"/>
      <c r="ALM292" s="36"/>
      <c r="ALN292" s="36"/>
      <c r="ALO292" s="36"/>
      <c r="ALP292" s="36"/>
      <c r="ALQ292" s="36"/>
      <c r="ALR292" s="36"/>
      <c r="ALS292" s="36"/>
      <c r="ALT292" s="36"/>
      <c r="ALU292" s="36"/>
      <c r="ALV292" s="36"/>
      <c r="ALW292" s="36"/>
      <c r="ALX292" s="36"/>
      <c r="ALY292" s="36"/>
      <c r="ALZ292" s="36"/>
      <c r="AMA292" s="36"/>
      <c r="AMB292" s="36"/>
      <c r="AMC292" s="36"/>
      <c r="AMD292" s="36"/>
      <c r="AME292" s="36"/>
      <c r="AMF292" s="36"/>
      <c r="AMG292" s="36"/>
      <c r="AMH292" s="36"/>
      <c r="AMI292" s="36"/>
      <c r="AMJ292" s="36"/>
      <c r="AMK292" s="36"/>
      <c r="AML292" s="36"/>
      <c r="AMM292" s="36"/>
      <c r="AMN292" s="36"/>
      <c r="AMO292" s="36"/>
      <c r="AMP292" s="36"/>
      <c r="AMQ292" s="36"/>
      <c r="AMR292" s="36"/>
      <c r="AMS292" s="36"/>
      <c r="AMT292" s="36"/>
      <c r="AMU292" s="36"/>
      <c r="AMV292" s="36"/>
      <c r="AMW292" s="36"/>
      <c r="AMX292" s="36"/>
      <c r="AMY292" s="36"/>
      <c r="AMZ292" s="36"/>
      <c r="ANA292" s="36"/>
      <c r="ANB292" s="36"/>
      <c r="ANC292" s="36"/>
      <c r="AND292" s="36"/>
      <c r="ANE292" s="36"/>
      <c r="ANF292" s="36"/>
      <c r="ANG292" s="36"/>
      <c r="ANH292" s="36"/>
      <c r="ANI292" s="36"/>
      <c r="ANJ292" s="36"/>
      <c r="ANK292" s="36"/>
      <c r="ANL292" s="36"/>
      <c r="ANM292" s="36"/>
      <c r="ANN292" s="36"/>
      <c r="ANO292" s="36"/>
      <c r="ANP292" s="36"/>
      <c r="ANQ292" s="36"/>
      <c r="ANR292" s="36"/>
      <c r="ANS292" s="36"/>
      <c r="ANT292" s="36"/>
      <c r="ANU292" s="36"/>
      <c r="ANV292" s="36"/>
      <c r="ANW292" s="36"/>
      <c r="ANX292" s="36"/>
      <c r="ANY292" s="36"/>
      <c r="ANZ292" s="36"/>
      <c r="AOA292" s="36"/>
      <c r="AOB292" s="36"/>
      <c r="AOC292" s="36"/>
      <c r="AOD292" s="36"/>
      <c r="AOE292" s="36"/>
      <c r="AOF292" s="36"/>
      <c r="AOG292" s="36"/>
      <c r="AOH292" s="36"/>
      <c r="AOI292" s="36"/>
      <c r="AOJ292" s="36"/>
      <c r="AOK292" s="36"/>
      <c r="AOL292" s="36"/>
      <c r="AOM292" s="36"/>
      <c r="AON292" s="36"/>
      <c r="AOO292" s="36"/>
      <c r="AOP292" s="36"/>
      <c r="AOQ292" s="36"/>
      <c r="AOR292" s="36"/>
      <c r="AOS292" s="36"/>
      <c r="AOT292" s="36"/>
      <c r="AOU292" s="36"/>
      <c r="AOV292" s="36"/>
      <c r="AOW292" s="36"/>
      <c r="AOX292" s="36"/>
      <c r="AOY292" s="36"/>
      <c r="AOZ292" s="36"/>
      <c r="APA292" s="36"/>
      <c r="APB292" s="36"/>
      <c r="APC292" s="36"/>
      <c r="APD292" s="36"/>
      <c r="APE292" s="36"/>
      <c r="APF292" s="36"/>
      <c r="APG292" s="36"/>
      <c r="APH292" s="36"/>
      <c r="API292" s="36"/>
      <c r="APJ292" s="36"/>
      <c r="APK292" s="36"/>
      <c r="APL292" s="36"/>
      <c r="APM292" s="36"/>
      <c r="APN292" s="36"/>
      <c r="APO292" s="36"/>
      <c r="APP292" s="36"/>
      <c r="APQ292" s="36"/>
      <c r="APR292" s="36"/>
      <c r="APS292" s="36"/>
      <c r="APT292" s="36"/>
      <c r="APU292" s="36"/>
      <c r="APV292" s="36"/>
      <c r="APW292" s="36"/>
      <c r="APX292" s="36"/>
      <c r="APY292" s="36"/>
      <c r="APZ292" s="36"/>
      <c r="AQA292" s="36"/>
      <c r="AQB292" s="36"/>
      <c r="AQC292" s="36"/>
      <c r="AQD292" s="36"/>
      <c r="AQE292" s="36"/>
      <c r="AQF292" s="36"/>
      <c r="AQG292" s="36"/>
      <c r="AQH292" s="36"/>
      <c r="AQI292" s="36"/>
      <c r="AQJ292" s="36"/>
      <c r="AQK292" s="36"/>
      <c r="AQL292" s="36"/>
      <c r="AQM292" s="36"/>
      <c r="AQN292" s="36"/>
      <c r="AQO292" s="36"/>
      <c r="AQP292" s="36"/>
      <c r="AQQ292" s="36"/>
      <c r="AQR292" s="36"/>
      <c r="AQS292" s="36"/>
      <c r="AQT292" s="36"/>
      <c r="AQU292" s="36"/>
      <c r="AQV292" s="36"/>
      <c r="AQW292" s="36"/>
      <c r="AQX292" s="36"/>
      <c r="AQY292" s="36"/>
      <c r="AQZ292" s="36"/>
      <c r="ARA292" s="36"/>
      <c r="ARB292" s="36"/>
      <c r="ARC292" s="36"/>
      <c r="ARD292" s="36"/>
      <c r="ARE292" s="36"/>
      <c r="ARF292" s="36"/>
      <c r="ARG292" s="36"/>
      <c r="ARH292" s="36"/>
      <c r="ARI292" s="36"/>
      <c r="ARJ292" s="36"/>
      <c r="ARK292" s="36"/>
      <c r="ARL292" s="36"/>
      <c r="ARM292" s="36"/>
      <c r="ARN292" s="36"/>
      <c r="ARO292" s="36"/>
      <c r="ARP292" s="36"/>
      <c r="ARQ292" s="36"/>
      <c r="ARR292" s="36"/>
      <c r="ARS292" s="36"/>
      <c r="ART292" s="36"/>
      <c r="ARU292" s="36"/>
      <c r="ARV292" s="36"/>
      <c r="ARW292" s="36"/>
      <c r="ARX292" s="36"/>
      <c r="ARY292" s="36"/>
      <c r="ARZ292" s="36"/>
      <c r="ASA292" s="36"/>
      <c r="ASB292" s="36"/>
      <c r="ASC292" s="36"/>
      <c r="ASD292" s="36"/>
      <c r="ASE292" s="36"/>
      <c r="ASF292" s="36"/>
      <c r="ASG292" s="36"/>
      <c r="ASH292" s="36"/>
      <c r="ASI292" s="36"/>
      <c r="ASJ292" s="36"/>
      <c r="ASK292" s="36"/>
      <c r="ASL292" s="36"/>
      <c r="ASM292" s="36"/>
      <c r="ASN292" s="36"/>
      <c r="ASO292" s="36"/>
      <c r="ASP292" s="36"/>
      <c r="ASQ292" s="36"/>
      <c r="ASR292" s="36"/>
      <c r="ASS292" s="36"/>
      <c r="AST292" s="36"/>
      <c r="ASU292" s="36"/>
      <c r="ASV292" s="36"/>
      <c r="ASW292" s="36"/>
      <c r="ASX292" s="36"/>
      <c r="ASY292" s="36"/>
      <c r="ASZ292" s="36"/>
      <c r="ATA292" s="36"/>
      <c r="ATB292" s="36"/>
      <c r="ATC292" s="36"/>
      <c r="ATD292" s="36"/>
      <c r="ATE292" s="36"/>
      <c r="ATF292" s="36"/>
      <c r="ATG292" s="36"/>
      <c r="ATH292" s="36"/>
      <c r="ATI292" s="36"/>
      <c r="ATJ292" s="36"/>
    </row>
    <row r="293" spans="1:1206" x14ac:dyDescent="0.25">
      <c r="A293" s="21"/>
      <c r="F293" s="22"/>
      <c r="I293" s="39"/>
      <c r="AC293" s="25"/>
      <c r="AD293" s="6"/>
      <c r="AE293" s="39"/>
      <c r="AF293" s="39"/>
      <c r="AH293" s="39"/>
      <c r="BF293" s="27"/>
      <c r="CJ293" s="36"/>
      <c r="CZ293" s="26"/>
      <c r="DA293" s="26"/>
      <c r="DB293" s="26"/>
      <c r="DC293" s="26"/>
      <c r="DD293" s="29"/>
      <c r="DQ293" s="26"/>
      <c r="DR293" s="26"/>
      <c r="DS293" s="26"/>
      <c r="DT293" s="26"/>
      <c r="DU293" s="26"/>
      <c r="DV293" s="26"/>
      <c r="EB293" s="26"/>
      <c r="EC293" s="30"/>
      <c r="EU293" s="31"/>
      <c r="FM293" s="30"/>
      <c r="GE293" s="32"/>
      <c r="GW293" s="30"/>
      <c r="HO293" s="32"/>
      <c r="IG293" s="30"/>
      <c r="IY293" s="31"/>
      <c r="KI293" s="31"/>
      <c r="WH293" s="36"/>
      <c r="WI293" s="36"/>
      <c r="WJ293" s="36"/>
      <c r="WK293" s="36"/>
      <c r="WL293" s="36"/>
      <c r="WM293" s="36"/>
      <c r="WN293" s="36"/>
      <c r="WO293" s="36"/>
      <c r="WP293" s="36"/>
      <c r="WQ293" s="36"/>
      <c r="WR293" s="36"/>
      <c r="WS293" s="36"/>
      <c r="WT293" s="36"/>
      <c r="WU293" s="36"/>
      <c r="WV293" s="36"/>
      <c r="WW293" s="36"/>
      <c r="WX293" s="36"/>
      <c r="WY293" s="36"/>
      <c r="WZ293" s="36"/>
      <c r="XA293" s="36"/>
      <c r="XB293" s="36"/>
      <c r="XC293" s="36"/>
      <c r="XD293" s="36"/>
      <c r="XE293" s="36"/>
      <c r="XF293" s="36"/>
      <c r="XG293" s="36"/>
      <c r="XH293" s="36"/>
      <c r="XI293" s="36"/>
      <c r="XJ293" s="36"/>
      <c r="XK293" s="36"/>
      <c r="XL293" s="36"/>
      <c r="XM293" s="36"/>
      <c r="XN293" s="36"/>
      <c r="XO293" s="36"/>
      <c r="XP293" s="36"/>
      <c r="XQ293" s="36"/>
      <c r="XR293" s="36"/>
      <c r="XS293" s="36"/>
      <c r="XT293" s="36"/>
      <c r="XU293" s="36"/>
      <c r="XV293" s="36"/>
      <c r="XW293" s="36"/>
      <c r="XX293" s="36"/>
      <c r="XY293" s="36"/>
      <c r="XZ293" s="36"/>
      <c r="YA293" s="36"/>
      <c r="YB293" s="36"/>
      <c r="YC293" s="36"/>
      <c r="YD293" s="36"/>
      <c r="YE293" s="36"/>
      <c r="YF293" s="36"/>
      <c r="YG293" s="36"/>
      <c r="YH293" s="36"/>
      <c r="YI293" s="36"/>
      <c r="YJ293" s="36"/>
      <c r="YK293" s="36"/>
      <c r="YL293" s="36"/>
      <c r="YM293" s="36"/>
      <c r="YN293" s="36"/>
      <c r="YO293" s="36"/>
      <c r="YP293" s="36"/>
      <c r="YQ293" s="36"/>
      <c r="YR293" s="36"/>
      <c r="YS293" s="36"/>
      <c r="YT293" s="36"/>
      <c r="YU293" s="36"/>
      <c r="YV293" s="36"/>
      <c r="YW293" s="36"/>
      <c r="YX293" s="36"/>
      <c r="YY293" s="36"/>
      <c r="YZ293" s="36"/>
      <c r="ZA293" s="36"/>
      <c r="ZB293" s="36"/>
      <c r="ZC293" s="36"/>
      <c r="ZD293" s="36"/>
      <c r="ZE293" s="36"/>
      <c r="ZF293" s="36"/>
      <c r="ZG293" s="36"/>
      <c r="ZH293" s="36"/>
      <c r="ZI293" s="36"/>
      <c r="ZJ293" s="36"/>
      <c r="ZK293" s="36"/>
      <c r="ZL293" s="36"/>
      <c r="ZM293" s="36"/>
      <c r="ZN293" s="36"/>
      <c r="ZO293" s="36"/>
      <c r="ZP293" s="36"/>
      <c r="ZQ293" s="36"/>
      <c r="ZR293" s="36"/>
      <c r="ZS293" s="36"/>
      <c r="ZT293" s="36"/>
      <c r="ZU293" s="36"/>
      <c r="ZV293" s="36"/>
      <c r="ZW293" s="36"/>
      <c r="ZX293" s="36"/>
      <c r="ZY293" s="36"/>
      <c r="ZZ293" s="36"/>
      <c r="AAA293" s="36"/>
      <c r="AAB293" s="36"/>
      <c r="AAC293" s="36"/>
      <c r="AAD293" s="36"/>
      <c r="AAE293" s="36"/>
      <c r="AAF293" s="36"/>
      <c r="AAG293" s="36"/>
      <c r="AAH293" s="36"/>
      <c r="AAI293" s="36"/>
      <c r="AAJ293" s="36"/>
      <c r="AAK293" s="36"/>
      <c r="AAL293" s="36"/>
      <c r="AAM293" s="36"/>
      <c r="AAN293" s="36"/>
      <c r="AAO293" s="36"/>
      <c r="AAP293" s="36"/>
      <c r="AAQ293" s="36"/>
      <c r="AAR293" s="36"/>
      <c r="AAS293" s="36"/>
      <c r="AAT293" s="36"/>
      <c r="AAU293" s="36"/>
      <c r="AAV293" s="36"/>
      <c r="AAW293" s="36"/>
      <c r="AAX293" s="36"/>
      <c r="AAY293" s="36"/>
      <c r="AAZ293" s="36"/>
      <c r="ABA293" s="36"/>
      <c r="ABB293" s="36"/>
      <c r="ABC293" s="36"/>
      <c r="ABD293" s="36"/>
      <c r="ABE293" s="36"/>
      <c r="ABF293" s="36"/>
      <c r="ABG293" s="36"/>
      <c r="ABH293" s="36"/>
      <c r="ABI293" s="36"/>
      <c r="ABJ293" s="36"/>
      <c r="ABK293" s="36"/>
      <c r="ABL293" s="36"/>
      <c r="ABM293" s="36"/>
      <c r="ABN293" s="36"/>
      <c r="ABO293" s="36"/>
      <c r="ABP293" s="36"/>
      <c r="ABQ293" s="36"/>
      <c r="ABR293" s="36"/>
      <c r="ABS293" s="36"/>
      <c r="ABT293" s="36"/>
      <c r="ABU293" s="36"/>
      <c r="ABV293" s="36"/>
      <c r="ABW293" s="36"/>
      <c r="ABX293" s="36"/>
      <c r="ABY293" s="36"/>
      <c r="ABZ293" s="36"/>
      <c r="ACA293" s="36"/>
      <c r="ACB293" s="36"/>
      <c r="ACC293" s="36"/>
      <c r="ACD293" s="36"/>
      <c r="ACE293" s="36"/>
      <c r="ACF293" s="36"/>
      <c r="ACG293" s="36"/>
      <c r="ACH293" s="36"/>
      <c r="ACI293" s="36"/>
      <c r="ACJ293" s="36"/>
      <c r="ACK293" s="36"/>
      <c r="ACL293" s="36"/>
      <c r="ACM293" s="36"/>
      <c r="ACN293" s="36"/>
      <c r="ACO293" s="36"/>
      <c r="ACP293" s="36"/>
      <c r="ACQ293" s="36"/>
      <c r="ACR293" s="36"/>
      <c r="ACS293" s="36"/>
      <c r="ACT293" s="36"/>
      <c r="ACU293" s="36"/>
      <c r="ACV293" s="36"/>
      <c r="ACW293" s="36"/>
      <c r="ACX293" s="36"/>
      <c r="ACY293" s="36"/>
      <c r="ACZ293" s="36"/>
      <c r="ADA293" s="36"/>
      <c r="ADB293" s="36"/>
      <c r="ADC293" s="36"/>
      <c r="ADD293" s="36"/>
      <c r="ADE293" s="36"/>
      <c r="ADF293" s="36"/>
      <c r="ADG293" s="36"/>
      <c r="ADH293" s="36"/>
      <c r="ADI293" s="36"/>
      <c r="ADJ293" s="36"/>
      <c r="ADK293" s="36"/>
      <c r="ADL293" s="36"/>
      <c r="ADM293" s="36"/>
      <c r="ADN293" s="36"/>
      <c r="ADO293" s="36"/>
      <c r="ADP293" s="36"/>
      <c r="ADQ293" s="36"/>
      <c r="ADR293" s="36"/>
      <c r="ADS293" s="36"/>
      <c r="ADT293" s="36"/>
      <c r="ADU293" s="36"/>
      <c r="ADV293" s="36"/>
      <c r="ADW293" s="36"/>
      <c r="ADX293" s="36"/>
      <c r="ADY293" s="36"/>
      <c r="ADZ293" s="36"/>
      <c r="AEA293" s="36"/>
      <c r="AEB293" s="36"/>
      <c r="AEC293" s="36"/>
      <c r="AED293" s="36"/>
      <c r="AEE293" s="36"/>
      <c r="AEF293" s="36"/>
      <c r="AEG293" s="36"/>
      <c r="AEH293" s="36"/>
      <c r="AEI293" s="36"/>
      <c r="AEJ293" s="36"/>
      <c r="AEK293" s="36"/>
      <c r="AEL293" s="36"/>
      <c r="AEM293" s="36"/>
      <c r="AEN293" s="36"/>
      <c r="AEO293" s="36"/>
      <c r="AEP293" s="36"/>
      <c r="AEQ293" s="36"/>
      <c r="AER293" s="36"/>
      <c r="AES293" s="36"/>
      <c r="AET293" s="36"/>
      <c r="AEU293" s="36"/>
      <c r="AEV293" s="36"/>
      <c r="AEW293" s="36"/>
      <c r="AEX293" s="36"/>
      <c r="AEY293" s="36"/>
      <c r="AEZ293" s="36"/>
      <c r="AFA293" s="36"/>
      <c r="AFB293" s="36"/>
      <c r="AFC293" s="36"/>
      <c r="AFD293" s="36"/>
      <c r="AFE293" s="36"/>
      <c r="AFF293" s="36"/>
      <c r="AFG293" s="36"/>
      <c r="AFH293" s="36"/>
      <c r="AFI293" s="36"/>
      <c r="AFJ293" s="36"/>
      <c r="AFK293" s="36"/>
      <c r="AFL293" s="36"/>
      <c r="AFM293" s="36"/>
      <c r="AFN293" s="36"/>
      <c r="AFO293" s="36"/>
      <c r="AFP293" s="36"/>
      <c r="AFQ293" s="36"/>
      <c r="AFR293" s="36"/>
      <c r="AFS293" s="36"/>
      <c r="AFT293" s="36"/>
      <c r="AFU293" s="36"/>
      <c r="AFV293" s="36"/>
      <c r="AFW293" s="36"/>
      <c r="AFX293" s="36"/>
      <c r="AFY293" s="36"/>
      <c r="AFZ293" s="36"/>
      <c r="AGA293" s="36"/>
      <c r="AGB293" s="36"/>
      <c r="AGC293" s="36"/>
      <c r="AGD293" s="36"/>
      <c r="AGE293" s="36"/>
      <c r="AGF293" s="36"/>
      <c r="AGG293" s="36"/>
      <c r="AGH293" s="36"/>
      <c r="AGI293" s="36"/>
      <c r="AGJ293" s="36"/>
      <c r="AGK293" s="36"/>
      <c r="AGL293" s="36"/>
      <c r="AGM293" s="36"/>
      <c r="AGN293" s="36"/>
      <c r="AGO293" s="36"/>
      <c r="AGP293" s="36"/>
      <c r="AGQ293" s="36"/>
      <c r="AGR293" s="36"/>
      <c r="AGS293" s="36"/>
      <c r="AGT293" s="36"/>
      <c r="AGU293" s="36"/>
      <c r="AGV293" s="36"/>
      <c r="AGW293" s="36"/>
      <c r="AGX293" s="36"/>
      <c r="AGY293" s="36"/>
      <c r="AGZ293" s="36"/>
      <c r="AHA293" s="36"/>
      <c r="AHB293" s="36"/>
      <c r="AHC293" s="36"/>
      <c r="AHD293" s="36"/>
      <c r="AHE293" s="36"/>
      <c r="AHF293" s="36"/>
      <c r="AHG293" s="36"/>
      <c r="AHH293" s="36"/>
      <c r="AHI293" s="36"/>
      <c r="AHJ293" s="36"/>
      <c r="AHK293" s="36"/>
      <c r="AHL293" s="36"/>
      <c r="AHM293" s="36"/>
      <c r="AHN293" s="36"/>
      <c r="AHO293" s="36"/>
      <c r="AHP293" s="36"/>
      <c r="AHQ293" s="36"/>
      <c r="AHR293" s="36"/>
      <c r="AHS293" s="36"/>
      <c r="AHT293" s="36"/>
      <c r="AHU293" s="36"/>
      <c r="AHV293" s="36"/>
      <c r="AHW293" s="36"/>
      <c r="AHX293" s="36"/>
      <c r="AHY293" s="36"/>
      <c r="AHZ293" s="36"/>
      <c r="AIA293" s="36"/>
      <c r="AIB293" s="36"/>
      <c r="AIC293" s="36"/>
      <c r="AID293" s="36"/>
      <c r="AIE293" s="36"/>
      <c r="AIF293" s="36"/>
      <c r="AIG293" s="36"/>
      <c r="AIH293" s="36"/>
      <c r="AII293" s="36"/>
      <c r="AIJ293" s="36"/>
      <c r="AIK293" s="36"/>
      <c r="AIL293" s="36"/>
      <c r="AIM293" s="36"/>
      <c r="AIN293" s="36"/>
      <c r="AIO293" s="36"/>
      <c r="AIP293" s="36"/>
      <c r="AIQ293" s="36"/>
      <c r="AIR293" s="36"/>
      <c r="AIS293" s="36"/>
      <c r="AIT293" s="36"/>
      <c r="AIU293" s="36"/>
      <c r="AIV293" s="36"/>
      <c r="AIW293" s="36"/>
      <c r="AIX293" s="36"/>
      <c r="AIY293" s="36"/>
      <c r="AIZ293" s="36"/>
      <c r="AJA293" s="36"/>
      <c r="AJB293" s="36"/>
      <c r="AJC293" s="36"/>
      <c r="AJD293" s="36"/>
      <c r="AJE293" s="36"/>
      <c r="AJF293" s="36"/>
      <c r="AJG293" s="36"/>
      <c r="AJH293" s="36"/>
      <c r="AJI293" s="36"/>
      <c r="AJJ293" s="36"/>
      <c r="AJK293" s="36"/>
      <c r="AJL293" s="36"/>
      <c r="AJM293" s="36"/>
      <c r="AJN293" s="36"/>
      <c r="AJO293" s="36"/>
      <c r="AJP293" s="36"/>
      <c r="AJQ293" s="36"/>
      <c r="AJR293" s="36"/>
      <c r="AJS293" s="36"/>
      <c r="AJT293" s="36"/>
      <c r="AJU293" s="36"/>
      <c r="AJV293" s="36"/>
      <c r="AJW293" s="36"/>
      <c r="AJX293" s="36"/>
      <c r="AJY293" s="36"/>
      <c r="AJZ293" s="36"/>
      <c r="AKA293" s="36"/>
      <c r="AKB293" s="36"/>
      <c r="AKC293" s="36"/>
      <c r="AKD293" s="36"/>
      <c r="AKE293" s="36"/>
      <c r="AKF293" s="36"/>
      <c r="AKG293" s="36"/>
      <c r="AKH293" s="36"/>
      <c r="AKI293" s="36"/>
      <c r="AKJ293" s="36"/>
      <c r="AKK293" s="36"/>
      <c r="AKL293" s="36"/>
      <c r="AKM293" s="36"/>
      <c r="AKN293" s="36"/>
      <c r="AKO293" s="36"/>
      <c r="AKP293" s="36"/>
      <c r="AKQ293" s="36"/>
      <c r="AKR293" s="36"/>
      <c r="AKS293" s="36"/>
      <c r="AKT293" s="36"/>
      <c r="AKU293" s="36"/>
      <c r="AKV293" s="36"/>
      <c r="AKW293" s="36"/>
      <c r="AKX293" s="36"/>
      <c r="AKY293" s="36"/>
      <c r="AKZ293" s="36"/>
      <c r="ALA293" s="36"/>
      <c r="ALB293" s="36"/>
      <c r="ALC293" s="36"/>
      <c r="ALD293" s="36"/>
      <c r="ALE293" s="36"/>
      <c r="ALF293" s="36"/>
      <c r="ALG293" s="36"/>
      <c r="ALH293" s="36"/>
      <c r="ALI293" s="36"/>
      <c r="ALJ293" s="36"/>
      <c r="ALK293" s="36"/>
      <c r="ALL293" s="36"/>
      <c r="ALM293" s="36"/>
      <c r="ALN293" s="36"/>
      <c r="ALO293" s="36"/>
      <c r="ALP293" s="36"/>
      <c r="ALQ293" s="36"/>
      <c r="ALR293" s="36"/>
      <c r="ALS293" s="36"/>
      <c r="ALT293" s="36"/>
      <c r="ALU293" s="36"/>
      <c r="ALV293" s="36"/>
      <c r="ALW293" s="36"/>
      <c r="ALX293" s="36"/>
      <c r="ALY293" s="36"/>
      <c r="ALZ293" s="36"/>
      <c r="AMA293" s="36"/>
      <c r="AMB293" s="36"/>
      <c r="AMC293" s="36"/>
      <c r="AMD293" s="36"/>
      <c r="AME293" s="36"/>
      <c r="AMF293" s="36"/>
      <c r="AMG293" s="36"/>
      <c r="AMH293" s="36"/>
      <c r="AMI293" s="36"/>
      <c r="AMJ293" s="36"/>
      <c r="AMK293" s="36"/>
      <c r="AML293" s="36"/>
      <c r="AMM293" s="36"/>
      <c r="AMN293" s="36"/>
      <c r="AMO293" s="36"/>
      <c r="AMP293" s="36"/>
      <c r="AMQ293" s="36"/>
      <c r="AMR293" s="36"/>
      <c r="AMS293" s="36"/>
      <c r="AMT293" s="36"/>
      <c r="AMU293" s="36"/>
      <c r="AMV293" s="36"/>
      <c r="AMW293" s="36"/>
      <c r="AMX293" s="36"/>
      <c r="AMY293" s="36"/>
      <c r="AMZ293" s="36"/>
      <c r="ANA293" s="36"/>
      <c r="ANB293" s="36"/>
      <c r="ANC293" s="36"/>
      <c r="AND293" s="36"/>
      <c r="ANE293" s="36"/>
      <c r="ANF293" s="36"/>
      <c r="ANG293" s="36"/>
      <c r="ANH293" s="36"/>
      <c r="ANI293" s="36"/>
      <c r="ANJ293" s="36"/>
      <c r="ANK293" s="36"/>
      <c r="ANL293" s="36"/>
      <c r="ANM293" s="36"/>
      <c r="ANN293" s="36"/>
      <c r="ANO293" s="36"/>
      <c r="ANP293" s="36"/>
      <c r="ANQ293" s="36"/>
      <c r="ANR293" s="36"/>
      <c r="ANS293" s="36"/>
      <c r="ANT293" s="36"/>
      <c r="ANU293" s="36"/>
      <c r="ANV293" s="36"/>
      <c r="ANW293" s="36"/>
      <c r="ANX293" s="36"/>
      <c r="ANY293" s="36"/>
      <c r="ANZ293" s="36"/>
      <c r="AOA293" s="36"/>
      <c r="AOB293" s="36"/>
      <c r="AOC293" s="36"/>
      <c r="AOD293" s="36"/>
      <c r="AOE293" s="36"/>
      <c r="AOF293" s="36"/>
      <c r="AOG293" s="36"/>
      <c r="AOH293" s="36"/>
      <c r="AOI293" s="36"/>
      <c r="AOJ293" s="36"/>
      <c r="AOK293" s="36"/>
      <c r="AOL293" s="36"/>
      <c r="AOM293" s="36"/>
      <c r="AON293" s="36"/>
      <c r="AOO293" s="36"/>
      <c r="AOP293" s="36"/>
      <c r="AOQ293" s="36"/>
      <c r="AOR293" s="36"/>
      <c r="AOS293" s="36"/>
      <c r="AOT293" s="36"/>
      <c r="AOU293" s="36"/>
      <c r="AOV293" s="36"/>
      <c r="AOW293" s="36"/>
      <c r="AOX293" s="36"/>
      <c r="AOY293" s="36"/>
      <c r="AOZ293" s="36"/>
      <c r="APA293" s="36"/>
      <c r="APB293" s="36"/>
      <c r="APC293" s="36"/>
      <c r="APD293" s="36"/>
      <c r="APE293" s="36"/>
      <c r="APF293" s="36"/>
      <c r="APG293" s="36"/>
      <c r="APH293" s="36"/>
      <c r="API293" s="36"/>
      <c r="APJ293" s="36"/>
      <c r="APK293" s="36"/>
      <c r="APL293" s="36"/>
      <c r="APM293" s="36"/>
      <c r="APN293" s="36"/>
      <c r="APO293" s="36"/>
      <c r="APP293" s="36"/>
      <c r="APQ293" s="36"/>
      <c r="APR293" s="36"/>
      <c r="APS293" s="36"/>
      <c r="APT293" s="36"/>
      <c r="APU293" s="36"/>
      <c r="APV293" s="36"/>
      <c r="APW293" s="36"/>
      <c r="APX293" s="36"/>
      <c r="APY293" s="36"/>
      <c r="APZ293" s="36"/>
      <c r="AQA293" s="36"/>
      <c r="AQB293" s="36"/>
      <c r="AQC293" s="36"/>
      <c r="AQD293" s="36"/>
      <c r="AQE293" s="36"/>
      <c r="AQF293" s="36"/>
      <c r="AQG293" s="36"/>
      <c r="AQH293" s="36"/>
      <c r="AQI293" s="36"/>
      <c r="AQJ293" s="36"/>
      <c r="AQK293" s="36"/>
      <c r="AQL293" s="36"/>
      <c r="AQM293" s="36"/>
      <c r="AQN293" s="36"/>
      <c r="AQO293" s="36"/>
      <c r="AQP293" s="36"/>
      <c r="AQQ293" s="36"/>
      <c r="AQR293" s="36"/>
      <c r="AQS293" s="36"/>
      <c r="AQT293" s="36"/>
      <c r="AQU293" s="36"/>
      <c r="AQV293" s="36"/>
      <c r="AQW293" s="36"/>
      <c r="AQX293" s="36"/>
      <c r="AQY293" s="36"/>
      <c r="AQZ293" s="36"/>
      <c r="ARA293" s="36"/>
      <c r="ARB293" s="36"/>
      <c r="ARC293" s="36"/>
      <c r="ARD293" s="36"/>
      <c r="ARE293" s="36"/>
      <c r="ARF293" s="36"/>
      <c r="ARG293" s="36"/>
      <c r="ARH293" s="36"/>
      <c r="ARI293" s="36"/>
      <c r="ARJ293" s="36"/>
      <c r="ARK293" s="36"/>
      <c r="ARL293" s="36"/>
      <c r="ARM293" s="36"/>
      <c r="ARN293" s="36"/>
      <c r="ARO293" s="36"/>
      <c r="ARP293" s="36"/>
      <c r="ARQ293" s="36"/>
      <c r="ARR293" s="36"/>
      <c r="ARS293" s="36"/>
      <c r="ART293" s="36"/>
      <c r="ARU293" s="36"/>
      <c r="ARV293" s="36"/>
      <c r="ARW293" s="36"/>
      <c r="ARX293" s="36"/>
      <c r="ARY293" s="36"/>
      <c r="ARZ293" s="36"/>
      <c r="ASA293" s="36"/>
      <c r="ASB293" s="36"/>
      <c r="ASC293" s="36"/>
      <c r="ASD293" s="36"/>
      <c r="ASE293" s="36"/>
      <c r="ASF293" s="36"/>
      <c r="ASG293" s="36"/>
      <c r="ASH293" s="36"/>
      <c r="ASI293" s="36"/>
      <c r="ASJ293" s="36"/>
      <c r="ASK293" s="36"/>
      <c r="ASL293" s="36"/>
      <c r="ASM293" s="36"/>
      <c r="ASN293" s="36"/>
      <c r="ASO293" s="36"/>
      <c r="ASP293" s="36"/>
      <c r="ASQ293" s="36"/>
      <c r="ASR293" s="36"/>
      <c r="ASS293" s="36"/>
      <c r="AST293" s="36"/>
      <c r="ASU293" s="36"/>
      <c r="ASV293" s="36"/>
      <c r="ASW293" s="36"/>
      <c r="ASX293" s="36"/>
      <c r="ASY293" s="36"/>
      <c r="ASZ293" s="36"/>
      <c r="ATA293" s="36"/>
      <c r="ATB293" s="36"/>
      <c r="ATC293" s="36"/>
      <c r="ATD293" s="36"/>
      <c r="ATE293" s="36"/>
      <c r="ATF293" s="36"/>
      <c r="ATG293" s="36"/>
      <c r="ATH293" s="36"/>
      <c r="ATI293" s="36"/>
      <c r="ATJ293" s="36"/>
    </row>
    <row r="294" spans="1:1206" x14ac:dyDescent="0.25">
      <c r="A294" s="21"/>
      <c r="F294" s="22"/>
      <c r="I294" s="39"/>
      <c r="AC294" s="25"/>
      <c r="AD294" s="6"/>
      <c r="AE294" s="39"/>
      <c r="AF294" s="39"/>
      <c r="AH294" s="39"/>
      <c r="BF294" s="27"/>
      <c r="CJ294" s="36"/>
      <c r="CZ294" s="26"/>
      <c r="DA294" s="26"/>
      <c r="DC294" s="26"/>
      <c r="DD294" s="29"/>
      <c r="DQ294" s="26"/>
      <c r="DR294" s="26"/>
      <c r="DS294" s="26"/>
      <c r="DT294" s="26"/>
      <c r="DU294" s="26"/>
      <c r="DV294" s="26"/>
      <c r="EB294" s="26"/>
      <c r="EC294" s="30"/>
      <c r="EU294" s="31"/>
      <c r="FM294" s="30"/>
      <c r="GE294" s="32"/>
      <c r="GW294" s="30"/>
      <c r="HO294" s="32"/>
      <c r="IG294" s="30"/>
      <c r="IY294" s="31"/>
      <c r="KI294" s="31"/>
      <c r="ZX294" s="36"/>
      <c r="ZY294" s="36"/>
      <c r="ZZ294" s="36"/>
      <c r="AAA294" s="36"/>
      <c r="AAB294" s="36"/>
      <c r="AAC294" s="36"/>
      <c r="AAD294" s="36"/>
      <c r="AAE294" s="36"/>
      <c r="AAF294" s="36"/>
      <c r="AAG294" s="36"/>
      <c r="AAH294" s="36"/>
      <c r="AAI294" s="36"/>
      <c r="AAJ294" s="36"/>
      <c r="AAK294" s="36"/>
      <c r="AAL294" s="36"/>
      <c r="AAM294" s="36"/>
      <c r="AAN294" s="36"/>
      <c r="AAO294" s="36"/>
      <c r="AAP294" s="36"/>
      <c r="AAQ294" s="36"/>
      <c r="AAR294" s="36"/>
      <c r="AAS294" s="36"/>
      <c r="AAT294" s="36"/>
      <c r="AAU294" s="36"/>
      <c r="AAV294" s="36"/>
      <c r="AAW294" s="36"/>
      <c r="AAX294" s="36"/>
      <c r="AAY294" s="36"/>
      <c r="AAZ294" s="36"/>
      <c r="ABA294" s="36"/>
      <c r="ABB294" s="36"/>
      <c r="ABC294" s="36"/>
      <c r="ABD294" s="36"/>
      <c r="ABE294" s="36"/>
      <c r="ABF294" s="36"/>
      <c r="ABG294" s="36"/>
      <c r="ABH294" s="36"/>
      <c r="ABI294" s="36"/>
      <c r="ABJ294" s="36"/>
      <c r="ABK294" s="36"/>
      <c r="ABL294" s="36"/>
      <c r="ABM294" s="36"/>
      <c r="ABN294" s="36"/>
      <c r="ABO294" s="36"/>
      <c r="ABP294" s="36"/>
      <c r="ABQ294" s="36"/>
      <c r="ABR294" s="36"/>
      <c r="ABS294" s="36"/>
      <c r="ABT294" s="36"/>
      <c r="ABU294" s="36"/>
      <c r="ABV294" s="36"/>
      <c r="ABW294" s="36"/>
      <c r="ABX294" s="36"/>
      <c r="ABY294" s="36"/>
      <c r="ABZ294" s="36"/>
      <c r="ACA294" s="36"/>
      <c r="ACB294" s="36"/>
      <c r="ACC294" s="36"/>
      <c r="ACD294" s="36"/>
      <c r="ACE294" s="36"/>
      <c r="ACF294" s="36"/>
      <c r="ACG294" s="36"/>
      <c r="ACH294" s="36"/>
      <c r="ACI294" s="36"/>
      <c r="ACJ294" s="36"/>
      <c r="ACK294" s="36"/>
      <c r="ACL294" s="36"/>
      <c r="ACM294" s="36"/>
      <c r="ACN294" s="36"/>
      <c r="ACO294" s="36"/>
      <c r="ACP294" s="36"/>
      <c r="ACQ294" s="36"/>
      <c r="ACR294" s="36"/>
      <c r="ACS294" s="36"/>
      <c r="ACT294" s="36"/>
      <c r="ACU294" s="36"/>
      <c r="ACV294" s="36"/>
      <c r="ACW294" s="36"/>
      <c r="ACX294" s="36"/>
      <c r="ACY294" s="36"/>
      <c r="ACZ294" s="36"/>
      <c r="ADA294" s="36"/>
      <c r="ADB294" s="36"/>
      <c r="ADC294" s="36"/>
      <c r="ADD294" s="36"/>
      <c r="ADE294" s="36"/>
      <c r="ADF294" s="36"/>
      <c r="ADG294" s="36"/>
      <c r="ADH294" s="36"/>
      <c r="ADI294" s="36"/>
      <c r="ADJ294" s="36"/>
      <c r="ADK294" s="36"/>
      <c r="ADL294" s="36"/>
      <c r="ADM294" s="36"/>
      <c r="ADN294" s="36"/>
      <c r="ADO294" s="36"/>
      <c r="ADP294" s="36"/>
      <c r="ADQ294" s="36"/>
      <c r="ADR294" s="36"/>
      <c r="ADS294" s="36"/>
      <c r="ADT294" s="36"/>
      <c r="ADU294" s="36"/>
      <c r="ADV294" s="36"/>
      <c r="ADW294" s="36"/>
      <c r="ADX294" s="36"/>
      <c r="ADY294" s="36"/>
      <c r="ADZ294" s="36"/>
      <c r="AEA294" s="36"/>
      <c r="AEB294" s="36"/>
      <c r="AEC294" s="36"/>
      <c r="AED294" s="36"/>
      <c r="AEE294" s="36"/>
      <c r="AEF294" s="36"/>
      <c r="AEG294" s="36"/>
      <c r="AEH294" s="36"/>
      <c r="AEI294" s="36"/>
      <c r="AEJ294" s="36"/>
      <c r="AEK294" s="36"/>
      <c r="AEL294" s="36"/>
      <c r="AEM294" s="36"/>
      <c r="AEN294" s="36"/>
      <c r="AEO294" s="36"/>
      <c r="AEP294" s="36"/>
      <c r="AEQ294" s="36"/>
      <c r="AER294" s="36"/>
      <c r="AES294" s="36"/>
      <c r="AET294" s="36"/>
      <c r="AEU294" s="36"/>
      <c r="AEV294" s="36"/>
      <c r="AEW294" s="36"/>
      <c r="AEX294" s="36"/>
      <c r="AEY294" s="36"/>
      <c r="AEZ294" s="36"/>
      <c r="AFA294" s="36"/>
      <c r="AFB294" s="36"/>
      <c r="AFC294" s="36"/>
      <c r="AFD294" s="36"/>
      <c r="AFE294" s="36"/>
      <c r="AFF294" s="36"/>
      <c r="AFG294" s="36"/>
      <c r="AFH294" s="36"/>
      <c r="AFI294" s="36"/>
      <c r="AFJ294" s="36"/>
      <c r="AFK294" s="36"/>
      <c r="AFL294" s="36"/>
      <c r="AFM294" s="36"/>
      <c r="AFN294" s="36"/>
      <c r="AFO294" s="36"/>
      <c r="AFP294" s="36"/>
      <c r="AFQ294" s="36"/>
      <c r="AFR294" s="36"/>
      <c r="AFS294" s="36"/>
      <c r="AFT294" s="36"/>
      <c r="AFU294" s="36"/>
      <c r="AFV294" s="36"/>
      <c r="AFW294" s="36"/>
      <c r="AFX294" s="36"/>
      <c r="AFY294" s="36"/>
      <c r="AFZ294" s="36"/>
      <c r="AGA294" s="36"/>
      <c r="AGB294" s="36"/>
      <c r="AGC294" s="36"/>
      <c r="AGD294" s="36"/>
      <c r="AGE294" s="36"/>
      <c r="AGF294" s="36"/>
      <c r="AGG294" s="36"/>
      <c r="AGH294" s="36"/>
      <c r="AGI294" s="36"/>
      <c r="AGJ294" s="36"/>
      <c r="AGK294" s="36"/>
      <c r="AGL294" s="36"/>
      <c r="AGM294" s="36"/>
      <c r="AGN294" s="36"/>
      <c r="AGO294" s="36"/>
      <c r="AGP294" s="36"/>
      <c r="AGQ294" s="36"/>
      <c r="AGR294" s="36"/>
      <c r="AGS294" s="36"/>
      <c r="AGT294" s="36"/>
      <c r="AGU294" s="36"/>
      <c r="AGV294" s="36"/>
      <c r="AGW294" s="36"/>
      <c r="AGX294" s="36"/>
      <c r="AGY294" s="36"/>
      <c r="AGZ294" s="36"/>
      <c r="AHA294" s="36"/>
      <c r="AHB294" s="36"/>
      <c r="AHC294" s="36"/>
      <c r="AHD294" s="36"/>
      <c r="AHE294" s="36"/>
      <c r="AHF294" s="36"/>
      <c r="AHG294" s="36"/>
      <c r="AHH294" s="36"/>
      <c r="AHI294" s="36"/>
      <c r="AHJ294" s="36"/>
      <c r="AHK294" s="36"/>
      <c r="AHL294" s="36"/>
      <c r="AHM294" s="36"/>
      <c r="AHN294" s="36"/>
      <c r="AHO294" s="36"/>
      <c r="AHP294" s="36"/>
      <c r="AHQ294" s="36"/>
      <c r="AHR294" s="36"/>
      <c r="AHS294" s="36"/>
      <c r="AHT294" s="36"/>
      <c r="AHU294" s="36"/>
      <c r="AHV294" s="36"/>
      <c r="AHW294" s="36"/>
      <c r="AHX294" s="36"/>
      <c r="AHY294" s="36"/>
      <c r="AHZ294" s="36"/>
      <c r="AIA294" s="36"/>
      <c r="AIB294" s="36"/>
      <c r="AIC294" s="36"/>
      <c r="AID294" s="36"/>
      <c r="AIE294" s="36"/>
      <c r="AIF294" s="36"/>
      <c r="AIG294" s="36"/>
      <c r="AIH294" s="36"/>
      <c r="AII294" s="36"/>
      <c r="AIJ294" s="36"/>
      <c r="AIK294" s="36"/>
      <c r="AIL294" s="36"/>
      <c r="AIM294" s="36"/>
      <c r="AIN294" s="36"/>
      <c r="AIO294" s="36"/>
      <c r="AIP294" s="36"/>
      <c r="AIQ294" s="36"/>
      <c r="AIR294" s="36"/>
      <c r="AIS294" s="36"/>
      <c r="AIT294" s="36"/>
      <c r="AIU294" s="36"/>
      <c r="AIV294" s="36"/>
      <c r="AIW294" s="36"/>
      <c r="AIX294" s="36"/>
      <c r="AIY294" s="36"/>
      <c r="AIZ294" s="36"/>
      <c r="AJA294" s="36"/>
      <c r="AJB294" s="36"/>
      <c r="AJC294" s="36"/>
      <c r="AJD294" s="36"/>
      <c r="AJE294" s="36"/>
      <c r="AJF294" s="36"/>
      <c r="AJG294" s="36"/>
      <c r="AJH294" s="36"/>
      <c r="AJI294" s="36"/>
      <c r="AJJ294" s="36"/>
      <c r="AJK294" s="36"/>
      <c r="AJL294" s="36"/>
      <c r="AJM294" s="36"/>
      <c r="AJN294" s="36"/>
      <c r="AJO294" s="36"/>
      <c r="AJP294" s="36"/>
      <c r="AJQ294" s="36"/>
      <c r="AJR294" s="36"/>
      <c r="AJS294" s="36"/>
      <c r="AJT294" s="36"/>
      <c r="AJU294" s="36"/>
      <c r="AJV294" s="36"/>
      <c r="AJW294" s="36"/>
      <c r="AJX294" s="36"/>
      <c r="AJY294" s="36"/>
      <c r="AJZ294" s="36"/>
      <c r="AKA294" s="36"/>
      <c r="AKB294" s="36"/>
      <c r="AKC294" s="36"/>
      <c r="AKD294" s="36"/>
      <c r="AKE294" s="36"/>
      <c r="AKF294" s="36"/>
      <c r="AKG294" s="36"/>
      <c r="AKH294" s="36"/>
      <c r="AKI294" s="36"/>
      <c r="AKJ294" s="36"/>
      <c r="AKK294" s="36"/>
      <c r="AKL294" s="36"/>
      <c r="AKM294" s="36"/>
      <c r="AKN294" s="36"/>
      <c r="AKO294" s="36"/>
      <c r="AKP294" s="36"/>
      <c r="AKQ294" s="36"/>
      <c r="AKR294" s="36"/>
      <c r="AKS294" s="36"/>
      <c r="AKT294" s="36"/>
      <c r="AKU294" s="36"/>
      <c r="AKV294" s="36"/>
      <c r="AKW294" s="36"/>
      <c r="AKX294" s="36"/>
      <c r="AKY294" s="36"/>
      <c r="AKZ294" s="36"/>
      <c r="ALA294" s="36"/>
      <c r="ALB294" s="36"/>
      <c r="ALC294" s="36"/>
      <c r="ALD294" s="36"/>
      <c r="ALE294" s="36"/>
      <c r="ALF294" s="36"/>
      <c r="ALG294" s="36"/>
      <c r="ALH294" s="36"/>
      <c r="ALI294" s="36"/>
      <c r="ALJ294" s="36"/>
      <c r="ALK294" s="36"/>
      <c r="ALL294" s="36"/>
      <c r="ALM294" s="36"/>
      <c r="ALN294" s="36"/>
      <c r="ALO294" s="36"/>
      <c r="ALP294" s="36"/>
      <c r="ALQ294" s="36"/>
      <c r="ALR294" s="36"/>
      <c r="ALS294" s="36"/>
      <c r="ALT294" s="36"/>
      <c r="ALU294" s="36"/>
      <c r="ALV294" s="36"/>
      <c r="ALW294" s="36"/>
      <c r="ALX294" s="36"/>
      <c r="ALY294" s="36"/>
      <c r="ALZ294" s="36"/>
      <c r="AMA294" s="36"/>
      <c r="AMB294" s="36"/>
      <c r="AMC294" s="36"/>
      <c r="AMD294" s="36"/>
      <c r="AME294" s="36"/>
      <c r="AMF294" s="36"/>
      <c r="AMG294" s="36"/>
      <c r="AMH294" s="36"/>
      <c r="AMI294" s="36"/>
      <c r="AMJ294" s="36"/>
      <c r="AMK294" s="36"/>
      <c r="AML294" s="36"/>
      <c r="AMM294" s="36"/>
      <c r="AMN294" s="36"/>
      <c r="AMO294" s="36"/>
      <c r="AMP294" s="36"/>
      <c r="AMQ294" s="36"/>
      <c r="AMR294" s="36"/>
      <c r="AMS294" s="36"/>
      <c r="AMT294" s="36"/>
      <c r="AMU294" s="36"/>
      <c r="AMV294" s="36"/>
      <c r="AMW294" s="36"/>
      <c r="AMX294" s="36"/>
      <c r="AMY294" s="36"/>
      <c r="AMZ294" s="36"/>
      <c r="ANA294" s="36"/>
      <c r="ANB294" s="36"/>
      <c r="ANC294" s="36"/>
      <c r="AND294" s="36"/>
      <c r="ANE294" s="36"/>
      <c r="ANF294" s="36"/>
      <c r="ANG294" s="36"/>
      <c r="ANH294" s="36"/>
      <c r="ANI294" s="36"/>
      <c r="ANJ294" s="36"/>
      <c r="ANK294" s="36"/>
      <c r="ANL294" s="36"/>
      <c r="ANM294" s="36"/>
      <c r="ANN294" s="36"/>
      <c r="ANO294" s="36"/>
      <c r="ANP294" s="36"/>
      <c r="ANQ294" s="36"/>
      <c r="ANR294" s="36"/>
      <c r="ANS294" s="36"/>
      <c r="ANT294" s="36"/>
      <c r="ANU294" s="36"/>
      <c r="ANV294" s="36"/>
      <c r="ANW294" s="36"/>
      <c r="ANX294" s="36"/>
      <c r="ANY294" s="36"/>
      <c r="ANZ294" s="36"/>
      <c r="AOA294" s="36"/>
      <c r="AOB294" s="36"/>
      <c r="AOC294" s="36"/>
      <c r="AOD294" s="36"/>
      <c r="AOE294" s="36"/>
      <c r="AOF294" s="36"/>
      <c r="AOG294" s="36"/>
      <c r="AOH294" s="36"/>
      <c r="AOI294" s="36"/>
      <c r="AOJ294" s="36"/>
      <c r="AOK294" s="36"/>
      <c r="AOL294" s="36"/>
      <c r="AOM294" s="36"/>
      <c r="AON294" s="36"/>
      <c r="AOO294" s="36"/>
      <c r="AOP294" s="36"/>
      <c r="AOQ294" s="36"/>
      <c r="AOR294" s="36"/>
      <c r="AOS294" s="36"/>
      <c r="AOT294" s="36"/>
      <c r="AOU294" s="36"/>
      <c r="AOV294" s="36"/>
      <c r="AOW294" s="36"/>
      <c r="AOX294" s="36"/>
      <c r="AOY294" s="36"/>
      <c r="AOZ294" s="36"/>
      <c r="APA294" s="36"/>
      <c r="APB294" s="36"/>
      <c r="APC294" s="36"/>
      <c r="APD294" s="36"/>
      <c r="APE294" s="36"/>
      <c r="APF294" s="36"/>
      <c r="APG294" s="36"/>
      <c r="APH294" s="36"/>
      <c r="API294" s="36"/>
      <c r="APJ294" s="36"/>
      <c r="APK294" s="36"/>
      <c r="APL294" s="36"/>
      <c r="APM294" s="36"/>
      <c r="APN294" s="36"/>
      <c r="APO294" s="36"/>
      <c r="APP294" s="36"/>
      <c r="APQ294" s="36"/>
      <c r="APR294" s="36"/>
      <c r="APS294" s="36"/>
      <c r="APT294" s="36"/>
      <c r="APU294" s="36"/>
      <c r="APV294" s="36"/>
      <c r="APW294" s="36"/>
      <c r="APX294" s="36"/>
      <c r="APY294" s="36"/>
      <c r="APZ294" s="36"/>
      <c r="AQA294" s="36"/>
      <c r="AQB294" s="36"/>
      <c r="AQC294" s="36"/>
      <c r="AQD294" s="36"/>
      <c r="AQE294" s="36"/>
      <c r="AQF294" s="36"/>
      <c r="AQG294" s="36"/>
      <c r="AQH294" s="36"/>
      <c r="AQI294" s="36"/>
      <c r="AQJ294" s="36"/>
      <c r="AQK294" s="36"/>
      <c r="AQL294" s="36"/>
      <c r="AQM294" s="36"/>
      <c r="AQN294" s="36"/>
      <c r="AQO294" s="36"/>
      <c r="AQP294" s="36"/>
      <c r="AQQ294" s="36"/>
      <c r="AQR294" s="36"/>
      <c r="AQS294" s="36"/>
      <c r="AQT294" s="36"/>
      <c r="AQU294" s="36"/>
      <c r="AQV294" s="36"/>
      <c r="AQW294" s="36"/>
      <c r="AQX294" s="36"/>
      <c r="AQY294" s="36"/>
      <c r="AQZ294" s="36"/>
      <c r="ARA294" s="36"/>
      <c r="ARB294" s="36"/>
      <c r="ARC294" s="36"/>
      <c r="ARD294" s="36"/>
      <c r="ARE294" s="36"/>
      <c r="ARF294" s="36"/>
      <c r="ARG294" s="36"/>
      <c r="ARH294" s="36"/>
      <c r="ARI294" s="36"/>
      <c r="ARJ294" s="36"/>
      <c r="ARK294" s="36"/>
      <c r="ARL294" s="36"/>
      <c r="ARM294" s="36"/>
      <c r="ARN294" s="36"/>
      <c r="ARO294" s="36"/>
      <c r="ARP294" s="36"/>
      <c r="ARQ294" s="36"/>
      <c r="ARR294" s="36"/>
      <c r="ARS294" s="36"/>
      <c r="ART294" s="36"/>
      <c r="ARU294" s="36"/>
      <c r="ARV294" s="36"/>
      <c r="ARW294" s="36"/>
      <c r="ARX294" s="36"/>
      <c r="ARY294" s="36"/>
      <c r="ARZ294" s="36"/>
      <c r="ASA294" s="36"/>
      <c r="ASB294" s="36"/>
      <c r="ASC294" s="36"/>
      <c r="ASD294" s="36"/>
      <c r="ASE294" s="36"/>
      <c r="ASF294" s="36"/>
      <c r="ASG294" s="36"/>
      <c r="ASH294" s="36"/>
      <c r="ASI294" s="36"/>
      <c r="ASJ294" s="36"/>
      <c r="ASK294" s="36"/>
      <c r="ASL294" s="36"/>
      <c r="ASM294" s="36"/>
      <c r="ASN294" s="36"/>
      <c r="ASO294" s="36"/>
      <c r="ASP294" s="36"/>
      <c r="ASQ294" s="36"/>
      <c r="ASR294" s="36"/>
      <c r="ASS294" s="36"/>
      <c r="AST294" s="36"/>
      <c r="ASU294" s="36"/>
      <c r="ASV294" s="36"/>
      <c r="ASW294" s="36"/>
      <c r="ASX294" s="36"/>
      <c r="ASY294" s="36"/>
      <c r="ASZ294" s="36"/>
      <c r="ATA294" s="36"/>
      <c r="ATB294" s="36"/>
      <c r="ATC294" s="36"/>
      <c r="ATD294" s="36"/>
      <c r="ATE294" s="36"/>
      <c r="ATF294" s="36"/>
      <c r="ATG294" s="36"/>
      <c r="ATH294" s="36"/>
      <c r="ATI294" s="36"/>
      <c r="ATJ294" s="36"/>
    </row>
    <row r="295" spans="1:1206" x14ac:dyDescent="0.25">
      <c r="A295" s="21"/>
      <c r="F295" s="22"/>
      <c r="I295" s="39"/>
      <c r="AC295" s="25"/>
      <c r="AD295" s="6"/>
      <c r="AE295" s="39"/>
      <c r="AF295" s="39"/>
      <c r="AH295" s="39"/>
      <c r="BF295" s="27"/>
      <c r="CJ295" s="36"/>
      <c r="CZ295" s="26"/>
      <c r="DA295" s="26"/>
      <c r="DB295" s="26"/>
      <c r="DC295" s="26"/>
      <c r="DD295" s="29"/>
      <c r="DQ295" s="26"/>
      <c r="DR295" s="26"/>
      <c r="DS295" s="26"/>
      <c r="DT295" s="26"/>
      <c r="DU295" s="26"/>
      <c r="DV295" s="26"/>
      <c r="EB295" s="26"/>
      <c r="EC295" s="30"/>
      <c r="EU295" s="31"/>
      <c r="FM295" s="30"/>
      <c r="GE295" s="32"/>
      <c r="GW295" s="30"/>
      <c r="HO295" s="32"/>
      <c r="IG295" s="30"/>
      <c r="IY295" s="31"/>
      <c r="KI295" s="31"/>
      <c r="ZX295" s="36"/>
      <c r="ZY295" s="36"/>
      <c r="ZZ295" s="36"/>
      <c r="AAA295" s="36"/>
      <c r="AAB295" s="36"/>
      <c r="AAC295" s="36"/>
      <c r="AAD295" s="36"/>
      <c r="AAE295" s="36"/>
      <c r="AAF295" s="36"/>
      <c r="AAG295" s="36"/>
      <c r="AAH295" s="36"/>
      <c r="AAI295" s="36"/>
      <c r="AAJ295" s="36"/>
      <c r="AAK295" s="36"/>
      <c r="AAL295" s="36"/>
      <c r="AAM295" s="36"/>
      <c r="AAN295" s="36"/>
      <c r="AAO295" s="36"/>
      <c r="AAP295" s="36"/>
      <c r="AAQ295" s="36"/>
      <c r="AAR295" s="36"/>
      <c r="AAS295" s="36"/>
      <c r="AAT295" s="36"/>
      <c r="AAU295" s="36"/>
      <c r="AAV295" s="36"/>
      <c r="AAW295" s="36"/>
      <c r="AAX295" s="36"/>
      <c r="AAY295" s="36"/>
      <c r="AAZ295" s="36"/>
      <c r="ABA295" s="36"/>
      <c r="ABB295" s="36"/>
      <c r="ABC295" s="36"/>
      <c r="ABD295" s="36"/>
      <c r="ABE295" s="36"/>
      <c r="ABF295" s="36"/>
      <c r="ABG295" s="36"/>
      <c r="ABH295" s="36"/>
      <c r="ABI295" s="36"/>
      <c r="ABJ295" s="36"/>
      <c r="ABK295" s="36"/>
      <c r="ABL295" s="36"/>
      <c r="ABM295" s="36"/>
      <c r="ABN295" s="36"/>
      <c r="ABO295" s="36"/>
      <c r="ABP295" s="36"/>
      <c r="ABQ295" s="36"/>
      <c r="ABR295" s="36"/>
      <c r="ABS295" s="36"/>
      <c r="ABT295" s="36"/>
      <c r="ABU295" s="36"/>
      <c r="ABV295" s="36"/>
      <c r="ABW295" s="36"/>
      <c r="ABX295" s="36"/>
      <c r="ABY295" s="36"/>
      <c r="ABZ295" s="36"/>
      <c r="ACA295" s="36"/>
      <c r="ACB295" s="36"/>
      <c r="ACC295" s="36"/>
      <c r="ACD295" s="36"/>
      <c r="ACE295" s="36"/>
      <c r="ACF295" s="36"/>
      <c r="ACG295" s="36"/>
      <c r="ACH295" s="36"/>
      <c r="ACI295" s="36"/>
      <c r="ACJ295" s="36"/>
      <c r="ACK295" s="36"/>
      <c r="ACL295" s="36"/>
      <c r="ACM295" s="36"/>
      <c r="ACN295" s="36"/>
      <c r="ACO295" s="36"/>
      <c r="ACP295" s="36"/>
      <c r="ACQ295" s="36"/>
      <c r="ACR295" s="36"/>
      <c r="ACS295" s="36"/>
      <c r="ACT295" s="36"/>
      <c r="ACU295" s="36"/>
      <c r="ACV295" s="36"/>
      <c r="ACW295" s="36"/>
      <c r="ACX295" s="36"/>
      <c r="ACY295" s="36"/>
      <c r="ACZ295" s="36"/>
      <c r="ADA295" s="36"/>
      <c r="ADB295" s="36"/>
      <c r="ADC295" s="36"/>
      <c r="ADD295" s="36"/>
      <c r="ADE295" s="36"/>
      <c r="ADF295" s="36"/>
      <c r="ADG295" s="36"/>
      <c r="ADH295" s="36"/>
      <c r="ADI295" s="36"/>
      <c r="ADJ295" s="36"/>
      <c r="ADK295" s="36"/>
      <c r="ADL295" s="36"/>
      <c r="ADM295" s="36"/>
      <c r="ADN295" s="36"/>
      <c r="ADO295" s="36"/>
      <c r="ADP295" s="36"/>
      <c r="ADQ295" s="36"/>
      <c r="ADR295" s="36"/>
      <c r="ADS295" s="36"/>
      <c r="ADT295" s="36"/>
      <c r="ADU295" s="36"/>
      <c r="ADV295" s="36"/>
      <c r="ADW295" s="36"/>
      <c r="ADX295" s="36"/>
      <c r="ADY295" s="36"/>
      <c r="ADZ295" s="36"/>
      <c r="AEA295" s="36"/>
      <c r="AEB295" s="36"/>
      <c r="AEC295" s="36"/>
      <c r="AED295" s="36"/>
      <c r="AEE295" s="36"/>
      <c r="AEF295" s="36"/>
      <c r="AEG295" s="36"/>
      <c r="AEH295" s="36"/>
      <c r="AEI295" s="36"/>
      <c r="AEJ295" s="36"/>
      <c r="AEK295" s="36"/>
      <c r="AEL295" s="36"/>
      <c r="AEM295" s="36"/>
      <c r="AEN295" s="36"/>
      <c r="AEO295" s="36"/>
      <c r="AEP295" s="36"/>
      <c r="AEQ295" s="36"/>
      <c r="AER295" s="36"/>
      <c r="AES295" s="36"/>
      <c r="AET295" s="36"/>
      <c r="AEU295" s="36"/>
      <c r="AEV295" s="36"/>
      <c r="AEW295" s="36"/>
      <c r="AEX295" s="36"/>
      <c r="AEY295" s="36"/>
      <c r="AEZ295" s="36"/>
      <c r="AFA295" s="36"/>
      <c r="AFB295" s="36"/>
      <c r="AFC295" s="36"/>
      <c r="AFD295" s="36"/>
      <c r="AFE295" s="36"/>
      <c r="AFF295" s="36"/>
      <c r="AFG295" s="36"/>
      <c r="AFH295" s="36"/>
      <c r="AFI295" s="36"/>
      <c r="AFJ295" s="36"/>
      <c r="AFK295" s="36"/>
      <c r="AFL295" s="36"/>
      <c r="AFM295" s="36"/>
      <c r="AFN295" s="36"/>
      <c r="AFO295" s="36"/>
      <c r="AFP295" s="36"/>
      <c r="AFQ295" s="36"/>
      <c r="AFR295" s="36"/>
      <c r="AFS295" s="36"/>
      <c r="AFT295" s="36"/>
      <c r="AFU295" s="36"/>
      <c r="AFV295" s="36"/>
      <c r="AFW295" s="36"/>
      <c r="AFX295" s="36"/>
      <c r="AFY295" s="36"/>
      <c r="AFZ295" s="36"/>
      <c r="AGA295" s="36"/>
      <c r="AGB295" s="36"/>
      <c r="AGC295" s="36"/>
      <c r="AGD295" s="36"/>
      <c r="AGE295" s="36"/>
      <c r="AGF295" s="36"/>
      <c r="AGG295" s="36"/>
      <c r="AGH295" s="36"/>
      <c r="AGI295" s="36"/>
      <c r="AGJ295" s="36"/>
      <c r="AGK295" s="36"/>
      <c r="AGL295" s="36"/>
      <c r="AGM295" s="36"/>
      <c r="AGN295" s="36"/>
      <c r="AGO295" s="36"/>
      <c r="AGP295" s="36"/>
      <c r="AGQ295" s="36"/>
      <c r="AGR295" s="36"/>
      <c r="AGS295" s="36"/>
      <c r="AGT295" s="36"/>
      <c r="AGU295" s="36"/>
      <c r="AGV295" s="36"/>
      <c r="AGW295" s="36"/>
      <c r="AGX295" s="36"/>
      <c r="AGY295" s="36"/>
      <c r="AGZ295" s="36"/>
      <c r="AHA295" s="36"/>
      <c r="AHB295" s="36"/>
      <c r="AHC295" s="36"/>
      <c r="AHD295" s="36"/>
      <c r="AHE295" s="36"/>
      <c r="AHF295" s="36"/>
      <c r="AHG295" s="36"/>
      <c r="AHH295" s="36"/>
      <c r="AHI295" s="36"/>
      <c r="AHJ295" s="36"/>
      <c r="AHK295" s="36"/>
      <c r="AHL295" s="36"/>
      <c r="AHM295" s="36"/>
      <c r="AHN295" s="36"/>
      <c r="AHO295" s="36"/>
      <c r="AHP295" s="36"/>
      <c r="AHQ295" s="36"/>
      <c r="AHR295" s="36"/>
      <c r="AHS295" s="36"/>
      <c r="AHT295" s="36"/>
      <c r="AHU295" s="36"/>
      <c r="AHV295" s="36"/>
      <c r="AHW295" s="36"/>
      <c r="AHX295" s="36"/>
      <c r="AHY295" s="36"/>
      <c r="AHZ295" s="36"/>
      <c r="AIA295" s="36"/>
      <c r="AIB295" s="36"/>
      <c r="AIC295" s="36"/>
      <c r="AID295" s="36"/>
      <c r="AIE295" s="36"/>
      <c r="AIF295" s="36"/>
      <c r="AIG295" s="36"/>
      <c r="AIH295" s="36"/>
      <c r="AII295" s="36"/>
      <c r="AIJ295" s="36"/>
      <c r="AIK295" s="36"/>
      <c r="AIL295" s="36"/>
      <c r="AIM295" s="36"/>
      <c r="AIN295" s="36"/>
      <c r="AIO295" s="36"/>
      <c r="AIP295" s="36"/>
      <c r="AIQ295" s="36"/>
      <c r="AIR295" s="36"/>
      <c r="AIS295" s="36"/>
      <c r="AIT295" s="36"/>
      <c r="AIU295" s="36"/>
      <c r="AIV295" s="36"/>
      <c r="AIW295" s="36"/>
      <c r="AIX295" s="36"/>
      <c r="AIY295" s="36"/>
      <c r="AIZ295" s="36"/>
      <c r="AJA295" s="36"/>
      <c r="AJB295" s="36"/>
      <c r="AJC295" s="36"/>
      <c r="AJD295" s="36"/>
      <c r="AJE295" s="36"/>
      <c r="AJF295" s="36"/>
      <c r="AJG295" s="36"/>
      <c r="AJH295" s="36"/>
      <c r="AJI295" s="36"/>
      <c r="AJJ295" s="36"/>
      <c r="AJK295" s="36"/>
      <c r="AJL295" s="36"/>
      <c r="AJM295" s="36"/>
      <c r="AJN295" s="36"/>
      <c r="AJO295" s="36"/>
      <c r="AJP295" s="36"/>
      <c r="AJQ295" s="36"/>
      <c r="AJR295" s="36"/>
      <c r="AJS295" s="36"/>
      <c r="AJT295" s="36"/>
      <c r="AJU295" s="36"/>
      <c r="AJV295" s="36"/>
      <c r="AJW295" s="36"/>
      <c r="AJX295" s="36"/>
      <c r="AJY295" s="36"/>
      <c r="AJZ295" s="36"/>
      <c r="AKA295" s="36"/>
      <c r="AKB295" s="36"/>
      <c r="AKC295" s="36"/>
      <c r="AKD295" s="36"/>
      <c r="AKE295" s="36"/>
      <c r="AKF295" s="36"/>
      <c r="AKG295" s="36"/>
      <c r="AKH295" s="36"/>
      <c r="AKI295" s="36"/>
      <c r="AKJ295" s="36"/>
      <c r="AKK295" s="36"/>
      <c r="AKL295" s="36"/>
      <c r="AKM295" s="36"/>
      <c r="AKN295" s="36"/>
      <c r="AKO295" s="36"/>
      <c r="AKP295" s="36"/>
      <c r="AKQ295" s="36"/>
      <c r="AKR295" s="36"/>
      <c r="AKS295" s="36"/>
      <c r="AKT295" s="36"/>
      <c r="AKU295" s="36"/>
      <c r="AKV295" s="36"/>
      <c r="AKW295" s="36"/>
      <c r="AKX295" s="36"/>
      <c r="AKY295" s="36"/>
      <c r="AKZ295" s="36"/>
      <c r="ALA295" s="36"/>
      <c r="ALB295" s="36"/>
      <c r="ALC295" s="36"/>
      <c r="ALD295" s="36"/>
      <c r="ALE295" s="36"/>
      <c r="ALF295" s="36"/>
      <c r="ALG295" s="36"/>
      <c r="ALH295" s="36"/>
      <c r="ALI295" s="36"/>
      <c r="ALJ295" s="36"/>
      <c r="ALK295" s="36"/>
      <c r="ALL295" s="36"/>
      <c r="ALM295" s="36"/>
      <c r="ALN295" s="36"/>
      <c r="ALO295" s="36"/>
      <c r="ALP295" s="36"/>
      <c r="ALQ295" s="36"/>
      <c r="ALR295" s="36"/>
      <c r="ALS295" s="36"/>
      <c r="ALT295" s="36"/>
      <c r="ALU295" s="36"/>
      <c r="ALV295" s="36"/>
      <c r="ALW295" s="36"/>
      <c r="ALX295" s="36"/>
      <c r="ALY295" s="36"/>
      <c r="ALZ295" s="36"/>
      <c r="AMA295" s="36"/>
      <c r="AMB295" s="36"/>
      <c r="AMC295" s="36"/>
      <c r="AMD295" s="36"/>
      <c r="AME295" s="36"/>
      <c r="AMF295" s="36"/>
      <c r="AMG295" s="36"/>
      <c r="AMH295" s="36"/>
      <c r="AMI295" s="36"/>
      <c r="AMJ295" s="36"/>
      <c r="AMK295" s="36"/>
      <c r="AML295" s="36"/>
      <c r="AMM295" s="36"/>
      <c r="AMN295" s="36"/>
      <c r="AMO295" s="36"/>
      <c r="AMP295" s="36"/>
      <c r="AMQ295" s="36"/>
      <c r="AMR295" s="36"/>
      <c r="AMS295" s="36"/>
      <c r="AMT295" s="36"/>
      <c r="AMU295" s="36"/>
      <c r="AMV295" s="36"/>
      <c r="AMW295" s="36"/>
      <c r="AMX295" s="36"/>
      <c r="AMY295" s="36"/>
      <c r="AMZ295" s="36"/>
      <c r="ANA295" s="36"/>
      <c r="ANB295" s="36"/>
      <c r="ANC295" s="36"/>
      <c r="AND295" s="36"/>
      <c r="ANE295" s="36"/>
      <c r="ANF295" s="36"/>
      <c r="ANG295" s="36"/>
      <c r="ANH295" s="36"/>
      <c r="ANI295" s="36"/>
      <c r="ANJ295" s="36"/>
      <c r="ANK295" s="36"/>
      <c r="ANL295" s="36"/>
      <c r="ANM295" s="36"/>
      <c r="ANN295" s="36"/>
      <c r="ANO295" s="36"/>
      <c r="ANP295" s="36"/>
      <c r="ANQ295" s="36"/>
      <c r="ANR295" s="36"/>
      <c r="ANS295" s="36"/>
      <c r="ANT295" s="36"/>
      <c r="ANU295" s="36"/>
      <c r="ANV295" s="36"/>
      <c r="ANW295" s="36"/>
      <c r="ANX295" s="36"/>
      <c r="ANY295" s="36"/>
      <c r="ANZ295" s="36"/>
      <c r="AOA295" s="36"/>
      <c r="AOB295" s="36"/>
      <c r="AOC295" s="36"/>
      <c r="AOD295" s="36"/>
      <c r="AOE295" s="36"/>
      <c r="AOF295" s="36"/>
      <c r="AOG295" s="36"/>
      <c r="AOH295" s="36"/>
      <c r="AOI295" s="36"/>
      <c r="AOJ295" s="36"/>
      <c r="AOK295" s="36"/>
      <c r="AOL295" s="36"/>
      <c r="AOM295" s="36"/>
      <c r="AON295" s="36"/>
      <c r="AOO295" s="36"/>
      <c r="AOP295" s="36"/>
      <c r="AOQ295" s="36"/>
      <c r="AOR295" s="36"/>
      <c r="AOS295" s="36"/>
      <c r="AOT295" s="36"/>
      <c r="AOU295" s="36"/>
      <c r="AOV295" s="36"/>
      <c r="AOW295" s="36"/>
      <c r="AOX295" s="36"/>
      <c r="AOY295" s="36"/>
      <c r="AOZ295" s="36"/>
      <c r="APA295" s="36"/>
      <c r="APB295" s="36"/>
      <c r="APC295" s="36"/>
      <c r="APD295" s="36"/>
      <c r="APE295" s="36"/>
      <c r="APF295" s="36"/>
      <c r="APG295" s="36"/>
      <c r="APH295" s="36"/>
      <c r="API295" s="36"/>
      <c r="APJ295" s="36"/>
      <c r="APK295" s="36"/>
      <c r="APL295" s="36"/>
      <c r="APM295" s="36"/>
      <c r="APN295" s="36"/>
      <c r="APO295" s="36"/>
      <c r="APP295" s="36"/>
      <c r="APQ295" s="36"/>
      <c r="APR295" s="36"/>
      <c r="APS295" s="36"/>
      <c r="APT295" s="36"/>
      <c r="APU295" s="36"/>
      <c r="APV295" s="36"/>
      <c r="APW295" s="36"/>
      <c r="APX295" s="36"/>
      <c r="APY295" s="36"/>
      <c r="APZ295" s="36"/>
      <c r="AQA295" s="36"/>
      <c r="AQB295" s="36"/>
      <c r="AQC295" s="36"/>
      <c r="AQD295" s="36"/>
      <c r="AQE295" s="36"/>
      <c r="AQF295" s="36"/>
      <c r="AQG295" s="36"/>
      <c r="AQH295" s="36"/>
      <c r="AQI295" s="36"/>
      <c r="AQJ295" s="36"/>
      <c r="AQK295" s="36"/>
      <c r="AQL295" s="36"/>
      <c r="AQM295" s="36"/>
      <c r="AQN295" s="36"/>
      <c r="AQO295" s="36"/>
      <c r="AQP295" s="36"/>
      <c r="AQQ295" s="36"/>
      <c r="AQR295" s="36"/>
      <c r="AQS295" s="36"/>
      <c r="AQT295" s="36"/>
      <c r="AQU295" s="36"/>
      <c r="AQV295" s="36"/>
      <c r="AQW295" s="36"/>
      <c r="AQX295" s="36"/>
      <c r="AQY295" s="36"/>
      <c r="AQZ295" s="36"/>
      <c r="ARA295" s="36"/>
      <c r="ARB295" s="36"/>
      <c r="ARC295" s="36"/>
      <c r="ARD295" s="36"/>
      <c r="ARE295" s="36"/>
      <c r="ARF295" s="36"/>
      <c r="ARG295" s="36"/>
      <c r="ARH295" s="36"/>
      <c r="ARI295" s="36"/>
      <c r="ARJ295" s="36"/>
      <c r="ARK295" s="36"/>
      <c r="ARL295" s="36"/>
      <c r="ARM295" s="36"/>
      <c r="ARN295" s="36"/>
      <c r="ARO295" s="36"/>
      <c r="ARP295" s="36"/>
      <c r="ARQ295" s="36"/>
      <c r="ARR295" s="36"/>
      <c r="ARS295" s="36"/>
      <c r="ART295" s="36"/>
      <c r="ARU295" s="36"/>
      <c r="ARV295" s="36"/>
      <c r="ARW295" s="36"/>
      <c r="ARX295" s="36"/>
      <c r="ARY295" s="36"/>
      <c r="ARZ295" s="36"/>
      <c r="ASA295" s="36"/>
      <c r="ASB295" s="36"/>
      <c r="ASC295" s="36"/>
      <c r="ASD295" s="36"/>
      <c r="ASE295" s="36"/>
      <c r="ASF295" s="36"/>
      <c r="ASG295" s="36"/>
      <c r="ASH295" s="36"/>
      <c r="ASI295" s="36"/>
      <c r="ASJ295" s="36"/>
      <c r="ASK295" s="36"/>
      <c r="ASL295" s="36"/>
      <c r="ASM295" s="36"/>
      <c r="ASN295" s="36"/>
      <c r="ASO295" s="36"/>
      <c r="ASP295" s="36"/>
      <c r="ASQ295" s="36"/>
      <c r="ASR295" s="36"/>
      <c r="ASS295" s="36"/>
      <c r="AST295" s="36"/>
      <c r="ASU295" s="36"/>
      <c r="ASV295" s="36"/>
      <c r="ASW295" s="36"/>
      <c r="ASX295" s="36"/>
      <c r="ASY295" s="36"/>
      <c r="ASZ295" s="36"/>
      <c r="ATA295" s="36"/>
      <c r="ATB295" s="36"/>
      <c r="ATC295" s="36"/>
      <c r="ATD295" s="36"/>
      <c r="ATE295" s="36"/>
      <c r="ATF295" s="36"/>
      <c r="ATG295" s="36"/>
      <c r="ATH295" s="36"/>
      <c r="ATI295" s="36"/>
      <c r="ATJ295" s="36"/>
    </row>
    <row r="296" spans="1:1206" x14ac:dyDescent="0.25">
      <c r="A296" s="21"/>
      <c r="F296" s="22"/>
      <c r="I296" s="39"/>
      <c r="L296" s="36"/>
      <c r="M296" s="36"/>
      <c r="N296" s="36"/>
      <c r="O296" s="36"/>
      <c r="AC296" s="25"/>
      <c r="AD296" s="6"/>
      <c r="AE296" s="39"/>
      <c r="AF296" s="39"/>
      <c r="AH296" s="39"/>
      <c r="BF296" s="27"/>
      <c r="CJ296" s="36"/>
      <c r="CZ296" s="26"/>
      <c r="DA296" s="26"/>
      <c r="DB296" s="26"/>
      <c r="DC296" s="26"/>
      <c r="DD296" s="29"/>
      <c r="DQ296" s="26"/>
      <c r="DR296" s="26"/>
      <c r="DS296" s="26"/>
      <c r="DT296" s="26"/>
      <c r="DU296" s="26"/>
      <c r="DV296" s="26"/>
      <c r="EB296" s="26"/>
      <c r="EC296" s="30"/>
      <c r="EU296" s="31"/>
      <c r="FM296" s="30"/>
      <c r="GE296" s="32"/>
      <c r="GW296" s="30"/>
      <c r="HO296" s="32"/>
      <c r="IG296" s="30"/>
      <c r="IY296" s="31"/>
      <c r="KI296" s="31"/>
      <c r="ZX296" s="36"/>
      <c r="ZY296" s="36"/>
      <c r="ZZ296" s="36"/>
      <c r="AAA296" s="36"/>
      <c r="AAB296" s="36"/>
      <c r="AAC296" s="36"/>
      <c r="AAD296" s="36"/>
      <c r="AAE296" s="36"/>
      <c r="AAF296" s="36"/>
      <c r="AAG296" s="36"/>
      <c r="AAH296" s="36"/>
      <c r="AAI296" s="36"/>
      <c r="AAJ296" s="36"/>
      <c r="AAK296" s="36"/>
      <c r="AAL296" s="36"/>
      <c r="AAM296" s="36"/>
      <c r="AAN296" s="36"/>
      <c r="AAO296" s="36"/>
      <c r="AAP296" s="36"/>
      <c r="AAQ296" s="36"/>
      <c r="AAR296" s="36"/>
      <c r="AAS296" s="36"/>
      <c r="AAT296" s="36"/>
      <c r="AAU296" s="36"/>
      <c r="AAV296" s="36"/>
      <c r="AAW296" s="36"/>
      <c r="AAX296" s="36"/>
      <c r="AAY296" s="36"/>
      <c r="AAZ296" s="36"/>
      <c r="ABA296" s="36"/>
      <c r="ABB296" s="36"/>
      <c r="ABC296" s="36"/>
      <c r="ABD296" s="36"/>
      <c r="ABE296" s="36"/>
      <c r="ABF296" s="36"/>
      <c r="ABG296" s="36"/>
      <c r="ABH296" s="36"/>
      <c r="ABI296" s="36"/>
      <c r="ABJ296" s="36"/>
      <c r="ABK296" s="36"/>
      <c r="ABL296" s="36"/>
      <c r="ABM296" s="36"/>
      <c r="ABN296" s="36"/>
      <c r="ABO296" s="36"/>
      <c r="ABP296" s="36"/>
      <c r="ABQ296" s="36"/>
      <c r="ABR296" s="36"/>
      <c r="ABS296" s="36"/>
      <c r="ABT296" s="36"/>
      <c r="ABU296" s="36"/>
      <c r="ABV296" s="36"/>
      <c r="ABW296" s="36"/>
      <c r="ABX296" s="36"/>
      <c r="ABY296" s="36"/>
      <c r="ABZ296" s="36"/>
      <c r="ACA296" s="36"/>
      <c r="ACB296" s="36"/>
      <c r="ACC296" s="36"/>
      <c r="ACD296" s="36"/>
      <c r="ACE296" s="36"/>
      <c r="ACF296" s="36"/>
      <c r="ACG296" s="36"/>
      <c r="ACH296" s="36"/>
      <c r="ACI296" s="36"/>
      <c r="ACJ296" s="36"/>
      <c r="ACK296" s="36"/>
      <c r="ACL296" s="36"/>
      <c r="ACM296" s="36"/>
      <c r="ACN296" s="36"/>
      <c r="ACO296" s="36"/>
      <c r="ACP296" s="36"/>
      <c r="ACQ296" s="36"/>
      <c r="ACR296" s="36"/>
      <c r="ACS296" s="36"/>
      <c r="ACT296" s="36"/>
      <c r="ACU296" s="36"/>
      <c r="ACV296" s="36"/>
      <c r="ACW296" s="36"/>
      <c r="ACX296" s="36"/>
      <c r="ACY296" s="36"/>
      <c r="ACZ296" s="36"/>
      <c r="ADA296" s="36"/>
      <c r="ADB296" s="36"/>
      <c r="ADC296" s="36"/>
      <c r="ADD296" s="36"/>
      <c r="ADE296" s="36"/>
      <c r="ADF296" s="36"/>
      <c r="ADG296" s="36"/>
      <c r="ADH296" s="36"/>
      <c r="ADI296" s="36"/>
      <c r="ADJ296" s="36"/>
      <c r="ADK296" s="36"/>
      <c r="ADL296" s="36"/>
      <c r="ADM296" s="36"/>
      <c r="ADN296" s="36"/>
      <c r="ADO296" s="36"/>
      <c r="ADP296" s="36"/>
      <c r="ADQ296" s="36"/>
      <c r="ADR296" s="36"/>
      <c r="ADS296" s="36"/>
      <c r="ADT296" s="36"/>
      <c r="ADU296" s="36"/>
      <c r="ADV296" s="36"/>
      <c r="ADW296" s="36"/>
      <c r="ADX296" s="36"/>
      <c r="ADY296" s="36"/>
      <c r="ADZ296" s="36"/>
      <c r="AEA296" s="36"/>
      <c r="AEB296" s="36"/>
      <c r="AEC296" s="36"/>
      <c r="AED296" s="36"/>
      <c r="AEE296" s="36"/>
      <c r="AEF296" s="36"/>
      <c r="AEG296" s="36"/>
      <c r="AEH296" s="36"/>
      <c r="AEI296" s="36"/>
      <c r="AEJ296" s="36"/>
      <c r="AEK296" s="36"/>
      <c r="AEL296" s="36"/>
      <c r="AEM296" s="36"/>
      <c r="AEN296" s="36"/>
      <c r="AEO296" s="36"/>
      <c r="AEP296" s="36"/>
      <c r="AEQ296" s="36"/>
      <c r="AER296" s="36"/>
      <c r="AES296" s="36"/>
      <c r="AET296" s="36"/>
      <c r="AEU296" s="36"/>
      <c r="AEV296" s="36"/>
      <c r="AEW296" s="36"/>
      <c r="AEX296" s="36"/>
      <c r="AEY296" s="36"/>
      <c r="AEZ296" s="36"/>
      <c r="AFA296" s="36"/>
      <c r="AFB296" s="36"/>
      <c r="AFC296" s="36"/>
      <c r="AFD296" s="36"/>
      <c r="AFE296" s="36"/>
      <c r="AFF296" s="36"/>
      <c r="AFG296" s="36"/>
      <c r="AFH296" s="36"/>
      <c r="AFI296" s="36"/>
      <c r="AFJ296" s="36"/>
      <c r="AFK296" s="36"/>
      <c r="AFL296" s="36"/>
      <c r="AFM296" s="36"/>
      <c r="AFN296" s="36"/>
      <c r="AFO296" s="36"/>
      <c r="AFP296" s="36"/>
      <c r="AFQ296" s="36"/>
      <c r="AFR296" s="36"/>
      <c r="AFS296" s="36"/>
      <c r="AFT296" s="36"/>
      <c r="AFU296" s="36"/>
      <c r="AFV296" s="36"/>
      <c r="AFW296" s="36"/>
      <c r="AFX296" s="36"/>
      <c r="AFY296" s="36"/>
      <c r="AFZ296" s="36"/>
      <c r="AGA296" s="36"/>
      <c r="AGB296" s="36"/>
      <c r="AGC296" s="36"/>
      <c r="AGD296" s="36"/>
      <c r="AGE296" s="36"/>
      <c r="AGF296" s="36"/>
      <c r="AGG296" s="36"/>
      <c r="AGH296" s="36"/>
      <c r="AGI296" s="36"/>
      <c r="AGJ296" s="36"/>
      <c r="AGK296" s="36"/>
      <c r="AGL296" s="36"/>
      <c r="AGM296" s="36"/>
      <c r="AGN296" s="36"/>
      <c r="AGO296" s="36"/>
      <c r="AGP296" s="36"/>
      <c r="AGQ296" s="36"/>
      <c r="AGR296" s="36"/>
      <c r="AGS296" s="36"/>
      <c r="AGT296" s="36"/>
      <c r="AGU296" s="36"/>
      <c r="AGV296" s="36"/>
      <c r="AGW296" s="36"/>
      <c r="AGX296" s="36"/>
      <c r="AGY296" s="36"/>
      <c r="AGZ296" s="36"/>
      <c r="AHA296" s="36"/>
      <c r="AHB296" s="36"/>
      <c r="AHC296" s="36"/>
      <c r="AHD296" s="36"/>
      <c r="AHE296" s="36"/>
      <c r="AHF296" s="36"/>
      <c r="AHG296" s="36"/>
      <c r="AHH296" s="36"/>
      <c r="AHI296" s="36"/>
      <c r="AHJ296" s="36"/>
      <c r="AHK296" s="36"/>
      <c r="AHL296" s="36"/>
      <c r="AHM296" s="36"/>
      <c r="AHN296" s="36"/>
      <c r="AHO296" s="36"/>
      <c r="AHP296" s="36"/>
      <c r="AHQ296" s="36"/>
      <c r="AHR296" s="36"/>
      <c r="AHS296" s="36"/>
      <c r="AHT296" s="36"/>
      <c r="AHU296" s="36"/>
      <c r="AHV296" s="36"/>
      <c r="AHW296" s="36"/>
      <c r="AHX296" s="36"/>
      <c r="AHY296" s="36"/>
      <c r="AHZ296" s="36"/>
      <c r="AIA296" s="36"/>
      <c r="AIB296" s="36"/>
      <c r="AIC296" s="36"/>
      <c r="AID296" s="36"/>
      <c r="AIE296" s="36"/>
      <c r="AIF296" s="36"/>
      <c r="AIG296" s="36"/>
      <c r="AIH296" s="36"/>
      <c r="AII296" s="36"/>
      <c r="AIJ296" s="36"/>
      <c r="AIK296" s="36"/>
      <c r="AIL296" s="36"/>
      <c r="AIM296" s="36"/>
      <c r="AIN296" s="36"/>
      <c r="AIO296" s="36"/>
      <c r="AIP296" s="36"/>
      <c r="AIQ296" s="36"/>
      <c r="AIR296" s="36"/>
      <c r="AIS296" s="36"/>
      <c r="AIT296" s="36"/>
      <c r="AIU296" s="36"/>
      <c r="AIV296" s="36"/>
      <c r="AIW296" s="36"/>
      <c r="AIX296" s="36"/>
      <c r="AIY296" s="36"/>
      <c r="AIZ296" s="36"/>
      <c r="AJA296" s="36"/>
      <c r="AJB296" s="36"/>
      <c r="AJC296" s="36"/>
      <c r="AJD296" s="36"/>
      <c r="AJE296" s="36"/>
      <c r="AJF296" s="36"/>
      <c r="AJG296" s="36"/>
      <c r="AJH296" s="36"/>
      <c r="AJI296" s="36"/>
      <c r="AJJ296" s="36"/>
      <c r="AJK296" s="36"/>
      <c r="AJL296" s="36"/>
      <c r="AJM296" s="36"/>
      <c r="AJN296" s="36"/>
      <c r="AJO296" s="36"/>
      <c r="AJP296" s="36"/>
      <c r="AJQ296" s="36"/>
      <c r="AJR296" s="36"/>
      <c r="AJS296" s="36"/>
      <c r="AJT296" s="36"/>
      <c r="AJU296" s="36"/>
      <c r="AJV296" s="36"/>
      <c r="AJW296" s="36"/>
      <c r="AJX296" s="36"/>
      <c r="AJY296" s="36"/>
      <c r="AJZ296" s="36"/>
      <c r="AKA296" s="36"/>
      <c r="AKB296" s="36"/>
      <c r="AKC296" s="36"/>
      <c r="AKD296" s="36"/>
      <c r="AKE296" s="36"/>
      <c r="AKF296" s="36"/>
      <c r="AKG296" s="36"/>
      <c r="AKH296" s="36"/>
      <c r="AKI296" s="36"/>
      <c r="AKJ296" s="36"/>
      <c r="AKK296" s="36"/>
      <c r="AKL296" s="36"/>
      <c r="AKM296" s="36"/>
      <c r="AKN296" s="36"/>
      <c r="AKO296" s="36"/>
      <c r="AKP296" s="36"/>
      <c r="AKQ296" s="36"/>
      <c r="AKR296" s="36"/>
      <c r="AKS296" s="36"/>
      <c r="AKT296" s="36"/>
      <c r="AKU296" s="36"/>
      <c r="AKV296" s="36"/>
      <c r="AKW296" s="36"/>
      <c r="AKX296" s="36"/>
      <c r="AKY296" s="36"/>
      <c r="AKZ296" s="36"/>
      <c r="ALA296" s="36"/>
      <c r="ALB296" s="36"/>
      <c r="ALC296" s="36"/>
      <c r="ALD296" s="36"/>
      <c r="ALE296" s="36"/>
      <c r="ALF296" s="36"/>
      <c r="ALG296" s="36"/>
      <c r="ALH296" s="36"/>
      <c r="ALI296" s="36"/>
      <c r="ALJ296" s="36"/>
      <c r="ALK296" s="36"/>
      <c r="ALL296" s="36"/>
      <c r="ALM296" s="36"/>
      <c r="ALN296" s="36"/>
      <c r="ALO296" s="36"/>
      <c r="ALP296" s="36"/>
      <c r="ALQ296" s="36"/>
      <c r="ALR296" s="36"/>
      <c r="ALS296" s="36"/>
      <c r="ALT296" s="36"/>
      <c r="ALU296" s="36"/>
      <c r="ALV296" s="36"/>
      <c r="ALW296" s="36"/>
      <c r="ALX296" s="36"/>
      <c r="ALY296" s="36"/>
      <c r="ALZ296" s="36"/>
      <c r="AMA296" s="36"/>
      <c r="AMB296" s="36"/>
      <c r="AMC296" s="36"/>
      <c r="AMD296" s="36"/>
      <c r="AME296" s="36"/>
      <c r="AMF296" s="36"/>
      <c r="AMG296" s="36"/>
      <c r="AMH296" s="36"/>
      <c r="AMI296" s="36"/>
      <c r="AMJ296" s="36"/>
      <c r="AMK296" s="36"/>
      <c r="AML296" s="36"/>
      <c r="AMM296" s="36"/>
      <c r="AMN296" s="36"/>
      <c r="AMO296" s="36"/>
      <c r="AMP296" s="36"/>
      <c r="AMQ296" s="36"/>
      <c r="AMR296" s="36"/>
      <c r="AMS296" s="36"/>
      <c r="AMT296" s="36"/>
      <c r="AMU296" s="36"/>
      <c r="AMV296" s="36"/>
      <c r="AMW296" s="36"/>
      <c r="AMX296" s="36"/>
      <c r="AMY296" s="36"/>
      <c r="AMZ296" s="36"/>
      <c r="ANA296" s="36"/>
      <c r="ANB296" s="36"/>
      <c r="ANC296" s="36"/>
      <c r="AND296" s="36"/>
      <c r="ANE296" s="36"/>
      <c r="ANF296" s="36"/>
      <c r="ANG296" s="36"/>
      <c r="ANH296" s="36"/>
      <c r="ANI296" s="36"/>
      <c r="ANJ296" s="36"/>
      <c r="ANK296" s="36"/>
      <c r="ANL296" s="36"/>
      <c r="ANM296" s="36"/>
      <c r="ANN296" s="36"/>
      <c r="ANO296" s="36"/>
      <c r="ANP296" s="36"/>
      <c r="ANQ296" s="36"/>
      <c r="ANR296" s="36"/>
      <c r="ANS296" s="36"/>
      <c r="ANT296" s="36"/>
      <c r="ANU296" s="36"/>
      <c r="ANV296" s="36"/>
      <c r="ANW296" s="36"/>
      <c r="ANX296" s="36"/>
      <c r="ANY296" s="36"/>
      <c r="ANZ296" s="36"/>
      <c r="AOA296" s="36"/>
      <c r="AOB296" s="36"/>
      <c r="AOC296" s="36"/>
      <c r="AOD296" s="36"/>
      <c r="AOE296" s="36"/>
      <c r="AOF296" s="36"/>
      <c r="AOG296" s="36"/>
      <c r="AOH296" s="36"/>
      <c r="AOI296" s="36"/>
      <c r="AOJ296" s="36"/>
      <c r="AOK296" s="36"/>
      <c r="AOL296" s="36"/>
      <c r="AOM296" s="36"/>
      <c r="AON296" s="36"/>
      <c r="AOO296" s="36"/>
      <c r="AOP296" s="36"/>
      <c r="AOQ296" s="36"/>
      <c r="AOR296" s="36"/>
      <c r="AOS296" s="36"/>
      <c r="AOT296" s="36"/>
      <c r="AOU296" s="36"/>
      <c r="AOV296" s="36"/>
      <c r="AOW296" s="36"/>
      <c r="AOX296" s="36"/>
      <c r="AOY296" s="36"/>
      <c r="AOZ296" s="36"/>
      <c r="APA296" s="36"/>
      <c r="APB296" s="36"/>
      <c r="APC296" s="36"/>
      <c r="APD296" s="36"/>
      <c r="APE296" s="36"/>
      <c r="APF296" s="36"/>
      <c r="APG296" s="36"/>
      <c r="APH296" s="36"/>
      <c r="API296" s="36"/>
      <c r="APJ296" s="36"/>
      <c r="APK296" s="36"/>
      <c r="APL296" s="36"/>
      <c r="APM296" s="36"/>
      <c r="APN296" s="36"/>
      <c r="APO296" s="36"/>
      <c r="APP296" s="36"/>
      <c r="APQ296" s="36"/>
      <c r="APR296" s="36"/>
      <c r="APS296" s="36"/>
      <c r="APT296" s="36"/>
      <c r="APU296" s="36"/>
      <c r="APV296" s="36"/>
      <c r="APW296" s="36"/>
      <c r="APX296" s="36"/>
      <c r="APY296" s="36"/>
      <c r="APZ296" s="36"/>
      <c r="AQA296" s="36"/>
      <c r="AQB296" s="36"/>
      <c r="AQC296" s="36"/>
      <c r="AQD296" s="36"/>
      <c r="AQE296" s="36"/>
      <c r="AQF296" s="36"/>
      <c r="AQG296" s="36"/>
      <c r="AQH296" s="36"/>
      <c r="AQI296" s="36"/>
      <c r="AQJ296" s="36"/>
      <c r="AQK296" s="36"/>
      <c r="AQL296" s="36"/>
      <c r="AQM296" s="36"/>
      <c r="AQN296" s="36"/>
      <c r="AQO296" s="36"/>
      <c r="AQP296" s="36"/>
      <c r="AQQ296" s="36"/>
      <c r="AQR296" s="36"/>
      <c r="AQS296" s="36"/>
      <c r="AQT296" s="36"/>
      <c r="AQU296" s="36"/>
      <c r="AQV296" s="36"/>
      <c r="AQW296" s="36"/>
      <c r="AQX296" s="36"/>
      <c r="AQY296" s="36"/>
      <c r="AQZ296" s="36"/>
      <c r="ARA296" s="36"/>
      <c r="ARB296" s="36"/>
      <c r="ARC296" s="36"/>
      <c r="ARD296" s="36"/>
      <c r="ARE296" s="36"/>
      <c r="ARF296" s="36"/>
      <c r="ARG296" s="36"/>
      <c r="ARH296" s="36"/>
      <c r="ARI296" s="36"/>
      <c r="ARJ296" s="36"/>
      <c r="ARK296" s="36"/>
      <c r="ARL296" s="36"/>
      <c r="ARM296" s="36"/>
      <c r="ARN296" s="36"/>
      <c r="ARO296" s="36"/>
      <c r="ARP296" s="36"/>
      <c r="ARQ296" s="36"/>
      <c r="ARR296" s="36"/>
      <c r="ARS296" s="36"/>
      <c r="ART296" s="36"/>
      <c r="ARU296" s="36"/>
      <c r="ARV296" s="36"/>
      <c r="ARW296" s="36"/>
      <c r="ARX296" s="36"/>
      <c r="ARY296" s="36"/>
      <c r="ARZ296" s="36"/>
      <c r="ASA296" s="36"/>
      <c r="ASB296" s="36"/>
      <c r="ASC296" s="36"/>
      <c r="ASD296" s="36"/>
      <c r="ASE296" s="36"/>
      <c r="ASF296" s="36"/>
      <c r="ASG296" s="36"/>
      <c r="ASH296" s="36"/>
      <c r="ASI296" s="36"/>
      <c r="ASJ296" s="36"/>
      <c r="ASK296" s="36"/>
      <c r="ASL296" s="36"/>
      <c r="ASM296" s="36"/>
      <c r="ASN296" s="36"/>
      <c r="ASO296" s="36"/>
      <c r="ASP296" s="36"/>
      <c r="ASQ296" s="36"/>
      <c r="ASR296" s="36"/>
      <c r="ASS296" s="36"/>
      <c r="AST296" s="36"/>
      <c r="ASU296" s="36"/>
      <c r="ASV296" s="36"/>
      <c r="ASW296" s="36"/>
      <c r="ASX296" s="36"/>
      <c r="ASY296" s="36"/>
      <c r="ASZ296" s="36"/>
      <c r="ATA296" s="36"/>
      <c r="ATB296" s="36"/>
      <c r="ATC296" s="36"/>
      <c r="ATD296" s="36"/>
      <c r="ATE296" s="36"/>
      <c r="ATF296" s="36"/>
      <c r="ATG296" s="36"/>
      <c r="ATH296" s="36"/>
      <c r="ATI296" s="36"/>
      <c r="ATJ296" s="36"/>
    </row>
    <row r="297" spans="1:1206" x14ac:dyDescent="0.25">
      <c r="A297" s="21"/>
      <c r="F297" s="22"/>
      <c r="I297" s="39"/>
      <c r="AC297" s="25"/>
      <c r="AD297" s="6"/>
      <c r="AE297" s="39"/>
      <c r="AF297" s="39"/>
      <c r="AH297" s="39"/>
      <c r="BF297" s="27"/>
      <c r="CJ297" s="36"/>
      <c r="CZ297" s="26"/>
      <c r="DA297" s="26"/>
      <c r="DB297" s="26"/>
      <c r="DC297" s="26"/>
      <c r="DD297" s="29"/>
      <c r="DQ297" s="26"/>
      <c r="DR297" s="26"/>
      <c r="DS297" s="26"/>
      <c r="DT297" s="26"/>
      <c r="DU297" s="26"/>
      <c r="DV297" s="26"/>
      <c r="EB297" s="26"/>
      <c r="EC297" s="30"/>
      <c r="EU297" s="31"/>
      <c r="FM297" s="30"/>
      <c r="GE297" s="32"/>
      <c r="GW297" s="30"/>
      <c r="HO297" s="32"/>
      <c r="IG297" s="30"/>
      <c r="IY297" s="31"/>
      <c r="KI297" s="31"/>
      <c r="WH297" s="36"/>
      <c r="WI297" s="36"/>
      <c r="WJ297" s="36"/>
      <c r="WK297" s="36"/>
      <c r="WL297" s="36"/>
      <c r="WM297" s="36"/>
      <c r="WN297" s="36"/>
      <c r="WO297" s="36"/>
      <c r="WP297" s="36"/>
      <c r="WQ297" s="36"/>
      <c r="WR297" s="36"/>
      <c r="WS297" s="36"/>
      <c r="WT297" s="36"/>
      <c r="WU297" s="36"/>
      <c r="WV297" s="36"/>
      <c r="WW297" s="36"/>
      <c r="WX297" s="36"/>
      <c r="WY297" s="36"/>
      <c r="WZ297" s="36"/>
      <c r="XA297" s="36"/>
      <c r="XB297" s="36"/>
      <c r="XC297" s="36"/>
      <c r="XD297" s="36"/>
      <c r="XE297" s="36"/>
      <c r="XF297" s="36"/>
      <c r="XG297" s="36"/>
      <c r="XH297" s="36"/>
      <c r="XI297" s="36"/>
      <c r="XJ297" s="36"/>
      <c r="XK297" s="36"/>
      <c r="XL297" s="36"/>
      <c r="XM297" s="36"/>
      <c r="XN297" s="36"/>
      <c r="XO297" s="36"/>
      <c r="XP297" s="36"/>
      <c r="XQ297" s="36"/>
      <c r="XR297" s="36"/>
      <c r="XS297" s="36"/>
      <c r="XT297" s="36"/>
      <c r="XU297" s="36"/>
      <c r="XV297" s="36"/>
      <c r="XW297" s="36"/>
      <c r="XX297" s="36"/>
      <c r="XY297" s="36"/>
      <c r="XZ297" s="36"/>
      <c r="YA297" s="36"/>
      <c r="YB297" s="36"/>
      <c r="YC297" s="36"/>
      <c r="YD297" s="36"/>
      <c r="YE297" s="36"/>
      <c r="YF297" s="36"/>
      <c r="YG297" s="36"/>
      <c r="YH297" s="36"/>
      <c r="YI297" s="36"/>
      <c r="YJ297" s="36"/>
      <c r="YK297" s="36"/>
      <c r="YL297" s="36"/>
      <c r="YM297" s="36"/>
      <c r="YN297" s="36"/>
      <c r="YO297" s="36"/>
      <c r="YP297" s="36"/>
      <c r="YQ297" s="36"/>
      <c r="YR297" s="36"/>
      <c r="YS297" s="36"/>
      <c r="YT297" s="36"/>
      <c r="YU297" s="36"/>
      <c r="YV297" s="36"/>
      <c r="YW297" s="36"/>
      <c r="YX297" s="36"/>
      <c r="YY297" s="36"/>
      <c r="YZ297" s="36"/>
      <c r="ZA297" s="36"/>
      <c r="ZB297" s="36"/>
      <c r="ZC297" s="36"/>
      <c r="ZD297" s="36"/>
      <c r="ZE297" s="36"/>
      <c r="ZF297" s="36"/>
      <c r="ZG297" s="36"/>
      <c r="ZH297" s="36"/>
      <c r="ZI297" s="36"/>
      <c r="ZJ297" s="36"/>
      <c r="ZK297" s="36"/>
      <c r="ZL297" s="36"/>
      <c r="ZM297" s="36"/>
      <c r="ZN297" s="36"/>
      <c r="ZO297" s="36"/>
      <c r="ZP297" s="36"/>
      <c r="ZQ297" s="36"/>
      <c r="ZR297" s="36"/>
      <c r="ZS297" s="36"/>
      <c r="ZT297" s="36"/>
      <c r="ZU297" s="36"/>
      <c r="ZV297" s="36"/>
      <c r="ZW297" s="36"/>
      <c r="ZX297" s="36"/>
      <c r="ZY297" s="36"/>
      <c r="ZZ297" s="36"/>
      <c r="AAA297" s="36"/>
      <c r="AAB297" s="36"/>
      <c r="AAC297" s="36"/>
      <c r="AAD297" s="36"/>
      <c r="AAE297" s="36"/>
      <c r="AAF297" s="36"/>
      <c r="AAG297" s="36"/>
      <c r="AAH297" s="36"/>
      <c r="AAI297" s="36"/>
      <c r="AAJ297" s="36"/>
      <c r="AAK297" s="36"/>
      <c r="AAL297" s="36"/>
      <c r="AAM297" s="36"/>
      <c r="AAN297" s="36"/>
      <c r="AAO297" s="36"/>
      <c r="AAP297" s="36"/>
      <c r="AAQ297" s="36"/>
      <c r="AAR297" s="36"/>
      <c r="AAS297" s="36"/>
      <c r="AAT297" s="36"/>
      <c r="AAU297" s="36"/>
      <c r="AAV297" s="36"/>
      <c r="AAW297" s="36"/>
      <c r="AAX297" s="36"/>
      <c r="AAY297" s="36"/>
      <c r="AAZ297" s="36"/>
      <c r="ABA297" s="36"/>
      <c r="ABB297" s="36"/>
      <c r="ABC297" s="36"/>
      <c r="ABD297" s="36"/>
      <c r="ABE297" s="36"/>
      <c r="ABF297" s="36"/>
      <c r="ABG297" s="36"/>
      <c r="ABH297" s="36"/>
      <c r="ABI297" s="36"/>
      <c r="ABJ297" s="36"/>
      <c r="ABK297" s="36"/>
      <c r="ABL297" s="36"/>
      <c r="ABM297" s="36"/>
      <c r="ABN297" s="36"/>
      <c r="ABO297" s="36"/>
      <c r="ABP297" s="36"/>
      <c r="ABQ297" s="36"/>
      <c r="ABR297" s="36"/>
      <c r="ABS297" s="36"/>
      <c r="ABT297" s="36"/>
      <c r="ABU297" s="36"/>
      <c r="ABV297" s="36"/>
      <c r="ABW297" s="36"/>
      <c r="ABX297" s="36"/>
      <c r="ABY297" s="36"/>
      <c r="ABZ297" s="36"/>
      <c r="ACA297" s="36"/>
      <c r="ACB297" s="36"/>
      <c r="ACC297" s="36"/>
      <c r="ACD297" s="36"/>
      <c r="ACE297" s="36"/>
      <c r="ACF297" s="36"/>
      <c r="ACG297" s="36"/>
      <c r="ACH297" s="36"/>
      <c r="ACI297" s="36"/>
      <c r="ACJ297" s="36"/>
      <c r="ACK297" s="36"/>
      <c r="ACL297" s="36"/>
      <c r="ACM297" s="36"/>
      <c r="ACN297" s="36"/>
      <c r="ACO297" s="36"/>
      <c r="ACP297" s="36"/>
      <c r="ACQ297" s="36"/>
      <c r="ACR297" s="36"/>
      <c r="ACS297" s="36"/>
      <c r="ACT297" s="36"/>
      <c r="ACU297" s="36"/>
      <c r="ACV297" s="36"/>
      <c r="ACW297" s="36"/>
      <c r="ACX297" s="36"/>
      <c r="ACY297" s="36"/>
      <c r="ACZ297" s="36"/>
      <c r="ADA297" s="36"/>
      <c r="ADB297" s="36"/>
      <c r="ADC297" s="36"/>
      <c r="ADD297" s="36"/>
      <c r="ADE297" s="36"/>
      <c r="ADF297" s="36"/>
      <c r="ADG297" s="36"/>
      <c r="ADH297" s="36"/>
      <c r="ADI297" s="36"/>
      <c r="ADJ297" s="36"/>
      <c r="ADK297" s="36"/>
      <c r="ADL297" s="36"/>
      <c r="ADM297" s="36"/>
      <c r="ADN297" s="36"/>
      <c r="ADO297" s="36"/>
      <c r="ADP297" s="36"/>
      <c r="ADQ297" s="36"/>
      <c r="ADR297" s="36"/>
      <c r="ADS297" s="36"/>
      <c r="ADT297" s="36"/>
      <c r="ADU297" s="36"/>
      <c r="ADV297" s="36"/>
      <c r="ADW297" s="36"/>
      <c r="ADX297" s="36"/>
      <c r="ADY297" s="36"/>
      <c r="ADZ297" s="36"/>
      <c r="AEA297" s="36"/>
      <c r="AEB297" s="36"/>
      <c r="AEC297" s="36"/>
      <c r="AED297" s="36"/>
      <c r="AEE297" s="36"/>
      <c r="AEF297" s="36"/>
      <c r="AEG297" s="36"/>
      <c r="AEH297" s="36"/>
      <c r="AEI297" s="36"/>
      <c r="AEJ297" s="36"/>
      <c r="AEK297" s="36"/>
      <c r="AEL297" s="36"/>
      <c r="AEM297" s="36"/>
      <c r="AEN297" s="36"/>
      <c r="AEO297" s="36"/>
      <c r="AEP297" s="36"/>
      <c r="AEQ297" s="36"/>
      <c r="AER297" s="36"/>
      <c r="AES297" s="36"/>
      <c r="AET297" s="36"/>
      <c r="AEU297" s="36"/>
      <c r="AEV297" s="36"/>
      <c r="AEW297" s="36"/>
      <c r="AEX297" s="36"/>
      <c r="AEY297" s="36"/>
      <c r="AEZ297" s="36"/>
      <c r="AFA297" s="36"/>
      <c r="AFB297" s="36"/>
      <c r="AFC297" s="36"/>
      <c r="AFD297" s="36"/>
      <c r="AFE297" s="36"/>
      <c r="AFF297" s="36"/>
      <c r="AFG297" s="36"/>
      <c r="AFH297" s="36"/>
      <c r="AFI297" s="36"/>
      <c r="AFJ297" s="36"/>
      <c r="AFK297" s="36"/>
      <c r="AFL297" s="36"/>
      <c r="AFM297" s="36"/>
      <c r="AFN297" s="36"/>
      <c r="AFO297" s="36"/>
      <c r="AFP297" s="36"/>
      <c r="AFQ297" s="36"/>
      <c r="AFR297" s="36"/>
      <c r="AFS297" s="36"/>
      <c r="AFT297" s="36"/>
      <c r="AFU297" s="36"/>
      <c r="AFV297" s="36"/>
      <c r="AFW297" s="36"/>
      <c r="AFX297" s="36"/>
      <c r="AFY297" s="36"/>
      <c r="AFZ297" s="36"/>
      <c r="AGA297" s="36"/>
      <c r="AGB297" s="36"/>
      <c r="AGC297" s="36"/>
      <c r="AGD297" s="36"/>
      <c r="AGE297" s="36"/>
      <c r="AGF297" s="36"/>
      <c r="AGG297" s="36"/>
      <c r="AGH297" s="36"/>
      <c r="AGI297" s="36"/>
      <c r="AGJ297" s="36"/>
      <c r="AGK297" s="36"/>
      <c r="AGL297" s="36"/>
      <c r="AGM297" s="36"/>
      <c r="AGN297" s="36"/>
      <c r="AGO297" s="36"/>
      <c r="AGP297" s="36"/>
      <c r="AGQ297" s="36"/>
      <c r="AGR297" s="36"/>
      <c r="AGS297" s="36"/>
      <c r="AGT297" s="36"/>
      <c r="AGU297" s="36"/>
      <c r="AGV297" s="36"/>
      <c r="AGW297" s="36"/>
      <c r="AGX297" s="36"/>
      <c r="AGY297" s="36"/>
      <c r="AGZ297" s="36"/>
      <c r="AHA297" s="36"/>
      <c r="AHB297" s="36"/>
      <c r="AHC297" s="36"/>
      <c r="AHD297" s="36"/>
      <c r="AHE297" s="36"/>
      <c r="AHF297" s="36"/>
      <c r="AHG297" s="36"/>
      <c r="AHH297" s="36"/>
      <c r="AHI297" s="36"/>
      <c r="AHJ297" s="36"/>
      <c r="AHK297" s="36"/>
      <c r="AHL297" s="36"/>
      <c r="AHM297" s="36"/>
      <c r="AHN297" s="36"/>
      <c r="AHO297" s="36"/>
      <c r="AHP297" s="36"/>
      <c r="AHQ297" s="36"/>
      <c r="AHR297" s="36"/>
      <c r="AHS297" s="36"/>
      <c r="AHT297" s="36"/>
      <c r="AHU297" s="36"/>
      <c r="AHV297" s="36"/>
      <c r="AHW297" s="36"/>
      <c r="AHX297" s="36"/>
      <c r="AHY297" s="36"/>
      <c r="AHZ297" s="36"/>
      <c r="AIA297" s="36"/>
      <c r="AIB297" s="36"/>
      <c r="AIC297" s="36"/>
      <c r="AID297" s="36"/>
      <c r="AIE297" s="36"/>
      <c r="AIF297" s="36"/>
      <c r="AIG297" s="36"/>
      <c r="AIH297" s="36"/>
      <c r="AII297" s="36"/>
      <c r="AIJ297" s="36"/>
      <c r="AIK297" s="36"/>
      <c r="AIL297" s="36"/>
      <c r="AIM297" s="36"/>
      <c r="AIN297" s="36"/>
      <c r="AIO297" s="36"/>
      <c r="AIP297" s="36"/>
      <c r="AIQ297" s="36"/>
      <c r="AIR297" s="36"/>
      <c r="AIS297" s="36"/>
      <c r="AIT297" s="36"/>
      <c r="AIU297" s="36"/>
      <c r="AIV297" s="36"/>
      <c r="AIW297" s="36"/>
      <c r="AIX297" s="36"/>
      <c r="AIY297" s="36"/>
      <c r="AIZ297" s="36"/>
      <c r="AJA297" s="36"/>
      <c r="AJB297" s="36"/>
      <c r="AJC297" s="36"/>
      <c r="AJD297" s="36"/>
      <c r="AJE297" s="36"/>
      <c r="AJF297" s="36"/>
      <c r="AJG297" s="36"/>
      <c r="AJH297" s="36"/>
      <c r="AJI297" s="36"/>
      <c r="AJJ297" s="36"/>
      <c r="AJK297" s="36"/>
      <c r="AJL297" s="36"/>
      <c r="AJM297" s="36"/>
      <c r="AJN297" s="36"/>
      <c r="AJO297" s="36"/>
      <c r="AJP297" s="36"/>
      <c r="AJQ297" s="36"/>
      <c r="AJR297" s="36"/>
      <c r="AJS297" s="36"/>
      <c r="AJT297" s="36"/>
      <c r="AJU297" s="36"/>
      <c r="AJV297" s="36"/>
      <c r="AJW297" s="36"/>
      <c r="AJX297" s="36"/>
      <c r="AJY297" s="36"/>
      <c r="AJZ297" s="36"/>
      <c r="AKA297" s="36"/>
      <c r="AKB297" s="36"/>
      <c r="AKC297" s="36"/>
      <c r="AKD297" s="36"/>
      <c r="AKE297" s="36"/>
      <c r="AKF297" s="36"/>
      <c r="AKG297" s="36"/>
      <c r="AKH297" s="36"/>
      <c r="AKI297" s="36"/>
      <c r="AKJ297" s="36"/>
      <c r="AKK297" s="36"/>
      <c r="AKL297" s="36"/>
      <c r="AKM297" s="36"/>
      <c r="AKN297" s="36"/>
      <c r="AKO297" s="36"/>
      <c r="AKP297" s="36"/>
      <c r="AKQ297" s="36"/>
      <c r="AKR297" s="36"/>
      <c r="AKS297" s="36"/>
      <c r="AKT297" s="36"/>
      <c r="AKU297" s="36"/>
      <c r="AKV297" s="36"/>
      <c r="AKW297" s="36"/>
      <c r="AKX297" s="36"/>
      <c r="AKY297" s="36"/>
      <c r="AKZ297" s="36"/>
      <c r="ALA297" s="36"/>
      <c r="ALB297" s="36"/>
      <c r="ALC297" s="36"/>
      <c r="ALD297" s="36"/>
      <c r="ALE297" s="36"/>
      <c r="ALF297" s="36"/>
      <c r="ALG297" s="36"/>
      <c r="ALH297" s="36"/>
      <c r="ALI297" s="36"/>
      <c r="ALJ297" s="36"/>
      <c r="ALK297" s="36"/>
      <c r="ALL297" s="36"/>
      <c r="ALM297" s="36"/>
      <c r="ALN297" s="36"/>
      <c r="ALO297" s="36"/>
      <c r="ALP297" s="36"/>
      <c r="ALQ297" s="36"/>
      <c r="ALR297" s="36"/>
      <c r="ALS297" s="36"/>
      <c r="ALT297" s="36"/>
      <c r="ALU297" s="36"/>
      <c r="ALV297" s="36"/>
      <c r="ALW297" s="36"/>
      <c r="ALX297" s="36"/>
      <c r="ALY297" s="36"/>
      <c r="ALZ297" s="36"/>
      <c r="AMA297" s="36"/>
      <c r="AMB297" s="36"/>
      <c r="AMC297" s="36"/>
      <c r="AMD297" s="36"/>
      <c r="AME297" s="36"/>
      <c r="AMF297" s="36"/>
      <c r="AMG297" s="36"/>
      <c r="AMH297" s="36"/>
      <c r="AMI297" s="36"/>
      <c r="AMJ297" s="36"/>
      <c r="AMK297" s="36"/>
      <c r="AML297" s="36"/>
      <c r="AMM297" s="36"/>
      <c r="AMN297" s="36"/>
      <c r="AMO297" s="36"/>
      <c r="AMP297" s="36"/>
      <c r="AMQ297" s="36"/>
      <c r="AMR297" s="36"/>
      <c r="AMS297" s="36"/>
      <c r="AMT297" s="36"/>
      <c r="AMU297" s="36"/>
      <c r="AMV297" s="36"/>
      <c r="AMW297" s="36"/>
      <c r="AMX297" s="36"/>
      <c r="AMY297" s="36"/>
      <c r="AMZ297" s="36"/>
      <c r="ANA297" s="36"/>
      <c r="ANB297" s="36"/>
      <c r="ANC297" s="36"/>
      <c r="AND297" s="36"/>
      <c r="ANE297" s="36"/>
      <c r="ANF297" s="36"/>
      <c r="ANG297" s="36"/>
      <c r="ANH297" s="36"/>
      <c r="ANI297" s="36"/>
      <c r="ANJ297" s="36"/>
      <c r="ANK297" s="36"/>
      <c r="ANL297" s="36"/>
      <c r="ANM297" s="36"/>
      <c r="ANN297" s="36"/>
      <c r="ANO297" s="36"/>
      <c r="ANP297" s="36"/>
      <c r="ANQ297" s="36"/>
      <c r="ANR297" s="36"/>
      <c r="ANS297" s="36"/>
      <c r="ANT297" s="36"/>
      <c r="ANU297" s="36"/>
      <c r="ANV297" s="36"/>
      <c r="ANW297" s="36"/>
      <c r="ANX297" s="36"/>
      <c r="ANY297" s="36"/>
      <c r="ANZ297" s="36"/>
      <c r="AOA297" s="36"/>
      <c r="AOB297" s="36"/>
      <c r="AOC297" s="36"/>
      <c r="AOD297" s="36"/>
      <c r="AOE297" s="36"/>
      <c r="AOF297" s="36"/>
      <c r="AOG297" s="36"/>
      <c r="AOH297" s="36"/>
      <c r="AOI297" s="36"/>
      <c r="AOJ297" s="36"/>
      <c r="AOK297" s="36"/>
      <c r="AOL297" s="36"/>
      <c r="AOM297" s="36"/>
      <c r="AON297" s="36"/>
      <c r="AOO297" s="36"/>
      <c r="AOP297" s="36"/>
      <c r="AOQ297" s="36"/>
      <c r="AOR297" s="36"/>
      <c r="AOS297" s="36"/>
      <c r="AOT297" s="36"/>
      <c r="AOU297" s="36"/>
      <c r="AOV297" s="36"/>
      <c r="AOW297" s="36"/>
      <c r="AOX297" s="36"/>
      <c r="AOY297" s="36"/>
      <c r="AOZ297" s="36"/>
      <c r="APA297" s="36"/>
      <c r="APB297" s="36"/>
      <c r="APC297" s="36"/>
      <c r="APD297" s="36"/>
      <c r="APE297" s="36"/>
      <c r="APF297" s="36"/>
      <c r="APG297" s="36"/>
      <c r="APH297" s="36"/>
      <c r="API297" s="36"/>
      <c r="APJ297" s="36"/>
      <c r="APK297" s="36"/>
      <c r="APL297" s="36"/>
      <c r="APM297" s="36"/>
      <c r="APN297" s="36"/>
      <c r="APO297" s="36"/>
      <c r="APP297" s="36"/>
      <c r="APQ297" s="36"/>
      <c r="APR297" s="36"/>
      <c r="APS297" s="36"/>
      <c r="APT297" s="36"/>
      <c r="APU297" s="36"/>
      <c r="APV297" s="36"/>
      <c r="APW297" s="36"/>
      <c r="APX297" s="36"/>
      <c r="APY297" s="36"/>
      <c r="APZ297" s="36"/>
      <c r="AQA297" s="36"/>
      <c r="AQB297" s="36"/>
      <c r="AQC297" s="36"/>
      <c r="AQD297" s="36"/>
      <c r="AQE297" s="36"/>
      <c r="AQF297" s="36"/>
      <c r="AQG297" s="36"/>
      <c r="AQH297" s="36"/>
      <c r="AQI297" s="36"/>
      <c r="AQJ297" s="36"/>
      <c r="AQK297" s="36"/>
      <c r="AQL297" s="36"/>
      <c r="AQM297" s="36"/>
      <c r="AQN297" s="36"/>
      <c r="AQO297" s="36"/>
      <c r="AQP297" s="36"/>
      <c r="AQQ297" s="36"/>
      <c r="AQR297" s="36"/>
      <c r="AQS297" s="36"/>
      <c r="AQT297" s="36"/>
      <c r="AQU297" s="36"/>
      <c r="AQV297" s="36"/>
      <c r="AQW297" s="36"/>
      <c r="AQX297" s="36"/>
      <c r="AQY297" s="36"/>
      <c r="AQZ297" s="36"/>
      <c r="ARA297" s="36"/>
      <c r="ARB297" s="36"/>
      <c r="ARC297" s="36"/>
      <c r="ARD297" s="36"/>
      <c r="ARE297" s="36"/>
      <c r="ARF297" s="36"/>
      <c r="ARG297" s="36"/>
      <c r="ARH297" s="36"/>
      <c r="ARI297" s="36"/>
      <c r="ARJ297" s="36"/>
      <c r="ARK297" s="36"/>
      <c r="ARL297" s="36"/>
      <c r="ARM297" s="36"/>
      <c r="ARN297" s="36"/>
      <c r="ARO297" s="36"/>
      <c r="ARP297" s="36"/>
      <c r="ARQ297" s="36"/>
      <c r="ARR297" s="36"/>
      <c r="ARS297" s="36"/>
      <c r="ART297" s="36"/>
      <c r="ARU297" s="36"/>
      <c r="ARV297" s="36"/>
      <c r="ARW297" s="36"/>
      <c r="ARX297" s="36"/>
      <c r="ARY297" s="36"/>
      <c r="ARZ297" s="36"/>
      <c r="ASA297" s="36"/>
      <c r="ASB297" s="36"/>
      <c r="ASC297" s="36"/>
      <c r="ASD297" s="36"/>
      <c r="ASE297" s="36"/>
      <c r="ASF297" s="36"/>
      <c r="ASG297" s="36"/>
      <c r="ASH297" s="36"/>
      <c r="ASI297" s="36"/>
      <c r="ASJ297" s="36"/>
      <c r="ASK297" s="36"/>
      <c r="ASL297" s="36"/>
      <c r="ASM297" s="36"/>
      <c r="ASN297" s="36"/>
      <c r="ASO297" s="36"/>
      <c r="ASP297" s="36"/>
      <c r="ASQ297" s="36"/>
      <c r="ASR297" s="36"/>
      <c r="ASS297" s="36"/>
      <c r="AST297" s="36"/>
      <c r="ASU297" s="36"/>
      <c r="ASV297" s="36"/>
      <c r="ASW297" s="36"/>
      <c r="ASX297" s="36"/>
      <c r="ASY297" s="36"/>
      <c r="ASZ297" s="36"/>
      <c r="ATA297" s="36"/>
      <c r="ATB297" s="36"/>
      <c r="ATC297" s="36"/>
      <c r="ATD297" s="36"/>
      <c r="ATE297" s="36"/>
      <c r="ATF297" s="36"/>
      <c r="ATG297" s="36"/>
      <c r="ATH297" s="36"/>
      <c r="ATI297" s="36"/>
      <c r="ATJ297" s="36"/>
    </row>
    <row r="298" spans="1:1206" x14ac:dyDescent="0.25">
      <c r="A298" s="21"/>
      <c r="F298" s="22"/>
      <c r="I298" s="39"/>
      <c r="AC298" s="25"/>
      <c r="AD298" s="6"/>
      <c r="AE298" s="39"/>
      <c r="AF298" s="39"/>
      <c r="AH298" s="39"/>
      <c r="BF298" s="27"/>
      <c r="CJ298" s="36"/>
      <c r="CZ298" s="26"/>
      <c r="DA298" s="26"/>
      <c r="DB298" s="26"/>
      <c r="DC298" s="26"/>
      <c r="DD298" s="29"/>
      <c r="DQ298" s="26"/>
      <c r="DR298" s="26"/>
      <c r="DS298" s="26"/>
      <c r="DT298" s="26"/>
      <c r="DU298" s="26"/>
      <c r="DV298" s="26"/>
      <c r="EB298" s="26"/>
      <c r="EC298" s="30"/>
      <c r="EU298" s="31"/>
      <c r="FM298" s="30"/>
      <c r="GE298" s="32"/>
      <c r="GW298" s="30"/>
      <c r="HO298" s="32"/>
      <c r="IG298" s="30"/>
      <c r="IY298" s="31"/>
      <c r="KI298" s="31"/>
      <c r="ZX298" s="36"/>
      <c r="ZY298" s="36"/>
      <c r="ZZ298" s="36"/>
      <c r="AAA298" s="36"/>
      <c r="AAB298" s="36"/>
      <c r="AAC298" s="36"/>
      <c r="AAD298" s="36"/>
      <c r="AAE298" s="36"/>
      <c r="AAF298" s="36"/>
      <c r="AAG298" s="36"/>
      <c r="AAH298" s="36"/>
      <c r="AAI298" s="36"/>
      <c r="AAJ298" s="36"/>
      <c r="AAK298" s="36"/>
      <c r="AAL298" s="36"/>
      <c r="AAM298" s="36"/>
      <c r="AAN298" s="36"/>
      <c r="AAO298" s="36"/>
      <c r="AAP298" s="36"/>
      <c r="AAQ298" s="36"/>
      <c r="AAR298" s="36"/>
      <c r="AAS298" s="36"/>
      <c r="AAT298" s="36"/>
      <c r="AAU298" s="36"/>
      <c r="AAV298" s="36"/>
      <c r="AAW298" s="36"/>
      <c r="AAX298" s="36"/>
      <c r="AAY298" s="36"/>
      <c r="AAZ298" s="36"/>
      <c r="ABA298" s="36"/>
      <c r="ABB298" s="36"/>
      <c r="ABC298" s="36"/>
      <c r="ABD298" s="36"/>
      <c r="ABE298" s="36"/>
      <c r="ABF298" s="36"/>
      <c r="ABG298" s="36"/>
      <c r="ABH298" s="36"/>
      <c r="ABI298" s="36"/>
      <c r="ABJ298" s="36"/>
      <c r="ABK298" s="36"/>
      <c r="ABL298" s="36"/>
      <c r="ABM298" s="36"/>
      <c r="ABN298" s="36"/>
      <c r="ABO298" s="36"/>
      <c r="ABP298" s="36"/>
      <c r="ABQ298" s="36"/>
      <c r="ABR298" s="36"/>
      <c r="ABS298" s="36"/>
      <c r="ABT298" s="36"/>
      <c r="ABU298" s="36"/>
      <c r="ABV298" s="36"/>
      <c r="ABW298" s="36"/>
      <c r="ABX298" s="36"/>
      <c r="ABY298" s="36"/>
      <c r="ABZ298" s="36"/>
      <c r="ACA298" s="36"/>
      <c r="ACB298" s="36"/>
      <c r="ACC298" s="36"/>
      <c r="ACD298" s="36"/>
      <c r="ACE298" s="36"/>
      <c r="ACF298" s="36"/>
      <c r="ACG298" s="36"/>
      <c r="ACH298" s="36"/>
      <c r="ACI298" s="36"/>
      <c r="ACJ298" s="36"/>
      <c r="ACK298" s="36"/>
      <c r="ACL298" s="36"/>
      <c r="ACM298" s="36"/>
      <c r="ACN298" s="36"/>
      <c r="ACO298" s="36"/>
      <c r="ACP298" s="36"/>
      <c r="ACQ298" s="36"/>
      <c r="ACR298" s="36"/>
      <c r="ACS298" s="36"/>
      <c r="ACT298" s="36"/>
      <c r="ACU298" s="36"/>
      <c r="ACV298" s="36"/>
      <c r="ACW298" s="36"/>
      <c r="ACX298" s="36"/>
      <c r="ACY298" s="36"/>
      <c r="ACZ298" s="36"/>
      <c r="ADA298" s="36"/>
      <c r="ADB298" s="36"/>
      <c r="ADC298" s="36"/>
      <c r="ADD298" s="36"/>
      <c r="ADE298" s="36"/>
      <c r="ADF298" s="36"/>
      <c r="ADG298" s="36"/>
      <c r="ADH298" s="36"/>
      <c r="ADI298" s="36"/>
      <c r="ADJ298" s="36"/>
      <c r="ADK298" s="36"/>
      <c r="ADL298" s="36"/>
      <c r="ADM298" s="36"/>
      <c r="ADN298" s="36"/>
      <c r="ADO298" s="36"/>
      <c r="ADP298" s="36"/>
      <c r="ADQ298" s="36"/>
      <c r="ADR298" s="36"/>
      <c r="ADS298" s="36"/>
      <c r="ADT298" s="36"/>
      <c r="ADU298" s="36"/>
      <c r="ADV298" s="36"/>
      <c r="ADW298" s="36"/>
      <c r="ADX298" s="36"/>
      <c r="ADY298" s="36"/>
      <c r="ADZ298" s="36"/>
      <c r="AEA298" s="36"/>
      <c r="AEB298" s="36"/>
      <c r="AEC298" s="36"/>
      <c r="AED298" s="36"/>
      <c r="AEE298" s="36"/>
      <c r="AEF298" s="36"/>
      <c r="AEG298" s="36"/>
      <c r="AEH298" s="36"/>
      <c r="AEI298" s="36"/>
      <c r="AEJ298" s="36"/>
      <c r="AEK298" s="36"/>
      <c r="AEL298" s="36"/>
      <c r="AEM298" s="36"/>
      <c r="AEN298" s="36"/>
      <c r="AEO298" s="36"/>
      <c r="AEP298" s="36"/>
      <c r="AEQ298" s="36"/>
      <c r="AER298" s="36"/>
      <c r="AES298" s="36"/>
      <c r="AET298" s="36"/>
      <c r="AEU298" s="36"/>
      <c r="AEV298" s="36"/>
      <c r="AEW298" s="36"/>
      <c r="AEX298" s="36"/>
      <c r="AEY298" s="36"/>
      <c r="AEZ298" s="36"/>
      <c r="AFA298" s="36"/>
      <c r="AFB298" s="36"/>
      <c r="AFC298" s="36"/>
      <c r="AFD298" s="36"/>
      <c r="AFE298" s="36"/>
      <c r="AFF298" s="36"/>
      <c r="AFG298" s="36"/>
      <c r="AFH298" s="36"/>
      <c r="AFI298" s="36"/>
      <c r="AFJ298" s="36"/>
      <c r="AFK298" s="36"/>
      <c r="AFL298" s="36"/>
      <c r="AFM298" s="36"/>
      <c r="AFN298" s="36"/>
      <c r="AFO298" s="36"/>
      <c r="AFP298" s="36"/>
      <c r="AFQ298" s="36"/>
      <c r="AFR298" s="36"/>
      <c r="AFS298" s="36"/>
      <c r="AFT298" s="36"/>
      <c r="AFU298" s="36"/>
      <c r="AFV298" s="36"/>
      <c r="AFW298" s="36"/>
      <c r="AFX298" s="36"/>
      <c r="AFY298" s="36"/>
      <c r="AFZ298" s="36"/>
      <c r="AGA298" s="36"/>
      <c r="AGB298" s="36"/>
      <c r="AGC298" s="36"/>
      <c r="AGD298" s="36"/>
      <c r="AGE298" s="36"/>
      <c r="AGF298" s="36"/>
      <c r="AGG298" s="36"/>
      <c r="AGH298" s="36"/>
      <c r="AGI298" s="36"/>
      <c r="AGJ298" s="36"/>
      <c r="AGK298" s="36"/>
      <c r="AGL298" s="36"/>
      <c r="AGM298" s="36"/>
      <c r="AGN298" s="36"/>
      <c r="AGO298" s="36"/>
      <c r="AGP298" s="36"/>
      <c r="AGQ298" s="36"/>
      <c r="AGR298" s="36"/>
      <c r="AGS298" s="36"/>
      <c r="AGT298" s="36"/>
      <c r="AGU298" s="36"/>
      <c r="AGV298" s="36"/>
      <c r="AGW298" s="36"/>
      <c r="AGX298" s="36"/>
      <c r="AGY298" s="36"/>
      <c r="AGZ298" s="36"/>
      <c r="AHA298" s="36"/>
      <c r="AHB298" s="36"/>
      <c r="AHC298" s="36"/>
      <c r="AHD298" s="36"/>
      <c r="AHE298" s="36"/>
      <c r="AHF298" s="36"/>
      <c r="AHG298" s="36"/>
      <c r="AHH298" s="36"/>
      <c r="AHI298" s="36"/>
      <c r="AHJ298" s="36"/>
      <c r="AHK298" s="36"/>
      <c r="AHL298" s="36"/>
      <c r="AHM298" s="36"/>
      <c r="AHN298" s="36"/>
      <c r="AHO298" s="36"/>
      <c r="AHP298" s="36"/>
      <c r="AHQ298" s="36"/>
      <c r="AHR298" s="36"/>
      <c r="AHS298" s="36"/>
      <c r="AHT298" s="36"/>
      <c r="AHU298" s="36"/>
      <c r="AHV298" s="36"/>
      <c r="AHW298" s="36"/>
      <c r="AHX298" s="36"/>
      <c r="AHY298" s="36"/>
      <c r="AHZ298" s="36"/>
      <c r="AIA298" s="36"/>
      <c r="AIB298" s="36"/>
      <c r="AIC298" s="36"/>
      <c r="AID298" s="36"/>
      <c r="AIE298" s="36"/>
      <c r="AIF298" s="36"/>
      <c r="AIG298" s="36"/>
      <c r="AIH298" s="36"/>
      <c r="AII298" s="36"/>
      <c r="AIJ298" s="36"/>
      <c r="AIK298" s="36"/>
      <c r="AIL298" s="36"/>
      <c r="AIM298" s="36"/>
      <c r="AIN298" s="36"/>
      <c r="AIO298" s="36"/>
      <c r="AIP298" s="36"/>
      <c r="AIQ298" s="36"/>
      <c r="AIR298" s="36"/>
      <c r="AIS298" s="36"/>
      <c r="AIT298" s="36"/>
      <c r="AIU298" s="36"/>
      <c r="AIV298" s="36"/>
      <c r="AIW298" s="36"/>
      <c r="AIX298" s="36"/>
      <c r="AIY298" s="36"/>
      <c r="AIZ298" s="36"/>
      <c r="AJA298" s="36"/>
      <c r="AJB298" s="36"/>
      <c r="AJC298" s="36"/>
      <c r="AJD298" s="36"/>
      <c r="AJE298" s="36"/>
      <c r="AJF298" s="36"/>
      <c r="AJG298" s="36"/>
      <c r="AJH298" s="36"/>
      <c r="AJI298" s="36"/>
      <c r="AJJ298" s="36"/>
      <c r="AJK298" s="36"/>
      <c r="AJL298" s="36"/>
      <c r="AJM298" s="36"/>
      <c r="AJN298" s="36"/>
      <c r="AJO298" s="36"/>
      <c r="AJP298" s="36"/>
      <c r="AJQ298" s="36"/>
      <c r="AJR298" s="36"/>
      <c r="AJS298" s="36"/>
      <c r="AJT298" s="36"/>
      <c r="AJU298" s="36"/>
      <c r="AJV298" s="36"/>
      <c r="AJW298" s="36"/>
      <c r="AJX298" s="36"/>
      <c r="AJY298" s="36"/>
      <c r="AJZ298" s="36"/>
      <c r="AKA298" s="36"/>
      <c r="AKB298" s="36"/>
      <c r="AKC298" s="36"/>
      <c r="AKD298" s="36"/>
      <c r="AKE298" s="36"/>
      <c r="AKF298" s="36"/>
      <c r="AKG298" s="36"/>
      <c r="AKH298" s="36"/>
      <c r="AKI298" s="36"/>
      <c r="AKJ298" s="36"/>
      <c r="AKK298" s="36"/>
      <c r="AKL298" s="36"/>
      <c r="AKM298" s="36"/>
      <c r="AKN298" s="36"/>
      <c r="AKO298" s="36"/>
      <c r="AKP298" s="36"/>
      <c r="AKQ298" s="36"/>
      <c r="AKR298" s="36"/>
      <c r="AKS298" s="36"/>
      <c r="AKT298" s="36"/>
      <c r="AKU298" s="36"/>
      <c r="AKV298" s="36"/>
      <c r="AKW298" s="36"/>
      <c r="AKX298" s="36"/>
      <c r="AKY298" s="36"/>
      <c r="AKZ298" s="36"/>
      <c r="ALA298" s="36"/>
      <c r="ALB298" s="36"/>
      <c r="ALC298" s="36"/>
      <c r="ALD298" s="36"/>
      <c r="ALE298" s="36"/>
      <c r="ALF298" s="36"/>
      <c r="ALG298" s="36"/>
      <c r="ALH298" s="36"/>
      <c r="ALI298" s="36"/>
      <c r="ALJ298" s="36"/>
      <c r="ALK298" s="36"/>
      <c r="ALL298" s="36"/>
      <c r="ALM298" s="36"/>
      <c r="ALN298" s="36"/>
      <c r="ALO298" s="36"/>
      <c r="ALP298" s="36"/>
      <c r="ALQ298" s="36"/>
      <c r="ALR298" s="36"/>
      <c r="ALS298" s="36"/>
      <c r="ALT298" s="36"/>
      <c r="ALU298" s="36"/>
      <c r="ALV298" s="36"/>
      <c r="ALW298" s="36"/>
      <c r="ALX298" s="36"/>
      <c r="ALY298" s="36"/>
      <c r="ALZ298" s="36"/>
      <c r="AMA298" s="36"/>
      <c r="AMB298" s="36"/>
      <c r="AMC298" s="36"/>
      <c r="AMD298" s="36"/>
      <c r="AME298" s="36"/>
      <c r="AMF298" s="36"/>
      <c r="AMG298" s="36"/>
      <c r="AMH298" s="36"/>
      <c r="AMI298" s="36"/>
      <c r="AMJ298" s="36"/>
      <c r="AMK298" s="36"/>
      <c r="AML298" s="36"/>
      <c r="AMM298" s="36"/>
      <c r="AMN298" s="36"/>
      <c r="AMO298" s="36"/>
      <c r="AMP298" s="36"/>
      <c r="AMQ298" s="36"/>
      <c r="AMR298" s="36"/>
      <c r="AMS298" s="36"/>
      <c r="AMT298" s="36"/>
      <c r="AMU298" s="36"/>
      <c r="AMV298" s="36"/>
      <c r="AMW298" s="36"/>
      <c r="AMX298" s="36"/>
      <c r="AMY298" s="36"/>
      <c r="AMZ298" s="36"/>
      <c r="ANA298" s="36"/>
      <c r="ANB298" s="36"/>
      <c r="ANC298" s="36"/>
      <c r="AND298" s="36"/>
      <c r="ANE298" s="36"/>
      <c r="ANF298" s="36"/>
      <c r="ANG298" s="36"/>
      <c r="ANH298" s="36"/>
      <c r="ANI298" s="36"/>
      <c r="ANJ298" s="36"/>
      <c r="ANK298" s="36"/>
      <c r="ANL298" s="36"/>
      <c r="ANM298" s="36"/>
      <c r="ANN298" s="36"/>
      <c r="ANO298" s="36"/>
      <c r="ANP298" s="36"/>
      <c r="ANQ298" s="36"/>
      <c r="ANR298" s="36"/>
      <c r="ANS298" s="36"/>
      <c r="ANT298" s="36"/>
      <c r="ANU298" s="36"/>
      <c r="ANV298" s="36"/>
      <c r="ANW298" s="36"/>
      <c r="ANX298" s="36"/>
      <c r="ANY298" s="36"/>
      <c r="ANZ298" s="36"/>
      <c r="AOA298" s="36"/>
      <c r="AOB298" s="36"/>
      <c r="AOC298" s="36"/>
      <c r="AOD298" s="36"/>
      <c r="AOE298" s="36"/>
      <c r="AOF298" s="36"/>
      <c r="AOG298" s="36"/>
      <c r="AOH298" s="36"/>
      <c r="AOI298" s="36"/>
      <c r="AOJ298" s="36"/>
      <c r="AOK298" s="36"/>
      <c r="AOL298" s="36"/>
      <c r="AOM298" s="36"/>
      <c r="AON298" s="36"/>
      <c r="AOO298" s="36"/>
      <c r="AOP298" s="36"/>
      <c r="AOQ298" s="36"/>
      <c r="AOR298" s="36"/>
      <c r="AOS298" s="36"/>
      <c r="AOT298" s="36"/>
      <c r="AOU298" s="36"/>
      <c r="AOV298" s="36"/>
      <c r="AOW298" s="36"/>
      <c r="AOX298" s="36"/>
      <c r="AOY298" s="36"/>
      <c r="AOZ298" s="36"/>
      <c r="APA298" s="36"/>
      <c r="APB298" s="36"/>
      <c r="APC298" s="36"/>
      <c r="APD298" s="36"/>
      <c r="APE298" s="36"/>
      <c r="APF298" s="36"/>
      <c r="APG298" s="36"/>
      <c r="APH298" s="36"/>
      <c r="API298" s="36"/>
      <c r="APJ298" s="36"/>
      <c r="APK298" s="36"/>
      <c r="APL298" s="36"/>
      <c r="APM298" s="36"/>
      <c r="APN298" s="36"/>
      <c r="APO298" s="36"/>
      <c r="APP298" s="36"/>
      <c r="APQ298" s="36"/>
      <c r="APR298" s="36"/>
      <c r="APS298" s="36"/>
      <c r="APT298" s="36"/>
      <c r="APU298" s="36"/>
      <c r="APV298" s="36"/>
      <c r="APW298" s="36"/>
      <c r="APX298" s="36"/>
      <c r="APY298" s="36"/>
      <c r="APZ298" s="36"/>
      <c r="AQA298" s="36"/>
      <c r="AQB298" s="36"/>
      <c r="AQC298" s="36"/>
      <c r="AQD298" s="36"/>
      <c r="AQE298" s="36"/>
      <c r="AQF298" s="36"/>
      <c r="AQG298" s="36"/>
      <c r="AQH298" s="36"/>
      <c r="AQI298" s="36"/>
      <c r="AQJ298" s="36"/>
      <c r="AQK298" s="36"/>
      <c r="AQL298" s="36"/>
      <c r="AQM298" s="36"/>
      <c r="AQN298" s="36"/>
      <c r="AQO298" s="36"/>
      <c r="AQP298" s="36"/>
      <c r="AQQ298" s="36"/>
      <c r="AQR298" s="36"/>
      <c r="AQS298" s="36"/>
      <c r="AQT298" s="36"/>
      <c r="AQU298" s="36"/>
      <c r="AQV298" s="36"/>
      <c r="AQW298" s="36"/>
      <c r="AQX298" s="36"/>
      <c r="AQY298" s="36"/>
      <c r="AQZ298" s="36"/>
      <c r="ARA298" s="36"/>
      <c r="ARB298" s="36"/>
      <c r="ARC298" s="36"/>
      <c r="ARD298" s="36"/>
      <c r="ARE298" s="36"/>
      <c r="ARF298" s="36"/>
      <c r="ARG298" s="36"/>
      <c r="ARH298" s="36"/>
      <c r="ARI298" s="36"/>
      <c r="ARJ298" s="36"/>
      <c r="ARK298" s="36"/>
      <c r="ARL298" s="36"/>
      <c r="ARM298" s="36"/>
      <c r="ARN298" s="36"/>
      <c r="ARO298" s="36"/>
      <c r="ARP298" s="36"/>
      <c r="ARQ298" s="36"/>
      <c r="ARR298" s="36"/>
      <c r="ARS298" s="36"/>
      <c r="ART298" s="36"/>
      <c r="ARU298" s="36"/>
      <c r="ARV298" s="36"/>
      <c r="ARW298" s="36"/>
      <c r="ARX298" s="36"/>
      <c r="ARY298" s="36"/>
      <c r="ARZ298" s="36"/>
      <c r="ASA298" s="36"/>
      <c r="ASB298" s="36"/>
      <c r="ASC298" s="36"/>
      <c r="ASD298" s="36"/>
      <c r="ASE298" s="36"/>
      <c r="ASF298" s="36"/>
      <c r="ASG298" s="36"/>
      <c r="ASH298" s="36"/>
      <c r="ASI298" s="36"/>
      <c r="ASJ298" s="36"/>
      <c r="ASK298" s="36"/>
      <c r="ASL298" s="36"/>
      <c r="ASM298" s="36"/>
      <c r="ASN298" s="36"/>
      <c r="ASO298" s="36"/>
      <c r="ASP298" s="36"/>
      <c r="ASQ298" s="36"/>
      <c r="ASR298" s="36"/>
      <c r="ASS298" s="36"/>
      <c r="AST298" s="36"/>
      <c r="ASU298" s="36"/>
      <c r="ASV298" s="36"/>
      <c r="ASW298" s="36"/>
      <c r="ASX298" s="36"/>
      <c r="ASY298" s="36"/>
      <c r="ASZ298" s="36"/>
      <c r="ATA298" s="36"/>
      <c r="ATB298" s="36"/>
      <c r="ATC298" s="36"/>
      <c r="ATD298" s="36"/>
      <c r="ATE298" s="36"/>
      <c r="ATF298" s="36"/>
      <c r="ATG298" s="36"/>
      <c r="ATH298" s="36"/>
      <c r="ATI298" s="36"/>
      <c r="ATJ298" s="36"/>
    </row>
    <row r="299" spans="1:1206" x14ac:dyDescent="0.25">
      <c r="A299" s="21"/>
      <c r="F299" s="22"/>
      <c r="I299" s="39"/>
      <c r="AC299" s="25"/>
      <c r="AD299" s="6"/>
      <c r="AE299" s="39"/>
      <c r="AF299" s="39"/>
      <c r="AH299" s="39"/>
      <c r="BF299" s="27"/>
      <c r="CJ299" s="36"/>
      <c r="CZ299" s="26"/>
      <c r="DA299" s="26"/>
      <c r="DB299" s="26"/>
      <c r="DC299" s="26"/>
      <c r="DD299" s="29"/>
      <c r="DE299" s="26"/>
      <c r="DF299" s="26"/>
      <c r="DG299" s="26"/>
      <c r="DH299" s="26"/>
      <c r="DI299" s="26"/>
      <c r="DJ299" s="26"/>
      <c r="DK299" s="26"/>
      <c r="DL299" s="26"/>
      <c r="DM299" s="26"/>
      <c r="DN299" s="26"/>
      <c r="DO299" s="26"/>
      <c r="DP299" s="26"/>
      <c r="DQ299" s="26"/>
      <c r="DR299" s="26"/>
      <c r="DS299" s="26"/>
      <c r="DT299" s="26"/>
      <c r="DU299" s="26"/>
      <c r="DV299" s="26"/>
      <c r="DW299" s="26"/>
      <c r="DX299" s="26"/>
      <c r="DY299" s="26"/>
      <c r="DZ299" s="26"/>
      <c r="EA299" s="26"/>
      <c r="EB299" s="26"/>
      <c r="EC299" s="30"/>
      <c r="EU299" s="31"/>
      <c r="FM299" s="30"/>
      <c r="GE299" s="32"/>
      <c r="GW299" s="30"/>
      <c r="HO299" s="32"/>
      <c r="IG299" s="30"/>
      <c r="IY299" s="31"/>
      <c r="KI299" s="31"/>
      <c r="ZX299" s="36"/>
      <c r="ZY299" s="36"/>
      <c r="ZZ299" s="36"/>
      <c r="AAA299" s="36"/>
      <c r="AAB299" s="36"/>
      <c r="AAC299" s="36"/>
      <c r="AAD299" s="36"/>
      <c r="AAE299" s="36"/>
      <c r="AAF299" s="36"/>
      <c r="AAG299" s="36"/>
      <c r="AAH299" s="36"/>
      <c r="AAI299" s="36"/>
      <c r="AAJ299" s="36"/>
      <c r="AAK299" s="36"/>
      <c r="AAL299" s="36"/>
      <c r="AAM299" s="36"/>
      <c r="AAN299" s="36"/>
      <c r="AAO299" s="36"/>
      <c r="AAP299" s="36"/>
      <c r="AAQ299" s="36"/>
      <c r="AAR299" s="36"/>
      <c r="AAS299" s="36"/>
      <c r="AAT299" s="36"/>
      <c r="AAU299" s="36"/>
      <c r="AAV299" s="36"/>
      <c r="AAW299" s="36"/>
      <c r="AAX299" s="36"/>
      <c r="AAY299" s="36"/>
      <c r="AAZ299" s="36"/>
      <c r="ABA299" s="36"/>
      <c r="ABB299" s="36"/>
      <c r="ABC299" s="36"/>
      <c r="ABD299" s="36"/>
      <c r="ABE299" s="36"/>
      <c r="ABF299" s="36"/>
      <c r="ABG299" s="36"/>
      <c r="ABH299" s="36"/>
      <c r="ABI299" s="36"/>
      <c r="ABJ299" s="36"/>
      <c r="ABK299" s="36"/>
      <c r="ABL299" s="36"/>
      <c r="ABM299" s="36"/>
      <c r="ABN299" s="36"/>
      <c r="ABO299" s="36"/>
      <c r="ABP299" s="36"/>
      <c r="ABQ299" s="36"/>
      <c r="ABR299" s="36"/>
      <c r="ABS299" s="36"/>
      <c r="ABT299" s="36"/>
      <c r="ABU299" s="36"/>
      <c r="ABV299" s="36"/>
      <c r="ABW299" s="36"/>
      <c r="ABX299" s="36"/>
      <c r="ABY299" s="36"/>
      <c r="ABZ299" s="36"/>
      <c r="ACA299" s="36"/>
      <c r="ACB299" s="36"/>
      <c r="ACC299" s="36"/>
      <c r="ACD299" s="36"/>
      <c r="ACE299" s="36"/>
      <c r="ACF299" s="36"/>
      <c r="ACG299" s="36"/>
      <c r="ACH299" s="36"/>
      <c r="ACI299" s="36"/>
      <c r="ACJ299" s="36"/>
      <c r="ACK299" s="36"/>
      <c r="ACL299" s="36"/>
      <c r="ACM299" s="36"/>
      <c r="ACN299" s="36"/>
      <c r="ACO299" s="36"/>
      <c r="ACP299" s="36"/>
      <c r="ACQ299" s="36"/>
      <c r="ACR299" s="36"/>
      <c r="ACS299" s="36"/>
      <c r="ACT299" s="36"/>
      <c r="ACU299" s="36"/>
      <c r="ACV299" s="36"/>
      <c r="ACW299" s="36"/>
      <c r="ACX299" s="36"/>
      <c r="ACY299" s="36"/>
      <c r="ACZ299" s="36"/>
      <c r="ADA299" s="36"/>
      <c r="ADB299" s="36"/>
      <c r="ADC299" s="36"/>
      <c r="ADD299" s="36"/>
      <c r="ADE299" s="36"/>
      <c r="ADF299" s="36"/>
      <c r="ADG299" s="36"/>
      <c r="ADH299" s="36"/>
      <c r="ADI299" s="36"/>
      <c r="ADJ299" s="36"/>
      <c r="ADK299" s="36"/>
      <c r="ADL299" s="36"/>
      <c r="ADM299" s="36"/>
      <c r="ADN299" s="36"/>
      <c r="ADO299" s="36"/>
      <c r="ADP299" s="36"/>
      <c r="ADQ299" s="36"/>
      <c r="ADR299" s="36"/>
      <c r="ADS299" s="36"/>
      <c r="ADT299" s="36"/>
      <c r="ADU299" s="36"/>
      <c r="ADV299" s="36"/>
      <c r="ADW299" s="36"/>
      <c r="ADX299" s="36"/>
      <c r="ADY299" s="36"/>
      <c r="ADZ299" s="36"/>
      <c r="AEA299" s="36"/>
      <c r="AEB299" s="36"/>
      <c r="AEC299" s="36"/>
      <c r="AED299" s="36"/>
      <c r="AEE299" s="36"/>
      <c r="AEF299" s="36"/>
      <c r="AEG299" s="36"/>
      <c r="AEH299" s="36"/>
      <c r="AEI299" s="36"/>
      <c r="AEJ299" s="36"/>
      <c r="AEK299" s="36"/>
      <c r="AEL299" s="36"/>
      <c r="AEM299" s="36"/>
      <c r="AEN299" s="36"/>
      <c r="AEO299" s="36"/>
      <c r="AEP299" s="36"/>
      <c r="AEQ299" s="36"/>
      <c r="AER299" s="36"/>
      <c r="AES299" s="36"/>
      <c r="AET299" s="36"/>
      <c r="AEU299" s="36"/>
      <c r="AEV299" s="36"/>
      <c r="AEW299" s="36"/>
      <c r="AEX299" s="36"/>
      <c r="AEY299" s="36"/>
      <c r="AEZ299" s="36"/>
      <c r="AFA299" s="36"/>
      <c r="AFB299" s="36"/>
      <c r="AFC299" s="36"/>
      <c r="AFD299" s="36"/>
      <c r="AFE299" s="36"/>
      <c r="AFF299" s="36"/>
      <c r="AFG299" s="36"/>
      <c r="AFH299" s="36"/>
      <c r="AFI299" s="36"/>
      <c r="AFJ299" s="36"/>
      <c r="AFK299" s="36"/>
      <c r="AFL299" s="36"/>
      <c r="AFM299" s="36"/>
      <c r="AFN299" s="36"/>
      <c r="AFO299" s="36"/>
      <c r="AFP299" s="36"/>
      <c r="AFQ299" s="36"/>
      <c r="AFR299" s="36"/>
      <c r="AFS299" s="36"/>
      <c r="AFT299" s="36"/>
      <c r="AFU299" s="36"/>
      <c r="AFV299" s="36"/>
      <c r="AFW299" s="36"/>
      <c r="AFX299" s="36"/>
      <c r="AFY299" s="36"/>
      <c r="AFZ299" s="36"/>
      <c r="AGA299" s="36"/>
      <c r="AGB299" s="36"/>
      <c r="AGC299" s="36"/>
      <c r="AGD299" s="36"/>
      <c r="AGE299" s="36"/>
      <c r="AGF299" s="36"/>
      <c r="AGG299" s="36"/>
      <c r="AGH299" s="36"/>
      <c r="AGI299" s="36"/>
      <c r="AGJ299" s="36"/>
      <c r="AGK299" s="36"/>
      <c r="AGL299" s="36"/>
      <c r="AGM299" s="36"/>
      <c r="AGN299" s="36"/>
      <c r="AGO299" s="36"/>
      <c r="AGP299" s="36"/>
      <c r="AGQ299" s="36"/>
      <c r="AGR299" s="36"/>
      <c r="AGS299" s="36"/>
      <c r="AGT299" s="36"/>
      <c r="AGU299" s="36"/>
      <c r="AGV299" s="36"/>
      <c r="AGW299" s="36"/>
      <c r="AGX299" s="36"/>
      <c r="AGY299" s="36"/>
      <c r="AGZ299" s="36"/>
      <c r="AHA299" s="36"/>
      <c r="AHB299" s="36"/>
      <c r="AHC299" s="36"/>
      <c r="AHD299" s="36"/>
      <c r="AHE299" s="36"/>
      <c r="AHF299" s="36"/>
      <c r="AHG299" s="36"/>
      <c r="AHH299" s="36"/>
      <c r="AHI299" s="36"/>
      <c r="AHJ299" s="36"/>
      <c r="AHK299" s="36"/>
      <c r="AHL299" s="36"/>
      <c r="AHM299" s="36"/>
      <c r="AHN299" s="36"/>
      <c r="AHO299" s="36"/>
      <c r="AHP299" s="36"/>
      <c r="AHQ299" s="36"/>
      <c r="AHR299" s="36"/>
      <c r="AHS299" s="36"/>
      <c r="AHT299" s="36"/>
      <c r="AHU299" s="36"/>
      <c r="AHV299" s="36"/>
      <c r="AHW299" s="36"/>
      <c r="AHX299" s="36"/>
      <c r="AHY299" s="36"/>
      <c r="AHZ299" s="36"/>
      <c r="AIA299" s="36"/>
      <c r="AIB299" s="36"/>
      <c r="AIC299" s="36"/>
      <c r="AID299" s="36"/>
      <c r="AIE299" s="36"/>
      <c r="AIF299" s="36"/>
      <c r="AIG299" s="36"/>
      <c r="AIH299" s="36"/>
      <c r="AII299" s="36"/>
      <c r="AIJ299" s="36"/>
      <c r="AIK299" s="36"/>
      <c r="AIL299" s="36"/>
      <c r="AIM299" s="36"/>
      <c r="AIN299" s="36"/>
      <c r="AIO299" s="36"/>
      <c r="AIP299" s="36"/>
      <c r="AIQ299" s="36"/>
      <c r="AIR299" s="36"/>
      <c r="AIS299" s="36"/>
      <c r="AIT299" s="36"/>
      <c r="AIU299" s="36"/>
      <c r="AIV299" s="36"/>
      <c r="AIW299" s="36"/>
      <c r="AIX299" s="36"/>
      <c r="AIY299" s="36"/>
      <c r="AIZ299" s="36"/>
      <c r="AJA299" s="36"/>
      <c r="AJB299" s="36"/>
      <c r="AJC299" s="36"/>
      <c r="AJD299" s="36"/>
      <c r="AJE299" s="36"/>
      <c r="AJF299" s="36"/>
      <c r="AJG299" s="36"/>
      <c r="AJH299" s="36"/>
      <c r="AJI299" s="36"/>
      <c r="AJJ299" s="36"/>
      <c r="AJK299" s="36"/>
      <c r="AJL299" s="36"/>
      <c r="AJM299" s="36"/>
      <c r="AJN299" s="36"/>
      <c r="AJO299" s="36"/>
      <c r="AJP299" s="36"/>
      <c r="AJQ299" s="36"/>
      <c r="AJR299" s="36"/>
      <c r="AJS299" s="36"/>
      <c r="AJT299" s="36"/>
      <c r="AJU299" s="36"/>
      <c r="AJV299" s="36"/>
      <c r="AJW299" s="36"/>
      <c r="AJX299" s="36"/>
      <c r="AJY299" s="36"/>
      <c r="AJZ299" s="36"/>
      <c r="AKA299" s="36"/>
      <c r="AKB299" s="36"/>
      <c r="AKC299" s="36"/>
      <c r="AKD299" s="36"/>
      <c r="AKE299" s="36"/>
      <c r="AKF299" s="36"/>
      <c r="AKG299" s="36"/>
      <c r="AKH299" s="36"/>
      <c r="AKI299" s="36"/>
      <c r="AKJ299" s="36"/>
      <c r="AKK299" s="36"/>
      <c r="AKL299" s="36"/>
      <c r="AKM299" s="36"/>
      <c r="AKN299" s="36"/>
      <c r="AKO299" s="36"/>
      <c r="AKP299" s="36"/>
      <c r="AKQ299" s="36"/>
      <c r="AKR299" s="36"/>
      <c r="AKS299" s="36"/>
      <c r="AKT299" s="36"/>
      <c r="AKU299" s="36"/>
      <c r="AKV299" s="36"/>
      <c r="AKW299" s="36"/>
      <c r="AKX299" s="36"/>
      <c r="AKY299" s="36"/>
      <c r="AKZ299" s="36"/>
      <c r="ALA299" s="36"/>
      <c r="ALB299" s="36"/>
      <c r="ALC299" s="36"/>
      <c r="ALD299" s="36"/>
      <c r="ALE299" s="36"/>
      <c r="ALF299" s="36"/>
      <c r="ALG299" s="36"/>
      <c r="ALH299" s="36"/>
      <c r="ALI299" s="36"/>
      <c r="ALJ299" s="36"/>
      <c r="ALK299" s="36"/>
      <c r="ALL299" s="36"/>
      <c r="ALM299" s="36"/>
      <c r="ALN299" s="36"/>
      <c r="ALO299" s="36"/>
      <c r="ALP299" s="36"/>
      <c r="ALQ299" s="36"/>
      <c r="ALR299" s="36"/>
      <c r="ALS299" s="36"/>
      <c r="ALT299" s="36"/>
      <c r="ALU299" s="36"/>
      <c r="ALV299" s="36"/>
      <c r="ALW299" s="36"/>
      <c r="ALX299" s="36"/>
      <c r="ALY299" s="36"/>
      <c r="ALZ299" s="36"/>
      <c r="AMA299" s="36"/>
      <c r="AMB299" s="36"/>
      <c r="AMC299" s="36"/>
      <c r="AMD299" s="36"/>
      <c r="AME299" s="36"/>
      <c r="AMF299" s="36"/>
      <c r="AMG299" s="36"/>
      <c r="AMH299" s="36"/>
      <c r="AMI299" s="36"/>
      <c r="AMJ299" s="36"/>
      <c r="AMK299" s="36"/>
      <c r="AML299" s="36"/>
      <c r="AMM299" s="36"/>
      <c r="AMN299" s="36"/>
      <c r="AMO299" s="36"/>
      <c r="AMP299" s="36"/>
      <c r="AMQ299" s="36"/>
      <c r="AMR299" s="36"/>
      <c r="AMS299" s="36"/>
      <c r="AMT299" s="36"/>
      <c r="AMU299" s="36"/>
      <c r="AMV299" s="36"/>
      <c r="AMW299" s="36"/>
      <c r="AMX299" s="36"/>
      <c r="AMY299" s="36"/>
      <c r="AMZ299" s="36"/>
      <c r="ANA299" s="36"/>
      <c r="ANB299" s="36"/>
      <c r="ANC299" s="36"/>
      <c r="AND299" s="36"/>
      <c r="ANE299" s="36"/>
      <c r="ANF299" s="36"/>
      <c r="ANG299" s="36"/>
      <c r="ANH299" s="36"/>
      <c r="ANI299" s="36"/>
      <c r="ANJ299" s="36"/>
      <c r="ANK299" s="36"/>
      <c r="ANL299" s="36"/>
      <c r="ANM299" s="36"/>
      <c r="ANN299" s="36"/>
      <c r="ANO299" s="36"/>
      <c r="ANP299" s="36"/>
      <c r="ANQ299" s="36"/>
      <c r="ANR299" s="36"/>
      <c r="ANS299" s="36"/>
      <c r="ANT299" s="36"/>
      <c r="ANU299" s="36"/>
      <c r="ANV299" s="36"/>
      <c r="ANW299" s="36"/>
      <c r="ANX299" s="36"/>
      <c r="ANY299" s="36"/>
      <c r="ANZ299" s="36"/>
      <c r="AOA299" s="36"/>
      <c r="AOB299" s="36"/>
      <c r="AOC299" s="36"/>
      <c r="AOD299" s="36"/>
      <c r="AOE299" s="36"/>
      <c r="AOF299" s="36"/>
      <c r="AOG299" s="36"/>
      <c r="AOH299" s="36"/>
      <c r="AOI299" s="36"/>
      <c r="AOJ299" s="36"/>
      <c r="AOK299" s="36"/>
      <c r="AOL299" s="36"/>
      <c r="AOM299" s="36"/>
      <c r="AON299" s="36"/>
      <c r="AOO299" s="36"/>
      <c r="AOP299" s="36"/>
      <c r="AOQ299" s="36"/>
      <c r="AOR299" s="36"/>
      <c r="AOS299" s="36"/>
      <c r="AOT299" s="36"/>
      <c r="AOU299" s="36"/>
      <c r="AOV299" s="36"/>
      <c r="AOW299" s="36"/>
      <c r="AOX299" s="36"/>
      <c r="AOY299" s="36"/>
      <c r="AOZ299" s="36"/>
      <c r="APA299" s="36"/>
      <c r="APB299" s="36"/>
      <c r="APC299" s="36"/>
      <c r="APD299" s="36"/>
      <c r="APE299" s="36"/>
      <c r="APF299" s="36"/>
      <c r="APG299" s="36"/>
      <c r="APH299" s="36"/>
      <c r="API299" s="36"/>
      <c r="APJ299" s="36"/>
      <c r="APK299" s="36"/>
      <c r="APL299" s="36"/>
      <c r="APM299" s="36"/>
      <c r="APN299" s="36"/>
      <c r="APO299" s="36"/>
      <c r="APP299" s="36"/>
      <c r="APQ299" s="36"/>
      <c r="APR299" s="36"/>
      <c r="APS299" s="36"/>
      <c r="APT299" s="36"/>
      <c r="APU299" s="36"/>
      <c r="APV299" s="36"/>
      <c r="APW299" s="36"/>
      <c r="APX299" s="36"/>
      <c r="APY299" s="36"/>
      <c r="APZ299" s="36"/>
      <c r="AQA299" s="36"/>
      <c r="AQB299" s="36"/>
      <c r="AQC299" s="36"/>
      <c r="AQD299" s="36"/>
      <c r="AQE299" s="36"/>
      <c r="AQF299" s="36"/>
      <c r="AQG299" s="36"/>
      <c r="AQH299" s="36"/>
      <c r="AQI299" s="36"/>
      <c r="AQJ299" s="36"/>
      <c r="AQK299" s="36"/>
      <c r="AQL299" s="36"/>
      <c r="AQM299" s="36"/>
      <c r="AQN299" s="36"/>
      <c r="AQO299" s="36"/>
      <c r="AQP299" s="36"/>
      <c r="AQQ299" s="36"/>
      <c r="AQR299" s="36"/>
      <c r="AQS299" s="36"/>
      <c r="AQT299" s="36"/>
      <c r="AQU299" s="36"/>
      <c r="AQV299" s="36"/>
      <c r="AQW299" s="36"/>
      <c r="AQX299" s="36"/>
      <c r="AQY299" s="36"/>
      <c r="AQZ299" s="36"/>
      <c r="ARA299" s="36"/>
      <c r="ARB299" s="36"/>
      <c r="ARC299" s="36"/>
      <c r="ARD299" s="36"/>
      <c r="ARE299" s="36"/>
      <c r="ARF299" s="36"/>
      <c r="ARG299" s="36"/>
      <c r="ARH299" s="36"/>
      <c r="ARI299" s="36"/>
      <c r="ARJ299" s="36"/>
      <c r="ARK299" s="36"/>
      <c r="ARL299" s="36"/>
      <c r="ARM299" s="36"/>
      <c r="ARN299" s="36"/>
      <c r="ARO299" s="36"/>
      <c r="ARP299" s="36"/>
      <c r="ARQ299" s="36"/>
      <c r="ARR299" s="36"/>
      <c r="ARS299" s="36"/>
      <c r="ART299" s="36"/>
      <c r="ARU299" s="36"/>
      <c r="ARV299" s="36"/>
      <c r="ARW299" s="36"/>
      <c r="ARX299" s="36"/>
      <c r="ARY299" s="36"/>
      <c r="ARZ299" s="36"/>
      <c r="ASA299" s="36"/>
      <c r="ASB299" s="36"/>
      <c r="ASC299" s="36"/>
      <c r="ASD299" s="36"/>
      <c r="ASE299" s="36"/>
      <c r="ASF299" s="36"/>
      <c r="ASG299" s="36"/>
      <c r="ASH299" s="36"/>
      <c r="ASI299" s="36"/>
      <c r="ASJ299" s="36"/>
      <c r="ASK299" s="36"/>
      <c r="ASL299" s="36"/>
      <c r="ASM299" s="36"/>
      <c r="ASN299" s="36"/>
      <c r="ASO299" s="36"/>
      <c r="ASP299" s="36"/>
      <c r="ASQ299" s="36"/>
      <c r="ASR299" s="36"/>
      <c r="ASS299" s="36"/>
      <c r="AST299" s="36"/>
      <c r="ASU299" s="36"/>
      <c r="ASV299" s="36"/>
      <c r="ASW299" s="36"/>
      <c r="ASX299" s="36"/>
      <c r="ASY299" s="36"/>
      <c r="ASZ299" s="36"/>
      <c r="ATA299" s="36"/>
      <c r="ATB299" s="36"/>
      <c r="ATC299" s="36"/>
      <c r="ATD299" s="36"/>
      <c r="ATE299" s="36"/>
      <c r="ATF299" s="36"/>
      <c r="ATG299" s="36"/>
      <c r="ATH299" s="36"/>
      <c r="ATI299" s="36"/>
      <c r="ATJ299" s="36"/>
    </row>
    <row r="300" spans="1:1206" x14ac:dyDescent="0.25">
      <c r="A300" s="21"/>
      <c r="F300" s="22"/>
      <c r="I300" s="39"/>
      <c r="AC300" s="25"/>
      <c r="AD300" s="6"/>
      <c r="AE300" s="39"/>
      <c r="AF300" s="39"/>
      <c r="AH300" s="39"/>
      <c r="BF300" s="27"/>
      <c r="CJ300" s="36"/>
      <c r="CZ300" s="26"/>
      <c r="DA300" s="26"/>
      <c r="DB300" s="26"/>
      <c r="DC300" s="26"/>
      <c r="DD300" s="29"/>
      <c r="DQ300" s="26"/>
      <c r="DR300" s="26"/>
      <c r="DS300" s="26"/>
      <c r="DT300" s="26"/>
      <c r="DU300" s="26"/>
      <c r="DV300" s="26"/>
      <c r="EB300" s="26"/>
      <c r="EC300" s="30"/>
      <c r="EU300" s="31"/>
      <c r="FM300" s="30"/>
      <c r="GE300" s="32"/>
      <c r="GW300" s="30"/>
      <c r="HO300" s="32"/>
      <c r="IG300" s="30"/>
      <c r="IY300" s="31"/>
      <c r="KI300" s="31"/>
      <c r="ZX300" s="36"/>
      <c r="ZY300" s="36"/>
      <c r="ZZ300" s="36"/>
      <c r="AAA300" s="36"/>
      <c r="AAB300" s="36"/>
      <c r="AAC300" s="36"/>
      <c r="AAD300" s="36"/>
      <c r="AAE300" s="36"/>
      <c r="AAF300" s="36"/>
      <c r="AAG300" s="36"/>
      <c r="AAH300" s="36"/>
      <c r="AAI300" s="36"/>
      <c r="AAJ300" s="36"/>
      <c r="AAK300" s="36"/>
      <c r="AAL300" s="36"/>
      <c r="AAM300" s="36"/>
      <c r="AAN300" s="36"/>
      <c r="AAO300" s="36"/>
      <c r="AAP300" s="36"/>
      <c r="AAQ300" s="36"/>
      <c r="AAR300" s="36"/>
      <c r="AAS300" s="36"/>
      <c r="AAT300" s="36"/>
      <c r="AAU300" s="36"/>
      <c r="AAV300" s="36"/>
      <c r="AAW300" s="36"/>
      <c r="AAX300" s="36"/>
      <c r="AAY300" s="36"/>
      <c r="AAZ300" s="36"/>
      <c r="ABA300" s="36"/>
      <c r="ABB300" s="36"/>
      <c r="ABC300" s="36"/>
      <c r="ABD300" s="36"/>
      <c r="ABE300" s="36"/>
      <c r="ABF300" s="36"/>
      <c r="ABG300" s="36"/>
      <c r="ABH300" s="36"/>
      <c r="ABI300" s="36"/>
      <c r="ABJ300" s="36"/>
      <c r="ABK300" s="36"/>
      <c r="ABL300" s="36"/>
      <c r="ABM300" s="36"/>
      <c r="ABN300" s="36"/>
      <c r="ABO300" s="36"/>
      <c r="ABP300" s="36"/>
      <c r="ABQ300" s="36"/>
      <c r="ABR300" s="36"/>
      <c r="ABS300" s="36"/>
      <c r="ABT300" s="36"/>
      <c r="ABU300" s="36"/>
      <c r="ABV300" s="36"/>
      <c r="ABW300" s="36"/>
      <c r="ABX300" s="36"/>
      <c r="ABY300" s="36"/>
      <c r="ABZ300" s="36"/>
      <c r="ACA300" s="36"/>
      <c r="ACB300" s="36"/>
      <c r="ACC300" s="36"/>
      <c r="ACD300" s="36"/>
      <c r="ACE300" s="36"/>
      <c r="ACF300" s="36"/>
      <c r="ACG300" s="36"/>
      <c r="ACH300" s="36"/>
      <c r="ACI300" s="36"/>
      <c r="ACJ300" s="36"/>
      <c r="ACK300" s="36"/>
      <c r="ACL300" s="36"/>
      <c r="ACM300" s="36"/>
      <c r="ACN300" s="36"/>
      <c r="ACO300" s="36"/>
      <c r="ACP300" s="36"/>
      <c r="ACQ300" s="36"/>
      <c r="ACR300" s="36"/>
      <c r="ACS300" s="36"/>
      <c r="ACT300" s="36"/>
      <c r="ACU300" s="36"/>
      <c r="ACV300" s="36"/>
      <c r="ACW300" s="36"/>
      <c r="ACX300" s="36"/>
      <c r="ACY300" s="36"/>
      <c r="ACZ300" s="36"/>
      <c r="ADA300" s="36"/>
      <c r="ADB300" s="36"/>
      <c r="ADC300" s="36"/>
      <c r="ADD300" s="36"/>
      <c r="ADE300" s="36"/>
      <c r="ADF300" s="36"/>
      <c r="ADG300" s="36"/>
      <c r="ADH300" s="36"/>
      <c r="ADI300" s="36"/>
      <c r="ADJ300" s="36"/>
      <c r="ADK300" s="36"/>
      <c r="ADL300" s="36"/>
      <c r="ADM300" s="36"/>
      <c r="ADN300" s="36"/>
      <c r="ADO300" s="36"/>
      <c r="ADP300" s="36"/>
      <c r="ADQ300" s="36"/>
      <c r="ADR300" s="36"/>
      <c r="ADS300" s="36"/>
      <c r="ADT300" s="36"/>
      <c r="ADU300" s="36"/>
      <c r="ADV300" s="36"/>
      <c r="ADW300" s="36"/>
      <c r="ADX300" s="36"/>
      <c r="ADY300" s="36"/>
      <c r="ADZ300" s="36"/>
      <c r="AEA300" s="36"/>
      <c r="AEB300" s="36"/>
      <c r="AEC300" s="36"/>
      <c r="AED300" s="36"/>
      <c r="AEE300" s="36"/>
      <c r="AEF300" s="36"/>
      <c r="AEG300" s="36"/>
      <c r="AEH300" s="36"/>
      <c r="AEI300" s="36"/>
      <c r="AEJ300" s="36"/>
      <c r="AEK300" s="36"/>
      <c r="AEL300" s="36"/>
      <c r="AEM300" s="36"/>
      <c r="AEN300" s="36"/>
      <c r="AEO300" s="36"/>
      <c r="AEP300" s="36"/>
      <c r="AEQ300" s="36"/>
      <c r="AER300" s="36"/>
      <c r="AES300" s="36"/>
      <c r="AET300" s="36"/>
      <c r="AEU300" s="36"/>
      <c r="AEV300" s="36"/>
      <c r="AEW300" s="36"/>
      <c r="AEX300" s="36"/>
      <c r="AEY300" s="36"/>
      <c r="AEZ300" s="36"/>
      <c r="AFA300" s="36"/>
      <c r="AFB300" s="36"/>
      <c r="AFC300" s="36"/>
      <c r="AFD300" s="36"/>
      <c r="AFE300" s="36"/>
      <c r="AFF300" s="36"/>
      <c r="AFG300" s="36"/>
      <c r="AFH300" s="36"/>
      <c r="AFI300" s="36"/>
      <c r="AFJ300" s="36"/>
      <c r="AFK300" s="36"/>
      <c r="AFL300" s="36"/>
      <c r="AFM300" s="36"/>
      <c r="AFN300" s="36"/>
      <c r="AFO300" s="36"/>
      <c r="AFP300" s="36"/>
      <c r="AFQ300" s="36"/>
      <c r="AFR300" s="36"/>
      <c r="AFS300" s="36"/>
      <c r="AFT300" s="36"/>
      <c r="AFU300" s="36"/>
      <c r="AFV300" s="36"/>
      <c r="AFW300" s="36"/>
      <c r="AFX300" s="36"/>
      <c r="AFY300" s="36"/>
      <c r="AFZ300" s="36"/>
      <c r="AGA300" s="36"/>
      <c r="AGB300" s="36"/>
      <c r="AGC300" s="36"/>
      <c r="AGD300" s="36"/>
      <c r="AGE300" s="36"/>
      <c r="AGF300" s="36"/>
      <c r="AGG300" s="36"/>
      <c r="AGH300" s="36"/>
      <c r="AGI300" s="36"/>
      <c r="AGJ300" s="36"/>
      <c r="AGK300" s="36"/>
      <c r="AGL300" s="36"/>
      <c r="AGM300" s="36"/>
      <c r="AGN300" s="36"/>
      <c r="AGO300" s="36"/>
      <c r="AGP300" s="36"/>
      <c r="AGQ300" s="36"/>
      <c r="AGR300" s="36"/>
      <c r="AGS300" s="36"/>
      <c r="AGT300" s="36"/>
      <c r="AGU300" s="36"/>
      <c r="AGV300" s="36"/>
      <c r="AGW300" s="36"/>
      <c r="AGX300" s="36"/>
      <c r="AGY300" s="36"/>
      <c r="AGZ300" s="36"/>
      <c r="AHA300" s="36"/>
      <c r="AHB300" s="36"/>
      <c r="AHC300" s="36"/>
      <c r="AHD300" s="36"/>
      <c r="AHE300" s="36"/>
      <c r="AHF300" s="36"/>
      <c r="AHG300" s="36"/>
      <c r="AHH300" s="36"/>
      <c r="AHI300" s="36"/>
      <c r="AHJ300" s="36"/>
      <c r="AHK300" s="36"/>
      <c r="AHL300" s="36"/>
      <c r="AHM300" s="36"/>
      <c r="AHN300" s="36"/>
      <c r="AHO300" s="36"/>
      <c r="AHP300" s="36"/>
      <c r="AHQ300" s="36"/>
      <c r="AHR300" s="36"/>
      <c r="AHS300" s="36"/>
      <c r="AHT300" s="36"/>
      <c r="AHU300" s="36"/>
      <c r="AHV300" s="36"/>
      <c r="AHW300" s="36"/>
      <c r="AHX300" s="36"/>
      <c r="AHY300" s="36"/>
      <c r="AHZ300" s="36"/>
      <c r="AIA300" s="36"/>
      <c r="AIB300" s="36"/>
      <c r="AIC300" s="36"/>
      <c r="AID300" s="36"/>
      <c r="AIE300" s="36"/>
      <c r="AIF300" s="36"/>
      <c r="AIG300" s="36"/>
      <c r="AIH300" s="36"/>
      <c r="AII300" s="36"/>
      <c r="AIJ300" s="36"/>
      <c r="AIK300" s="36"/>
      <c r="AIL300" s="36"/>
      <c r="AIM300" s="36"/>
      <c r="AIN300" s="36"/>
      <c r="AIO300" s="36"/>
      <c r="AIP300" s="36"/>
      <c r="AIQ300" s="36"/>
      <c r="AIR300" s="36"/>
      <c r="AIS300" s="36"/>
      <c r="AIT300" s="36"/>
      <c r="AIU300" s="36"/>
      <c r="AIV300" s="36"/>
      <c r="AIW300" s="36"/>
      <c r="AIX300" s="36"/>
      <c r="AIY300" s="36"/>
      <c r="AIZ300" s="36"/>
      <c r="AJA300" s="36"/>
      <c r="AJB300" s="36"/>
      <c r="AJC300" s="36"/>
      <c r="AJD300" s="36"/>
      <c r="AJE300" s="36"/>
      <c r="AJF300" s="36"/>
      <c r="AJG300" s="36"/>
      <c r="AJH300" s="36"/>
      <c r="AJI300" s="36"/>
      <c r="AJJ300" s="36"/>
      <c r="AJK300" s="36"/>
      <c r="AJL300" s="36"/>
      <c r="AJM300" s="36"/>
      <c r="AJN300" s="36"/>
      <c r="AJO300" s="36"/>
      <c r="AJP300" s="36"/>
      <c r="AJQ300" s="36"/>
      <c r="AJR300" s="36"/>
      <c r="AJS300" s="36"/>
      <c r="AJT300" s="36"/>
      <c r="AJU300" s="36"/>
      <c r="AJV300" s="36"/>
      <c r="AJW300" s="36"/>
      <c r="AJX300" s="36"/>
      <c r="AJY300" s="36"/>
      <c r="AJZ300" s="36"/>
      <c r="AKA300" s="36"/>
      <c r="AKB300" s="36"/>
      <c r="AKC300" s="36"/>
      <c r="AKD300" s="36"/>
      <c r="AKE300" s="36"/>
      <c r="AKF300" s="36"/>
      <c r="AKG300" s="36"/>
      <c r="AKH300" s="36"/>
      <c r="AKI300" s="36"/>
      <c r="AKJ300" s="36"/>
      <c r="AKK300" s="36"/>
      <c r="AKL300" s="36"/>
      <c r="AKM300" s="36"/>
      <c r="AKN300" s="36"/>
      <c r="AKO300" s="36"/>
      <c r="AKP300" s="36"/>
      <c r="AKQ300" s="36"/>
      <c r="AKR300" s="36"/>
      <c r="AKS300" s="36"/>
      <c r="AKT300" s="36"/>
      <c r="AKU300" s="36"/>
      <c r="AKV300" s="36"/>
      <c r="AKW300" s="36"/>
      <c r="AKX300" s="36"/>
      <c r="AKY300" s="36"/>
      <c r="AKZ300" s="36"/>
      <c r="ALA300" s="36"/>
      <c r="ALB300" s="36"/>
      <c r="ALC300" s="36"/>
      <c r="ALD300" s="36"/>
      <c r="ALE300" s="36"/>
      <c r="ALF300" s="36"/>
      <c r="ALG300" s="36"/>
      <c r="ALH300" s="36"/>
      <c r="ALI300" s="36"/>
      <c r="ALJ300" s="36"/>
      <c r="ALK300" s="36"/>
      <c r="ALL300" s="36"/>
      <c r="ALM300" s="36"/>
      <c r="ALN300" s="36"/>
      <c r="ALO300" s="36"/>
      <c r="ALP300" s="36"/>
      <c r="ALQ300" s="36"/>
      <c r="ALR300" s="36"/>
      <c r="ALS300" s="36"/>
      <c r="ALT300" s="36"/>
      <c r="ALU300" s="36"/>
      <c r="ALV300" s="36"/>
      <c r="ALW300" s="36"/>
      <c r="ALX300" s="36"/>
      <c r="ALY300" s="36"/>
      <c r="ALZ300" s="36"/>
      <c r="AMA300" s="36"/>
      <c r="AMB300" s="36"/>
      <c r="AMC300" s="36"/>
      <c r="AMD300" s="36"/>
      <c r="AME300" s="36"/>
      <c r="AMF300" s="36"/>
      <c r="AMG300" s="36"/>
      <c r="AMH300" s="36"/>
      <c r="AMI300" s="36"/>
      <c r="AMJ300" s="36"/>
      <c r="AMK300" s="36"/>
      <c r="AML300" s="36"/>
      <c r="AMM300" s="36"/>
      <c r="AMN300" s="36"/>
      <c r="AMO300" s="36"/>
      <c r="AMP300" s="36"/>
      <c r="AMQ300" s="36"/>
      <c r="AMR300" s="36"/>
      <c r="AMS300" s="36"/>
      <c r="AMT300" s="36"/>
      <c r="AMU300" s="36"/>
      <c r="AMV300" s="36"/>
      <c r="AMW300" s="36"/>
      <c r="AMX300" s="36"/>
      <c r="AMY300" s="36"/>
      <c r="AMZ300" s="36"/>
      <c r="ANA300" s="36"/>
      <c r="ANB300" s="36"/>
      <c r="ANC300" s="36"/>
      <c r="AND300" s="36"/>
      <c r="ANE300" s="36"/>
      <c r="ANF300" s="36"/>
      <c r="ANG300" s="36"/>
      <c r="ANH300" s="36"/>
      <c r="ANI300" s="36"/>
      <c r="ANJ300" s="36"/>
      <c r="ANK300" s="36"/>
      <c r="ANL300" s="36"/>
      <c r="ANM300" s="36"/>
      <c r="ANN300" s="36"/>
      <c r="ANO300" s="36"/>
      <c r="ANP300" s="36"/>
      <c r="ANQ300" s="36"/>
      <c r="ANR300" s="36"/>
      <c r="ANS300" s="36"/>
      <c r="ANT300" s="36"/>
      <c r="ANU300" s="36"/>
      <c r="ANV300" s="36"/>
      <c r="ANW300" s="36"/>
      <c r="ANX300" s="36"/>
      <c r="ANY300" s="36"/>
      <c r="ANZ300" s="36"/>
      <c r="AOA300" s="36"/>
      <c r="AOB300" s="36"/>
      <c r="AOC300" s="36"/>
      <c r="AOD300" s="36"/>
      <c r="AOE300" s="36"/>
      <c r="AOF300" s="36"/>
      <c r="AOG300" s="36"/>
      <c r="AOH300" s="36"/>
      <c r="AOI300" s="36"/>
      <c r="AOJ300" s="36"/>
      <c r="AOK300" s="36"/>
      <c r="AOL300" s="36"/>
      <c r="AOM300" s="36"/>
      <c r="AON300" s="36"/>
      <c r="AOO300" s="36"/>
      <c r="AOP300" s="36"/>
      <c r="AOQ300" s="36"/>
      <c r="AOR300" s="36"/>
      <c r="AOS300" s="36"/>
      <c r="AOT300" s="36"/>
      <c r="AOU300" s="36"/>
      <c r="AOV300" s="36"/>
      <c r="AOW300" s="36"/>
      <c r="AOX300" s="36"/>
      <c r="AOY300" s="36"/>
      <c r="AOZ300" s="36"/>
      <c r="APA300" s="36"/>
      <c r="APB300" s="36"/>
      <c r="APC300" s="36"/>
      <c r="APD300" s="36"/>
      <c r="APE300" s="36"/>
      <c r="APF300" s="36"/>
      <c r="APG300" s="36"/>
      <c r="APH300" s="36"/>
      <c r="API300" s="36"/>
      <c r="APJ300" s="36"/>
      <c r="APK300" s="36"/>
      <c r="APL300" s="36"/>
      <c r="APM300" s="36"/>
      <c r="APN300" s="36"/>
      <c r="APO300" s="36"/>
      <c r="APP300" s="36"/>
      <c r="APQ300" s="36"/>
      <c r="APR300" s="36"/>
      <c r="APS300" s="36"/>
      <c r="APT300" s="36"/>
      <c r="APU300" s="36"/>
      <c r="APV300" s="36"/>
      <c r="APW300" s="36"/>
      <c r="APX300" s="36"/>
      <c r="APY300" s="36"/>
      <c r="APZ300" s="36"/>
      <c r="AQA300" s="36"/>
      <c r="AQB300" s="36"/>
      <c r="AQC300" s="36"/>
      <c r="AQD300" s="36"/>
      <c r="AQE300" s="36"/>
      <c r="AQF300" s="36"/>
      <c r="AQG300" s="36"/>
      <c r="AQH300" s="36"/>
      <c r="AQI300" s="36"/>
      <c r="AQJ300" s="36"/>
      <c r="AQK300" s="36"/>
      <c r="AQL300" s="36"/>
      <c r="AQM300" s="36"/>
      <c r="AQN300" s="36"/>
      <c r="AQO300" s="36"/>
      <c r="AQP300" s="36"/>
      <c r="AQQ300" s="36"/>
      <c r="AQR300" s="36"/>
      <c r="AQS300" s="36"/>
      <c r="AQT300" s="36"/>
      <c r="AQU300" s="36"/>
      <c r="AQV300" s="36"/>
      <c r="AQW300" s="36"/>
      <c r="AQX300" s="36"/>
      <c r="AQY300" s="36"/>
      <c r="AQZ300" s="36"/>
      <c r="ARA300" s="36"/>
      <c r="ARB300" s="36"/>
      <c r="ARC300" s="36"/>
      <c r="ARD300" s="36"/>
      <c r="ARE300" s="36"/>
      <c r="ARF300" s="36"/>
      <c r="ARG300" s="36"/>
      <c r="ARH300" s="36"/>
      <c r="ARI300" s="36"/>
      <c r="ARJ300" s="36"/>
      <c r="ARK300" s="36"/>
      <c r="ARL300" s="36"/>
      <c r="ARM300" s="36"/>
      <c r="ARN300" s="36"/>
      <c r="ARO300" s="36"/>
      <c r="ARP300" s="36"/>
      <c r="ARQ300" s="36"/>
      <c r="ARR300" s="36"/>
      <c r="ARS300" s="36"/>
      <c r="ART300" s="36"/>
      <c r="ARU300" s="36"/>
      <c r="ARV300" s="36"/>
      <c r="ARW300" s="36"/>
      <c r="ARX300" s="36"/>
      <c r="ARY300" s="36"/>
      <c r="ARZ300" s="36"/>
      <c r="ASA300" s="36"/>
      <c r="ASB300" s="36"/>
      <c r="ASC300" s="36"/>
      <c r="ASD300" s="36"/>
      <c r="ASE300" s="36"/>
      <c r="ASF300" s="36"/>
      <c r="ASG300" s="36"/>
      <c r="ASH300" s="36"/>
      <c r="ASI300" s="36"/>
      <c r="ASJ300" s="36"/>
      <c r="ASK300" s="36"/>
      <c r="ASL300" s="36"/>
      <c r="ASM300" s="36"/>
      <c r="ASN300" s="36"/>
      <c r="ASO300" s="36"/>
      <c r="ASP300" s="36"/>
      <c r="ASQ300" s="36"/>
      <c r="ASR300" s="36"/>
      <c r="ASS300" s="36"/>
      <c r="AST300" s="36"/>
      <c r="ASU300" s="36"/>
      <c r="ASV300" s="36"/>
      <c r="ASW300" s="36"/>
      <c r="ASX300" s="36"/>
      <c r="ASY300" s="36"/>
      <c r="ASZ300" s="36"/>
      <c r="ATA300" s="36"/>
      <c r="ATB300" s="36"/>
      <c r="ATC300" s="36"/>
      <c r="ATD300" s="36"/>
      <c r="ATE300" s="36"/>
      <c r="ATF300" s="36"/>
      <c r="ATG300" s="36"/>
      <c r="ATH300" s="36"/>
      <c r="ATI300" s="36"/>
      <c r="ATJ300" s="36"/>
    </row>
    <row r="301" spans="1:1206" x14ac:dyDescent="0.25">
      <c r="A301" s="21"/>
      <c r="F301" s="22"/>
      <c r="I301" s="39"/>
      <c r="AC301" s="45"/>
      <c r="AD301" s="6"/>
      <c r="AE301" s="39"/>
      <c r="AF301" s="39"/>
      <c r="AH301" s="39"/>
      <c r="BF301" s="27"/>
      <c r="CJ301" s="36"/>
      <c r="CZ301" s="26"/>
      <c r="DA301" s="26"/>
      <c r="DB301" s="26"/>
      <c r="DC301" s="26"/>
      <c r="DD301" s="29"/>
      <c r="DQ301" s="26"/>
      <c r="DR301" s="26"/>
      <c r="DS301" s="26"/>
      <c r="DT301" s="26"/>
      <c r="DU301" s="26"/>
      <c r="DV301" s="26"/>
      <c r="EB301" s="26"/>
      <c r="EC301" s="30"/>
      <c r="EU301" s="31"/>
      <c r="FM301" s="30"/>
      <c r="GE301" s="32"/>
      <c r="GW301" s="30"/>
      <c r="HO301" s="32"/>
      <c r="IG301" s="30"/>
      <c r="IY301" s="31"/>
      <c r="KI301" s="31"/>
      <c r="ZX301" s="36"/>
      <c r="ZY301" s="36"/>
      <c r="ZZ301" s="36"/>
      <c r="AAA301" s="36"/>
      <c r="AAB301" s="36"/>
      <c r="AAC301" s="36"/>
      <c r="AAD301" s="36"/>
      <c r="AAE301" s="36"/>
      <c r="AAF301" s="36"/>
      <c r="AAG301" s="36"/>
      <c r="AAH301" s="36"/>
      <c r="AAI301" s="36"/>
      <c r="AAJ301" s="36"/>
      <c r="AAK301" s="36"/>
      <c r="AAL301" s="36"/>
      <c r="AAM301" s="36"/>
      <c r="AAN301" s="36"/>
      <c r="AAO301" s="36"/>
      <c r="AAP301" s="36"/>
      <c r="AAQ301" s="36"/>
      <c r="AAR301" s="36"/>
      <c r="AAS301" s="36"/>
      <c r="AAT301" s="36"/>
      <c r="AAU301" s="36"/>
      <c r="AAV301" s="36"/>
      <c r="AAW301" s="36"/>
      <c r="AAX301" s="36"/>
      <c r="AAY301" s="36"/>
      <c r="AAZ301" s="36"/>
      <c r="ABA301" s="36"/>
      <c r="ABB301" s="36"/>
      <c r="ABC301" s="36"/>
      <c r="ABD301" s="36"/>
      <c r="ABE301" s="36"/>
      <c r="ABF301" s="36"/>
      <c r="ABG301" s="36"/>
      <c r="ABH301" s="36"/>
      <c r="ABI301" s="36"/>
      <c r="ABJ301" s="36"/>
      <c r="ABK301" s="36"/>
      <c r="ABL301" s="36"/>
      <c r="ABM301" s="36"/>
      <c r="ABN301" s="36"/>
      <c r="ABO301" s="36"/>
      <c r="ABP301" s="36"/>
      <c r="ABQ301" s="36"/>
      <c r="ABR301" s="36"/>
      <c r="ABS301" s="36"/>
      <c r="ABT301" s="36"/>
      <c r="ABU301" s="36"/>
      <c r="ABV301" s="36"/>
      <c r="ABW301" s="36"/>
      <c r="ABX301" s="36"/>
      <c r="ABY301" s="36"/>
      <c r="ABZ301" s="36"/>
      <c r="ACA301" s="36"/>
      <c r="ACB301" s="36"/>
      <c r="ACC301" s="36"/>
      <c r="ACD301" s="36"/>
      <c r="ACE301" s="36"/>
      <c r="ACF301" s="36"/>
      <c r="ACG301" s="36"/>
      <c r="ACH301" s="36"/>
      <c r="ACI301" s="36"/>
      <c r="ACJ301" s="36"/>
      <c r="ACK301" s="36"/>
      <c r="ACL301" s="36"/>
      <c r="ACM301" s="36"/>
      <c r="ACN301" s="36"/>
      <c r="ACO301" s="36"/>
      <c r="ACP301" s="36"/>
      <c r="ACQ301" s="36"/>
      <c r="ACR301" s="36"/>
      <c r="ACS301" s="36"/>
      <c r="ACT301" s="36"/>
      <c r="ACU301" s="36"/>
      <c r="ACV301" s="36"/>
      <c r="ACW301" s="36"/>
      <c r="ACX301" s="36"/>
      <c r="ACY301" s="36"/>
      <c r="ACZ301" s="36"/>
      <c r="ADA301" s="36"/>
      <c r="ADB301" s="36"/>
      <c r="ADC301" s="36"/>
      <c r="ADD301" s="36"/>
      <c r="ADE301" s="36"/>
      <c r="ADF301" s="36"/>
      <c r="ADG301" s="36"/>
      <c r="ADH301" s="36"/>
      <c r="ADI301" s="36"/>
      <c r="ADJ301" s="36"/>
      <c r="ADK301" s="36"/>
      <c r="ADL301" s="36"/>
      <c r="ADM301" s="36"/>
      <c r="ADN301" s="36"/>
      <c r="ADO301" s="36"/>
      <c r="ADP301" s="36"/>
      <c r="ADQ301" s="36"/>
      <c r="ADR301" s="36"/>
      <c r="ADS301" s="36"/>
      <c r="ADT301" s="36"/>
      <c r="ADU301" s="36"/>
      <c r="ADV301" s="36"/>
      <c r="ADW301" s="36"/>
      <c r="ADX301" s="36"/>
      <c r="ADY301" s="36"/>
      <c r="ADZ301" s="36"/>
      <c r="AEA301" s="36"/>
      <c r="AEB301" s="36"/>
      <c r="AEC301" s="36"/>
      <c r="AED301" s="36"/>
      <c r="AEE301" s="36"/>
      <c r="AEF301" s="36"/>
      <c r="AEG301" s="36"/>
      <c r="AEH301" s="36"/>
      <c r="AEI301" s="36"/>
      <c r="AEJ301" s="36"/>
      <c r="AEK301" s="36"/>
      <c r="AEL301" s="36"/>
      <c r="AEM301" s="36"/>
      <c r="AEN301" s="36"/>
      <c r="AEO301" s="36"/>
      <c r="AEP301" s="36"/>
      <c r="AEQ301" s="36"/>
      <c r="AER301" s="36"/>
      <c r="AES301" s="36"/>
      <c r="AET301" s="36"/>
      <c r="AEU301" s="36"/>
      <c r="AEV301" s="36"/>
      <c r="AEW301" s="36"/>
      <c r="AEX301" s="36"/>
      <c r="AEY301" s="36"/>
      <c r="AEZ301" s="36"/>
      <c r="AFA301" s="36"/>
      <c r="AFB301" s="36"/>
      <c r="AFC301" s="36"/>
      <c r="AFD301" s="36"/>
      <c r="AFE301" s="36"/>
      <c r="AFF301" s="36"/>
      <c r="AFG301" s="36"/>
      <c r="AFH301" s="36"/>
      <c r="AFI301" s="36"/>
      <c r="AFJ301" s="36"/>
      <c r="AFK301" s="36"/>
      <c r="AFL301" s="36"/>
      <c r="AFM301" s="36"/>
      <c r="AFN301" s="36"/>
      <c r="AFO301" s="36"/>
      <c r="AFP301" s="36"/>
      <c r="AFQ301" s="36"/>
      <c r="AFR301" s="36"/>
      <c r="AFS301" s="36"/>
      <c r="AFT301" s="36"/>
      <c r="AFU301" s="36"/>
      <c r="AFV301" s="36"/>
      <c r="AFW301" s="36"/>
      <c r="AFX301" s="36"/>
      <c r="AFY301" s="36"/>
      <c r="AFZ301" s="36"/>
      <c r="AGA301" s="36"/>
      <c r="AGB301" s="36"/>
      <c r="AGC301" s="36"/>
      <c r="AGD301" s="36"/>
      <c r="AGE301" s="36"/>
      <c r="AGF301" s="36"/>
      <c r="AGG301" s="36"/>
      <c r="AGH301" s="36"/>
      <c r="AGI301" s="36"/>
      <c r="AGJ301" s="36"/>
      <c r="AGK301" s="36"/>
      <c r="AGL301" s="36"/>
      <c r="AGM301" s="36"/>
      <c r="AGN301" s="36"/>
      <c r="AGO301" s="36"/>
      <c r="AGP301" s="36"/>
      <c r="AGQ301" s="36"/>
      <c r="AGR301" s="36"/>
      <c r="AGS301" s="36"/>
      <c r="AGT301" s="36"/>
      <c r="AGU301" s="36"/>
      <c r="AGV301" s="36"/>
      <c r="AGW301" s="36"/>
      <c r="AGX301" s="36"/>
      <c r="AGY301" s="36"/>
      <c r="AGZ301" s="36"/>
      <c r="AHA301" s="36"/>
      <c r="AHB301" s="36"/>
      <c r="AHC301" s="36"/>
      <c r="AHD301" s="36"/>
      <c r="AHE301" s="36"/>
      <c r="AHF301" s="36"/>
      <c r="AHG301" s="36"/>
      <c r="AHH301" s="36"/>
      <c r="AHI301" s="36"/>
      <c r="AHJ301" s="36"/>
      <c r="AHK301" s="36"/>
      <c r="AHL301" s="36"/>
      <c r="AHM301" s="36"/>
      <c r="AHN301" s="36"/>
      <c r="AHO301" s="36"/>
      <c r="AHP301" s="36"/>
      <c r="AHQ301" s="36"/>
      <c r="AHR301" s="36"/>
      <c r="AHS301" s="36"/>
      <c r="AHT301" s="36"/>
      <c r="AHU301" s="36"/>
      <c r="AHV301" s="36"/>
      <c r="AHW301" s="36"/>
      <c r="AHX301" s="36"/>
      <c r="AHY301" s="36"/>
      <c r="AHZ301" s="36"/>
      <c r="AIA301" s="36"/>
      <c r="AIB301" s="36"/>
      <c r="AIC301" s="36"/>
      <c r="AID301" s="36"/>
      <c r="AIE301" s="36"/>
      <c r="AIF301" s="36"/>
      <c r="AIG301" s="36"/>
      <c r="AIH301" s="36"/>
      <c r="AII301" s="36"/>
      <c r="AIJ301" s="36"/>
      <c r="AIK301" s="36"/>
      <c r="AIL301" s="36"/>
      <c r="AIM301" s="36"/>
      <c r="AIN301" s="36"/>
      <c r="AIO301" s="36"/>
      <c r="AIP301" s="36"/>
      <c r="AIQ301" s="36"/>
      <c r="AIR301" s="36"/>
      <c r="AIS301" s="36"/>
      <c r="AIT301" s="36"/>
      <c r="AIU301" s="36"/>
      <c r="AIV301" s="36"/>
      <c r="AIW301" s="36"/>
      <c r="AIX301" s="36"/>
      <c r="AIY301" s="36"/>
      <c r="AIZ301" s="36"/>
      <c r="AJA301" s="36"/>
      <c r="AJB301" s="36"/>
      <c r="AJC301" s="36"/>
      <c r="AJD301" s="36"/>
      <c r="AJE301" s="36"/>
      <c r="AJF301" s="36"/>
      <c r="AJG301" s="36"/>
      <c r="AJH301" s="36"/>
      <c r="AJI301" s="36"/>
      <c r="AJJ301" s="36"/>
      <c r="AJK301" s="36"/>
      <c r="AJL301" s="36"/>
      <c r="AJM301" s="36"/>
      <c r="AJN301" s="36"/>
      <c r="AJO301" s="36"/>
      <c r="AJP301" s="36"/>
      <c r="AJQ301" s="36"/>
      <c r="AJR301" s="36"/>
      <c r="AJS301" s="36"/>
      <c r="AJT301" s="36"/>
      <c r="AJU301" s="36"/>
      <c r="AJV301" s="36"/>
      <c r="AJW301" s="36"/>
      <c r="AJX301" s="36"/>
      <c r="AJY301" s="36"/>
      <c r="AJZ301" s="36"/>
      <c r="AKA301" s="36"/>
      <c r="AKB301" s="36"/>
      <c r="AKC301" s="36"/>
      <c r="AKD301" s="36"/>
      <c r="AKE301" s="36"/>
      <c r="AKF301" s="36"/>
      <c r="AKG301" s="36"/>
      <c r="AKH301" s="36"/>
      <c r="AKI301" s="36"/>
      <c r="AKJ301" s="36"/>
      <c r="AKK301" s="36"/>
      <c r="AKL301" s="36"/>
      <c r="AKM301" s="36"/>
      <c r="AKN301" s="36"/>
      <c r="AKO301" s="36"/>
      <c r="AKP301" s="36"/>
      <c r="AKQ301" s="36"/>
      <c r="AKR301" s="36"/>
      <c r="AKS301" s="36"/>
      <c r="AKT301" s="36"/>
      <c r="AKU301" s="36"/>
      <c r="AKV301" s="36"/>
      <c r="AKW301" s="36"/>
      <c r="AKX301" s="36"/>
      <c r="AKY301" s="36"/>
      <c r="AKZ301" s="36"/>
      <c r="ALA301" s="36"/>
      <c r="ALB301" s="36"/>
      <c r="ALC301" s="36"/>
      <c r="ALD301" s="36"/>
      <c r="ALE301" s="36"/>
      <c r="ALF301" s="36"/>
      <c r="ALG301" s="36"/>
      <c r="ALH301" s="36"/>
      <c r="ALI301" s="36"/>
      <c r="ALJ301" s="36"/>
      <c r="ALK301" s="36"/>
      <c r="ALL301" s="36"/>
      <c r="ALM301" s="36"/>
      <c r="ALN301" s="36"/>
      <c r="ALO301" s="36"/>
      <c r="ALP301" s="36"/>
      <c r="ALQ301" s="36"/>
      <c r="ALR301" s="36"/>
      <c r="ALS301" s="36"/>
      <c r="ALT301" s="36"/>
      <c r="ALU301" s="36"/>
      <c r="ALV301" s="36"/>
      <c r="ALW301" s="36"/>
      <c r="ALX301" s="36"/>
      <c r="ALY301" s="36"/>
      <c r="ALZ301" s="36"/>
      <c r="AMA301" s="36"/>
      <c r="AMB301" s="36"/>
      <c r="AMC301" s="36"/>
      <c r="AMD301" s="36"/>
      <c r="AME301" s="36"/>
      <c r="AMF301" s="36"/>
      <c r="AMG301" s="36"/>
      <c r="AMH301" s="36"/>
      <c r="AMI301" s="36"/>
      <c r="AMJ301" s="36"/>
      <c r="AMK301" s="36"/>
      <c r="AML301" s="36"/>
      <c r="AMM301" s="36"/>
      <c r="AMN301" s="36"/>
      <c r="AMO301" s="36"/>
      <c r="AMP301" s="36"/>
      <c r="AMQ301" s="36"/>
      <c r="AMR301" s="36"/>
      <c r="AMS301" s="36"/>
      <c r="AMT301" s="36"/>
      <c r="AMU301" s="36"/>
      <c r="AMV301" s="36"/>
      <c r="AMW301" s="36"/>
      <c r="AMX301" s="36"/>
      <c r="AMY301" s="36"/>
      <c r="AMZ301" s="36"/>
      <c r="ANA301" s="36"/>
      <c r="ANB301" s="36"/>
      <c r="ANC301" s="36"/>
      <c r="AND301" s="36"/>
      <c r="ANE301" s="36"/>
      <c r="ANF301" s="36"/>
      <c r="ANG301" s="36"/>
      <c r="ANH301" s="36"/>
      <c r="ANI301" s="36"/>
      <c r="ANJ301" s="36"/>
      <c r="ANK301" s="36"/>
      <c r="ANL301" s="36"/>
      <c r="ANM301" s="36"/>
      <c r="ANN301" s="36"/>
      <c r="ANO301" s="36"/>
      <c r="ANP301" s="36"/>
      <c r="ANQ301" s="36"/>
      <c r="ANR301" s="36"/>
      <c r="ANS301" s="36"/>
      <c r="ANT301" s="36"/>
      <c r="ANU301" s="36"/>
      <c r="ANV301" s="36"/>
      <c r="ANW301" s="36"/>
      <c r="ANX301" s="36"/>
      <c r="ANY301" s="36"/>
      <c r="ANZ301" s="36"/>
      <c r="AOA301" s="36"/>
      <c r="AOB301" s="36"/>
      <c r="AOC301" s="36"/>
      <c r="AOD301" s="36"/>
      <c r="AOE301" s="36"/>
      <c r="AOF301" s="36"/>
      <c r="AOG301" s="36"/>
      <c r="AOH301" s="36"/>
      <c r="AOI301" s="36"/>
      <c r="AOJ301" s="36"/>
      <c r="AOK301" s="36"/>
      <c r="AOL301" s="36"/>
      <c r="AOM301" s="36"/>
      <c r="AON301" s="36"/>
      <c r="AOO301" s="36"/>
      <c r="AOP301" s="36"/>
      <c r="AOQ301" s="36"/>
      <c r="AOR301" s="36"/>
      <c r="AOS301" s="36"/>
      <c r="AOT301" s="36"/>
      <c r="AOU301" s="36"/>
      <c r="AOV301" s="36"/>
      <c r="AOW301" s="36"/>
      <c r="AOX301" s="36"/>
      <c r="AOY301" s="36"/>
      <c r="AOZ301" s="36"/>
      <c r="APA301" s="36"/>
      <c r="APB301" s="36"/>
      <c r="APC301" s="36"/>
      <c r="APD301" s="36"/>
      <c r="APE301" s="36"/>
      <c r="APF301" s="36"/>
      <c r="APG301" s="36"/>
      <c r="APH301" s="36"/>
      <c r="API301" s="36"/>
      <c r="APJ301" s="36"/>
      <c r="APK301" s="36"/>
      <c r="APL301" s="36"/>
      <c r="APM301" s="36"/>
      <c r="APN301" s="36"/>
      <c r="APO301" s="36"/>
      <c r="APP301" s="36"/>
      <c r="APQ301" s="36"/>
      <c r="APR301" s="36"/>
      <c r="APS301" s="36"/>
      <c r="APT301" s="36"/>
      <c r="APU301" s="36"/>
      <c r="APV301" s="36"/>
      <c r="APW301" s="36"/>
      <c r="APX301" s="36"/>
      <c r="APY301" s="36"/>
      <c r="APZ301" s="36"/>
      <c r="AQA301" s="36"/>
      <c r="AQB301" s="36"/>
      <c r="AQC301" s="36"/>
      <c r="AQD301" s="36"/>
      <c r="AQE301" s="36"/>
      <c r="AQF301" s="36"/>
      <c r="AQG301" s="36"/>
      <c r="AQH301" s="36"/>
      <c r="AQI301" s="36"/>
      <c r="AQJ301" s="36"/>
      <c r="AQK301" s="36"/>
      <c r="AQL301" s="36"/>
      <c r="AQM301" s="36"/>
      <c r="AQN301" s="36"/>
      <c r="AQO301" s="36"/>
      <c r="AQP301" s="36"/>
      <c r="AQQ301" s="36"/>
      <c r="AQR301" s="36"/>
      <c r="AQS301" s="36"/>
      <c r="AQT301" s="36"/>
      <c r="AQU301" s="36"/>
      <c r="AQV301" s="36"/>
      <c r="AQW301" s="36"/>
      <c r="AQX301" s="36"/>
      <c r="AQY301" s="36"/>
      <c r="AQZ301" s="36"/>
      <c r="ARA301" s="36"/>
      <c r="ARB301" s="36"/>
      <c r="ARC301" s="36"/>
      <c r="ARD301" s="36"/>
      <c r="ARE301" s="36"/>
      <c r="ARF301" s="36"/>
      <c r="ARG301" s="36"/>
      <c r="ARH301" s="36"/>
      <c r="ARI301" s="36"/>
      <c r="ARJ301" s="36"/>
      <c r="ARK301" s="36"/>
      <c r="ARL301" s="36"/>
      <c r="ARM301" s="36"/>
      <c r="ARN301" s="36"/>
      <c r="ARO301" s="36"/>
      <c r="ARP301" s="36"/>
      <c r="ARQ301" s="36"/>
      <c r="ARR301" s="36"/>
      <c r="ARS301" s="36"/>
      <c r="ART301" s="36"/>
      <c r="ARU301" s="36"/>
      <c r="ARV301" s="36"/>
      <c r="ARW301" s="36"/>
      <c r="ARX301" s="36"/>
      <c r="ARY301" s="36"/>
      <c r="ARZ301" s="36"/>
      <c r="ASA301" s="36"/>
      <c r="ASB301" s="36"/>
      <c r="ASC301" s="36"/>
      <c r="ASD301" s="36"/>
      <c r="ASE301" s="36"/>
      <c r="ASF301" s="36"/>
      <c r="ASG301" s="36"/>
      <c r="ASH301" s="36"/>
      <c r="ASI301" s="36"/>
      <c r="ASJ301" s="36"/>
      <c r="ASK301" s="36"/>
      <c r="ASL301" s="36"/>
      <c r="ASM301" s="36"/>
      <c r="ASN301" s="36"/>
      <c r="ASO301" s="36"/>
      <c r="ASP301" s="36"/>
      <c r="ASQ301" s="36"/>
      <c r="ASR301" s="36"/>
      <c r="ASS301" s="36"/>
      <c r="AST301" s="36"/>
      <c r="ASU301" s="36"/>
      <c r="ASV301" s="36"/>
      <c r="ASW301" s="36"/>
      <c r="ASX301" s="36"/>
      <c r="ASY301" s="36"/>
      <c r="ASZ301" s="36"/>
      <c r="ATA301" s="36"/>
      <c r="ATB301" s="36"/>
      <c r="ATC301" s="36"/>
      <c r="ATD301" s="36"/>
      <c r="ATE301" s="36"/>
      <c r="ATF301" s="36"/>
      <c r="ATG301" s="36"/>
      <c r="ATH301" s="36"/>
      <c r="ATI301" s="36"/>
      <c r="ATJ301" s="36"/>
    </row>
    <row r="302" spans="1:1206" x14ac:dyDescent="0.25">
      <c r="A302" s="21"/>
      <c r="F302" s="22"/>
      <c r="I302" s="39"/>
      <c r="AC302" s="25"/>
      <c r="AD302" s="6"/>
      <c r="AE302" s="39"/>
      <c r="AF302" s="39"/>
      <c r="AH302" s="39"/>
      <c r="BF302" s="27"/>
      <c r="CJ302" s="36"/>
      <c r="CZ302" s="26"/>
      <c r="DA302" s="26"/>
      <c r="DB302" s="26"/>
      <c r="DC302" s="26"/>
      <c r="DD302" s="29"/>
      <c r="DQ302" s="26"/>
      <c r="DR302" s="26"/>
      <c r="DS302" s="26"/>
      <c r="DT302" s="26"/>
      <c r="DU302" s="26"/>
      <c r="DV302" s="26"/>
      <c r="EB302" s="26"/>
      <c r="EC302" s="30"/>
      <c r="EU302" s="31"/>
      <c r="FM302" s="30"/>
      <c r="GE302" s="32"/>
      <c r="GW302" s="30"/>
      <c r="HO302" s="32"/>
      <c r="IG302" s="30"/>
      <c r="IY302" s="31"/>
      <c r="KI302" s="31"/>
      <c r="WH302" s="36"/>
      <c r="WI302" s="36"/>
      <c r="WJ302" s="36"/>
      <c r="WK302" s="36"/>
      <c r="WL302" s="36"/>
      <c r="WM302" s="36"/>
      <c r="WN302" s="36"/>
      <c r="WO302" s="36"/>
      <c r="WP302" s="36"/>
      <c r="WQ302" s="36"/>
      <c r="WR302" s="36"/>
      <c r="WS302" s="36"/>
      <c r="WT302" s="36"/>
      <c r="WU302" s="36"/>
      <c r="WV302" s="36"/>
      <c r="WW302" s="36"/>
      <c r="WX302" s="36"/>
      <c r="WY302" s="36"/>
      <c r="WZ302" s="36"/>
      <c r="XA302" s="36"/>
      <c r="XB302" s="36"/>
      <c r="XC302" s="36"/>
      <c r="XD302" s="36"/>
      <c r="XE302" s="36"/>
      <c r="XF302" s="36"/>
      <c r="XG302" s="36"/>
      <c r="XH302" s="36"/>
      <c r="XI302" s="36"/>
      <c r="XJ302" s="36"/>
      <c r="XK302" s="36"/>
      <c r="XL302" s="36"/>
      <c r="XM302" s="36"/>
      <c r="XN302" s="36"/>
      <c r="XO302" s="36"/>
      <c r="XP302" s="36"/>
      <c r="XQ302" s="36"/>
      <c r="XR302" s="36"/>
      <c r="XS302" s="36"/>
      <c r="XT302" s="36"/>
      <c r="XU302" s="36"/>
      <c r="XV302" s="36"/>
      <c r="XW302" s="36"/>
      <c r="XX302" s="36"/>
      <c r="XY302" s="36"/>
      <c r="XZ302" s="36"/>
      <c r="YA302" s="36"/>
      <c r="YB302" s="36"/>
      <c r="YC302" s="36"/>
      <c r="YD302" s="36"/>
      <c r="YE302" s="36"/>
      <c r="YF302" s="36"/>
      <c r="YG302" s="36"/>
      <c r="YH302" s="36"/>
      <c r="YI302" s="36"/>
      <c r="YJ302" s="36"/>
      <c r="YK302" s="36"/>
      <c r="YL302" s="36"/>
      <c r="YM302" s="36"/>
      <c r="YN302" s="36"/>
      <c r="YO302" s="36"/>
      <c r="YP302" s="36"/>
      <c r="YQ302" s="36"/>
      <c r="YR302" s="36"/>
      <c r="YS302" s="36"/>
      <c r="YT302" s="36"/>
      <c r="YU302" s="36"/>
      <c r="YV302" s="36"/>
      <c r="YW302" s="36"/>
      <c r="YX302" s="36"/>
      <c r="YY302" s="36"/>
      <c r="YZ302" s="36"/>
      <c r="ZA302" s="36"/>
      <c r="ZB302" s="36"/>
      <c r="ZC302" s="36"/>
      <c r="ZD302" s="36"/>
      <c r="ZE302" s="36"/>
      <c r="ZF302" s="36"/>
      <c r="ZG302" s="36"/>
      <c r="ZH302" s="36"/>
      <c r="ZI302" s="36"/>
      <c r="ZJ302" s="36"/>
      <c r="ZK302" s="36"/>
      <c r="ZL302" s="36"/>
      <c r="ZM302" s="36"/>
      <c r="ZN302" s="36"/>
      <c r="ZO302" s="36"/>
      <c r="ZP302" s="36"/>
      <c r="ZQ302" s="36"/>
      <c r="ZR302" s="36"/>
      <c r="ZS302" s="36"/>
      <c r="ZT302" s="36"/>
      <c r="ZU302" s="36"/>
      <c r="ZV302" s="36"/>
      <c r="ZW302" s="36"/>
      <c r="ZX302" s="36"/>
      <c r="ZY302" s="36"/>
      <c r="ZZ302" s="36"/>
      <c r="AAA302" s="36"/>
      <c r="AAB302" s="36"/>
      <c r="AAC302" s="36"/>
      <c r="AAD302" s="36"/>
      <c r="AAE302" s="36"/>
      <c r="AAF302" s="36"/>
      <c r="AAG302" s="36"/>
      <c r="AAH302" s="36"/>
      <c r="AAI302" s="36"/>
      <c r="AAJ302" s="36"/>
      <c r="AAK302" s="36"/>
      <c r="AAL302" s="36"/>
      <c r="AAM302" s="36"/>
      <c r="AAN302" s="36"/>
      <c r="AAO302" s="36"/>
      <c r="AAP302" s="36"/>
      <c r="AAQ302" s="36"/>
      <c r="AAR302" s="36"/>
      <c r="AAS302" s="36"/>
      <c r="AAT302" s="36"/>
      <c r="AAU302" s="36"/>
      <c r="AAV302" s="36"/>
      <c r="AAW302" s="36"/>
      <c r="AAX302" s="36"/>
      <c r="AAY302" s="36"/>
      <c r="AAZ302" s="36"/>
      <c r="ABA302" s="36"/>
      <c r="ABB302" s="36"/>
      <c r="ABC302" s="36"/>
      <c r="ABD302" s="36"/>
      <c r="ABE302" s="36"/>
      <c r="ABF302" s="36"/>
      <c r="ABG302" s="36"/>
      <c r="ABH302" s="36"/>
      <c r="ABI302" s="36"/>
      <c r="ABJ302" s="36"/>
      <c r="ABK302" s="36"/>
      <c r="ABL302" s="36"/>
      <c r="ABM302" s="36"/>
      <c r="ABN302" s="36"/>
      <c r="ABO302" s="36"/>
      <c r="ABP302" s="36"/>
      <c r="ABQ302" s="36"/>
      <c r="ABR302" s="36"/>
      <c r="ABS302" s="36"/>
      <c r="ABT302" s="36"/>
      <c r="ABU302" s="36"/>
      <c r="ABV302" s="36"/>
      <c r="ABW302" s="36"/>
      <c r="ABX302" s="36"/>
      <c r="ABY302" s="36"/>
      <c r="ABZ302" s="36"/>
      <c r="ACA302" s="36"/>
      <c r="ACB302" s="36"/>
      <c r="ACC302" s="36"/>
      <c r="ACD302" s="36"/>
      <c r="ACE302" s="36"/>
      <c r="ACF302" s="36"/>
      <c r="ACG302" s="36"/>
      <c r="ACH302" s="36"/>
      <c r="ACI302" s="36"/>
      <c r="ACJ302" s="36"/>
      <c r="ACK302" s="36"/>
      <c r="ACL302" s="36"/>
      <c r="ACM302" s="36"/>
      <c r="ACN302" s="36"/>
      <c r="ACO302" s="36"/>
      <c r="ACP302" s="36"/>
      <c r="ACQ302" s="36"/>
      <c r="ACR302" s="36"/>
      <c r="ACS302" s="36"/>
      <c r="ACT302" s="36"/>
      <c r="ACU302" s="36"/>
      <c r="ACV302" s="36"/>
      <c r="ACW302" s="36"/>
      <c r="ACX302" s="36"/>
      <c r="ACY302" s="36"/>
      <c r="ACZ302" s="36"/>
      <c r="ADA302" s="36"/>
      <c r="ADB302" s="36"/>
      <c r="ADC302" s="36"/>
      <c r="ADD302" s="36"/>
      <c r="ADE302" s="36"/>
      <c r="ADF302" s="36"/>
      <c r="ADG302" s="36"/>
      <c r="ADH302" s="36"/>
      <c r="ADI302" s="36"/>
      <c r="ADJ302" s="36"/>
      <c r="ADK302" s="36"/>
      <c r="ADL302" s="36"/>
      <c r="ADM302" s="36"/>
      <c r="ADN302" s="36"/>
      <c r="ADO302" s="36"/>
      <c r="ADP302" s="36"/>
      <c r="ADQ302" s="36"/>
      <c r="ADR302" s="36"/>
      <c r="ADS302" s="36"/>
      <c r="ADT302" s="36"/>
      <c r="ADU302" s="36"/>
      <c r="ADV302" s="36"/>
      <c r="ADW302" s="36"/>
      <c r="ADX302" s="36"/>
      <c r="ADY302" s="36"/>
      <c r="ADZ302" s="36"/>
      <c r="AEA302" s="36"/>
      <c r="AEB302" s="36"/>
      <c r="AEC302" s="36"/>
      <c r="AED302" s="36"/>
      <c r="AEE302" s="36"/>
      <c r="AEF302" s="36"/>
      <c r="AEG302" s="36"/>
      <c r="AEH302" s="36"/>
      <c r="AEI302" s="36"/>
      <c r="AEJ302" s="36"/>
      <c r="AEK302" s="36"/>
      <c r="AEL302" s="36"/>
      <c r="AEM302" s="36"/>
      <c r="AEN302" s="36"/>
      <c r="AEO302" s="36"/>
      <c r="AEP302" s="36"/>
      <c r="AEQ302" s="36"/>
      <c r="AER302" s="36"/>
      <c r="AES302" s="36"/>
      <c r="AET302" s="36"/>
      <c r="AEU302" s="36"/>
      <c r="AEV302" s="36"/>
      <c r="AEW302" s="36"/>
      <c r="AEX302" s="36"/>
      <c r="AEY302" s="36"/>
      <c r="AEZ302" s="36"/>
      <c r="AFA302" s="36"/>
      <c r="AFB302" s="36"/>
      <c r="AFC302" s="36"/>
      <c r="AFD302" s="36"/>
      <c r="AFE302" s="36"/>
      <c r="AFF302" s="36"/>
      <c r="AFG302" s="36"/>
      <c r="AFH302" s="36"/>
      <c r="AFI302" s="36"/>
      <c r="AFJ302" s="36"/>
      <c r="AFK302" s="36"/>
      <c r="AFL302" s="36"/>
      <c r="AFM302" s="36"/>
      <c r="AFN302" s="36"/>
      <c r="AFO302" s="36"/>
      <c r="AFP302" s="36"/>
      <c r="AFQ302" s="36"/>
      <c r="AFR302" s="36"/>
      <c r="AFS302" s="36"/>
      <c r="AFT302" s="36"/>
      <c r="AFU302" s="36"/>
      <c r="AFV302" s="36"/>
      <c r="AFW302" s="36"/>
      <c r="AFX302" s="36"/>
      <c r="AFY302" s="36"/>
      <c r="AFZ302" s="36"/>
      <c r="AGA302" s="36"/>
      <c r="AGB302" s="36"/>
      <c r="AGC302" s="36"/>
      <c r="AGD302" s="36"/>
      <c r="AGE302" s="36"/>
      <c r="AGF302" s="36"/>
      <c r="AGG302" s="36"/>
      <c r="AGH302" s="36"/>
      <c r="AGI302" s="36"/>
      <c r="AGJ302" s="36"/>
      <c r="AGK302" s="36"/>
      <c r="AGL302" s="36"/>
      <c r="AGM302" s="36"/>
      <c r="AGN302" s="36"/>
      <c r="AGO302" s="36"/>
      <c r="AGP302" s="36"/>
      <c r="AGQ302" s="36"/>
      <c r="AGR302" s="36"/>
      <c r="AGS302" s="36"/>
      <c r="AGT302" s="36"/>
      <c r="AGU302" s="36"/>
      <c r="AGV302" s="36"/>
      <c r="AGW302" s="36"/>
      <c r="AGX302" s="36"/>
      <c r="AGY302" s="36"/>
      <c r="AGZ302" s="36"/>
      <c r="AHA302" s="36"/>
      <c r="AHB302" s="36"/>
      <c r="AHC302" s="36"/>
      <c r="AHD302" s="36"/>
      <c r="AHE302" s="36"/>
      <c r="AHF302" s="36"/>
      <c r="AHG302" s="36"/>
      <c r="AHH302" s="36"/>
      <c r="AHI302" s="36"/>
      <c r="AHJ302" s="36"/>
      <c r="AHK302" s="36"/>
      <c r="AHL302" s="36"/>
      <c r="AHM302" s="36"/>
      <c r="AHN302" s="36"/>
      <c r="AHO302" s="36"/>
      <c r="AHP302" s="36"/>
      <c r="AHQ302" s="36"/>
      <c r="AHR302" s="36"/>
      <c r="AHS302" s="36"/>
      <c r="AHT302" s="36"/>
      <c r="AHU302" s="36"/>
      <c r="AHV302" s="36"/>
      <c r="AHW302" s="36"/>
      <c r="AHX302" s="36"/>
      <c r="AHY302" s="36"/>
      <c r="AHZ302" s="36"/>
      <c r="AIA302" s="36"/>
      <c r="AIB302" s="36"/>
      <c r="AIC302" s="36"/>
      <c r="AID302" s="36"/>
      <c r="AIE302" s="36"/>
      <c r="AIF302" s="36"/>
      <c r="AIG302" s="36"/>
      <c r="AIH302" s="36"/>
      <c r="AII302" s="36"/>
      <c r="AIJ302" s="36"/>
      <c r="AIK302" s="36"/>
      <c r="AIL302" s="36"/>
      <c r="AIM302" s="36"/>
      <c r="AIN302" s="36"/>
      <c r="AIO302" s="36"/>
      <c r="AIP302" s="36"/>
      <c r="AIQ302" s="36"/>
      <c r="AIR302" s="36"/>
      <c r="AIS302" s="36"/>
      <c r="AIT302" s="36"/>
      <c r="AIU302" s="36"/>
      <c r="AIV302" s="36"/>
      <c r="AIW302" s="36"/>
      <c r="AIX302" s="36"/>
      <c r="AIY302" s="36"/>
      <c r="AIZ302" s="36"/>
      <c r="AJA302" s="36"/>
      <c r="AJB302" s="36"/>
      <c r="AJC302" s="36"/>
      <c r="AJD302" s="36"/>
      <c r="AJE302" s="36"/>
      <c r="AJF302" s="36"/>
      <c r="AJG302" s="36"/>
      <c r="AJH302" s="36"/>
      <c r="AJI302" s="36"/>
      <c r="AJJ302" s="36"/>
      <c r="AJK302" s="36"/>
      <c r="AJL302" s="36"/>
      <c r="AJM302" s="36"/>
      <c r="AJN302" s="36"/>
      <c r="AJO302" s="36"/>
      <c r="AJP302" s="36"/>
      <c r="AJQ302" s="36"/>
      <c r="AJR302" s="36"/>
      <c r="AJS302" s="36"/>
      <c r="AJT302" s="36"/>
      <c r="AJU302" s="36"/>
      <c r="AJV302" s="36"/>
      <c r="AJW302" s="36"/>
      <c r="AJX302" s="36"/>
      <c r="AJY302" s="36"/>
      <c r="AJZ302" s="36"/>
      <c r="AKA302" s="36"/>
      <c r="AKB302" s="36"/>
      <c r="AKC302" s="36"/>
      <c r="AKD302" s="36"/>
      <c r="AKE302" s="36"/>
      <c r="AKF302" s="36"/>
      <c r="AKG302" s="36"/>
      <c r="AKH302" s="36"/>
      <c r="AKI302" s="36"/>
      <c r="AKJ302" s="36"/>
      <c r="AKK302" s="36"/>
      <c r="AKL302" s="36"/>
      <c r="AKM302" s="36"/>
      <c r="AKN302" s="36"/>
      <c r="AKO302" s="36"/>
      <c r="AKP302" s="36"/>
      <c r="AKQ302" s="36"/>
      <c r="AKR302" s="36"/>
      <c r="AKS302" s="36"/>
      <c r="AKT302" s="36"/>
      <c r="AKU302" s="36"/>
      <c r="AKV302" s="36"/>
      <c r="AKW302" s="36"/>
      <c r="AKX302" s="36"/>
      <c r="AKY302" s="36"/>
      <c r="AKZ302" s="36"/>
      <c r="ALA302" s="36"/>
      <c r="ALB302" s="36"/>
      <c r="ALC302" s="36"/>
      <c r="ALD302" s="36"/>
      <c r="ALE302" s="36"/>
      <c r="ALF302" s="36"/>
      <c r="ALG302" s="36"/>
      <c r="ALH302" s="36"/>
      <c r="ALI302" s="36"/>
      <c r="ALJ302" s="36"/>
      <c r="ALK302" s="36"/>
      <c r="ALL302" s="36"/>
      <c r="ALM302" s="36"/>
      <c r="ALN302" s="36"/>
      <c r="ALO302" s="36"/>
      <c r="ALP302" s="36"/>
      <c r="ALQ302" s="36"/>
      <c r="ALR302" s="36"/>
      <c r="ALS302" s="36"/>
      <c r="ALT302" s="36"/>
      <c r="ALU302" s="36"/>
      <c r="ALV302" s="36"/>
      <c r="ALW302" s="36"/>
      <c r="ALX302" s="36"/>
      <c r="ALY302" s="36"/>
      <c r="ALZ302" s="36"/>
      <c r="AMA302" s="36"/>
      <c r="AMB302" s="36"/>
      <c r="AMC302" s="36"/>
      <c r="AMD302" s="36"/>
      <c r="AME302" s="36"/>
      <c r="AMF302" s="36"/>
      <c r="AMG302" s="36"/>
      <c r="AMH302" s="36"/>
      <c r="AMI302" s="36"/>
      <c r="AMJ302" s="36"/>
      <c r="AMK302" s="36"/>
      <c r="AML302" s="36"/>
      <c r="AMM302" s="36"/>
      <c r="AMN302" s="36"/>
      <c r="AMO302" s="36"/>
      <c r="AMP302" s="36"/>
      <c r="AMQ302" s="36"/>
      <c r="AMR302" s="36"/>
      <c r="AMS302" s="36"/>
      <c r="AMT302" s="36"/>
      <c r="AMU302" s="36"/>
      <c r="AMV302" s="36"/>
      <c r="AMW302" s="36"/>
      <c r="AMX302" s="36"/>
      <c r="AMY302" s="36"/>
      <c r="AMZ302" s="36"/>
      <c r="ANA302" s="36"/>
      <c r="ANB302" s="36"/>
      <c r="ANC302" s="36"/>
      <c r="AND302" s="36"/>
      <c r="ANE302" s="36"/>
      <c r="ANF302" s="36"/>
      <c r="ANG302" s="36"/>
      <c r="ANH302" s="36"/>
      <c r="ANI302" s="36"/>
      <c r="ANJ302" s="36"/>
      <c r="ANK302" s="36"/>
      <c r="ANL302" s="36"/>
      <c r="ANM302" s="36"/>
      <c r="ANN302" s="36"/>
      <c r="ANO302" s="36"/>
      <c r="ANP302" s="36"/>
      <c r="ANQ302" s="36"/>
      <c r="ANR302" s="36"/>
      <c r="ANS302" s="36"/>
      <c r="ANT302" s="36"/>
      <c r="ANU302" s="36"/>
      <c r="ANV302" s="36"/>
      <c r="ANW302" s="36"/>
      <c r="ANX302" s="36"/>
      <c r="ANY302" s="36"/>
      <c r="ANZ302" s="36"/>
      <c r="AOA302" s="36"/>
      <c r="AOB302" s="36"/>
      <c r="AOC302" s="36"/>
      <c r="AOD302" s="36"/>
      <c r="AOE302" s="36"/>
      <c r="AOF302" s="36"/>
      <c r="AOG302" s="36"/>
      <c r="AOH302" s="36"/>
      <c r="AOI302" s="36"/>
      <c r="AOJ302" s="36"/>
      <c r="AOK302" s="36"/>
      <c r="AOL302" s="36"/>
      <c r="AOM302" s="36"/>
      <c r="AON302" s="36"/>
      <c r="AOO302" s="36"/>
      <c r="AOP302" s="36"/>
      <c r="AOQ302" s="36"/>
      <c r="AOR302" s="36"/>
      <c r="AOS302" s="36"/>
      <c r="AOT302" s="36"/>
      <c r="AOU302" s="36"/>
      <c r="AOV302" s="36"/>
      <c r="AOW302" s="36"/>
      <c r="AOX302" s="36"/>
      <c r="AOY302" s="36"/>
      <c r="AOZ302" s="36"/>
      <c r="APA302" s="36"/>
      <c r="APB302" s="36"/>
      <c r="APC302" s="36"/>
      <c r="APD302" s="36"/>
      <c r="APE302" s="36"/>
      <c r="APF302" s="36"/>
      <c r="APG302" s="36"/>
      <c r="APH302" s="36"/>
      <c r="API302" s="36"/>
      <c r="APJ302" s="36"/>
      <c r="APK302" s="36"/>
      <c r="APL302" s="36"/>
      <c r="APM302" s="36"/>
      <c r="APN302" s="36"/>
      <c r="APO302" s="36"/>
      <c r="APP302" s="36"/>
      <c r="APQ302" s="36"/>
      <c r="APR302" s="36"/>
      <c r="APS302" s="36"/>
      <c r="APT302" s="36"/>
      <c r="APU302" s="36"/>
      <c r="APV302" s="36"/>
      <c r="APW302" s="36"/>
      <c r="APX302" s="36"/>
      <c r="APY302" s="36"/>
      <c r="APZ302" s="36"/>
      <c r="AQA302" s="36"/>
      <c r="AQB302" s="36"/>
      <c r="AQC302" s="36"/>
      <c r="AQD302" s="36"/>
      <c r="AQE302" s="36"/>
      <c r="AQF302" s="36"/>
      <c r="AQG302" s="36"/>
      <c r="AQH302" s="36"/>
      <c r="AQI302" s="36"/>
      <c r="AQJ302" s="36"/>
      <c r="AQK302" s="36"/>
      <c r="AQL302" s="36"/>
      <c r="AQM302" s="36"/>
      <c r="AQN302" s="36"/>
      <c r="AQO302" s="36"/>
      <c r="AQP302" s="36"/>
      <c r="AQQ302" s="36"/>
      <c r="AQR302" s="36"/>
      <c r="AQS302" s="36"/>
      <c r="AQT302" s="36"/>
      <c r="AQU302" s="36"/>
      <c r="AQV302" s="36"/>
      <c r="AQW302" s="36"/>
      <c r="AQX302" s="36"/>
      <c r="AQY302" s="36"/>
      <c r="AQZ302" s="36"/>
      <c r="ARA302" s="36"/>
      <c r="ARB302" s="36"/>
      <c r="ARC302" s="36"/>
      <c r="ARD302" s="36"/>
      <c r="ARE302" s="36"/>
      <c r="ARF302" s="36"/>
      <c r="ARG302" s="36"/>
      <c r="ARH302" s="36"/>
      <c r="ARI302" s="36"/>
      <c r="ARJ302" s="36"/>
      <c r="ARK302" s="36"/>
      <c r="ARL302" s="36"/>
      <c r="ARM302" s="36"/>
      <c r="ARN302" s="36"/>
      <c r="ARO302" s="36"/>
      <c r="ARP302" s="36"/>
      <c r="ARQ302" s="36"/>
      <c r="ARR302" s="36"/>
      <c r="ARS302" s="36"/>
      <c r="ART302" s="36"/>
      <c r="ARU302" s="36"/>
      <c r="ARV302" s="36"/>
      <c r="ARW302" s="36"/>
      <c r="ARX302" s="36"/>
      <c r="ARY302" s="36"/>
      <c r="ARZ302" s="36"/>
      <c r="ASA302" s="36"/>
      <c r="ASB302" s="36"/>
      <c r="ASC302" s="36"/>
      <c r="ASD302" s="36"/>
      <c r="ASE302" s="36"/>
      <c r="ASF302" s="36"/>
      <c r="ASG302" s="36"/>
      <c r="ASH302" s="36"/>
      <c r="ASI302" s="36"/>
      <c r="ASJ302" s="36"/>
      <c r="ASK302" s="36"/>
      <c r="ASL302" s="36"/>
      <c r="ASM302" s="36"/>
      <c r="ASN302" s="36"/>
      <c r="ASO302" s="36"/>
      <c r="ASP302" s="36"/>
      <c r="ASQ302" s="36"/>
      <c r="ASR302" s="36"/>
      <c r="ASS302" s="36"/>
      <c r="AST302" s="36"/>
      <c r="ASU302" s="36"/>
      <c r="ASV302" s="36"/>
      <c r="ASW302" s="36"/>
      <c r="ASX302" s="36"/>
      <c r="ASY302" s="36"/>
      <c r="ASZ302" s="36"/>
      <c r="ATA302" s="36"/>
      <c r="ATB302" s="36"/>
      <c r="ATC302" s="36"/>
      <c r="ATD302" s="36"/>
      <c r="ATE302" s="36"/>
      <c r="ATF302" s="36"/>
      <c r="ATG302" s="36"/>
      <c r="ATH302" s="36"/>
      <c r="ATI302" s="36"/>
      <c r="ATJ302" s="36"/>
    </row>
    <row r="303" spans="1:1206" x14ac:dyDescent="0.25">
      <c r="A303" s="21"/>
      <c r="F303" s="22"/>
      <c r="I303" s="39"/>
      <c r="AC303" s="25"/>
      <c r="AD303" s="6"/>
      <c r="AE303" s="39"/>
      <c r="AF303" s="39"/>
      <c r="AH303" s="39"/>
      <c r="BF303" s="27"/>
      <c r="CJ303" s="36"/>
      <c r="CZ303" s="26"/>
      <c r="DA303" s="26"/>
      <c r="DB303" s="26"/>
      <c r="DC303" s="26"/>
      <c r="DD303" s="29"/>
      <c r="DQ303" s="26"/>
      <c r="DR303" s="26"/>
      <c r="DS303" s="26"/>
      <c r="DT303" s="26"/>
      <c r="DU303" s="26"/>
      <c r="DV303" s="26"/>
      <c r="EB303" s="26"/>
      <c r="EC303" s="30"/>
      <c r="EU303" s="31"/>
      <c r="FM303" s="30"/>
      <c r="GE303" s="32"/>
      <c r="GW303" s="30"/>
      <c r="HO303" s="32"/>
      <c r="IG303" s="30"/>
      <c r="IY303" s="31"/>
      <c r="KI303" s="31"/>
      <c r="WH303" s="36"/>
      <c r="WI303" s="36"/>
      <c r="WJ303" s="36"/>
      <c r="WK303" s="36"/>
      <c r="WL303" s="36"/>
      <c r="WM303" s="36"/>
      <c r="WN303" s="36"/>
      <c r="WO303" s="36"/>
      <c r="WP303" s="36"/>
      <c r="WQ303" s="36"/>
      <c r="WR303" s="36"/>
      <c r="WS303" s="36"/>
      <c r="WT303" s="36"/>
      <c r="WU303" s="36"/>
      <c r="WV303" s="36"/>
      <c r="WW303" s="36"/>
      <c r="WX303" s="36"/>
      <c r="WY303" s="36"/>
      <c r="WZ303" s="36"/>
      <c r="XA303" s="36"/>
      <c r="XB303" s="36"/>
      <c r="XC303" s="36"/>
      <c r="XD303" s="36"/>
      <c r="XE303" s="36"/>
      <c r="XF303" s="36"/>
      <c r="XG303" s="36"/>
      <c r="XH303" s="36"/>
      <c r="XI303" s="36"/>
      <c r="XJ303" s="36"/>
      <c r="XK303" s="36"/>
      <c r="XL303" s="36"/>
      <c r="XM303" s="36"/>
      <c r="XN303" s="36"/>
      <c r="XO303" s="36"/>
      <c r="XP303" s="36"/>
      <c r="XQ303" s="36"/>
      <c r="XR303" s="36"/>
      <c r="XS303" s="36"/>
      <c r="XT303" s="36"/>
      <c r="XU303" s="36"/>
      <c r="XV303" s="36"/>
      <c r="XW303" s="36"/>
      <c r="XX303" s="36"/>
      <c r="XY303" s="36"/>
      <c r="XZ303" s="36"/>
      <c r="YA303" s="36"/>
      <c r="YB303" s="36"/>
      <c r="YC303" s="36"/>
      <c r="YD303" s="36"/>
      <c r="YE303" s="36"/>
      <c r="YF303" s="36"/>
      <c r="YG303" s="36"/>
      <c r="YH303" s="36"/>
      <c r="YI303" s="36"/>
      <c r="YJ303" s="36"/>
      <c r="YK303" s="36"/>
      <c r="YL303" s="36"/>
      <c r="YM303" s="36"/>
      <c r="YN303" s="36"/>
      <c r="YO303" s="36"/>
      <c r="YP303" s="36"/>
      <c r="YQ303" s="36"/>
      <c r="YR303" s="36"/>
      <c r="YS303" s="36"/>
      <c r="YT303" s="36"/>
      <c r="YU303" s="36"/>
      <c r="YV303" s="36"/>
      <c r="YW303" s="36"/>
      <c r="YX303" s="36"/>
      <c r="YY303" s="36"/>
      <c r="YZ303" s="36"/>
      <c r="ZA303" s="36"/>
      <c r="ZB303" s="36"/>
      <c r="ZC303" s="36"/>
      <c r="ZD303" s="36"/>
      <c r="ZE303" s="36"/>
      <c r="ZF303" s="36"/>
      <c r="ZG303" s="36"/>
      <c r="ZH303" s="36"/>
      <c r="ZI303" s="36"/>
      <c r="ZJ303" s="36"/>
      <c r="ZK303" s="36"/>
      <c r="ZL303" s="36"/>
      <c r="ZM303" s="36"/>
      <c r="ZN303" s="36"/>
      <c r="ZO303" s="36"/>
      <c r="ZP303" s="36"/>
      <c r="ZQ303" s="36"/>
      <c r="ZR303" s="36"/>
      <c r="ZS303" s="36"/>
      <c r="ZT303" s="36"/>
      <c r="ZU303" s="36"/>
      <c r="ZV303" s="36"/>
      <c r="ZW303" s="36"/>
      <c r="ZX303" s="36"/>
      <c r="ZY303" s="36"/>
      <c r="ZZ303" s="36"/>
      <c r="AAA303" s="36"/>
      <c r="AAB303" s="36"/>
      <c r="AAC303" s="36"/>
      <c r="AAD303" s="36"/>
      <c r="AAE303" s="36"/>
      <c r="AAF303" s="36"/>
      <c r="AAG303" s="36"/>
      <c r="AAH303" s="36"/>
      <c r="AAI303" s="36"/>
      <c r="AAJ303" s="36"/>
      <c r="AAK303" s="36"/>
      <c r="AAL303" s="36"/>
      <c r="AAM303" s="36"/>
      <c r="AAN303" s="36"/>
      <c r="AAO303" s="36"/>
      <c r="AAP303" s="36"/>
      <c r="AAQ303" s="36"/>
      <c r="AAR303" s="36"/>
      <c r="AAS303" s="36"/>
      <c r="AAT303" s="36"/>
      <c r="AAU303" s="36"/>
      <c r="AAV303" s="36"/>
      <c r="AAW303" s="36"/>
      <c r="AAX303" s="36"/>
      <c r="AAY303" s="36"/>
      <c r="AAZ303" s="36"/>
      <c r="ABA303" s="36"/>
      <c r="ABB303" s="36"/>
      <c r="ABC303" s="36"/>
      <c r="ABD303" s="36"/>
      <c r="ABE303" s="36"/>
      <c r="ABF303" s="36"/>
      <c r="ABG303" s="36"/>
      <c r="ABH303" s="36"/>
      <c r="ABI303" s="36"/>
      <c r="ABJ303" s="36"/>
      <c r="ABK303" s="36"/>
      <c r="ABL303" s="36"/>
      <c r="ABM303" s="36"/>
      <c r="ABN303" s="36"/>
      <c r="ABO303" s="36"/>
      <c r="ABP303" s="36"/>
      <c r="ABQ303" s="36"/>
      <c r="ABR303" s="36"/>
      <c r="ABS303" s="36"/>
      <c r="ABT303" s="36"/>
      <c r="ABU303" s="36"/>
      <c r="ABV303" s="36"/>
      <c r="ABW303" s="36"/>
      <c r="ABX303" s="36"/>
      <c r="ABY303" s="36"/>
      <c r="ABZ303" s="36"/>
      <c r="ACA303" s="36"/>
      <c r="ACB303" s="36"/>
      <c r="ACC303" s="36"/>
      <c r="ACD303" s="36"/>
      <c r="ACE303" s="36"/>
      <c r="ACF303" s="36"/>
      <c r="ACG303" s="36"/>
      <c r="ACH303" s="36"/>
      <c r="ACI303" s="36"/>
      <c r="ACJ303" s="36"/>
      <c r="ACK303" s="36"/>
      <c r="ACL303" s="36"/>
      <c r="ACM303" s="36"/>
      <c r="ACN303" s="36"/>
      <c r="ACO303" s="36"/>
      <c r="ACP303" s="36"/>
      <c r="ACQ303" s="36"/>
      <c r="ACR303" s="36"/>
      <c r="ACS303" s="36"/>
      <c r="ACT303" s="36"/>
      <c r="ACU303" s="36"/>
      <c r="ACV303" s="36"/>
      <c r="ACW303" s="36"/>
      <c r="ACX303" s="36"/>
      <c r="ACY303" s="36"/>
      <c r="ACZ303" s="36"/>
      <c r="ADA303" s="36"/>
      <c r="ADB303" s="36"/>
      <c r="ADC303" s="36"/>
      <c r="ADD303" s="36"/>
      <c r="ADE303" s="36"/>
      <c r="ADF303" s="36"/>
      <c r="ADG303" s="36"/>
      <c r="ADH303" s="36"/>
      <c r="ADI303" s="36"/>
      <c r="ADJ303" s="36"/>
      <c r="ADK303" s="36"/>
      <c r="ADL303" s="36"/>
      <c r="ADM303" s="36"/>
      <c r="ADN303" s="36"/>
      <c r="ADO303" s="36"/>
      <c r="ADP303" s="36"/>
      <c r="ADQ303" s="36"/>
      <c r="ADR303" s="36"/>
      <c r="ADS303" s="36"/>
      <c r="ADT303" s="36"/>
      <c r="ADU303" s="36"/>
      <c r="ADV303" s="36"/>
      <c r="ADW303" s="36"/>
      <c r="ADX303" s="36"/>
      <c r="ADY303" s="36"/>
      <c r="ADZ303" s="36"/>
      <c r="AEA303" s="36"/>
      <c r="AEB303" s="36"/>
      <c r="AEC303" s="36"/>
      <c r="AED303" s="36"/>
      <c r="AEE303" s="36"/>
      <c r="AEF303" s="36"/>
      <c r="AEG303" s="36"/>
      <c r="AEH303" s="36"/>
      <c r="AEI303" s="36"/>
      <c r="AEJ303" s="36"/>
      <c r="AEK303" s="36"/>
      <c r="AEL303" s="36"/>
      <c r="AEM303" s="36"/>
      <c r="AEN303" s="36"/>
      <c r="AEO303" s="36"/>
      <c r="AEP303" s="36"/>
      <c r="AEQ303" s="36"/>
      <c r="AER303" s="36"/>
      <c r="AES303" s="36"/>
      <c r="AET303" s="36"/>
      <c r="AEU303" s="36"/>
      <c r="AEV303" s="36"/>
      <c r="AEW303" s="36"/>
      <c r="AEX303" s="36"/>
      <c r="AEY303" s="36"/>
      <c r="AEZ303" s="36"/>
      <c r="AFA303" s="36"/>
      <c r="AFB303" s="36"/>
      <c r="AFC303" s="36"/>
      <c r="AFD303" s="36"/>
      <c r="AFE303" s="36"/>
      <c r="AFF303" s="36"/>
      <c r="AFG303" s="36"/>
      <c r="AFH303" s="36"/>
      <c r="AFI303" s="36"/>
      <c r="AFJ303" s="36"/>
      <c r="AFK303" s="36"/>
      <c r="AFL303" s="36"/>
      <c r="AFM303" s="36"/>
      <c r="AFN303" s="36"/>
      <c r="AFO303" s="36"/>
      <c r="AFP303" s="36"/>
      <c r="AFQ303" s="36"/>
      <c r="AFR303" s="36"/>
      <c r="AFS303" s="36"/>
      <c r="AFT303" s="36"/>
      <c r="AFU303" s="36"/>
      <c r="AFV303" s="36"/>
      <c r="AFW303" s="36"/>
      <c r="AFX303" s="36"/>
      <c r="AFY303" s="36"/>
      <c r="AFZ303" s="36"/>
      <c r="AGA303" s="36"/>
      <c r="AGB303" s="36"/>
      <c r="AGC303" s="36"/>
      <c r="AGD303" s="36"/>
      <c r="AGE303" s="36"/>
      <c r="AGF303" s="36"/>
      <c r="AGG303" s="36"/>
      <c r="AGH303" s="36"/>
      <c r="AGI303" s="36"/>
      <c r="AGJ303" s="36"/>
      <c r="AGK303" s="36"/>
      <c r="AGL303" s="36"/>
      <c r="AGM303" s="36"/>
      <c r="AGN303" s="36"/>
      <c r="AGO303" s="36"/>
      <c r="AGP303" s="36"/>
      <c r="AGQ303" s="36"/>
      <c r="AGR303" s="36"/>
      <c r="AGS303" s="36"/>
      <c r="AGT303" s="36"/>
      <c r="AGU303" s="36"/>
      <c r="AGV303" s="36"/>
      <c r="AGW303" s="36"/>
      <c r="AGX303" s="36"/>
      <c r="AGY303" s="36"/>
      <c r="AGZ303" s="36"/>
      <c r="AHA303" s="36"/>
      <c r="AHB303" s="36"/>
      <c r="AHC303" s="36"/>
      <c r="AHD303" s="36"/>
      <c r="AHE303" s="36"/>
      <c r="AHF303" s="36"/>
      <c r="AHG303" s="36"/>
      <c r="AHH303" s="36"/>
      <c r="AHI303" s="36"/>
      <c r="AHJ303" s="36"/>
      <c r="AHK303" s="36"/>
      <c r="AHL303" s="36"/>
      <c r="AHM303" s="36"/>
      <c r="AHN303" s="36"/>
      <c r="AHO303" s="36"/>
      <c r="AHP303" s="36"/>
      <c r="AHQ303" s="36"/>
      <c r="AHR303" s="36"/>
      <c r="AHS303" s="36"/>
      <c r="AHT303" s="36"/>
      <c r="AHU303" s="36"/>
      <c r="AHV303" s="36"/>
      <c r="AHW303" s="36"/>
      <c r="AHX303" s="36"/>
      <c r="AHY303" s="36"/>
      <c r="AHZ303" s="36"/>
      <c r="AIA303" s="36"/>
      <c r="AIB303" s="36"/>
      <c r="AIC303" s="36"/>
      <c r="AID303" s="36"/>
      <c r="AIE303" s="36"/>
      <c r="AIF303" s="36"/>
      <c r="AIG303" s="36"/>
      <c r="AIH303" s="36"/>
      <c r="AII303" s="36"/>
      <c r="AIJ303" s="36"/>
      <c r="AIK303" s="36"/>
      <c r="AIL303" s="36"/>
      <c r="AIM303" s="36"/>
      <c r="AIN303" s="36"/>
      <c r="AIO303" s="36"/>
      <c r="AIP303" s="36"/>
      <c r="AIQ303" s="36"/>
      <c r="AIR303" s="36"/>
      <c r="AIS303" s="36"/>
      <c r="AIT303" s="36"/>
      <c r="AIU303" s="36"/>
      <c r="AIV303" s="36"/>
      <c r="AIW303" s="36"/>
      <c r="AIX303" s="36"/>
      <c r="AIY303" s="36"/>
      <c r="AIZ303" s="36"/>
      <c r="AJA303" s="36"/>
      <c r="AJB303" s="36"/>
      <c r="AJC303" s="36"/>
      <c r="AJD303" s="36"/>
      <c r="AJE303" s="36"/>
      <c r="AJF303" s="36"/>
      <c r="AJG303" s="36"/>
      <c r="AJH303" s="36"/>
      <c r="AJI303" s="36"/>
      <c r="AJJ303" s="36"/>
      <c r="AJK303" s="36"/>
      <c r="AJL303" s="36"/>
      <c r="AJM303" s="36"/>
      <c r="AJN303" s="36"/>
      <c r="AJO303" s="36"/>
      <c r="AJP303" s="36"/>
      <c r="AJQ303" s="36"/>
      <c r="AJR303" s="36"/>
      <c r="AJS303" s="36"/>
      <c r="AJT303" s="36"/>
      <c r="AJU303" s="36"/>
      <c r="AJV303" s="36"/>
      <c r="AJW303" s="36"/>
      <c r="AJX303" s="36"/>
      <c r="AJY303" s="36"/>
      <c r="AJZ303" s="36"/>
      <c r="AKA303" s="36"/>
      <c r="AKB303" s="36"/>
      <c r="AKC303" s="36"/>
      <c r="AKD303" s="36"/>
      <c r="AKE303" s="36"/>
      <c r="AKF303" s="36"/>
      <c r="AKG303" s="36"/>
      <c r="AKH303" s="36"/>
      <c r="AKI303" s="36"/>
      <c r="AKJ303" s="36"/>
      <c r="AKK303" s="36"/>
      <c r="AKL303" s="36"/>
      <c r="AKM303" s="36"/>
      <c r="AKN303" s="36"/>
      <c r="AKO303" s="36"/>
      <c r="AKP303" s="36"/>
      <c r="AKQ303" s="36"/>
      <c r="AKR303" s="36"/>
      <c r="AKS303" s="36"/>
      <c r="AKT303" s="36"/>
      <c r="AKU303" s="36"/>
      <c r="AKV303" s="36"/>
      <c r="AKW303" s="36"/>
      <c r="AKX303" s="36"/>
      <c r="AKY303" s="36"/>
      <c r="AKZ303" s="36"/>
      <c r="ALA303" s="36"/>
      <c r="ALB303" s="36"/>
      <c r="ALC303" s="36"/>
      <c r="ALD303" s="36"/>
      <c r="ALE303" s="36"/>
      <c r="ALF303" s="36"/>
      <c r="ALG303" s="36"/>
      <c r="ALH303" s="36"/>
      <c r="ALI303" s="36"/>
      <c r="ALJ303" s="36"/>
      <c r="ALK303" s="36"/>
      <c r="ALL303" s="36"/>
      <c r="ALM303" s="36"/>
      <c r="ALN303" s="36"/>
      <c r="ALO303" s="36"/>
      <c r="ALP303" s="36"/>
      <c r="ALQ303" s="36"/>
      <c r="ALR303" s="36"/>
      <c r="ALS303" s="36"/>
      <c r="ALT303" s="36"/>
      <c r="ALU303" s="36"/>
      <c r="ALV303" s="36"/>
      <c r="ALW303" s="36"/>
      <c r="ALX303" s="36"/>
      <c r="ALY303" s="36"/>
      <c r="ALZ303" s="36"/>
      <c r="AMA303" s="36"/>
      <c r="AMB303" s="36"/>
      <c r="AMC303" s="36"/>
      <c r="AMD303" s="36"/>
      <c r="AME303" s="36"/>
      <c r="AMF303" s="36"/>
      <c r="AMG303" s="36"/>
      <c r="AMH303" s="36"/>
      <c r="AMI303" s="36"/>
      <c r="AMJ303" s="36"/>
      <c r="AMK303" s="36"/>
      <c r="AML303" s="36"/>
      <c r="AMM303" s="36"/>
      <c r="AMN303" s="36"/>
      <c r="AMO303" s="36"/>
      <c r="AMP303" s="36"/>
      <c r="AMQ303" s="36"/>
      <c r="AMR303" s="36"/>
      <c r="AMS303" s="36"/>
      <c r="AMT303" s="36"/>
      <c r="AMU303" s="36"/>
      <c r="AMV303" s="36"/>
      <c r="AMW303" s="36"/>
      <c r="AMX303" s="36"/>
      <c r="AMY303" s="36"/>
      <c r="AMZ303" s="36"/>
      <c r="ANA303" s="36"/>
      <c r="ANB303" s="36"/>
      <c r="ANC303" s="36"/>
      <c r="AND303" s="36"/>
      <c r="ANE303" s="36"/>
      <c r="ANF303" s="36"/>
      <c r="ANG303" s="36"/>
      <c r="ANH303" s="36"/>
      <c r="ANI303" s="36"/>
      <c r="ANJ303" s="36"/>
      <c r="ANK303" s="36"/>
      <c r="ANL303" s="36"/>
      <c r="ANM303" s="36"/>
      <c r="ANN303" s="36"/>
      <c r="ANO303" s="36"/>
      <c r="ANP303" s="36"/>
      <c r="ANQ303" s="36"/>
      <c r="ANR303" s="36"/>
      <c r="ANS303" s="36"/>
      <c r="ANT303" s="36"/>
      <c r="ANU303" s="36"/>
      <c r="ANV303" s="36"/>
      <c r="ANW303" s="36"/>
      <c r="ANX303" s="36"/>
      <c r="ANY303" s="36"/>
      <c r="ANZ303" s="36"/>
      <c r="AOA303" s="36"/>
      <c r="AOB303" s="36"/>
      <c r="AOC303" s="36"/>
      <c r="AOD303" s="36"/>
      <c r="AOE303" s="36"/>
      <c r="AOF303" s="36"/>
      <c r="AOG303" s="36"/>
      <c r="AOH303" s="36"/>
      <c r="AOI303" s="36"/>
      <c r="AOJ303" s="36"/>
      <c r="AOK303" s="36"/>
      <c r="AOL303" s="36"/>
      <c r="AOM303" s="36"/>
      <c r="AON303" s="36"/>
      <c r="AOO303" s="36"/>
      <c r="AOP303" s="36"/>
      <c r="AOQ303" s="36"/>
      <c r="AOR303" s="36"/>
      <c r="AOS303" s="36"/>
      <c r="AOT303" s="36"/>
      <c r="AOU303" s="36"/>
      <c r="AOV303" s="36"/>
      <c r="AOW303" s="36"/>
      <c r="AOX303" s="36"/>
      <c r="AOY303" s="36"/>
      <c r="AOZ303" s="36"/>
      <c r="APA303" s="36"/>
      <c r="APB303" s="36"/>
      <c r="APC303" s="36"/>
      <c r="APD303" s="36"/>
      <c r="APE303" s="36"/>
      <c r="APF303" s="36"/>
      <c r="APG303" s="36"/>
      <c r="APH303" s="36"/>
      <c r="API303" s="36"/>
      <c r="APJ303" s="36"/>
      <c r="APK303" s="36"/>
      <c r="APL303" s="36"/>
      <c r="APM303" s="36"/>
      <c r="APN303" s="36"/>
      <c r="APO303" s="36"/>
      <c r="APP303" s="36"/>
      <c r="APQ303" s="36"/>
      <c r="APR303" s="36"/>
      <c r="APS303" s="36"/>
      <c r="APT303" s="36"/>
      <c r="APU303" s="36"/>
      <c r="APV303" s="36"/>
      <c r="APW303" s="36"/>
      <c r="APX303" s="36"/>
      <c r="APY303" s="36"/>
      <c r="APZ303" s="36"/>
      <c r="AQA303" s="36"/>
      <c r="AQB303" s="36"/>
      <c r="AQC303" s="36"/>
      <c r="AQD303" s="36"/>
      <c r="AQE303" s="36"/>
      <c r="AQF303" s="36"/>
      <c r="AQG303" s="36"/>
      <c r="AQH303" s="36"/>
      <c r="AQI303" s="36"/>
      <c r="AQJ303" s="36"/>
      <c r="AQK303" s="36"/>
      <c r="AQL303" s="36"/>
      <c r="AQM303" s="36"/>
      <c r="AQN303" s="36"/>
      <c r="AQO303" s="36"/>
      <c r="AQP303" s="36"/>
      <c r="AQQ303" s="36"/>
      <c r="AQR303" s="36"/>
      <c r="AQS303" s="36"/>
      <c r="AQT303" s="36"/>
      <c r="AQU303" s="36"/>
      <c r="AQV303" s="36"/>
      <c r="AQW303" s="36"/>
      <c r="AQX303" s="36"/>
      <c r="AQY303" s="36"/>
      <c r="AQZ303" s="36"/>
      <c r="ARA303" s="36"/>
      <c r="ARB303" s="36"/>
      <c r="ARC303" s="36"/>
      <c r="ARD303" s="36"/>
      <c r="ARE303" s="36"/>
      <c r="ARF303" s="36"/>
      <c r="ARG303" s="36"/>
      <c r="ARH303" s="36"/>
      <c r="ARI303" s="36"/>
      <c r="ARJ303" s="36"/>
      <c r="ARK303" s="36"/>
      <c r="ARL303" s="36"/>
      <c r="ARM303" s="36"/>
      <c r="ARN303" s="36"/>
      <c r="ARO303" s="36"/>
      <c r="ARP303" s="36"/>
      <c r="ARQ303" s="36"/>
      <c r="ARR303" s="36"/>
      <c r="ARS303" s="36"/>
      <c r="ART303" s="36"/>
      <c r="ARU303" s="36"/>
      <c r="ARV303" s="36"/>
      <c r="ARW303" s="36"/>
      <c r="ARX303" s="36"/>
      <c r="ARY303" s="36"/>
      <c r="ARZ303" s="36"/>
      <c r="ASA303" s="36"/>
      <c r="ASB303" s="36"/>
      <c r="ASC303" s="36"/>
      <c r="ASD303" s="36"/>
      <c r="ASE303" s="36"/>
      <c r="ASF303" s="36"/>
      <c r="ASG303" s="36"/>
      <c r="ASH303" s="36"/>
      <c r="ASI303" s="36"/>
      <c r="ASJ303" s="36"/>
      <c r="ASK303" s="36"/>
      <c r="ASL303" s="36"/>
      <c r="ASM303" s="36"/>
      <c r="ASN303" s="36"/>
      <c r="ASO303" s="36"/>
      <c r="ASP303" s="36"/>
      <c r="ASQ303" s="36"/>
      <c r="ASR303" s="36"/>
      <c r="ASS303" s="36"/>
      <c r="AST303" s="36"/>
      <c r="ASU303" s="36"/>
      <c r="ASV303" s="36"/>
      <c r="ASW303" s="36"/>
      <c r="ASX303" s="36"/>
      <c r="ASY303" s="36"/>
      <c r="ASZ303" s="36"/>
      <c r="ATA303" s="36"/>
      <c r="ATB303" s="36"/>
      <c r="ATC303" s="36"/>
      <c r="ATD303" s="36"/>
      <c r="ATE303" s="36"/>
      <c r="ATF303" s="36"/>
      <c r="ATG303" s="36"/>
      <c r="ATH303" s="36"/>
      <c r="ATI303" s="36"/>
      <c r="ATJ303" s="36"/>
    </row>
    <row r="304" spans="1:1206" x14ac:dyDescent="0.25">
      <c r="A304" s="21"/>
      <c r="F304" s="22"/>
      <c r="I304" s="39"/>
      <c r="AC304" s="25"/>
      <c r="AD304" s="6"/>
      <c r="AE304" s="39"/>
      <c r="AF304" s="39"/>
      <c r="AH304" s="39"/>
      <c r="BF304" s="27"/>
      <c r="CJ304" s="36"/>
      <c r="CZ304" s="26"/>
      <c r="DA304" s="26"/>
      <c r="DB304" s="26"/>
      <c r="DC304" s="26"/>
      <c r="DD304" s="29"/>
      <c r="DQ304" s="26"/>
      <c r="DR304" s="26"/>
      <c r="DS304" s="26"/>
      <c r="DT304" s="26"/>
      <c r="DU304" s="26"/>
      <c r="DV304" s="26"/>
      <c r="EB304" s="26"/>
      <c r="EC304" s="30"/>
      <c r="EU304" s="31"/>
      <c r="FM304" s="30"/>
      <c r="GE304" s="32"/>
      <c r="GW304" s="30"/>
      <c r="HO304" s="32"/>
      <c r="IG304" s="30"/>
      <c r="IY304" s="31"/>
      <c r="KI304" s="31"/>
      <c r="ZX304" s="36"/>
      <c r="ZY304" s="36"/>
      <c r="ZZ304" s="36"/>
      <c r="AAA304" s="36"/>
      <c r="AAB304" s="36"/>
      <c r="AAC304" s="36"/>
      <c r="AAD304" s="36"/>
      <c r="AAE304" s="36"/>
      <c r="AAF304" s="36"/>
      <c r="AAG304" s="36"/>
      <c r="AAH304" s="36"/>
      <c r="AAI304" s="36"/>
      <c r="AAJ304" s="36"/>
      <c r="AAK304" s="36"/>
      <c r="AAL304" s="36"/>
      <c r="AAM304" s="36"/>
      <c r="AAN304" s="36"/>
      <c r="AAO304" s="36"/>
      <c r="AAP304" s="36"/>
      <c r="AAQ304" s="36"/>
      <c r="AAR304" s="36"/>
      <c r="AAS304" s="36"/>
      <c r="AAT304" s="36"/>
      <c r="AAU304" s="36"/>
      <c r="AAV304" s="36"/>
      <c r="AAW304" s="36"/>
      <c r="AAX304" s="36"/>
      <c r="AAY304" s="36"/>
      <c r="AAZ304" s="36"/>
      <c r="ABA304" s="36"/>
      <c r="ABB304" s="36"/>
      <c r="ABC304" s="36"/>
      <c r="ABD304" s="36"/>
      <c r="ABE304" s="36"/>
      <c r="ABF304" s="36"/>
      <c r="ABG304" s="36"/>
      <c r="ABH304" s="36"/>
      <c r="ABI304" s="36"/>
      <c r="ABJ304" s="36"/>
      <c r="ABK304" s="36"/>
      <c r="ABL304" s="36"/>
      <c r="ABM304" s="36"/>
      <c r="ABN304" s="36"/>
      <c r="ABO304" s="36"/>
      <c r="ABP304" s="36"/>
      <c r="ABQ304" s="36"/>
      <c r="ABR304" s="36"/>
      <c r="ABS304" s="36"/>
      <c r="ABT304" s="36"/>
      <c r="ABU304" s="36"/>
      <c r="ABV304" s="36"/>
      <c r="ABW304" s="36"/>
      <c r="ABX304" s="36"/>
      <c r="ABY304" s="36"/>
      <c r="ABZ304" s="36"/>
      <c r="ACA304" s="36"/>
      <c r="ACB304" s="36"/>
      <c r="ACC304" s="36"/>
      <c r="ACD304" s="36"/>
      <c r="ACE304" s="36"/>
      <c r="ACF304" s="36"/>
      <c r="ACG304" s="36"/>
      <c r="ACH304" s="36"/>
      <c r="ACI304" s="36"/>
      <c r="ACJ304" s="36"/>
      <c r="ACK304" s="36"/>
      <c r="ACL304" s="36"/>
      <c r="ACM304" s="36"/>
      <c r="ACN304" s="36"/>
      <c r="ACO304" s="36"/>
      <c r="ACP304" s="36"/>
      <c r="ACQ304" s="36"/>
      <c r="ACR304" s="36"/>
      <c r="ACS304" s="36"/>
      <c r="ACT304" s="36"/>
      <c r="ACU304" s="36"/>
      <c r="ACV304" s="36"/>
      <c r="ACW304" s="36"/>
      <c r="ACX304" s="36"/>
      <c r="ACY304" s="36"/>
      <c r="ACZ304" s="36"/>
      <c r="ADA304" s="36"/>
      <c r="ADB304" s="36"/>
      <c r="ADC304" s="36"/>
      <c r="ADD304" s="36"/>
      <c r="ADE304" s="36"/>
      <c r="ADF304" s="36"/>
      <c r="ADG304" s="36"/>
      <c r="ADH304" s="36"/>
      <c r="ADI304" s="36"/>
      <c r="ADJ304" s="36"/>
      <c r="ADK304" s="36"/>
      <c r="ADL304" s="36"/>
      <c r="ADM304" s="36"/>
      <c r="ADN304" s="36"/>
      <c r="ADO304" s="36"/>
      <c r="ADP304" s="36"/>
      <c r="ADQ304" s="36"/>
      <c r="ADR304" s="36"/>
      <c r="ADS304" s="36"/>
      <c r="ADT304" s="36"/>
      <c r="ADU304" s="36"/>
      <c r="ADV304" s="36"/>
      <c r="ADW304" s="36"/>
      <c r="ADX304" s="36"/>
      <c r="ADY304" s="36"/>
      <c r="ADZ304" s="36"/>
      <c r="AEA304" s="36"/>
      <c r="AEB304" s="36"/>
      <c r="AEC304" s="36"/>
      <c r="AED304" s="36"/>
      <c r="AEE304" s="36"/>
      <c r="AEF304" s="36"/>
      <c r="AEG304" s="36"/>
      <c r="AEH304" s="36"/>
      <c r="AEI304" s="36"/>
      <c r="AEJ304" s="36"/>
      <c r="AEK304" s="36"/>
      <c r="AEL304" s="36"/>
      <c r="AEM304" s="36"/>
      <c r="AEN304" s="36"/>
      <c r="AEO304" s="36"/>
      <c r="AEP304" s="36"/>
      <c r="AEQ304" s="36"/>
      <c r="AER304" s="36"/>
      <c r="AES304" s="36"/>
      <c r="AET304" s="36"/>
      <c r="AEU304" s="36"/>
      <c r="AEV304" s="36"/>
      <c r="AEW304" s="36"/>
      <c r="AEX304" s="36"/>
      <c r="AEY304" s="36"/>
      <c r="AEZ304" s="36"/>
      <c r="AFA304" s="36"/>
      <c r="AFB304" s="36"/>
      <c r="AFC304" s="36"/>
      <c r="AFD304" s="36"/>
      <c r="AFE304" s="36"/>
      <c r="AFF304" s="36"/>
      <c r="AFG304" s="36"/>
      <c r="AFH304" s="36"/>
      <c r="AFI304" s="36"/>
      <c r="AFJ304" s="36"/>
      <c r="AFK304" s="36"/>
      <c r="AFL304" s="36"/>
      <c r="AFM304" s="36"/>
      <c r="AFN304" s="36"/>
      <c r="AFO304" s="36"/>
      <c r="AFP304" s="36"/>
      <c r="AFQ304" s="36"/>
      <c r="AFR304" s="36"/>
      <c r="AFS304" s="36"/>
      <c r="AFT304" s="36"/>
      <c r="AFU304" s="36"/>
      <c r="AFV304" s="36"/>
      <c r="AFW304" s="36"/>
      <c r="AFX304" s="36"/>
      <c r="AFY304" s="36"/>
      <c r="AFZ304" s="36"/>
      <c r="AGA304" s="36"/>
      <c r="AGB304" s="36"/>
      <c r="AGC304" s="36"/>
      <c r="AGD304" s="36"/>
      <c r="AGE304" s="36"/>
      <c r="AGF304" s="36"/>
      <c r="AGG304" s="36"/>
      <c r="AGH304" s="36"/>
      <c r="AGI304" s="36"/>
      <c r="AGJ304" s="36"/>
      <c r="AGK304" s="36"/>
      <c r="AGL304" s="36"/>
      <c r="AGM304" s="36"/>
      <c r="AGN304" s="36"/>
      <c r="AGO304" s="36"/>
      <c r="AGP304" s="36"/>
      <c r="AGQ304" s="36"/>
      <c r="AGR304" s="36"/>
      <c r="AGS304" s="36"/>
      <c r="AGT304" s="36"/>
      <c r="AGU304" s="36"/>
      <c r="AGV304" s="36"/>
      <c r="AGW304" s="36"/>
      <c r="AGX304" s="36"/>
      <c r="AGY304" s="36"/>
      <c r="AGZ304" s="36"/>
      <c r="AHA304" s="36"/>
      <c r="AHB304" s="36"/>
      <c r="AHC304" s="36"/>
      <c r="AHD304" s="36"/>
      <c r="AHE304" s="36"/>
      <c r="AHF304" s="36"/>
      <c r="AHG304" s="36"/>
      <c r="AHH304" s="36"/>
      <c r="AHI304" s="36"/>
      <c r="AHJ304" s="36"/>
      <c r="AHK304" s="36"/>
      <c r="AHL304" s="36"/>
      <c r="AHM304" s="36"/>
      <c r="AHN304" s="36"/>
      <c r="AHO304" s="36"/>
      <c r="AHP304" s="36"/>
      <c r="AHQ304" s="36"/>
      <c r="AHR304" s="36"/>
      <c r="AHS304" s="36"/>
      <c r="AHT304" s="36"/>
      <c r="AHU304" s="36"/>
      <c r="AHV304" s="36"/>
      <c r="AHW304" s="36"/>
      <c r="AHX304" s="36"/>
      <c r="AHY304" s="36"/>
      <c r="AHZ304" s="36"/>
      <c r="AIA304" s="36"/>
      <c r="AIB304" s="36"/>
      <c r="AIC304" s="36"/>
      <c r="AID304" s="36"/>
      <c r="AIE304" s="36"/>
      <c r="AIF304" s="36"/>
      <c r="AIG304" s="36"/>
      <c r="AIH304" s="36"/>
      <c r="AII304" s="36"/>
      <c r="AIJ304" s="36"/>
      <c r="AIK304" s="36"/>
      <c r="AIL304" s="36"/>
      <c r="AIM304" s="36"/>
      <c r="AIN304" s="36"/>
      <c r="AIO304" s="36"/>
      <c r="AIP304" s="36"/>
      <c r="AIQ304" s="36"/>
      <c r="AIR304" s="36"/>
      <c r="AIS304" s="36"/>
      <c r="AIT304" s="36"/>
      <c r="AIU304" s="36"/>
      <c r="AIV304" s="36"/>
      <c r="AIW304" s="36"/>
      <c r="AIX304" s="36"/>
      <c r="AIY304" s="36"/>
      <c r="AIZ304" s="36"/>
      <c r="AJA304" s="36"/>
      <c r="AJB304" s="36"/>
      <c r="AJC304" s="36"/>
      <c r="AJD304" s="36"/>
      <c r="AJE304" s="36"/>
      <c r="AJF304" s="36"/>
      <c r="AJG304" s="36"/>
      <c r="AJH304" s="36"/>
      <c r="AJI304" s="36"/>
      <c r="AJJ304" s="36"/>
      <c r="AJK304" s="36"/>
      <c r="AJL304" s="36"/>
      <c r="AJM304" s="36"/>
      <c r="AJN304" s="36"/>
      <c r="AJO304" s="36"/>
      <c r="AJP304" s="36"/>
      <c r="AJQ304" s="36"/>
      <c r="AJR304" s="36"/>
      <c r="AJS304" s="36"/>
      <c r="AJT304" s="36"/>
      <c r="AJU304" s="36"/>
      <c r="AJV304" s="36"/>
      <c r="AJW304" s="36"/>
      <c r="AJX304" s="36"/>
      <c r="AJY304" s="36"/>
      <c r="AJZ304" s="36"/>
      <c r="AKA304" s="36"/>
      <c r="AKB304" s="36"/>
      <c r="AKC304" s="36"/>
      <c r="AKD304" s="36"/>
      <c r="AKE304" s="36"/>
      <c r="AKF304" s="36"/>
      <c r="AKG304" s="36"/>
      <c r="AKH304" s="36"/>
      <c r="AKI304" s="36"/>
      <c r="AKJ304" s="36"/>
      <c r="AKK304" s="36"/>
      <c r="AKL304" s="36"/>
      <c r="AKM304" s="36"/>
      <c r="AKN304" s="36"/>
      <c r="AKO304" s="36"/>
      <c r="AKP304" s="36"/>
      <c r="AKQ304" s="36"/>
      <c r="AKR304" s="36"/>
      <c r="AKS304" s="36"/>
      <c r="AKT304" s="36"/>
      <c r="AKU304" s="36"/>
      <c r="AKV304" s="36"/>
      <c r="AKW304" s="36"/>
      <c r="AKX304" s="36"/>
      <c r="AKY304" s="36"/>
      <c r="AKZ304" s="36"/>
      <c r="ALA304" s="36"/>
      <c r="ALB304" s="36"/>
      <c r="ALC304" s="36"/>
      <c r="ALD304" s="36"/>
      <c r="ALE304" s="36"/>
      <c r="ALF304" s="36"/>
      <c r="ALG304" s="36"/>
      <c r="ALH304" s="36"/>
      <c r="ALI304" s="36"/>
      <c r="ALJ304" s="36"/>
      <c r="ALK304" s="36"/>
      <c r="ALL304" s="36"/>
      <c r="ALM304" s="36"/>
      <c r="ALN304" s="36"/>
      <c r="ALO304" s="36"/>
      <c r="ALP304" s="36"/>
      <c r="ALQ304" s="36"/>
      <c r="ALR304" s="36"/>
      <c r="ALS304" s="36"/>
      <c r="ALT304" s="36"/>
      <c r="ALU304" s="36"/>
      <c r="ALV304" s="36"/>
      <c r="ALW304" s="36"/>
      <c r="ALX304" s="36"/>
      <c r="ALY304" s="36"/>
      <c r="ALZ304" s="36"/>
      <c r="AMA304" s="36"/>
      <c r="AMB304" s="36"/>
      <c r="AMC304" s="36"/>
      <c r="AMD304" s="36"/>
      <c r="AME304" s="36"/>
      <c r="AMF304" s="36"/>
      <c r="AMG304" s="36"/>
      <c r="AMH304" s="36"/>
      <c r="AMI304" s="36"/>
      <c r="AMJ304" s="36"/>
      <c r="AMK304" s="36"/>
      <c r="AML304" s="36"/>
      <c r="AMM304" s="36"/>
      <c r="AMN304" s="36"/>
      <c r="AMO304" s="36"/>
      <c r="AMP304" s="36"/>
      <c r="AMQ304" s="36"/>
      <c r="AMR304" s="36"/>
      <c r="AMS304" s="36"/>
      <c r="AMT304" s="36"/>
      <c r="AMU304" s="36"/>
      <c r="AMV304" s="36"/>
      <c r="AMW304" s="36"/>
      <c r="AMX304" s="36"/>
      <c r="AMY304" s="36"/>
      <c r="AMZ304" s="36"/>
      <c r="ANA304" s="36"/>
      <c r="ANB304" s="36"/>
      <c r="ANC304" s="36"/>
      <c r="AND304" s="36"/>
      <c r="ANE304" s="36"/>
      <c r="ANF304" s="36"/>
      <c r="ANG304" s="36"/>
      <c r="ANH304" s="36"/>
      <c r="ANI304" s="36"/>
      <c r="ANJ304" s="36"/>
      <c r="ANK304" s="36"/>
      <c r="ANL304" s="36"/>
      <c r="ANM304" s="36"/>
      <c r="ANN304" s="36"/>
      <c r="ANO304" s="36"/>
      <c r="ANP304" s="36"/>
      <c r="ANQ304" s="36"/>
      <c r="ANR304" s="36"/>
      <c r="ANS304" s="36"/>
      <c r="ANT304" s="36"/>
      <c r="ANU304" s="36"/>
      <c r="ANV304" s="36"/>
      <c r="ANW304" s="36"/>
      <c r="ANX304" s="36"/>
      <c r="ANY304" s="36"/>
      <c r="ANZ304" s="36"/>
      <c r="AOA304" s="36"/>
      <c r="AOB304" s="36"/>
      <c r="AOC304" s="36"/>
      <c r="AOD304" s="36"/>
      <c r="AOE304" s="36"/>
      <c r="AOF304" s="36"/>
      <c r="AOG304" s="36"/>
      <c r="AOH304" s="36"/>
      <c r="AOI304" s="36"/>
      <c r="AOJ304" s="36"/>
      <c r="AOK304" s="36"/>
      <c r="AOL304" s="36"/>
      <c r="AOM304" s="36"/>
      <c r="AON304" s="36"/>
      <c r="AOO304" s="36"/>
      <c r="AOP304" s="36"/>
      <c r="AOQ304" s="36"/>
      <c r="AOR304" s="36"/>
      <c r="AOS304" s="36"/>
      <c r="AOT304" s="36"/>
      <c r="AOU304" s="36"/>
      <c r="AOV304" s="36"/>
      <c r="AOW304" s="36"/>
      <c r="AOX304" s="36"/>
      <c r="AOY304" s="36"/>
      <c r="AOZ304" s="36"/>
      <c r="APA304" s="36"/>
      <c r="APB304" s="36"/>
      <c r="APC304" s="36"/>
      <c r="APD304" s="36"/>
      <c r="APE304" s="36"/>
      <c r="APF304" s="36"/>
      <c r="APG304" s="36"/>
      <c r="APH304" s="36"/>
      <c r="API304" s="36"/>
      <c r="APJ304" s="36"/>
      <c r="APK304" s="36"/>
      <c r="APL304" s="36"/>
      <c r="APM304" s="36"/>
      <c r="APN304" s="36"/>
      <c r="APO304" s="36"/>
      <c r="APP304" s="36"/>
      <c r="APQ304" s="36"/>
      <c r="APR304" s="36"/>
      <c r="APS304" s="36"/>
      <c r="APT304" s="36"/>
      <c r="APU304" s="36"/>
      <c r="APV304" s="36"/>
      <c r="APW304" s="36"/>
      <c r="APX304" s="36"/>
      <c r="APY304" s="36"/>
      <c r="APZ304" s="36"/>
      <c r="AQA304" s="36"/>
      <c r="AQB304" s="36"/>
      <c r="AQC304" s="36"/>
      <c r="AQD304" s="36"/>
      <c r="AQE304" s="36"/>
      <c r="AQF304" s="36"/>
      <c r="AQG304" s="36"/>
      <c r="AQH304" s="36"/>
      <c r="AQI304" s="36"/>
      <c r="AQJ304" s="36"/>
      <c r="AQK304" s="36"/>
      <c r="AQL304" s="36"/>
      <c r="AQM304" s="36"/>
      <c r="AQN304" s="36"/>
      <c r="AQO304" s="36"/>
      <c r="AQP304" s="36"/>
      <c r="AQQ304" s="36"/>
      <c r="AQR304" s="36"/>
      <c r="AQS304" s="36"/>
      <c r="AQT304" s="36"/>
      <c r="AQU304" s="36"/>
      <c r="AQV304" s="36"/>
      <c r="AQW304" s="36"/>
      <c r="AQX304" s="36"/>
      <c r="AQY304" s="36"/>
      <c r="AQZ304" s="36"/>
      <c r="ARA304" s="36"/>
      <c r="ARB304" s="36"/>
      <c r="ARC304" s="36"/>
      <c r="ARD304" s="36"/>
      <c r="ARE304" s="36"/>
      <c r="ARF304" s="36"/>
      <c r="ARG304" s="36"/>
      <c r="ARH304" s="36"/>
      <c r="ARI304" s="36"/>
      <c r="ARJ304" s="36"/>
      <c r="ARK304" s="36"/>
      <c r="ARL304" s="36"/>
      <c r="ARM304" s="36"/>
      <c r="ARN304" s="36"/>
      <c r="ARO304" s="36"/>
      <c r="ARP304" s="36"/>
      <c r="ARQ304" s="36"/>
      <c r="ARR304" s="36"/>
      <c r="ARS304" s="36"/>
      <c r="ART304" s="36"/>
      <c r="ARU304" s="36"/>
      <c r="ARV304" s="36"/>
      <c r="ARW304" s="36"/>
      <c r="ARX304" s="36"/>
      <c r="ARY304" s="36"/>
      <c r="ARZ304" s="36"/>
      <c r="ASA304" s="36"/>
      <c r="ASB304" s="36"/>
      <c r="ASC304" s="36"/>
      <c r="ASD304" s="36"/>
      <c r="ASE304" s="36"/>
      <c r="ASF304" s="36"/>
      <c r="ASG304" s="36"/>
      <c r="ASH304" s="36"/>
      <c r="ASI304" s="36"/>
      <c r="ASJ304" s="36"/>
      <c r="ASK304" s="36"/>
      <c r="ASL304" s="36"/>
      <c r="ASM304" s="36"/>
      <c r="ASN304" s="36"/>
      <c r="ASO304" s="36"/>
      <c r="ASP304" s="36"/>
      <c r="ASQ304" s="36"/>
      <c r="ASR304" s="36"/>
      <c r="ASS304" s="36"/>
      <c r="AST304" s="36"/>
      <c r="ASU304" s="36"/>
      <c r="ASV304" s="36"/>
      <c r="ASW304" s="36"/>
      <c r="ASX304" s="36"/>
      <c r="ASY304" s="36"/>
      <c r="ASZ304" s="36"/>
      <c r="ATA304" s="36"/>
      <c r="ATB304" s="36"/>
      <c r="ATC304" s="36"/>
      <c r="ATD304" s="36"/>
      <c r="ATE304" s="36"/>
      <c r="ATF304" s="36"/>
      <c r="ATG304" s="36"/>
      <c r="ATH304" s="36"/>
      <c r="ATI304" s="36"/>
      <c r="ATJ304" s="36"/>
    </row>
    <row r="305" spans="1:1206" x14ac:dyDescent="0.25">
      <c r="A305" s="21"/>
      <c r="F305" s="22"/>
      <c r="I305" s="39"/>
      <c r="AC305" s="25"/>
      <c r="AD305" s="6"/>
      <c r="AE305" s="39"/>
      <c r="AF305" s="39"/>
      <c r="AH305" s="39"/>
      <c r="BF305" s="27"/>
      <c r="CJ305" s="36"/>
      <c r="CZ305" s="26"/>
      <c r="DA305" s="26"/>
      <c r="DB305" s="26"/>
      <c r="DC305" s="26"/>
      <c r="DD305" s="29"/>
      <c r="DQ305" s="26"/>
      <c r="DR305" s="26"/>
      <c r="DS305" s="26"/>
      <c r="DT305" s="26"/>
      <c r="DU305" s="26"/>
      <c r="DV305" s="26"/>
      <c r="EB305" s="26"/>
      <c r="EC305" s="30"/>
      <c r="EU305" s="31"/>
      <c r="FM305" s="30"/>
      <c r="GE305" s="32"/>
      <c r="GW305" s="30"/>
      <c r="HO305" s="32"/>
      <c r="IG305" s="30"/>
      <c r="IY305" s="31"/>
      <c r="KI305" s="31"/>
      <c r="ZX305" s="36"/>
      <c r="ZY305" s="36"/>
      <c r="ZZ305" s="36"/>
      <c r="AAA305" s="36"/>
      <c r="AAB305" s="36"/>
      <c r="AAC305" s="36"/>
      <c r="AAD305" s="36"/>
      <c r="AAE305" s="36"/>
      <c r="AAF305" s="36"/>
      <c r="AAG305" s="36"/>
      <c r="AAH305" s="36"/>
      <c r="AAI305" s="36"/>
      <c r="AAJ305" s="36"/>
      <c r="AAK305" s="36"/>
      <c r="AAL305" s="36"/>
      <c r="AAM305" s="36"/>
      <c r="AAN305" s="36"/>
      <c r="AAO305" s="36"/>
      <c r="AAP305" s="36"/>
      <c r="AAQ305" s="36"/>
      <c r="AAR305" s="36"/>
      <c r="AAS305" s="36"/>
      <c r="AAT305" s="36"/>
      <c r="AAU305" s="36"/>
      <c r="AAV305" s="36"/>
      <c r="AAW305" s="36"/>
      <c r="AAX305" s="36"/>
      <c r="AAY305" s="36"/>
      <c r="AAZ305" s="36"/>
      <c r="ABA305" s="36"/>
      <c r="ABB305" s="36"/>
      <c r="ABC305" s="36"/>
      <c r="ABD305" s="36"/>
      <c r="ABE305" s="36"/>
      <c r="ABF305" s="36"/>
      <c r="ABG305" s="36"/>
      <c r="ABH305" s="36"/>
      <c r="ABI305" s="36"/>
      <c r="ABJ305" s="36"/>
      <c r="ABK305" s="36"/>
      <c r="ABL305" s="36"/>
      <c r="ABM305" s="36"/>
      <c r="ABN305" s="36"/>
      <c r="ABO305" s="36"/>
      <c r="ABP305" s="36"/>
      <c r="ABQ305" s="36"/>
      <c r="ABR305" s="36"/>
      <c r="ABS305" s="36"/>
      <c r="ABT305" s="36"/>
      <c r="ABU305" s="36"/>
      <c r="ABV305" s="36"/>
      <c r="ABW305" s="36"/>
      <c r="ABX305" s="36"/>
      <c r="ABY305" s="36"/>
      <c r="ABZ305" s="36"/>
      <c r="ACA305" s="36"/>
      <c r="ACB305" s="36"/>
      <c r="ACC305" s="36"/>
      <c r="ACD305" s="36"/>
      <c r="ACE305" s="36"/>
      <c r="ACF305" s="36"/>
      <c r="ACG305" s="36"/>
      <c r="ACH305" s="36"/>
      <c r="ACI305" s="36"/>
      <c r="ACJ305" s="36"/>
      <c r="ACK305" s="36"/>
      <c r="ACL305" s="36"/>
      <c r="ACM305" s="36"/>
      <c r="ACN305" s="36"/>
      <c r="ACO305" s="36"/>
      <c r="ACP305" s="36"/>
      <c r="ACQ305" s="36"/>
      <c r="ACR305" s="36"/>
      <c r="ACS305" s="36"/>
      <c r="ACT305" s="36"/>
      <c r="ACU305" s="36"/>
      <c r="ACV305" s="36"/>
      <c r="ACW305" s="36"/>
      <c r="ACX305" s="36"/>
      <c r="ACY305" s="36"/>
      <c r="ACZ305" s="36"/>
      <c r="ADA305" s="36"/>
      <c r="ADB305" s="36"/>
      <c r="ADC305" s="36"/>
      <c r="ADD305" s="36"/>
      <c r="ADE305" s="36"/>
      <c r="ADF305" s="36"/>
      <c r="ADG305" s="36"/>
      <c r="ADH305" s="36"/>
      <c r="ADI305" s="36"/>
      <c r="ADJ305" s="36"/>
      <c r="ADK305" s="36"/>
      <c r="ADL305" s="36"/>
      <c r="ADM305" s="36"/>
      <c r="ADN305" s="36"/>
      <c r="ADO305" s="36"/>
      <c r="ADP305" s="36"/>
      <c r="ADQ305" s="36"/>
      <c r="ADR305" s="36"/>
      <c r="ADS305" s="36"/>
      <c r="ADT305" s="36"/>
      <c r="ADU305" s="36"/>
      <c r="ADV305" s="36"/>
      <c r="ADW305" s="36"/>
      <c r="ADX305" s="36"/>
      <c r="ADY305" s="36"/>
      <c r="ADZ305" s="36"/>
      <c r="AEA305" s="36"/>
      <c r="AEB305" s="36"/>
      <c r="AEC305" s="36"/>
      <c r="AED305" s="36"/>
      <c r="AEE305" s="36"/>
      <c r="AEF305" s="36"/>
      <c r="AEG305" s="36"/>
      <c r="AEH305" s="36"/>
      <c r="AEI305" s="36"/>
      <c r="AEJ305" s="36"/>
      <c r="AEK305" s="36"/>
      <c r="AEL305" s="36"/>
      <c r="AEM305" s="36"/>
      <c r="AEN305" s="36"/>
      <c r="AEO305" s="36"/>
      <c r="AEP305" s="36"/>
      <c r="AEQ305" s="36"/>
      <c r="AER305" s="36"/>
      <c r="AES305" s="36"/>
      <c r="AET305" s="36"/>
      <c r="AEU305" s="36"/>
      <c r="AEV305" s="36"/>
      <c r="AEW305" s="36"/>
      <c r="AEX305" s="36"/>
      <c r="AEY305" s="36"/>
      <c r="AEZ305" s="36"/>
      <c r="AFA305" s="36"/>
      <c r="AFB305" s="36"/>
      <c r="AFC305" s="36"/>
      <c r="AFD305" s="36"/>
      <c r="AFE305" s="36"/>
      <c r="AFF305" s="36"/>
      <c r="AFG305" s="36"/>
      <c r="AFH305" s="36"/>
      <c r="AFI305" s="36"/>
      <c r="AFJ305" s="36"/>
      <c r="AFK305" s="36"/>
      <c r="AFL305" s="36"/>
      <c r="AFM305" s="36"/>
      <c r="AFN305" s="36"/>
      <c r="AFO305" s="36"/>
      <c r="AFP305" s="36"/>
      <c r="AFQ305" s="36"/>
      <c r="AFR305" s="36"/>
      <c r="AFS305" s="36"/>
      <c r="AFT305" s="36"/>
      <c r="AFU305" s="36"/>
      <c r="AFV305" s="36"/>
      <c r="AFW305" s="36"/>
      <c r="AFX305" s="36"/>
      <c r="AFY305" s="36"/>
      <c r="AFZ305" s="36"/>
      <c r="AGA305" s="36"/>
      <c r="AGB305" s="36"/>
      <c r="AGC305" s="36"/>
      <c r="AGD305" s="36"/>
      <c r="AGE305" s="36"/>
      <c r="AGF305" s="36"/>
      <c r="AGG305" s="36"/>
      <c r="AGH305" s="36"/>
      <c r="AGI305" s="36"/>
      <c r="AGJ305" s="36"/>
      <c r="AGK305" s="36"/>
      <c r="AGL305" s="36"/>
      <c r="AGM305" s="36"/>
      <c r="AGN305" s="36"/>
      <c r="AGO305" s="36"/>
      <c r="AGP305" s="36"/>
      <c r="AGQ305" s="36"/>
      <c r="AGR305" s="36"/>
      <c r="AGS305" s="36"/>
      <c r="AGT305" s="36"/>
      <c r="AGU305" s="36"/>
      <c r="AGV305" s="36"/>
      <c r="AGW305" s="36"/>
      <c r="AGX305" s="36"/>
      <c r="AGY305" s="36"/>
      <c r="AGZ305" s="36"/>
      <c r="AHA305" s="36"/>
      <c r="AHB305" s="36"/>
      <c r="AHC305" s="36"/>
      <c r="AHD305" s="36"/>
      <c r="AHE305" s="36"/>
      <c r="AHF305" s="36"/>
      <c r="AHG305" s="36"/>
      <c r="AHH305" s="36"/>
      <c r="AHI305" s="36"/>
      <c r="AHJ305" s="36"/>
      <c r="AHK305" s="36"/>
      <c r="AHL305" s="36"/>
      <c r="AHM305" s="36"/>
      <c r="AHN305" s="36"/>
      <c r="AHO305" s="36"/>
      <c r="AHP305" s="36"/>
      <c r="AHQ305" s="36"/>
      <c r="AHR305" s="36"/>
      <c r="AHS305" s="36"/>
      <c r="AHT305" s="36"/>
      <c r="AHU305" s="36"/>
      <c r="AHV305" s="36"/>
      <c r="AHW305" s="36"/>
      <c r="AHX305" s="36"/>
      <c r="AHY305" s="36"/>
      <c r="AHZ305" s="36"/>
      <c r="AIA305" s="36"/>
      <c r="AIB305" s="36"/>
      <c r="AIC305" s="36"/>
      <c r="AID305" s="36"/>
      <c r="AIE305" s="36"/>
      <c r="AIF305" s="36"/>
      <c r="AIG305" s="36"/>
      <c r="AIH305" s="36"/>
      <c r="AII305" s="36"/>
      <c r="AIJ305" s="36"/>
      <c r="AIK305" s="36"/>
      <c r="AIL305" s="36"/>
      <c r="AIM305" s="36"/>
      <c r="AIN305" s="36"/>
      <c r="AIO305" s="36"/>
      <c r="AIP305" s="36"/>
      <c r="AIQ305" s="36"/>
      <c r="AIR305" s="36"/>
      <c r="AIS305" s="36"/>
      <c r="AIT305" s="36"/>
      <c r="AIU305" s="36"/>
      <c r="AIV305" s="36"/>
      <c r="AIW305" s="36"/>
      <c r="AIX305" s="36"/>
      <c r="AIY305" s="36"/>
      <c r="AIZ305" s="36"/>
      <c r="AJA305" s="36"/>
      <c r="AJB305" s="36"/>
      <c r="AJC305" s="36"/>
      <c r="AJD305" s="36"/>
      <c r="AJE305" s="36"/>
      <c r="AJF305" s="36"/>
      <c r="AJG305" s="36"/>
      <c r="AJH305" s="36"/>
      <c r="AJI305" s="36"/>
      <c r="AJJ305" s="36"/>
      <c r="AJK305" s="36"/>
      <c r="AJL305" s="36"/>
      <c r="AJM305" s="36"/>
      <c r="AJN305" s="36"/>
      <c r="AJO305" s="36"/>
      <c r="AJP305" s="36"/>
      <c r="AJQ305" s="36"/>
      <c r="AJR305" s="36"/>
      <c r="AJS305" s="36"/>
      <c r="AJT305" s="36"/>
      <c r="AJU305" s="36"/>
      <c r="AJV305" s="36"/>
      <c r="AJW305" s="36"/>
      <c r="AJX305" s="36"/>
      <c r="AJY305" s="36"/>
      <c r="AJZ305" s="36"/>
      <c r="AKA305" s="36"/>
      <c r="AKB305" s="36"/>
      <c r="AKC305" s="36"/>
      <c r="AKD305" s="36"/>
      <c r="AKE305" s="36"/>
      <c r="AKF305" s="36"/>
      <c r="AKG305" s="36"/>
      <c r="AKH305" s="36"/>
      <c r="AKI305" s="36"/>
      <c r="AKJ305" s="36"/>
      <c r="AKK305" s="36"/>
      <c r="AKL305" s="36"/>
      <c r="AKM305" s="36"/>
      <c r="AKN305" s="36"/>
      <c r="AKO305" s="36"/>
      <c r="AKP305" s="36"/>
      <c r="AKQ305" s="36"/>
      <c r="AKR305" s="36"/>
      <c r="AKS305" s="36"/>
      <c r="AKT305" s="36"/>
      <c r="AKU305" s="36"/>
      <c r="AKV305" s="36"/>
      <c r="AKW305" s="36"/>
      <c r="AKX305" s="36"/>
      <c r="AKY305" s="36"/>
      <c r="AKZ305" s="36"/>
      <c r="ALA305" s="36"/>
      <c r="ALB305" s="36"/>
      <c r="ALC305" s="36"/>
      <c r="ALD305" s="36"/>
      <c r="ALE305" s="36"/>
      <c r="ALF305" s="36"/>
      <c r="ALG305" s="36"/>
      <c r="ALH305" s="36"/>
      <c r="ALI305" s="36"/>
      <c r="ALJ305" s="36"/>
      <c r="ALK305" s="36"/>
      <c r="ALL305" s="36"/>
      <c r="ALM305" s="36"/>
      <c r="ALN305" s="36"/>
      <c r="ALO305" s="36"/>
      <c r="ALP305" s="36"/>
      <c r="ALQ305" s="36"/>
      <c r="ALR305" s="36"/>
      <c r="ALS305" s="36"/>
      <c r="ALT305" s="36"/>
      <c r="ALU305" s="36"/>
      <c r="ALV305" s="36"/>
      <c r="ALW305" s="36"/>
      <c r="ALX305" s="36"/>
      <c r="ALY305" s="36"/>
      <c r="ALZ305" s="36"/>
      <c r="AMA305" s="36"/>
      <c r="AMB305" s="36"/>
      <c r="AMC305" s="36"/>
      <c r="AMD305" s="36"/>
      <c r="AME305" s="36"/>
      <c r="AMF305" s="36"/>
      <c r="AMG305" s="36"/>
      <c r="AMH305" s="36"/>
      <c r="AMI305" s="36"/>
      <c r="AMJ305" s="36"/>
      <c r="AMK305" s="36"/>
      <c r="AML305" s="36"/>
      <c r="AMM305" s="36"/>
      <c r="AMN305" s="36"/>
      <c r="AMO305" s="36"/>
      <c r="AMP305" s="36"/>
      <c r="AMQ305" s="36"/>
      <c r="AMR305" s="36"/>
      <c r="AMS305" s="36"/>
      <c r="AMT305" s="36"/>
      <c r="AMU305" s="36"/>
      <c r="AMV305" s="36"/>
      <c r="AMW305" s="36"/>
      <c r="AMX305" s="36"/>
      <c r="AMY305" s="36"/>
      <c r="AMZ305" s="36"/>
      <c r="ANA305" s="36"/>
      <c r="ANB305" s="36"/>
      <c r="ANC305" s="36"/>
      <c r="AND305" s="36"/>
      <c r="ANE305" s="36"/>
      <c r="ANF305" s="36"/>
      <c r="ANG305" s="36"/>
      <c r="ANH305" s="36"/>
      <c r="ANI305" s="36"/>
      <c r="ANJ305" s="36"/>
      <c r="ANK305" s="36"/>
      <c r="ANL305" s="36"/>
      <c r="ANM305" s="36"/>
      <c r="ANN305" s="36"/>
      <c r="ANO305" s="36"/>
      <c r="ANP305" s="36"/>
      <c r="ANQ305" s="36"/>
      <c r="ANR305" s="36"/>
      <c r="ANS305" s="36"/>
      <c r="ANT305" s="36"/>
      <c r="ANU305" s="36"/>
      <c r="ANV305" s="36"/>
      <c r="ANW305" s="36"/>
      <c r="ANX305" s="36"/>
      <c r="ANY305" s="36"/>
      <c r="ANZ305" s="36"/>
      <c r="AOA305" s="36"/>
      <c r="AOB305" s="36"/>
      <c r="AOC305" s="36"/>
      <c r="AOD305" s="36"/>
      <c r="AOE305" s="36"/>
      <c r="AOF305" s="36"/>
      <c r="AOG305" s="36"/>
      <c r="AOH305" s="36"/>
      <c r="AOI305" s="36"/>
      <c r="AOJ305" s="36"/>
      <c r="AOK305" s="36"/>
      <c r="AOL305" s="36"/>
      <c r="AOM305" s="36"/>
      <c r="AON305" s="36"/>
      <c r="AOO305" s="36"/>
      <c r="AOP305" s="36"/>
      <c r="AOQ305" s="36"/>
      <c r="AOR305" s="36"/>
      <c r="AOS305" s="36"/>
      <c r="AOT305" s="36"/>
      <c r="AOU305" s="36"/>
      <c r="AOV305" s="36"/>
      <c r="AOW305" s="36"/>
      <c r="AOX305" s="36"/>
      <c r="AOY305" s="36"/>
      <c r="AOZ305" s="36"/>
      <c r="APA305" s="36"/>
      <c r="APB305" s="36"/>
      <c r="APC305" s="36"/>
      <c r="APD305" s="36"/>
      <c r="APE305" s="36"/>
      <c r="APF305" s="36"/>
      <c r="APG305" s="36"/>
      <c r="APH305" s="36"/>
      <c r="API305" s="36"/>
      <c r="APJ305" s="36"/>
      <c r="APK305" s="36"/>
      <c r="APL305" s="36"/>
      <c r="APM305" s="36"/>
      <c r="APN305" s="36"/>
      <c r="APO305" s="36"/>
      <c r="APP305" s="36"/>
      <c r="APQ305" s="36"/>
      <c r="APR305" s="36"/>
      <c r="APS305" s="36"/>
      <c r="APT305" s="36"/>
      <c r="APU305" s="36"/>
      <c r="APV305" s="36"/>
      <c r="APW305" s="36"/>
      <c r="APX305" s="36"/>
      <c r="APY305" s="36"/>
      <c r="APZ305" s="36"/>
      <c r="AQA305" s="36"/>
      <c r="AQB305" s="36"/>
      <c r="AQC305" s="36"/>
      <c r="AQD305" s="36"/>
      <c r="AQE305" s="36"/>
      <c r="AQF305" s="36"/>
      <c r="AQG305" s="36"/>
      <c r="AQH305" s="36"/>
      <c r="AQI305" s="36"/>
      <c r="AQJ305" s="36"/>
      <c r="AQK305" s="36"/>
      <c r="AQL305" s="36"/>
      <c r="AQM305" s="36"/>
      <c r="AQN305" s="36"/>
      <c r="AQO305" s="36"/>
      <c r="AQP305" s="36"/>
      <c r="AQQ305" s="36"/>
      <c r="AQR305" s="36"/>
      <c r="AQS305" s="36"/>
      <c r="AQT305" s="36"/>
      <c r="AQU305" s="36"/>
      <c r="AQV305" s="36"/>
      <c r="AQW305" s="36"/>
      <c r="AQX305" s="36"/>
      <c r="AQY305" s="36"/>
      <c r="AQZ305" s="36"/>
      <c r="ARA305" s="36"/>
      <c r="ARB305" s="36"/>
      <c r="ARC305" s="36"/>
      <c r="ARD305" s="36"/>
      <c r="ARE305" s="36"/>
      <c r="ARF305" s="36"/>
      <c r="ARG305" s="36"/>
      <c r="ARH305" s="36"/>
      <c r="ARI305" s="36"/>
      <c r="ARJ305" s="36"/>
      <c r="ARK305" s="36"/>
      <c r="ARL305" s="36"/>
      <c r="ARM305" s="36"/>
      <c r="ARN305" s="36"/>
      <c r="ARO305" s="36"/>
      <c r="ARP305" s="36"/>
      <c r="ARQ305" s="36"/>
      <c r="ARR305" s="36"/>
      <c r="ARS305" s="36"/>
      <c r="ART305" s="36"/>
      <c r="ARU305" s="36"/>
      <c r="ARV305" s="36"/>
      <c r="ARW305" s="36"/>
      <c r="ARX305" s="36"/>
      <c r="ARY305" s="36"/>
      <c r="ARZ305" s="36"/>
      <c r="ASA305" s="36"/>
      <c r="ASB305" s="36"/>
      <c r="ASC305" s="36"/>
      <c r="ASD305" s="36"/>
      <c r="ASE305" s="36"/>
      <c r="ASF305" s="36"/>
      <c r="ASG305" s="36"/>
      <c r="ASH305" s="36"/>
      <c r="ASI305" s="36"/>
      <c r="ASJ305" s="36"/>
      <c r="ASK305" s="36"/>
      <c r="ASL305" s="36"/>
      <c r="ASM305" s="36"/>
      <c r="ASN305" s="36"/>
      <c r="ASO305" s="36"/>
      <c r="ASP305" s="36"/>
      <c r="ASQ305" s="36"/>
      <c r="ASR305" s="36"/>
      <c r="ASS305" s="36"/>
      <c r="AST305" s="36"/>
      <c r="ASU305" s="36"/>
      <c r="ASV305" s="36"/>
      <c r="ASW305" s="36"/>
      <c r="ASX305" s="36"/>
      <c r="ASY305" s="36"/>
      <c r="ASZ305" s="36"/>
      <c r="ATA305" s="36"/>
      <c r="ATB305" s="36"/>
      <c r="ATC305" s="36"/>
      <c r="ATD305" s="36"/>
      <c r="ATE305" s="36"/>
      <c r="ATF305" s="36"/>
      <c r="ATG305" s="36"/>
      <c r="ATH305" s="36"/>
      <c r="ATI305" s="36"/>
      <c r="ATJ305" s="36"/>
    </row>
    <row r="306" spans="1:1206" x14ac:dyDescent="0.25">
      <c r="A306" s="21"/>
      <c r="F306" s="22"/>
      <c r="I306" s="39"/>
      <c r="AC306" s="25"/>
      <c r="AD306" s="6"/>
      <c r="AE306" s="39"/>
      <c r="AF306" s="39"/>
      <c r="AH306" s="39"/>
      <c r="BF306" s="27"/>
      <c r="BG306" s="46"/>
      <c r="CJ306" s="36"/>
      <c r="CZ306" s="26"/>
      <c r="DA306" s="26"/>
      <c r="DB306" s="26"/>
      <c r="DC306" s="26"/>
      <c r="DD306" s="29"/>
      <c r="DQ306" s="26"/>
      <c r="DR306" s="26"/>
      <c r="DS306" s="26"/>
      <c r="DT306" s="26"/>
      <c r="DU306" s="26"/>
      <c r="DV306" s="26"/>
      <c r="EB306" s="26"/>
      <c r="EC306" s="30"/>
      <c r="EU306" s="31"/>
      <c r="FM306" s="30"/>
      <c r="GE306" s="32"/>
      <c r="GW306" s="30"/>
      <c r="HO306" s="32"/>
      <c r="IG306" s="30"/>
      <c r="IY306" s="31"/>
      <c r="KI306" s="31"/>
      <c r="ZX306" s="36"/>
      <c r="ZY306" s="36"/>
      <c r="ZZ306" s="36"/>
      <c r="AAA306" s="36"/>
      <c r="AAB306" s="36"/>
      <c r="AAC306" s="36"/>
      <c r="AAD306" s="36"/>
      <c r="AAE306" s="36"/>
      <c r="AAF306" s="36"/>
      <c r="AAG306" s="36"/>
      <c r="AAH306" s="36"/>
      <c r="AAI306" s="36"/>
      <c r="AAJ306" s="36"/>
      <c r="AAK306" s="36"/>
      <c r="AAL306" s="36"/>
      <c r="AAM306" s="36"/>
      <c r="AAN306" s="36"/>
      <c r="AAO306" s="36"/>
      <c r="AAP306" s="36"/>
      <c r="AAQ306" s="36"/>
      <c r="AAR306" s="36"/>
      <c r="AAS306" s="36"/>
      <c r="AAT306" s="36"/>
      <c r="AAU306" s="36"/>
      <c r="AAV306" s="36"/>
      <c r="AAW306" s="36"/>
      <c r="AAX306" s="36"/>
      <c r="AAY306" s="36"/>
      <c r="AAZ306" s="36"/>
      <c r="ABA306" s="36"/>
      <c r="ABB306" s="36"/>
      <c r="ABC306" s="36"/>
      <c r="ABD306" s="36"/>
      <c r="ABE306" s="36"/>
      <c r="ABF306" s="36"/>
      <c r="ABG306" s="36"/>
      <c r="ABH306" s="36"/>
      <c r="ABI306" s="36"/>
      <c r="ABJ306" s="36"/>
      <c r="ABK306" s="36"/>
      <c r="ABL306" s="36"/>
      <c r="ABM306" s="36"/>
      <c r="ABN306" s="36"/>
      <c r="ABO306" s="36"/>
      <c r="ABP306" s="36"/>
      <c r="ABQ306" s="36"/>
      <c r="ABR306" s="36"/>
      <c r="ABS306" s="36"/>
      <c r="ABT306" s="36"/>
      <c r="ABU306" s="36"/>
      <c r="ABV306" s="36"/>
      <c r="ABW306" s="36"/>
      <c r="ABX306" s="36"/>
      <c r="ABY306" s="36"/>
      <c r="ABZ306" s="36"/>
      <c r="ACA306" s="36"/>
      <c r="ACB306" s="36"/>
      <c r="ACC306" s="36"/>
      <c r="ACD306" s="36"/>
      <c r="ACE306" s="36"/>
      <c r="ACF306" s="36"/>
      <c r="ACG306" s="36"/>
      <c r="ACH306" s="36"/>
      <c r="ACI306" s="36"/>
      <c r="ACJ306" s="36"/>
      <c r="ACK306" s="36"/>
      <c r="ACL306" s="36"/>
      <c r="ACM306" s="36"/>
      <c r="ACN306" s="36"/>
      <c r="ACO306" s="36"/>
      <c r="ACP306" s="36"/>
      <c r="ACQ306" s="36"/>
      <c r="ACR306" s="36"/>
      <c r="ACS306" s="36"/>
      <c r="ACT306" s="36"/>
      <c r="ACU306" s="36"/>
      <c r="ACV306" s="36"/>
      <c r="ACW306" s="36"/>
      <c r="ACX306" s="36"/>
      <c r="ACY306" s="36"/>
      <c r="ACZ306" s="36"/>
      <c r="ADA306" s="36"/>
      <c r="ADB306" s="36"/>
      <c r="ADC306" s="36"/>
      <c r="ADD306" s="36"/>
      <c r="ADE306" s="36"/>
      <c r="ADF306" s="36"/>
      <c r="ADG306" s="36"/>
      <c r="ADH306" s="36"/>
      <c r="ADI306" s="36"/>
      <c r="ADJ306" s="36"/>
      <c r="ADK306" s="36"/>
      <c r="ADL306" s="36"/>
      <c r="ADM306" s="36"/>
      <c r="ADN306" s="36"/>
      <c r="ADO306" s="36"/>
      <c r="ADP306" s="36"/>
      <c r="ADQ306" s="36"/>
      <c r="ADR306" s="36"/>
      <c r="ADS306" s="36"/>
      <c r="ADT306" s="36"/>
      <c r="ADU306" s="36"/>
      <c r="ADV306" s="36"/>
      <c r="ADW306" s="36"/>
      <c r="ADX306" s="36"/>
      <c r="ADY306" s="36"/>
      <c r="ADZ306" s="36"/>
      <c r="AEA306" s="36"/>
      <c r="AEB306" s="36"/>
      <c r="AEC306" s="36"/>
      <c r="AED306" s="36"/>
      <c r="AEE306" s="36"/>
      <c r="AEF306" s="36"/>
      <c r="AEG306" s="36"/>
      <c r="AEH306" s="36"/>
      <c r="AEI306" s="36"/>
      <c r="AEJ306" s="36"/>
      <c r="AEK306" s="36"/>
      <c r="AEL306" s="36"/>
      <c r="AEM306" s="36"/>
      <c r="AEN306" s="36"/>
      <c r="AEO306" s="36"/>
      <c r="AEP306" s="36"/>
      <c r="AEQ306" s="36"/>
      <c r="AER306" s="36"/>
      <c r="AES306" s="36"/>
      <c r="AET306" s="36"/>
      <c r="AEU306" s="36"/>
      <c r="AEV306" s="36"/>
      <c r="AEW306" s="36"/>
      <c r="AEX306" s="36"/>
      <c r="AEY306" s="36"/>
      <c r="AEZ306" s="36"/>
      <c r="AFA306" s="36"/>
      <c r="AFB306" s="36"/>
      <c r="AFC306" s="36"/>
      <c r="AFD306" s="36"/>
      <c r="AFE306" s="36"/>
      <c r="AFF306" s="36"/>
      <c r="AFG306" s="36"/>
      <c r="AFH306" s="36"/>
      <c r="AFI306" s="36"/>
      <c r="AFJ306" s="36"/>
      <c r="AFK306" s="36"/>
      <c r="AFL306" s="36"/>
      <c r="AFM306" s="36"/>
      <c r="AFN306" s="36"/>
      <c r="AFO306" s="36"/>
      <c r="AFP306" s="36"/>
      <c r="AFQ306" s="36"/>
      <c r="AFR306" s="36"/>
      <c r="AFS306" s="36"/>
      <c r="AFT306" s="36"/>
      <c r="AFU306" s="36"/>
      <c r="AFV306" s="36"/>
      <c r="AFW306" s="36"/>
      <c r="AFX306" s="36"/>
      <c r="AFY306" s="36"/>
      <c r="AFZ306" s="36"/>
      <c r="AGA306" s="36"/>
      <c r="AGB306" s="36"/>
      <c r="AGC306" s="36"/>
      <c r="AGD306" s="36"/>
      <c r="AGE306" s="36"/>
      <c r="AGF306" s="36"/>
      <c r="AGG306" s="36"/>
      <c r="AGH306" s="36"/>
      <c r="AGI306" s="36"/>
      <c r="AGJ306" s="36"/>
      <c r="AGK306" s="36"/>
      <c r="AGL306" s="36"/>
      <c r="AGM306" s="36"/>
      <c r="AGN306" s="36"/>
      <c r="AGO306" s="36"/>
      <c r="AGP306" s="36"/>
      <c r="AGQ306" s="36"/>
      <c r="AGR306" s="36"/>
      <c r="AGS306" s="36"/>
      <c r="AGT306" s="36"/>
      <c r="AGU306" s="36"/>
      <c r="AGV306" s="36"/>
      <c r="AGW306" s="36"/>
      <c r="AGX306" s="36"/>
      <c r="AGY306" s="36"/>
      <c r="AGZ306" s="36"/>
      <c r="AHA306" s="36"/>
      <c r="AHB306" s="36"/>
      <c r="AHC306" s="36"/>
      <c r="AHD306" s="36"/>
      <c r="AHE306" s="36"/>
      <c r="AHF306" s="36"/>
      <c r="AHG306" s="36"/>
      <c r="AHH306" s="36"/>
      <c r="AHI306" s="36"/>
      <c r="AHJ306" s="36"/>
      <c r="AHK306" s="36"/>
      <c r="AHL306" s="36"/>
      <c r="AHM306" s="36"/>
      <c r="AHN306" s="36"/>
      <c r="AHO306" s="36"/>
      <c r="AHP306" s="36"/>
      <c r="AHQ306" s="36"/>
      <c r="AHR306" s="36"/>
      <c r="AHS306" s="36"/>
      <c r="AHT306" s="36"/>
      <c r="AHU306" s="36"/>
      <c r="AHV306" s="36"/>
      <c r="AHW306" s="36"/>
      <c r="AHX306" s="36"/>
      <c r="AHY306" s="36"/>
      <c r="AHZ306" s="36"/>
      <c r="AIA306" s="36"/>
      <c r="AIB306" s="36"/>
      <c r="AIC306" s="36"/>
      <c r="AID306" s="36"/>
      <c r="AIE306" s="36"/>
      <c r="AIF306" s="36"/>
      <c r="AIG306" s="36"/>
      <c r="AIH306" s="36"/>
      <c r="AII306" s="36"/>
      <c r="AIJ306" s="36"/>
      <c r="AIK306" s="36"/>
      <c r="AIL306" s="36"/>
      <c r="AIM306" s="36"/>
      <c r="AIN306" s="36"/>
      <c r="AIO306" s="36"/>
      <c r="AIP306" s="36"/>
      <c r="AIQ306" s="36"/>
      <c r="AIR306" s="36"/>
      <c r="AIS306" s="36"/>
      <c r="AIT306" s="36"/>
      <c r="AIU306" s="36"/>
      <c r="AIV306" s="36"/>
      <c r="AIW306" s="36"/>
      <c r="AIX306" s="36"/>
      <c r="AIY306" s="36"/>
      <c r="AIZ306" s="36"/>
      <c r="AJA306" s="36"/>
      <c r="AJB306" s="36"/>
      <c r="AJC306" s="36"/>
      <c r="AJD306" s="36"/>
      <c r="AJE306" s="36"/>
      <c r="AJF306" s="36"/>
      <c r="AJG306" s="36"/>
      <c r="AJH306" s="36"/>
      <c r="AJI306" s="36"/>
      <c r="AJJ306" s="36"/>
      <c r="AJK306" s="36"/>
      <c r="AJL306" s="36"/>
      <c r="AJM306" s="36"/>
      <c r="AJN306" s="36"/>
      <c r="AJO306" s="36"/>
      <c r="AJP306" s="36"/>
      <c r="AJQ306" s="36"/>
      <c r="AJR306" s="36"/>
      <c r="AJS306" s="36"/>
      <c r="AJT306" s="36"/>
      <c r="AJU306" s="36"/>
      <c r="AJV306" s="36"/>
      <c r="AJW306" s="36"/>
      <c r="AJX306" s="36"/>
      <c r="AJY306" s="36"/>
      <c r="AJZ306" s="36"/>
      <c r="AKA306" s="36"/>
      <c r="AKB306" s="36"/>
      <c r="AKC306" s="36"/>
      <c r="AKD306" s="36"/>
      <c r="AKE306" s="36"/>
      <c r="AKF306" s="36"/>
      <c r="AKG306" s="36"/>
      <c r="AKH306" s="36"/>
      <c r="AKI306" s="36"/>
      <c r="AKJ306" s="36"/>
      <c r="AKK306" s="36"/>
      <c r="AKL306" s="36"/>
      <c r="AKM306" s="36"/>
      <c r="AKN306" s="36"/>
      <c r="AKO306" s="36"/>
      <c r="AKP306" s="36"/>
      <c r="AKQ306" s="36"/>
      <c r="AKR306" s="36"/>
      <c r="AKS306" s="36"/>
      <c r="AKT306" s="36"/>
      <c r="AKU306" s="36"/>
      <c r="AKV306" s="36"/>
      <c r="AKW306" s="36"/>
      <c r="AKX306" s="36"/>
      <c r="AKY306" s="36"/>
      <c r="AKZ306" s="36"/>
      <c r="ALA306" s="36"/>
      <c r="ALB306" s="36"/>
      <c r="ALC306" s="36"/>
      <c r="ALD306" s="36"/>
      <c r="ALE306" s="36"/>
      <c r="ALF306" s="36"/>
      <c r="ALG306" s="36"/>
      <c r="ALH306" s="36"/>
      <c r="ALI306" s="36"/>
      <c r="ALJ306" s="36"/>
      <c r="ALK306" s="36"/>
      <c r="ALL306" s="36"/>
      <c r="ALM306" s="36"/>
      <c r="ALN306" s="36"/>
      <c r="ALO306" s="36"/>
      <c r="ALP306" s="36"/>
      <c r="ALQ306" s="36"/>
      <c r="ALR306" s="36"/>
      <c r="ALS306" s="36"/>
      <c r="ALT306" s="36"/>
      <c r="ALU306" s="36"/>
      <c r="ALV306" s="36"/>
      <c r="ALW306" s="36"/>
      <c r="ALX306" s="36"/>
      <c r="ALY306" s="36"/>
      <c r="ALZ306" s="36"/>
      <c r="AMA306" s="36"/>
      <c r="AMB306" s="36"/>
      <c r="AMC306" s="36"/>
      <c r="AMD306" s="36"/>
      <c r="AME306" s="36"/>
      <c r="AMF306" s="36"/>
      <c r="AMG306" s="36"/>
      <c r="AMH306" s="36"/>
      <c r="AMI306" s="36"/>
      <c r="AMJ306" s="36"/>
      <c r="AMK306" s="36"/>
      <c r="AML306" s="36"/>
      <c r="AMM306" s="36"/>
      <c r="AMN306" s="36"/>
      <c r="AMO306" s="36"/>
      <c r="AMP306" s="36"/>
      <c r="AMQ306" s="36"/>
      <c r="AMR306" s="36"/>
      <c r="AMS306" s="36"/>
      <c r="AMT306" s="36"/>
      <c r="AMU306" s="36"/>
      <c r="AMV306" s="36"/>
      <c r="AMW306" s="36"/>
      <c r="AMX306" s="36"/>
      <c r="AMY306" s="36"/>
      <c r="AMZ306" s="36"/>
      <c r="ANA306" s="36"/>
      <c r="ANB306" s="36"/>
      <c r="ANC306" s="36"/>
      <c r="AND306" s="36"/>
      <c r="ANE306" s="36"/>
      <c r="ANF306" s="36"/>
      <c r="ANG306" s="36"/>
      <c r="ANH306" s="36"/>
      <c r="ANI306" s="36"/>
      <c r="ANJ306" s="36"/>
      <c r="ANK306" s="36"/>
      <c r="ANL306" s="36"/>
      <c r="ANM306" s="36"/>
      <c r="ANN306" s="36"/>
      <c r="ANO306" s="36"/>
      <c r="ANP306" s="36"/>
      <c r="ANQ306" s="36"/>
      <c r="ANR306" s="36"/>
      <c r="ANS306" s="36"/>
      <c r="ANT306" s="36"/>
      <c r="ANU306" s="36"/>
      <c r="ANV306" s="36"/>
      <c r="ANW306" s="36"/>
      <c r="ANX306" s="36"/>
      <c r="ANY306" s="36"/>
      <c r="ANZ306" s="36"/>
      <c r="AOA306" s="36"/>
      <c r="AOB306" s="36"/>
      <c r="AOC306" s="36"/>
      <c r="AOD306" s="36"/>
      <c r="AOE306" s="36"/>
      <c r="AOF306" s="36"/>
      <c r="AOG306" s="36"/>
      <c r="AOH306" s="36"/>
      <c r="AOI306" s="36"/>
      <c r="AOJ306" s="36"/>
      <c r="AOK306" s="36"/>
      <c r="AOL306" s="36"/>
      <c r="AOM306" s="36"/>
      <c r="AON306" s="36"/>
      <c r="AOO306" s="36"/>
      <c r="AOP306" s="36"/>
      <c r="AOQ306" s="36"/>
      <c r="AOR306" s="36"/>
      <c r="AOS306" s="36"/>
      <c r="AOT306" s="36"/>
      <c r="AOU306" s="36"/>
      <c r="AOV306" s="36"/>
      <c r="AOW306" s="36"/>
      <c r="AOX306" s="36"/>
      <c r="AOY306" s="36"/>
      <c r="AOZ306" s="36"/>
      <c r="APA306" s="36"/>
      <c r="APB306" s="36"/>
      <c r="APC306" s="36"/>
      <c r="APD306" s="36"/>
      <c r="APE306" s="36"/>
      <c r="APF306" s="36"/>
      <c r="APG306" s="36"/>
      <c r="APH306" s="36"/>
      <c r="API306" s="36"/>
      <c r="APJ306" s="36"/>
      <c r="APK306" s="36"/>
      <c r="APL306" s="36"/>
      <c r="APM306" s="36"/>
      <c r="APN306" s="36"/>
      <c r="APO306" s="36"/>
      <c r="APP306" s="36"/>
      <c r="APQ306" s="36"/>
      <c r="APR306" s="36"/>
      <c r="APS306" s="36"/>
      <c r="APT306" s="36"/>
      <c r="APU306" s="36"/>
      <c r="APV306" s="36"/>
      <c r="APW306" s="36"/>
      <c r="APX306" s="36"/>
      <c r="APY306" s="36"/>
      <c r="APZ306" s="36"/>
      <c r="AQA306" s="36"/>
      <c r="AQB306" s="36"/>
      <c r="AQC306" s="36"/>
      <c r="AQD306" s="36"/>
      <c r="AQE306" s="36"/>
      <c r="AQF306" s="36"/>
      <c r="AQG306" s="36"/>
      <c r="AQH306" s="36"/>
      <c r="AQI306" s="36"/>
      <c r="AQJ306" s="36"/>
      <c r="AQK306" s="36"/>
      <c r="AQL306" s="36"/>
      <c r="AQM306" s="36"/>
      <c r="AQN306" s="36"/>
      <c r="AQO306" s="36"/>
      <c r="AQP306" s="36"/>
      <c r="AQQ306" s="36"/>
      <c r="AQR306" s="36"/>
      <c r="AQS306" s="36"/>
      <c r="AQT306" s="36"/>
      <c r="AQU306" s="36"/>
      <c r="AQV306" s="36"/>
      <c r="AQW306" s="36"/>
      <c r="AQX306" s="36"/>
      <c r="AQY306" s="36"/>
      <c r="AQZ306" s="36"/>
      <c r="ARA306" s="36"/>
      <c r="ARB306" s="36"/>
      <c r="ARC306" s="36"/>
      <c r="ARD306" s="36"/>
      <c r="ARE306" s="36"/>
      <c r="ARF306" s="36"/>
      <c r="ARG306" s="36"/>
      <c r="ARH306" s="36"/>
      <c r="ARI306" s="36"/>
      <c r="ARJ306" s="36"/>
      <c r="ARK306" s="36"/>
      <c r="ARL306" s="36"/>
      <c r="ARM306" s="36"/>
      <c r="ARN306" s="36"/>
      <c r="ARO306" s="36"/>
      <c r="ARP306" s="36"/>
      <c r="ARQ306" s="36"/>
      <c r="ARR306" s="36"/>
      <c r="ARS306" s="36"/>
      <c r="ART306" s="36"/>
      <c r="ARU306" s="36"/>
      <c r="ARV306" s="36"/>
      <c r="ARW306" s="36"/>
      <c r="ARX306" s="36"/>
      <c r="ARY306" s="36"/>
      <c r="ARZ306" s="36"/>
      <c r="ASA306" s="36"/>
      <c r="ASB306" s="36"/>
      <c r="ASC306" s="36"/>
      <c r="ASD306" s="36"/>
      <c r="ASE306" s="36"/>
      <c r="ASF306" s="36"/>
      <c r="ASG306" s="36"/>
      <c r="ASH306" s="36"/>
      <c r="ASI306" s="36"/>
      <c r="ASJ306" s="36"/>
      <c r="ASK306" s="36"/>
      <c r="ASL306" s="36"/>
      <c r="ASM306" s="36"/>
      <c r="ASN306" s="36"/>
      <c r="ASO306" s="36"/>
      <c r="ASP306" s="36"/>
      <c r="ASQ306" s="36"/>
      <c r="ASR306" s="36"/>
      <c r="ASS306" s="36"/>
      <c r="AST306" s="36"/>
      <c r="ASU306" s="36"/>
      <c r="ASV306" s="36"/>
      <c r="ASW306" s="36"/>
      <c r="ASX306" s="36"/>
      <c r="ASY306" s="36"/>
      <c r="ASZ306" s="36"/>
      <c r="ATA306" s="36"/>
      <c r="ATB306" s="36"/>
      <c r="ATC306" s="36"/>
      <c r="ATD306" s="36"/>
      <c r="ATE306" s="36"/>
      <c r="ATF306" s="36"/>
      <c r="ATG306" s="36"/>
      <c r="ATH306" s="36"/>
      <c r="ATI306" s="36"/>
      <c r="ATJ306" s="36"/>
    </row>
    <row r="307" spans="1:1206" x14ac:dyDescent="0.25">
      <c r="A307" s="21"/>
      <c r="F307" s="22"/>
      <c r="I307" s="39"/>
      <c r="AC307" s="25"/>
      <c r="AD307" s="6"/>
      <c r="AE307" s="39"/>
      <c r="AF307" s="39"/>
      <c r="AH307" s="39"/>
      <c r="BF307" s="27"/>
      <c r="CZ307" s="26"/>
      <c r="DA307" s="26"/>
      <c r="DB307" s="26"/>
      <c r="DC307" s="26"/>
      <c r="DD307" s="29"/>
      <c r="DQ307" s="26"/>
      <c r="DR307" s="26"/>
      <c r="DS307" s="26"/>
      <c r="DT307" s="26"/>
      <c r="DU307" s="26"/>
      <c r="DV307" s="26"/>
      <c r="EB307" s="26"/>
      <c r="EC307" s="30"/>
      <c r="EU307" s="31"/>
      <c r="FM307" s="30"/>
      <c r="GE307" s="32"/>
      <c r="GW307" s="30"/>
      <c r="HO307" s="32"/>
      <c r="IG307" s="30"/>
      <c r="IY307" s="31"/>
      <c r="KI307" s="31"/>
    </row>
    <row r="308" spans="1:1206" x14ac:dyDescent="0.25">
      <c r="A308" s="21"/>
      <c r="F308" s="22"/>
      <c r="I308" s="39"/>
      <c r="AC308" s="25"/>
      <c r="AD308" s="6"/>
      <c r="AE308" s="39"/>
      <c r="AF308" s="39"/>
      <c r="AH308" s="39"/>
      <c r="BF308" s="27"/>
      <c r="CZ308" s="26"/>
      <c r="DA308" s="26"/>
      <c r="DB308" s="26"/>
      <c r="DC308" s="26"/>
      <c r="DD308" s="29"/>
      <c r="DQ308" s="26"/>
      <c r="DR308" s="26"/>
      <c r="DS308" s="26"/>
      <c r="DT308" s="26"/>
      <c r="DU308" s="26"/>
      <c r="DV308" s="26"/>
      <c r="EB308" s="26"/>
      <c r="EC308" s="30"/>
      <c r="EU308" s="31"/>
      <c r="FM308" s="30"/>
      <c r="GE308" s="32"/>
      <c r="GW308" s="30"/>
      <c r="HO308" s="32"/>
      <c r="IG308" s="30"/>
      <c r="IY308" s="31"/>
      <c r="KI308" s="31"/>
    </row>
    <row r="309" spans="1:1206" x14ac:dyDescent="0.25">
      <c r="A309" s="21"/>
      <c r="F309" s="22"/>
      <c r="I309" s="39"/>
      <c r="AC309" s="25"/>
      <c r="AD309" s="6"/>
      <c r="AE309" s="39"/>
      <c r="AF309" s="23"/>
      <c r="AG309" s="23"/>
      <c r="AH309" s="23"/>
      <c r="BF309" s="27"/>
      <c r="CZ309" s="26"/>
      <c r="DA309" s="26"/>
      <c r="DB309" s="26"/>
      <c r="DC309" s="26"/>
      <c r="DD309" s="29"/>
      <c r="DQ309" s="26"/>
      <c r="DR309" s="26"/>
      <c r="DS309" s="26"/>
      <c r="DT309" s="26"/>
      <c r="DU309" s="26"/>
      <c r="DV309" s="26"/>
      <c r="EB309" s="26"/>
      <c r="EC309" s="30"/>
      <c r="EU309" s="31"/>
      <c r="FM309" s="30"/>
      <c r="GE309" s="32"/>
      <c r="GW309" s="30"/>
      <c r="HO309" s="32"/>
      <c r="IG309" s="30"/>
      <c r="IY309" s="31"/>
      <c r="KI309" s="31"/>
      <c r="WH309" s="36"/>
      <c r="WI309" s="36"/>
      <c r="WJ309" s="36"/>
      <c r="WK309" s="36"/>
      <c r="WL309" s="36"/>
      <c r="WM309" s="36"/>
      <c r="WN309" s="36"/>
      <c r="WO309" s="36"/>
      <c r="WP309" s="36"/>
      <c r="WQ309" s="36"/>
      <c r="WR309" s="36"/>
      <c r="WS309" s="36"/>
      <c r="WT309" s="36"/>
      <c r="WU309" s="36"/>
      <c r="WV309" s="36"/>
      <c r="WW309" s="36"/>
      <c r="WX309" s="36"/>
      <c r="WY309" s="36"/>
      <c r="WZ309" s="36"/>
      <c r="XA309" s="36"/>
      <c r="XB309" s="36"/>
      <c r="XC309" s="36"/>
      <c r="XD309" s="36"/>
      <c r="XE309" s="36"/>
      <c r="XF309" s="36"/>
      <c r="XG309" s="36"/>
      <c r="XH309" s="36"/>
      <c r="XI309" s="36"/>
      <c r="XJ309" s="36"/>
      <c r="XK309" s="36"/>
      <c r="XL309" s="36"/>
      <c r="XM309" s="36"/>
      <c r="XN309" s="36"/>
      <c r="XO309" s="36"/>
      <c r="XP309" s="36"/>
      <c r="XQ309" s="36"/>
      <c r="XR309" s="36"/>
      <c r="XS309" s="36"/>
      <c r="XT309" s="36"/>
      <c r="XU309" s="36"/>
      <c r="XV309" s="36"/>
      <c r="XW309" s="36"/>
      <c r="XX309" s="36"/>
      <c r="XY309" s="36"/>
      <c r="XZ309" s="36"/>
      <c r="YA309" s="36"/>
      <c r="YB309" s="36"/>
      <c r="YC309" s="36"/>
      <c r="YD309" s="36"/>
      <c r="YE309" s="36"/>
      <c r="YF309" s="36"/>
      <c r="YG309" s="36"/>
      <c r="YH309" s="36"/>
      <c r="YI309" s="36"/>
      <c r="YJ309" s="36"/>
      <c r="YK309" s="36"/>
      <c r="YL309" s="36"/>
      <c r="YM309" s="36"/>
      <c r="YN309" s="36"/>
      <c r="YO309" s="36"/>
      <c r="YP309" s="36"/>
      <c r="YQ309" s="36"/>
      <c r="YR309" s="36"/>
      <c r="YS309" s="36"/>
      <c r="YT309" s="36"/>
      <c r="YU309" s="36"/>
      <c r="YV309" s="36"/>
      <c r="YW309" s="36"/>
      <c r="YX309" s="36"/>
      <c r="YY309" s="36"/>
      <c r="YZ309" s="36"/>
      <c r="ZA309" s="36"/>
      <c r="ZB309" s="36"/>
      <c r="ZC309" s="36"/>
      <c r="ZD309" s="36"/>
      <c r="ZE309" s="36"/>
      <c r="ZF309" s="36"/>
      <c r="ZG309" s="36"/>
      <c r="ZH309" s="36"/>
      <c r="ZI309" s="36"/>
      <c r="ZJ309" s="36"/>
      <c r="ZK309" s="36"/>
      <c r="ZL309" s="36"/>
      <c r="ZM309" s="36"/>
      <c r="ZN309" s="36"/>
      <c r="ZO309" s="36"/>
      <c r="ZP309" s="36"/>
      <c r="ZQ309" s="36"/>
      <c r="ZR309" s="36"/>
      <c r="ZS309" s="36"/>
      <c r="ZT309" s="36"/>
      <c r="ZU309" s="36"/>
      <c r="ZV309" s="36"/>
      <c r="ZW309" s="36"/>
    </row>
    <row r="310" spans="1:1206" x14ac:dyDescent="0.25">
      <c r="A310" s="21"/>
      <c r="F310" s="22"/>
      <c r="I310" s="39"/>
      <c r="AC310" s="25"/>
      <c r="AD310" s="6"/>
      <c r="AE310" s="39"/>
      <c r="AF310" s="39"/>
      <c r="AH310" s="39"/>
      <c r="BF310" s="27"/>
      <c r="CZ310" s="26"/>
      <c r="DA310" s="26"/>
      <c r="DB310" s="26"/>
      <c r="DC310" s="26"/>
      <c r="DD310" s="29"/>
      <c r="DQ310" s="26"/>
      <c r="DR310" s="26"/>
      <c r="DS310" s="26"/>
      <c r="DT310" s="26"/>
      <c r="DU310" s="26"/>
      <c r="DV310" s="26"/>
      <c r="EB310" s="26"/>
      <c r="EC310" s="30"/>
      <c r="EU310" s="31"/>
      <c r="FM310" s="30"/>
      <c r="GE310" s="32"/>
      <c r="GW310" s="30"/>
      <c r="HO310" s="32"/>
      <c r="IG310" s="30"/>
      <c r="IY310" s="31"/>
      <c r="KI310" s="31"/>
    </row>
    <row r="311" spans="1:1206" x14ac:dyDescent="0.25">
      <c r="A311" s="21"/>
      <c r="F311" s="22"/>
      <c r="I311" s="39"/>
      <c r="AC311" s="25"/>
      <c r="AD311" s="6"/>
      <c r="AE311" s="39"/>
      <c r="AF311" s="39"/>
      <c r="AH311" s="39"/>
      <c r="BF311" s="27"/>
      <c r="CZ311" s="26"/>
      <c r="DA311" s="26"/>
      <c r="DB311" s="26"/>
      <c r="DC311" s="26"/>
      <c r="DD311" s="29"/>
      <c r="DQ311" s="26"/>
      <c r="DR311" s="26"/>
      <c r="DS311" s="26"/>
      <c r="DT311" s="26"/>
      <c r="DU311" s="26"/>
      <c r="DV311" s="26"/>
      <c r="EB311" s="26"/>
      <c r="EC311" s="30"/>
      <c r="EU311" s="31"/>
      <c r="FM311" s="30"/>
      <c r="GE311" s="32"/>
      <c r="GW311" s="30"/>
      <c r="HO311" s="32"/>
      <c r="IG311" s="30"/>
      <c r="IY311" s="31"/>
      <c r="KI311" s="31"/>
    </row>
    <row r="312" spans="1:1206" x14ac:dyDescent="0.25">
      <c r="A312" s="21"/>
      <c r="F312" s="22"/>
      <c r="I312" s="39"/>
      <c r="AC312" s="25"/>
      <c r="AD312" s="6"/>
      <c r="AE312" s="39"/>
      <c r="AF312" s="39"/>
      <c r="AG312" s="28"/>
      <c r="AH312" s="39"/>
      <c r="BF312" s="27"/>
      <c r="CZ312" s="26"/>
      <c r="DA312" s="26"/>
      <c r="DB312" s="26"/>
      <c r="DC312" s="26"/>
      <c r="DD312" s="29"/>
      <c r="DQ312" s="26"/>
      <c r="DR312" s="26"/>
      <c r="DS312" s="26"/>
      <c r="DT312" s="26"/>
      <c r="DU312" s="26"/>
      <c r="DV312" s="26"/>
      <c r="EB312" s="26"/>
      <c r="EC312" s="30"/>
      <c r="EU312" s="31"/>
      <c r="FM312" s="30"/>
      <c r="GE312" s="32"/>
      <c r="GW312" s="30"/>
      <c r="HO312" s="32"/>
      <c r="IG312" s="30"/>
      <c r="IY312" s="31"/>
      <c r="KI312" s="31"/>
    </row>
    <row r="313" spans="1:1206" x14ac:dyDescent="0.25">
      <c r="A313" s="21"/>
      <c r="F313" s="22"/>
      <c r="I313" s="39"/>
      <c r="AC313" s="25"/>
      <c r="AD313" s="6"/>
      <c r="AE313" s="39"/>
      <c r="AF313" s="39"/>
      <c r="AH313" s="39"/>
      <c r="BF313" s="27"/>
      <c r="CZ313" s="26"/>
      <c r="DA313" s="26"/>
      <c r="DC313" s="26"/>
      <c r="DD313" s="29"/>
      <c r="DQ313" s="26"/>
      <c r="DR313" s="26"/>
      <c r="DS313" s="26"/>
      <c r="DT313" s="26"/>
      <c r="DU313" s="26"/>
      <c r="DV313" s="26"/>
      <c r="EB313" s="26"/>
      <c r="EC313" s="30"/>
      <c r="EU313" s="31"/>
      <c r="FM313" s="30"/>
      <c r="GE313" s="32"/>
      <c r="GW313" s="30"/>
      <c r="HO313" s="32"/>
      <c r="IG313" s="30"/>
      <c r="IY313" s="31"/>
      <c r="KI313" s="31"/>
    </row>
    <row r="314" spans="1:1206" x14ac:dyDescent="0.25">
      <c r="A314" s="21"/>
      <c r="F314" s="22"/>
      <c r="I314" s="39"/>
      <c r="AC314" s="25"/>
      <c r="AD314" s="6"/>
      <c r="AE314" s="39"/>
      <c r="AF314" s="39"/>
      <c r="AH314" s="39"/>
      <c r="BF314" s="27"/>
      <c r="CZ314" s="26"/>
      <c r="DA314" s="26"/>
      <c r="DB314" s="26"/>
      <c r="DC314" s="26"/>
      <c r="DD314" s="29"/>
      <c r="DQ314" s="26"/>
      <c r="DR314" s="26"/>
      <c r="DS314" s="26"/>
      <c r="DT314" s="26"/>
      <c r="DU314" s="26"/>
      <c r="DV314" s="26"/>
      <c r="EB314" s="26"/>
      <c r="EC314" s="30"/>
      <c r="EU314" s="31"/>
      <c r="FM314" s="30"/>
      <c r="GE314" s="32"/>
      <c r="GW314" s="30"/>
      <c r="HO314" s="32"/>
      <c r="IG314" s="30"/>
      <c r="IY314" s="31"/>
      <c r="KI314" s="31"/>
    </row>
    <row r="315" spans="1:1206" x14ac:dyDescent="0.25">
      <c r="A315" s="21"/>
      <c r="F315" s="22"/>
      <c r="I315" s="39"/>
      <c r="AC315" s="25"/>
      <c r="AD315" s="6"/>
      <c r="AE315" s="39"/>
      <c r="AF315" s="39"/>
      <c r="AH315" s="39"/>
      <c r="BF315" s="27"/>
      <c r="CZ315" s="26"/>
      <c r="DA315" s="26"/>
      <c r="DB315" s="26"/>
      <c r="DC315" s="26"/>
      <c r="DD315" s="29"/>
      <c r="DQ315" s="26"/>
      <c r="DR315" s="26"/>
      <c r="DS315" s="26"/>
      <c r="DT315" s="26"/>
      <c r="DU315" s="26"/>
      <c r="DV315" s="26"/>
      <c r="EB315" s="26"/>
      <c r="EC315" s="30"/>
      <c r="EU315" s="31"/>
      <c r="FM315" s="30"/>
      <c r="GE315" s="32"/>
      <c r="GW315" s="30"/>
      <c r="HO315" s="32"/>
      <c r="IG315" s="30"/>
      <c r="IY315" s="31"/>
      <c r="KI315" s="31"/>
    </row>
    <row r="316" spans="1:1206" x14ac:dyDescent="0.25">
      <c r="A316" s="21"/>
      <c r="F316" s="22"/>
      <c r="I316" s="39"/>
      <c r="AC316" s="25"/>
      <c r="AD316" s="6"/>
      <c r="AE316" s="39"/>
      <c r="AF316" s="39"/>
      <c r="AH316" s="39"/>
      <c r="BF316" s="27"/>
      <c r="CZ316" s="26"/>
      <c r="DA316" s="26"/>
      <c r="DB316" s="26"/>
      <c r="DC316" s="26"/>
      <c r="DD316" s="29"/>
      <c r="DQ316" s="26"/>
      <c r="DR316" s="26"/>
      <c r="DS316" s="26"/>
      <c r="DT316" s="26"/>
      <c r="DU316" s="26"/>
      <c r="DV316" s="26"/>
      <c r="EB316" s="26"/>
      <c r="EC316" s="30"/>
      <c r="EU316" s="31"/>
      <c r="FM316" s="30"/>
      <c r="GE316" s="32"/>
      <c r="GW316" s="30"/>
      <c r="HO316" s="32"/>
      <c r="IG316" s="30"/>
      <c r="IY316" s="31"/>
      <c r="KI316" s="31"/>
    </row>
    <row r="317" spans="1:1206" x14ac:dyDescent="0.25">
      <c r="A317" s="21"/>
      <c r="F317" s="22"/>
      <c r="I317" s="39"/>
      <c r="AC317" s="25"/>
      <c r="AD317" s="6"/>
      <c r="AE317" s="39"/>
      <c r="AF317" s="39"/>
      <c r="AH317" s="39"/>
      <c r="BF317" s="27"/>
      <c r="CZ317" s="26"/>
      <c r="DD317" s="29"/>
      <c r="DQ317" s="26"/>
      <c r="DR317" s="26"/>
      <c r="DS317" s="26"/>
      <c r="DT317" s="26"/>
      <c r="DU317" s="26"/>
      <c r="DV317" s="26"/>
      <c r="EB317" s="26"/>
      <c r="EC317" s="30"/>
      <c r="EU317" s="31"/>
      <c r="FM317" s="30"/>
      <c r="GE317" s="32"/>
      <c r="GW317" s="30"/>
      <c r="HO317" s="32"/>
      <c r="IG317" s="30"/>
      <c r="IY317" s="31"/>
      <c r="KI317" s="31"/>
    </row>
    <row r="318" spans="1:1206" x14ac:dyDescent="0.25">
      <c r="A318" s="21"/>
      <c r="F318" s="22"/>
      <c r="I318" s="39"/>
      <c r="AC318" s="25"/>
      <c r="AD318" s="6"/>
      <c r="AE318" s="39"/>
      <c r="AF318" s="39"/>
      <c r="AH318" s="39"/>
      <c r="BF318" s="27"/>
      <c r="CZ318" s="26"/>
      <c r="DA318" s="26"/>
      <c r="DB318" s="26"/>
      <c r="DC318" s="26"/>
      <c r="DD318" s="29"/>
      <c r="DQ318" s="26"/>
      <c r="DR318" s="26"/>
      <c r="DS318" s="26"/>
      <c r="DT318" s="26"/>
      <c r="DU318" s="26"/>
      <c r="DV318" s="26"/>
      <c r="EB318" s="26"/>
      <c r="EC318" s="30"/>
      <c r="EU318" s="31"/>
      <c r="FM318" s="30"/>
      <c r="GE318" s="32"/>
      <c r="GW318" s="30"/>
      <c r="HO318" s="32"/>
      <c r="IG318" s="30"/>
      <c r="IY318" s="31"/>
      <c r="KI318" s="31"/>
    </row>
    <row r="319" spans="1:1206" x14ac:dyDescent="0.25">
      <c r="A319" s="21"/>
      <c r="F319" s="22"/>
      <c r="I319" s="39"/>
      <c r="AC319" s="25"/>
      <c r="AD319" s="6"/>
      <c r="AE319" s="39"/>
      <c r="AF319" s="39"/>
      <c r="AH319" s="39"/>
      <c r="BF319" s="27"/>
      <c r="CZ319" s="26"/>
      <c r="DA319" s="26"/>
      <c r="DB319" s="26"/>
      <c r="DC319" s="26"/>
      <c r="DD319" s="29"/>
      <c r="DQ319" s="26"/>
      <c r="DR319" s="26"/>
      <c r="DS319" s="26"/>
      <c r="DT319" s="26"/>
      <c r="DU319" s="26"/>
      <c r="DV319" s="26"/>
      <c r="EB319" s="26"/>
      <c r="EC319" s="30"/>
      <c r="EU319" s="31"/>
      <c r="FM319" s="30"/>
      <c r="GE319" s="32"/>
      <c r="GW319" s="30"/>
      <c r="HO319" s="32"/>
      <c r="IG319" s="30"/>
      <c r="IY319" s="31"/>
      <c r="KI319" s="31"/>
    </row>
    <row r="320" spans="1:1206" x14ac:dyDescent="0.25">
      <c r="A320" s="21"/>
      <c r="F320" s="22"/>
      <c r="I320" s="39"/>
      <c r="AC320" s="25"/>
      <c r="AD320" s="6"/>
      <c r="AE320" s="28"/>
      <c r="AF320" s="28"/>
      <c r="AH320" s="28"/>
      <c r="BF320" s="27"/>
      <c r="CZ320" s="26"/>
      <c r="DA320" s="26"/>
      <c r="DB320" s="26"/>
      <c r="DC320" s="26"/>
      <c r="DD320" s="29"/>
      <c r="DQ320" s="26"/>
      <c r="DR320" s="26"/>
      <c r="DS320" s="26"/>
      <c r="DT320" s="26"/>
      <c r="DU320" s="26"/>
      <c r="DV320" s="26"/>
      <c r="EB320" s="26"/>
      <c r="EC320" s="30"/>
      <c r="EU320" s="31"/>
      <c r="FM320" s="30"/>
      <c r="GE320" s="32"/>
      <c r="GW320" s="30"/>
      <c r="HO320" s="32"/>
      <c r="IG320" s="30"/>
      <c r="IY320" s="31"/>
      <c r="KI320" s="31"/>
    </row>
    <row r="321" spans="1:1206" x14ac:dyDescent="0.25">
      <c r="A321" s="21"/>
      <c r="F321" s="22"/>
      <c r="I321" s="39"/>
      <c r="AC321" s="25"/>
      <c r="AD321" s="6"/>
      <c r="AE321" s="28"/>
      <c r="AF321" s="28"/>
      <c r="AH321" s="28"/>
      <c r="BF321" s="27"/>
      <c r="CZ321" s="26"/>
      <c r="DA321" s="26"/>
      <c r="DB321" s="26"/>
      <c r="DC321" s="26"/>
      <c r="DD321" s="29"/>
      <c r="DQ321" s="26"/>
      <c r="DR321" s="26"/>
      <c r="DS321" s="26"/>
      <c r="DT321" s="26"/>
      <c r="DU321" s="26"/>
      <c r="DV321" s="26"/>
      <c r="EB321" s="26"/>
      <c r="EC321" s="30"/>
      <c r="EU321" s="31"/>
      <c r="FM321" s="30"/>
      <c r="GE321" s="32"/>
      <c r="GW321" s="30"/>
      <c r="HO321" s="32"/>
      <c r="IG321" s="30"/>
      <c r="IY321" s="31"/>
      <c r="KI321" s="31"/>
    </row>
    <row r="322" spans="1:1206" x14ac:dyDescent="0.25">
      <c r="A322" s="21"/>
      <c r="F322" s="22"/>
      <c r="I322" s="39"/>
      <c r="AC322" s="25"/>
      <c r="AD322" s="6"/>
      <c r="AE322" s="28"/>
      <c r="AF322" s="28"/>
      <c r="AH322" s="28"/>
      <c r="BF322" s="27"/>
      <c r="CZ322" s="26"/>
      <c r="DA322" s="26"/>
      <c r="DB322" s="26"/>
      <c r="DC322" s="26"/>
      <c r="DD322" s="29"/>
      <c r="DQ322" s="26"/>
      <c r="DR322" s="26"/>
      <c r="DS322" s="26"/>
      <c r="DT322" s="26"/>
      <c r="DU322" s="26"/>
      <c r="DV322" s="26"/>
      <c r="EB322" s="26"/>
      <c r="EC322" s="30"/>
      <c r="EU322" s="31"/>
      <c r="FM322" s="30"/>
      <c r="GE322" s="32"/>
      <c r="GW322" s="30"/>
      <c r="HO322" s="32"/>
      <c r="IG322" s="30"/>
      <c r="IY322" s="31"/>
      <c r="KI322" s="31"/>
    </row>
    <row r="323" spans="1:1206" x14ac:dyDescent="0.25">
      <c r="A323" s="21"/>
      <c r="F323" s="22"/>
      <c r="I323" s="39"/>
      <c r="AC323" s="25"/>
      <c r="AD323" s="6"/>
      <c r="AE323" s="28"/>
      <c r="AF323" s="28"/>
      <c r="AH323" s="28"/>
      <c r="BF323" s="27"/>
      <c r="CZ323" s="26"/>
      <c r="DA323" s="26"/>
      <c r="DC323" s="26"/>
      <c r="DD323" s="29"/>
      <c r="DQ323" s="26"/>
      <c r="DR323" s="26"/>
      <c r="DS323" s="26"/>
      <c r="DT323" s="26"/>
      <c r="DU323" s="26"/>
      <c r="DV323" s="26"/>
      <c r="EB323" s="26"/>
      <c r="EC323" s="30"/>
      <c r="EU323" s="31"/>
      <c r="FM323" s="30"/>
      <c r="GE323" s="32"/>
      <c r="GW323" s="30"/>
      <c r="HO323" s="32"/>
      <c r="IG323" s="30"/>
      <c r="IY323" s="31"/>
      <c r="KI323" s="31"/>
    </row>
    <row r="324" spans="1:1206" x14ac:dyDescent="0.25">
      <c r="A324" s="21"/>
      <c r="F324" s="22"/>
      <c r="I324" s="39"/>
      <c r="AC324" s="25"/>
      <c r="AD324" s="6"/>
      <c r="AE324" s="28"/>
      <c r="AF324" s="28"/>
      <c r="AH324" s="28"/>
      <c r="BF324" s="27"/>
      <c r="CZ324" s="26"/>
      <c r="DA324" s="26"/>
      <c r="DB324" s="26"/>
      <c r="DC324" s="26"/>
      <c r="DD324" s="29"/>
      <c r="DQ324" s="26"/>
      <c r="DR324" s="26"/>
      <c r="DS324" s="26"/>
      <c r="DT324" s="26"/>
      <c r="DU324" s="26"/>
      <c r="DV324" s="26"/>
      <c r="EB324" s="26"/>
      <c r="EC324" s="30"/>
      <c r="EU324" s="31"/>
      <c r="FM324" s="30"/>
      <c r="GE324" s="32"/>
      <c r="GW324" s="30"/>
      <c r="HO324" s="32"/>
      <c r="IG324" s="30"/>
      <c r="IY324" s="31"/>
      <c r="KI324" s="31"/>
    </row>
    <row r="325" spans="1:1206" x14ac:dyDescent="0.25">
      <c r="A325" s="21"/>
      <c r="F325" s="22"/>
      <c r="I325" s="39"/>
      <c r="AC325" s="25"/>
      <c r="AD325" s="6"/>
      <c r="AE325" s="28"/>
      <c r="AF325" s="28"/>
      <c r="AH325" s="28"/>
      <c r="BF325" s="27"/>
      <c r="CZ325" s="26"/>
      <c r="DA325" s="26"/>
      <c r="DB325" s="26"/>
      <c r="DC325" s="26"/>
      <c r="DD325" s="29"/>
      <c r="DQ325" s="26"/>
      <c r="DR325" s="26"/>
      <c r="DS325" s="26"/>
      <c r="DT325" s="26"/>
      <c r="DU325" s="26"/>
      <c r="DV325" s="26"/>
      <c r="EB325" s="26"/>
      <c r="EC325" s="30"/>
      <c r="EU325" s="31"/>
      <c r="FM325" s="30"/>
      <c r="GE325" s="32"/>
      <c r="GW325" s="30"/>
      <c r="HO325" s="32"/>
      <c r="IG325" s="30"/>
      <c r="IY325" s="31"/>
      <c r="KI325" s="31"/>
    </row>
    <row r="326" spans="1:1206" x14ac:dyDescent="0.25">
      <c r="A326" s="21"/>
      <c r="F326" s="22"/>
      <c r="I326" s="39"/>
      <c r="AC326" s="25"/>
      <c r="AD326" s="6"/>
      <c r="AE326" s="28"/>
      <c r="AF326" s="28"/>
      <c r="AH326" s="28"/>
      <c r="BF326" s="27"/>
      <c r="CZ326" s="26"/>
      <c r="DD326" s="29"/>
      <c r="DQ326" s="26"/>
      <c r="DR326" s="26"/>
      <c r="DS326" s="26"/>
      <c r="DT326" s="26"/>
      <c r="DU326" s="26"/>
      <c r="DV326" s="26"/>
      <c r="EB326" s="26"/>
      <c r="EC326" s="30"/>
      <c r="EU326" s="31"/>
      <c r="FM326" s="30"/>
      <c r="GE326" s="32"/>
      <c r="GW326" s="30"/>
      <c r="HO326" s="32"/>
      <c r="IG326" s="30"/>
      <c r="IY326" s="31"/>
      <c r="KI326" s="31"/>
      <c r="WH326" s="36"/>
      <c r="WI326" s="36"/>
      <c r="WJ326" s="36"/>
      <c r="WK326" s="36"/>
      <c r="WL326" s="36"/>
      <c r="WM326" s="36"/>
      <c r="WN326" s="36"/>
      <c r="WO326" s="36"/>
      <c r="WP326" s="36"/>
      <c r="WQ326" s="36"/>
      <c r="WR326" s="36"/>
      <c r="WS326" s="36"/>
      <c r="WT326" s="36"/>
      <c r="WU326" s="36"/>
      <c r="WV326" s="36"/>
      <c r="WW326" s="36"/>
      <c r="WX326" s="36"/>
      <c r="WY326" s="36"/>
      <c r="WZ326" s="36"/>
      <c r="XA326" s="36"/>
      <c r="XB326" s="36"/>
      <c r="XC326" s="36"/>
      <c r="XD326" s="36"/>
      <c r="XE326" s="36"/>
      <c r="XF326" s="36"/>
      <c r="XG326" s="36"/>
      <c r="XH326" s="36"/>
      <c r="XI326" s="36"/>
      <c r="XJ326" s="36"/>
      <c r="XK326" s="36"/>
      <c r="XL326" s="36"/>
      <c r="XM326" s="36"/>
      <c r="XN326" s="36"/>
      <c r="XO326" s="36"/>
      <c r="XP326" s="36"/>
      <c r="XQ326" s="36"/>
      <c r="XR326" s="36"/>
      <c r="XS326" s="36"/>
      <c r="XT326" s="36"/>
      <c r="XU326" s="36"/>
      <c r="XV326" s="36"/>
      <c r="XW326" s="36"/>
      <c r="XX326" s="36"/>
      <c r="XY326" s="36"/>
      <c r="XZ326" s="36"/>
      <c r="YA326" s="36"/>
      <c r="YB326" s="36"/>
      <c r="YC326" s="36"/>
      <c r="YD326" s="36"/>
      <c r="YE326" s="36"/>
      <c r="YF326" s="36"/>
      <c r="YG326" s="36"/>
      <c r="YH326" s="36"/>
      <c r="YI326" s="36"/>
      <c r="YJ326" s="36"/>
      <c r="YK326" s="36"/>
      <c r="YL326" s="36"/>
      <c r="YM326" s="36"/>
      <c r="YN326" s="36"/>
      <c r="YO326" s="36"/>
      <c r="YP326" s="36"/>
      <c r="YQ326" s="36"/>
      <c r="YR326" s="36"/>
      <c r="YS326" s="36"/>
      <c r="YT326" s="36"/>
      <c r="YU326" s="36"/>
      <c r="YV326" s="36"/>
      <c r="YW326" s="36"/>
      <c r="YX326" s="36"/>
      <c r="YY326" s="36"/>
      <c r="YZ326" s="36"/>
      <c r="ZA326" s="36"/>
      <c r="ZB326" s="36"/>
      <c r="ZC326" s="36"/>
      <c r="ZD326" s="36"/>
      <c r="ZE326" s="36"/>
      <c r="ZF326" s="36"/>
      <c r="ZG326" s="36"/>
      <c r="ZH326" s="36"/>
      <c r="ZI326" s="36"/>
      <c r="ZJ326" s="36"/>
      <c r="ZK326" s="36"/>
      <c r="ZL326" s="36"/>
      <c r="ZM326" s="36"/>
      <c r="ZN326" s="36"/>
      <c r="ZO326" s="36"/>
      <c r="ZP326" s="36"/>
      <c r="ZQ326" s="36"/>
      <c r="ZR326" s="36"/>
      <c r="ZS326" s="36"/>
      <c r="ZT326" s="36"/>
      <c r="ZU326" s="36"/>
      <c r="ZV326" s="36"/>
      <c r="ZW326" s="36"/>
    </row>
    <row r="327" spans="1:1206" x14ac:dyDescent="0.25">
      <c r="A327" s="21"/>
      <c r="F327" s="22"/>
      <c r="I327" s="39"/>
      <c r="AC327" s="25"/>
      <c r="AD327" s="6"/>
      <c r="AE327" s="28"/>
      <c r="AF327" s="28"/>
      <c r="AH327" s="28"/>
      <c r="BF327" s="27"/>
      <c r="CZ327" s="26"/>
      <c r="DA327" s="26"/>
      <c r="DB327" s="26"/>
      <c r="DC327" s="26"/>
      <c r="DD327" s="29"/>
      <c r="DQ327" s="26"/>
      <c r="DR327" s="26"/>
      <c r="DS327" s="26"/>
      <c r="DT327" s="26"/>
      <c r="DU327" s="26"/>
      <c r="DV327" s="26"/>
      <c r="EB327" s="26"/>
      <c r="EC327" s="30"/>
      <c r="EU327" s="31"/>
      <c r="FM327" s="30"/>
      <c r="GE327" s="32"/>
      <c r="GW327" s="30"/>
      <c r="HO327" s="32"/>
      <c r="IG327" s="30"/>
      <c r="IY327" s="31"/>
      <c r="KI327" s="31"/>
    </row>
    <row r="328" spans="1:1206" x14ac:dyDescent="0.25">
      <c r="A328" s="21"/>
      <c r="F328" s="22"/>
      <c r="I328" s="39"/>
      <c r="AC328" s="25"/>
      <c r="AD328" s="6"/>
      <c r="AE328" s="28"/>
      <c r="AF328" s="28"/>
      <c r="AH328" s="28"/>
      <c r="BF328" s="27"/>
      <c r="CZ328" s="26"/>
      <c r="DA328" s="26"/>
      <c r="DB328" s="26"/>
      <c r="DC328" s="26"/>
      <c r="DD328" s="29"/>
      <c r="DQ328" s="26"/>
      <c r="DR328" s="26"/>
      <c r="DS328" s="26"/>
      <c r="DT328" s="26"/>
      <c r="DU328" s="26"/>
      <c r="DV328" s="26"/>
      <c r="EB328" s="26"/>
      <c r="EC328" s="30"/>
      <c r="EU328" s="31"/>
      <c r="FM328" s="30"/>
      <c r="GE328" s="32"/>
      <c r="GW328" s="30"/>
      <c r="HO328" s="32"/>
      <c r="IG328" s="30"/>
      <c r="IY328" s="31"/>
      <c r="KI328" s="31"/>
    </row>
    <row r="329" spans="1:1206" x14ac:dyDescent="0.25">
      <c r="A329" s="21"/>
      <c r="F329" s="22"/>
      <c r="I329" s="39"/>
      <c r="AC329" s="25"/>
      <c r="AD329" s="6"/>
      <c r="AE329" s="28"/>
      <c r="AF329" s="28"/>
      <c r="AH329" s="28"/>
      <c r="BF329" s="27"/>
      <c r="CZ329" s="26"/>
      <c r="DA329" s="26"/>
      <c r="DC329" s="26"/>
      <c r="DD329" s="29"/>
      <c r="DQ329" s="26"/>
      <c r="DR329" s="26"/>
      <c r="DS329" s="26"/>
      <c r="DT329" s="26"/>
      <c r="DU329" s="26"/>
      <c r="DV329" s="26"/>
      <c r="EB329" s="26"/>
      <c r="EC329" s="30"/>
      <c r="EU329" s="31"/>
      <c r="FM329" s="30"/>
      <c r="GE329" s="32"/>
      <c r="GW329" s="30"/>
      <c r="HO329" s="32"/>
      <c r="IG329" s="30"/>
      <c r="IY329" s="31"/>
      <c r="KI329" s="31"/>
      <c r="WH329" s="36"/>
      <c r="WI329" s="36"/>
      <c r="WJ329" s="36"/>
      <c r="WK329" s="36"/>
      <c r="WL329" s="36"/>
      <c r="WM329" s="36"/>
      <c r="WN329" s="36"/>
      <c r="WO329" s="36"/>
      <c r="WP329" s="36"/>
      <c r="WQ329" s="36"/>
      <c r="WR329" s="36"/>
      <c r="WS329" s="36"/>
      <c r="WT329" s="36"/>
      <c r="WU329" s="36"/>
      <c r="WV329" s="36"/>
      <c r="WW329" s="36"/>
      <c r="WX329" s="36"/>
      <c r="WY329" s="36"/>
      <c r="WZ329" s="36"/>
      <c r="XA329" s="36"/>
      <c r="XB329" s="36"/>
      <c r="XC329" s="36"/>
      <c r="XD329" s="36"/>
      <c r="XE329" s="36"/>
      <c r="XF329" s="36"/>
      <c r="XG329" s="36"/>
      <c r="XH329" s="36"/>
      <c r="XI329" s="36"/>
      <c r="XJ329" s="36"/>
      <c r="XK329" s="36"/>
      <c r="XL329" s="36"/>
      <c r="XM329" s="36"/>
      <c r="XN329" s="36"/>
      <c r="XO329" s="36"/>
      <c r="XP329" s="36"/>
      <c r="XQ329" s="36"/>
      <c r="XR329" s="36"/>
      <c r="XS329" s="36"/>
      <c r="XT329" s="36"/>
      <c r="XU329" s="36"/>
      <c r="XV329" s="36"/>
      <c r="XW329" s="36"/>
      <c r="XX329" s="36"/>
      <c r="XY329" s="36"/>
      <c r="XZ329" s="36"/>
      <c r="YA329" s="36"/>
      <c r="YB329" s="36"/>
      <c r="YC329" s="36"/>
      <c r="YD329" s="36"/>
      <c r="YE329" s="36"/>
      <c r="YF329" s="36"/>
      <c r="YG329" s="36"/>
      <c r="YH329" s="36"/>
      <c r="YI329" s="36"/>
      <c r="YJ329" s="36"/>
      <c r="YK329" s="36"/>
      <c r="YL329" s="36"/>
      <c r="YM329" s="36"/>
      <c r="YN329" s="36"/>
      <c r="YO329" s="36"/>
      <c r="YP329" s="36"/>
      <c r="YQ329" s="36"/>
      <c r="YR329" s="36"/>
      <c r="YS329" s="36"/>
      <c r="YT329" s="36"/>
      <c r="YU329" s="36"/>
      <c r="YV329" s="36"/>
      <c r="YW329" s="36"/>
      <c r="YX329" s="36"/>
      <c r="YY329" s="36"/>
      <c r="YZ329" s="36"/>
      <c r="ZA329" s="36"/>
      <c r="ZB329" s="36"/>
      <c r="ZC329" s="36"/>
      <c r="ZD329" s="36"/>
      <c r="ZE329" s="36"/>
      <c r="ZF329" s="36"/>
      <c r="ZG329" s="36"/>
      <c r="ZH329" s="36"/>
      <c r="ZI329" s="36"/>
      <c r="ZJ329" s="36"/>
      <c r="ZK329" s="36"/>
      <c r="ZL329" s="36"/>
      <c r="ZM329" s="36"/>
      <c r="ZN329" s="36"/>
      <c r="ZO329" s="36"/>
      <c r="ZP329" s="36"/>
      <c r="ZQ329" s="36"/>
      <c r="ZR329" s="36"/>
      <c r="ZS329" s="36"/>
      <c r="ZT329" s="36"/>
      <c r="ZU329" s="36"/>
      <c r="ZV329" s="36"/>
      <c r="ZW329" s="36"/>
    </row>
    <row r="330" spans="1:1206" x14ac:dyDescent="0.25">
      <c r="A330" s="21"/>
      <c r="F330" s="22"/>
      <c r="I330" s="39"/>
      <c r="AC330" s="25"/>
      <c r="AD330" s="6"/>
      <c r="AE330" s="28"/>
      <c r="AF330" s="28"/>
      <c r="AH330" s="28"/>
      <c r="BF330" s="27"/>
      <c r="CF330"/>
      <c r="CG330"/>
      <c r="CH330"/>
      <c r="CI330"/>
      <c r="CK330"/>
      <c r="CL330"/>
      <c r="CM330"/>
      <c r="CZ330" s="26"/>
      <c r="DA330" s="26"/>
      <c r="DB330" s="26"/>
      <c r="DC330" s="26"/>
      <c r="DD330" s="29"/>
      <c r="DQ330" s="26"/>
      <c r="DR330" s="26"/>
      <c r="DS330" s="26"/>
      <c r="DT330" s="26"/>
      <c r="DU330" s="26"/>
      <c r="DV330" s="26"/>
      <c r="EB330" s="26"/>
      <c r="EC330" s="30"/>
      <c r="EU330" s="31"/>
      <c r="FM330" s="30"/>
      <c r="GE330" s="32"/>
      <c r="GW330" s="30"/>
      <c r="HO330" s="32"/>
      <c r="IG330" s="30"/>
      <c r="IY330" s="31"/>
      <c r="KI330" s="31"/>
    </row>
    <row r="331" spans="1:1206" x14ac:dyDescent="0.25">
      <c r="A331" s="21"/>
      <c r="F331" s="22"/>
      <c r="I331" s="39"/>
      <c r="AC331" s="25"/>
      <c r="AD331" s="6"/>
      <c r="AE331" s="28"/>
      <c r="AF331" s="28"/>
      <c r="AH331" s="39"/>
      <c r="BF331" s="27"/>
      <c r="CZ331" s="26"/>
      <c r="DA331" s="26"/>
      <c r="DB331" s="26"/>
      <c r="DC331" s="26"/>
      <c r="DD331" s="29"/>
      <c r="DQ331" s="26"/>
      <c r="DR331" s="26"/>
      <c r="DS331" s="26"/>
      <c r="DT331" s="26"/>
      <c r="DU331" s="26"/>
      <c r="DV331" s="26"/>
      <c r="EB331" s="26"/>
      <c r="EC331" s="30"/>
      <c r="EU331" s="31"/>
      <c r="FM331" s="30"/>
      <c r="GE331" s="32"/>
      <c r="GW331" s="30"/>
      <c r="HO331" s="32"/>
      <c r="IG331" s="30"/>
      <c r="IY331" s="31"/>
      <c r="KI331" s="31"/>
    </row>
    <row r="332" spans="1:1206" x14ac:dyDescent="0.25">
      <c r="A332" s="21"/>
      <c r="F332" s="22"/>
      <c r="I332" s="39"/>
      <c r="AC332" s="25"/>
      <c r="AD332" s="6"/>
      <c r="AE332" s="28"/>
      <c r="AF332" s="28"/>
      <c r="AH332" s="39"/>
      <c r="BF332" s="27"/>
      <c r="CZ332" s="26"/>
      <c r="DA332" s="26"/>
      <c r="DB332" s="26"/>
      <c r="DC332" s="26"/>
      <c r="DD332" s="29"/>
      <c r="DQ332" s="26"/>
      <c r="DR332" s="26"/>
      <c r="DS332" s="26"/>
      <c r="DT332" s="26"/>
      <c r="DU332" s="26"/>
      <c r="DV332" s="26"/>
      <c r="EB332" s="26"/>
      <c r="EC332" s="30"/>
      <c r="EU332" s="31"/>
      <c r="FM332" s="30"/>
      <c r="GE332" s="32"/>
      <c r="GW332" s="30"/>
      <c r="HO332" s="32"/>
      <c r="IG332" s="30"/>
      <c r="IY332" s="31"/>
      <c r="KI332" s="31"/>
    </row>
    <row r="333" spans="1:1206" x14ac:dyDescent="0.25">
      <c r="A333" s="21"/>
      <c r="B333" s="66"/>
      <c r="D333" s="13"/>
      <c r="E333" s="13"/>
      <c r="F333" s="2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59"/>
      <c r="X333" s="25"/>
      <c r="Y333" s="53"/>
      <c r="Z333" s="50"/>
      <c r="AA333" s="25"/>
      <c r="AB333" s="25"/>
      <c r="AC333" s="25"/>
      <c r="AD333" s="25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60"/>
      <c r="BD333" s="15"/>
      <c r="BF333" s="27"/>
      <c r="BG333" s="13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59"/>
      <c r="BV333" s="59"/>
      <c r="BW333" s="59"/>
      <c r="BX333" s="25"/>
      <c r="BY333" s="25"/>
      <c r="BZ333" s="54"/>
      <c r="CA333" s="25"/>
      <c r="CB333" s="25"/>
      <c r="CC333" s="25"/>
      <c r="CD333" s="25"/>
      <c r="CE333" s="25"/>
      <c r="CF333" s="25"/>
      <c r="CG333" s="25"/>
      <c r="CH333" s="25"/>
      <c r="CI333" s="25"/>
      <c r="CK333" s="25"/>
      <c r="CL333" s="25"/>
      <c r="CM333" s="25"/>
      <c r="CN333" s="61"/>
      <c r="CO333" s="61"/>
      <c r="CP333" s="61"/>
      <c r="CQ333" s="61"/>
      <c r="CR333" s="61"/>
      <c r="CS333" s="25"/>
      <c r="CT333" s="25"/>
      <c r="CU333" s="25"/>
      <c r="CV333" s="25"/>
      <c r="CW333" s="25"/>
      <c r="CX333" s="13"/>
      <c r="CY333" s="13"/>
      <c r="CZ333" s="15"/>
      <c r="DA333" s="15"/>
      <c r="DB333" s="15"/>
      <c r="DC333" s="15"/>
      <c r="DD333" s="29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5"/>
      <c r="DR333" s="15"/>
      <c r="DS333" s="15"/>
      <c r="DT333" s="15"/>
      <c r="DU333" s="15"/>
      <c r="DV333" s="15"/>
      <c r="DW333" s="15"/>
      <c r="DX333" s="13"/>
      <c r="DY333" s="13"/>
      <c r="DZ333" s="13"/>
      <c r="EA333" s="13"/>
      <c r="EB333" s="15"/>
      <c r="EC333" s="6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64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6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65"/>
      <c r="GF333" s="13"/>
      <c r="GG333" s="13"/>
      <c r="GH333" s="13"/>
      <c r="GI333" s="13"/>
      <c r="GJ333" s="13"/>
      <c r="GK333" s="13"/>
      <c r="GL333" s="13"/>
      <c r="GM333" s="13"/>
      <c r="GN333" s="13"/>
      <c r="GO333" s="13"/>
      <c r="GP333" s="13"/>
      <c r="GQ333" s="13"/>
      <c r="GR333" s="13"/>
      <c r="GS333" s="13"/>
      <c r="GT333" s="13"/>
      <c r="GU333" s="13"/>
      <c r="GV333" s="13"/>
      <c r="GW333" s="63"/>
      <c r="GX333" s="13"/>
      <c r="GY333" s="13"/>
      <c r="GZ333" s="13"/>
      <c r="HA333" s="13"/>
      <c r="HB333" s="13"/>
      <c r="HC333" s="13"/>
      <c r="HD333" s="13"/>
      <c r="HE333" s="13"/>
      <c r="HF333" s="13"/>
      <c r="HG333" s="13"/>
      <c r="HH333" s="13"/>
      <c r="HI333" s="13"/>
      <c r="HJ333" s="13"/>
      <c r="HK333" s="13"/>
      <c r="HL333" s="13"/>
      <c r="HM333" s="13"/>
      <c r="HN333" s="13"/>
      <c r="HO333" s="65"/>
      <c r="HP333" s="13"/>
      <c r="HQ333" s="13"/>
      <c r="HR333" s="13"/>
      <c r="HS333" s="13"/>
      <c r="HT333" s="13"/>
      <c r="HU333" s="13"/>
      <c r="HV333" s="13"/>
      <c r="HW333" s="13"/>
      <c r="HX333" s="13"/>
      <c r="HY333" s="13"/>
      <c r="HZ333" s="13"/>
      <c r="IA333" s="13"/>
      <c r="IB333" s="13"/>
      <c r="IC333" s="13"/>
      <c r="ID333" s="13"/>
      <c r="IE333" s="13"/>
      <c r="IF333" s="13"/>
      <c r="IG333" s="63"/>
      <c r="IH333" s="13"/>
      <c r="II333" s="13"/>
      <c r="IJ333" s="13"/>
      <c r="IK333" s="13"/>
      <c r="IL333" s="13"/>
      <c r="IM333" s="13"/>
      <c r="IN333" s="13"/>
      <c r="IO333" s="13"/>
      <c r="IP333" s="13"/>
      <c r="IQ333" s="13"/>
      <c r="IR333" s="13"/>
      <c r="IS333" s="13"/>
      <c r="IT333" s="13"/>
      <c r="IU333" s="13"/>
      <c r="IV333" s="13"/>
      <c r="IW333" s="13"/>
      <c r="IX333" s="13"/>
      <c r="IY333" s="64"/>
      <c r="IZ333" s="13"/>
      <c r="JA333" s="13"/>
      <c r="JB333" s="13"/>
      <c r="JC333" s="13"/>
      <c r="JD333" s="13"/>
      <c r="JE333" s="13"/>
      <c r="JF333" s="13"/>
      <c r="JG333" s="13"/>
      <c r="JH333" s="13"/>
      <c r="JI333" s="13"/>
      <c r="JJ333" s="13"/>
      <c r="JK333" s="13"/>
      <c r="JL333" s="13"/>
      <c r="JM333" s="13"/>
      <c r="JN333" s="13"/>
      <c r="JO333" s="13"/>
      <c r="JP333" s="13"/>
      <c r="JQ333" s="13"/>
      <c r="JR333" s="13"/>
      <c r="JS333" s="13"/>
      <c r="JT333" s="13"/>
      <c r="JU333" s="13"/>
      <c r="JV333" s="13"/>
      <c r="JW333" s="13"/>
      <c r="JX333" s="13"/>
      <c r="JY333" s="13"/>
      <c r="JZ333" s="13"/>
      <c r="KA333" s="13"/>
      <c r="KB333" s="13"/>
      <c r="KC333" s="13"/>
      <c r="KD333" s="13"/>
      <c r="KE333" s="13"/>
      <c r="KF333" s="13"/>
      <c r="KG333" s="13"/>
      <c r="KH333" s="13"/>
      <c r="KI333" s="64"/>
      <c r="KJ333" s="13"/>
      <c r="KK333" s="13"/>
      <c r="KL333" s="13"/>
      <c r="KM333" s="13"/>
      <c r="KN333" s="13"/>
      <c r="KO333" s="13"/>
      <c r="KP333" s="13"/>
      <c r="KQ333" s="13"/>
      <c r="KR333" s="13"/>
      <c r="KS333" s="13"/>
      <c r="KT333" s="13"/>
      <c r="KU333" s="13"/>
      <c r="KV333" s="13"/>
      <c r="KW333" s="13"/>
      <c r="KX333" s="13"/>
      <c r="KY333" s="13"/>
      <c r="TQ333" s="36"/>
      <c r="TR333" s="36"/>
      <c r="TS333" s="36"/>
      <c r="TT333" s="36"/>
      <c r="TU333" s="36"/>
      <c r="TV333" s="36"/>
      <c r="TW333" s="36"/>
      <c r="TX333" s="36"/>
      <c r="TY333" s="36"/>
      <c r="TZ333" s="36"/>
      <c r="UA333" s="36"/>
      <c r="UB333" s="36"/>
      <c r="UC333" s="36"/>
      <c r="UD333" s="36"/>
      <c r="UE333" s="36"/>
      <c r="UF333" s="36"/>
      <c r="UG333" s="36"/>
      <c r="UH333" s="36"/>
      <c r="UI333" s="36"/>
      <c r="UJ333" s="36"/>
      <c r="UK333" s="36"/>
      <c r="UL333" s="36"/>
      <c r="UM333" s="36"/>
      <c r="UN333" s="36"/>
      <c r="UO333" s="36"/>
      <c r="UP333" s="36"/>
      <c r="UQ333" s="36"/>
      <c r="UR333" s="36"/>
      <c r="US333" s="36"/>
      <c r="UT333" s="36"/>
      <c r="UU333" s="36"/>
      <c r="UV333" s="36"/>
      <c r="UW333" s="36"/>
      <c r="UX333" s="36"/>
      <c r="UY333" s="36"/>
      <c r="UZ333" s="36"/>
      <c r="VA333" s="36"/>
      <c r="VB333" s="36"/>
      <c r="VC333" s="36"/>
      <c r="VD333" s="36"/>
      <c r="VE333" s="36"/>
      <c r="VF333" s="36"/>
      <c r="VG333" s="36"/>
      <c r="VH333" s="36"/>
      <c r="VI333" s="36"/>
      <c r="VJ333" s="36"/>
      <c r="VK333" s="36"/>
      <c r="VL333" s="36"/>
      <c r="VM333" s="36"/>
      <c r="VN333" s="36"/>
      <c r="VO333" s="36"/>
      <c r="VP333" s="36"/>
      <c r="VQ333" s="36"/>
      <c r="VR333" s="36"/>
      <c r="VS333" s="36"/>
      <c r="VT333" s="36"/>
      <c r="VU333" s="36"/>
      <c r="VV333" s="36"/>
      <c r="VW333" s="36"/>
      <c r="VX333" s="36"/>
      <c r="VY333" s="36"/>
      <c r="VZ333" s="36"/>
      <c r="WA333" s="36"/>
      <c r="WB333" s="36"/>
      <c r="WC333" s="36"/>
      <c r="WD333" s="36"/>
      <c r="WE333" s="36"/>
      <c r="WF333" s="36"/>
      <c r="WG333" s="36"/>
    </row>
    <row r="334" spans="1:1206" x14ac:dyDescent="0.25">
      <c r="A334" s="21"/>
      <c r="B334" s="13"/>
      <c r="D334" s="13"/>
      <c r="E334" s="13"/>
      <c r="F334" s="2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25"/>
      <c r="X334" s="25"/>
      <c r="Y334" s="50"/>
      <c r="Z334" s="50"/>
      <c r="AA334" s="25"/>
      <c r="AB334" s="25"/>
      <c r="AC334" s="25"/>
      <c r="AD334" s="25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60"/>
      <c r="BC334" s="15"/>
      <c r="BD334" s="15"/>
      <c r="BE334" s="15"/>
      <c r="BF334" s="27"/>
      <c r="BG334" s="13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59"/>
      <c r="BV334" s="59"/>
      <c r="BW334" s="59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K334" s="25"/>
      <c r="CL334" s="25"/>
      <c r="CM334" s="25"/>
      <c r="CN334" s="61"/>
      <c r="CO334" s="61"/>
      <c r="CP334" s="61"/>
      <c r="CQ334" s="61"/>
      <c r="CR334" s="61"/>
      <c r="CS334" s="25"/>
      <c r="CT334" s="25"/>
      <c r="CU334" s="25"/>
      <c r="CV334" s="25"/>
      <c r="CW334" s="25"/>
      <c r="CX334" s="13"/>
      <c r="CY334" s="13"/>
      <c r="CZ334" s="15"/>
      <c r="DA334" s="15"/>
      <c r="DB334" s="15"/>
      <c r="DC334" s="15"/>
      <c r="DD334" s="86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5"/>
      <c r="DR334" s="15"/>
      <c r="DS334" s="15"/>
      <c r="DT334" s="15"/>
      <c r="DU334" s="15"/>
      <c r="DV334" s="15"/>
      <c r="DW334" s="15"/>
      <c r="DX334" s="13"/>
      <c r="DY334" s="13"/>
      <c r="DZ334" s="13"/>
      <c r="EA334" s="13"/>
      <c r="EB334" s="15"/>
      <c r="EC334" s="6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64"/>
      <c r="EV334" s="13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3"/>
      <c r="FM334" s="6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3"/>
      <c r="GC334" s="13"/>
      <c r="GD334" s="13"/>
      <c r="GE334" s="65"/>
      <c r="GF334" s="13"/>
      <c r="GG334" s="13"/>
      <c r="GH334" s="13"/>
      <c r="GI334" s="13"/>
      <c r="GJ334" s="13"/>
      <c r="GK334" s="13"/>
      <c r="GL334" s="13"/>
      <c r="GM334" s="13"/>
      <c r="GN334" s="13"/>
      <c r="GO334" s="13"/>
      <c r="GP334" s="13"/>
      <c r="GQ334" s="13"/>
      <c r="GR334" s="13"/>
      <c r="GS334" s="13"/>
      <c r="GT334" s="13"/>
      <c r="GU334" s="13"/>
      <c r="GV334" s="13"/>
      <c r="GW334" s="63"/>
      <c r="GX334" s="13"/>
      <c r="GY334" s="13"/>
      <c r="GZ334" s="13"/>
      <c r="HA334" s="13"/>
      <c r="HB334" s="13"/>
      <c r="HC334" s="13"/>
      <c r="HD334" s="13"/>
      <c r="HE334" s="13"/>
      <c r="HF334" s="13"/>
      <c r="HG334" s="13"/>
      <c r="HH334" s="13"/>
      <c r="HI334" s="13"/>
      <c r="HJ334" s="13"/>
      <c r="HK334" s="13"/>
      <c r="HL334" s="13"/>
      <c r="HM334" s="13"/>
      <c r="HN334" s="13"/>
      <c r="HO334" s="65"/>
      <c r="HP334" s="13"/>
      <c r="HQ334" s="13"/>
      <c r="HR334" s="13"/>
      <c r="HS334" s="13"/>
      <c r="HT334" s="13"/>
      <c r="HU334" s="13"/>
      <c r="HV334" s="13"/>
      <c r="HW334" s="13"/>
      <c r="HX334" s="13"/>
      <c r="HY334" s="13"/>
      <c r="HZ334" s="13"/>
      <c r="IA334" s="13"/>
      <c r="IB334" s="13"/>
      <c r="IC334" s="13"/>
      <c r="ID334" s="13"/>
      <c r="IE334" s="13"/>
      <c r="IF334" s="13"/>
      <c r="IG334" s="63"/>
      <c r="IH334" s="13"/>
      <c r="II334" s="13"/>
      <c r="IJ334" s="13"/>
      <c r="IK334" s="13"/>
      <c r="IL334" s="13"/>
      <c r="IM334" s="13"/>
      <c r="IN334" s="13"/>
      <c r="IO334" s="13"/>
      <c r="IP334" s="13"/>
      <c r="IQ334" s="13"/>
      <c r="IR334" s="13"/>
      <c r="IS334" s="13"/>
      <c r="IT334" s="13"/>
      <c r="IU334" s="13"/>
      <c r="IV334" s="13"/>
      <c r="IW334" s="13"/>
      <c r="IX334" s="13"/>
      <c r="IY334" s="64"/>
      <c r="IZ334" s="13"/>
      <c r="JA334" s="13"/>
      <c r="JB334" s="13"/>
      <c r="JC334" s="13"/>
      <c r="JD334" s="13"/>
      <c r="JE334" s="13"/>
      <c r="JF334" s="13"/>
      <c r="JG334" s="13"/>
      <c r="JH334" s="13"/>
      <c r="JI334" s="13"/>
      <c r="JJ334" s="13"/>
      <c r="JK334" s="13"/>
      <c r="JL334" s="13"/>
      <c r="JM334" s="13"/>
      <c r="JN334" s="13"/>
      <c r="JO334" s="13"/>
      <c r="JP334" s="13"/>
      <c r="JQ334" s="13"/>
      <c r="JR334" s="13"/>
      <c r="JS334" s="13"/>
      <c r="JT334" s="13"/>
      <c r="JU334" s="13"/>
      <c r="JV334" s="13"/>
      <c r="JW334" s="13"/>
      <c r="JX334" s="13"/>
      <c r="JY334" s="13"/>
      <c r="JZ334" s="13"/>
      <c r="KA334" s="13"/>
      <c r="KB334" s="13"/>
      <c r="KC334" s="13"/>
      <c r="KD334" s="13"/>
      <c r="KE334" s="13"/>
      <c r="KF334" s="13"/>
      <c r="KG334" s="13"/>
      <c r="KH334" s="13"/>
      <c r="KI334" s="64"/>
      <c r="KJ334" s="13"/>
      <c r="KK334" s="13"/>
      <c r="KL334" s="13"/>
      <c r="KM334" s="13"/>
      <c r="KN334" s="13"/>
      <c r="KO334" s="13"/>
      <c r="KP334" s="13"/>
      <c r="KQ334" s="13"/>
      <c r="KR334" s="13"/>
      <c r="KS334" s="13"/>
      <c r="KT334" s="13"/>
      <c r="KU334" s="13"/>
      <c r="KV334" s="13"/>
      <c r="KW334" s="13"/>
      <c r="KX334" s="13"/>
      <c r="KY334" s="13"/>
      <c r="KZ334" s="42"/>
      <c r="LA334" s="42"/>
      <c r="LB334" s="42"/>
      <c r="LC334" s="42"/>
      <c r="LD334" s="42"/>
      <c r="LE334" s="42"/>
      <c r="LF334" s="42"/>
      <c r="LG334" s="42"/>
      <c r="LH334" s="42"/>
      <c r="LI334" s="42"/>
      <c r="LJ334" s="42"/>
      <c r="LK334" s="42"/>
      <c r="LL334" s="42"/>
      <c r="LM334" s="42"/>
      <c r="LN334" s="42"/>
      <c r="LO334" s="42"/>
      <c r="LP334" s="42"/>
      <c r="LQ334" s="42"/>
      <c r="LR334" s="42"/>
      <c r="LS334" s="42"/>
      <c r="LT334" s="42"/>
      <c r="LU334" s="42"/>
      <c r="LV334" s="42"/>
      <c r="LW334" s="42"/>
      <c r="LX334" s="42"/>
      <c r="LY334" s="42"/>
      <c r="LZ334" s="42"/>
      <c r="MA334" s="42"/>
      <c r="MB334" s="42"/>
      <c r="MC334" s="42"/>
      <c r="MD334" s="42"/>
      <c r="ME334" s="42"/>
      <c r="MF334" s="42"/>
      <c r="MG334" s="42"/>
      <c r="MH334" s="42"/>
      <c r="MI334" s="42"/>
      <c r="MJ334" s="42"/>
      <c r="MK334" s="42"/>
      <c r="ML334" s="42"/>
      <c r="MM334" s="42"/>
      <c r="MN334" s="42"/>
      <c r="MO334" s="42"/>
      <c r="MP334" s="42"/>
      <c r="MQ334" s="42"/>
      <c r="MR334" s="42"/>
      <c r="MS334" s="42"/>
      <c r="MT334" s="42"/>
      <c r="MU334" s="42"/>
      <c r="MV334" s="42"/>
      <c r="MW334" s="42"/>
      <c r="MX334" s="42"/>
      <c r="MY334" s="42"/>
      <c r="MZ334" s="42"/>
      <c r="NA334" s="42"/>
      <c r="NB334" s="42"/>
      <c r="NC334" s="42"/>
      <c r="ND334" s="42"/>
      <c r="NE334" s="42"/>
      <c r="NF334" s="42"/>
      <c r="NG334" s="42"/>
      <c r="NH334" s="42"/>
      <c r="NI334" s="42"/>
      <c r="NJ334" s="42"/>
      <c r="NK334" s="42"/>
      <c r="NL334" s="42"/>
      <c r="NM334" s="42"/>
      <c r="NN334" s="42"/>
      <c r="NO334" s="42"/>
      <c r="NP334" s="42"/>
      <c r="NQ334" s="42"/>
      <c r="NR334" s="42"/>
      <c r="NS334" s="42"/>
      <c r="NT334" s="42"/>
      <c r="NU334" s="42"/>
      <c r="NV334" s="42"/>
      <c r="NW334" s="42"/>
      <c r="NX334" s="42"/>
      <c r="NY334" s="42"/>
      <c r="NZ334" s="42"/>
      <c r="OA334" s="42"/>
      <c r="OB334" s="42"/>
      <c r="OC334" s="42"/>
      <c r="OD334" s="42"/>
      <c r="OE334" s="42"/>
      <c r="OF334" s="42"/>
      <c r="OG334" s="42"/>
      <c r="OH334" s="42"/>
      <c r="OI334" s="42"/>
      <c r="OJ334" s="42"/>
      <c r="OK334" s="42"/>
      <c r="OL334" s="42"/>
      <c r="OM334" s="42"/>
      <c r="ON334" s="42"/>
      <c r="OO334" s="42"/>
      <c r="OP334" s="42"/>
      <c r="OQ334" s="42"/>
      <c r="OR334" s="42"/>
      <c r="OS334" s="42"/>
      <c r="OT334" s="42"/>
      <c r="OU334" s="42"/>
      <c r="OV334" s="42"/>
      <c r="OW334" s="42"/>
      <c r="OX334" s="42"/>
      <c r="OY334" s="42"/>
      <c r="OZ334" s="42"/>
      <c r="PA334" s="42"/>
      <c r="PB334" s="42"/>
      <c r="PC334" s="42"/>
      <c r="PD334" s="42"/>
      <c r="PE334" s="42"/>
      <c r="PF334" s="42"/>
      <c r="PG334" s="42"/>
      <c r="PH334" s="42"/>
      <c r="PI334" s="42"/>
      <c r="PJ334" s="42"/>
      <c r="PK334" s="42"/>
      <c r="PL334" s="42"/>
      <c r="PM334" s="42"/>
      <c r="PN334" s="42"/>
      <c r="PO334" s="42"/>
      <c r="PP334" s="42"/>
      <c r="PQ334" s="42"/>
      <c r="PR334" s="42"/>
      <c r="PS334" s="42"/>
      <c r="PT334" s="42"/>
      <c r="PU334" s="42"/>
      <c r="PV334" s="42"/>
      <c r="PW334" s="42"/>
      <c r="PX334" s="42"/>
      <c r="PY334" s="42"/>
      <c r="PZ334" s="42"/>
      <c r="QA334" s="42"/>
      <c r="QB334" s="42"/>
      <c r="QC334" s="42"/>
      <c r="QD334" s="42"/>
      <c r="QE334" s="42"/>
      <c r="QF334" s="42"/>
      <c r="QG334" s="42"/>
      <c r="QH334" s="42"/>
      <c r="QI334" s="42"/>
      <c r="QJ334" s="42"/>
      <c r="QK334" s="42"/>
      <c r="QL334" s="42"/>
      <c r="QM334" s="42"/>
      <c r="QN334" s="42"/>
      <c r="QO334" s="42"/>
      <c r="QP334" s="42"/>
      <c r="QQ334" s="42"/>
      <c r="QR334" s="42"/>
      <c r="QS334" s="42"/>
      <c r="QT334" s="42"/>
      <c r="QU334" s="42"/>
      <c r="QV334" s="42"/>
      <c r="QW334" s="42"/>
      <c r="QX334" s="42"/>
      <c r="QY334" s="42"/>
      <c r="QZ334" s="42"/>
      <c r="RA334" s="42"/>
      <c r="RB334" s="42"/>
      <c r="RC334" s="42"/>
      <c r="RD334" s="42"/>
      <c r="RE334" s="42"/>
      <c r="RF334" s="42"/>
      <c r="RG334" s="42"/>
      <c r="RH334" s="42"/>
      <c r="RI334" s="42"/>
      <c r="RJ334" s="42"/>
      <c r="RK334" s="42"/>
      <c r="RL334" s="42"/>
      <c r="RM334" s="42"/>
      <c r="RN334" s="42"/>
      <c r="RO334" s="42"/>
      <c r="RP334" s="42"/>
      <c r="RQ334" s="42"/>
      <c r="RR334" s="42"/>
      <c r="RS334" s="42"/>
      <c r="RT334" s="42"/>
      <c r="RU334" s="42"/>
      <c r="RV334" s="42"/>
      <c r="RW334" s="42"/>
      <c r="RX334" s="42"/>
      <c r="RY334" s="42"/>
      <c r="RZ334" s="42"/>
      <c r="SA334" s="42"/>
      <c r="SB334" s="42"/>
      <c r="SC334" s="42"/>
      <c r="SD334" s="42"/>
      <c r="SE334" s="42"/>
      <c r="SF334" s="42"/>
      <c r="SG334" s="42"/>
      <c r="SH334" s="42"/>
      <c r="SI334" s="42"/>
      <c r="SJ334" s="42"/>
      <c r="SK334" s="42"/>
      <c r="SL334" s="42"/>
      <c r="SM334" s="42"/>
      <c r="SN334" s="42"/>
      <c r="SO334" s="42"/>
      <c r="SP334" s="42"/>
      <c r="SQ334" s="42"/>
      <c r="SR334" s="42"/>
      <c r="SS334" s="42"/>
      <c r="ST334" s="42"/>
      <c r="SU334" s="42"/>
      <c r="SV334" s="42"/>
      <c r="SW334" s="42"/>
      <c r="SX334" s="42"/>
      <c r="SY334" s="42"/>
      <c r="SZ334" s="42"/>
      <c r="TA334" s="42"/>
      <c r="TB334" s="42"/>
      <c r="TC334" s="42"/>
      <c r="TD334" s="42"/>
      <c r="TE334" s="42"/>
      <c r="TF334" s="42"/>
      <c r="TG334" s="42"/>
      <c r="TH334" s="42"/>
      <c r="TI334" s="42"/>
      <c r="TJ334" s="42"/>
      <c r="TK334" s="42"/>
      <c r="TL334" s="42"/>
      <c r="TM334" s="42"/>
      <c r="TN334" s="42"/>
      <c r="TO334" s="42"/>
      <c r="TP334" s="42"/>
      <c r="TQ334" s="36"/>
      <c r="TR334" s="36"/>
      <c r="TS334" s="36"/>
      <c r="TT334" s="36"/>
      <c r="TU334" s="36"/>
      <c r="TV334" s="36"/>
      <c r="TW334" s="36"/>
      <c r="TX334" s="36"/>
      <c r="TY334" s="36"/>
      <c r="TZ334" s="36"/>
      <c r="UA334" s="36"/>
      <c r="UB334" s="36"/>
      <c r="UC334" s="36"/>
      <c r="UD334" s="36"/>
      <c r="UE334" s="36"/>
      <c r="UF334" s="36"/>
      <c r="UG334" s="36"/>
      <c r="UH334" s="36"/>
      <c r="UI334" s="36"/>
      <c r="UJ334" s="36"/>
      <c r="UK334" s="36"/>
      <c r="UL334" s="36"/>
      <c r="UM334" s="36"/>
      <c r="UN334" s="36"/>
      <c r="UO334" s="36"/>
      <c r="UP334" s="36"/>
      <c r="UQ334" s="36"/>
      <c r="UR334" s="36"/>
      <c r="US334" s="36"/>
      <c r="UT334" s="36"/>
      <c r="UU334" s="36"/>
      <c r="UV334" s="36"/>
      <c r="UW334" s="36"/>
      <c r="UX334" s="36"/>
      <c r="UY334" s="36"/>
      <c r="UZ334" s="36"/>
      <c r="VA334" s="36"/>
      <c r="VB334" s="36"/>
      <c r="VC334" s="36"/>
      <c r="VD334" s="36"/>
      <c r="VE334" s="36"/>
      <c r="VF334" s="36"/>
      <c r="VG334" s="36"/>
      <c r="VH334" s="36"/>
      <c r="VI334" s="36"/>
      <c r="VJ334" s="36"/>
      <c r="VK334" s="36"/>
      <c r="VL334" s="36"/>
      <c r="VM334" s="36"/>
      <c r="VN334" s="36"/>
      <c r="VO334" s="36"/>
      <c r="VP334" s="36"/>
      <c r="VQ334" s="36"/>
      <c r="VR334" s="36"/>
      <c r="VS334" s="36"/>
      <c r="VT334" s="36"/>
      <c r="VU334" s="36"/>
      <c r="VV334" s="36"/>
      <c r="VW334" s="36"/>
      <c r="VX334" s="36"/>
      <c r="VY334" s="36"/>
      <c r="VZ334" s="36"/>
      <c r="WA334" s="36"/>
      <c r="WB334" s="36"/>
      <c r="WC334" s="36"/>
      <c r="WD334" s="36"/>
      <c r="WE334" s="36"/>
      <c r="WF334" s="36"/>
      <c r="WG334" s="36"/>
    </row>
    <row r="335" spans="1:1206" s="110" customFormat="1" x14ac:dyDescent="0.25">
      <c r="A335" s="21"/>
      <c r="B335" s="13"/>
      <c r="C335" s="6"/>
      <c r="D335" s="13"/>
      <c r="E335" s="13"/>
      <c r="F335" s="2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25"/>
      <c r="X335" s="25"/>
      <c r="Y335" s="53"/>
      <c r="Z335" s="53"/>
      <c r="AA335" s="25"/>
      <c r="AB335" s="25"/>
      <c r="AC335" s="25"/>
      <c r="AD335" s="25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60"/>
      <c r="BC335" s="15"/>
      <c r="BD335" s="15"/>
      <c r="BE335" s="15"/>
      <c r="BF335" s="27"/>
      <c r="BG335" s="13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59"/>
      <c r="BV335" s="59"/>
      <c r="BW335" s="59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/>
      <c r="CK335" s="25"/>
      <c r="CL335" s="25"/>
      <c r="CM335" s="25"/>
      <c r="CN335" s="61"/>
      <c r="CO335" s="61"/>
      <c r="CP335" s="61"/>
      <c r="CQ335" s="61"/>
      <c r="CR335" s="61"/>
      <c r="CS335" s="25"/>
      <c r="CT335" s="25"/>
      <c r="CU335" s="25"/>
      <c r="CV335" s="25"/>
      <c r="CW335" s="25"/>
      <c r="CX335" s="13"/>
      <c r="CY335" s="13"/>
      <c r="CZ335" s="15"/>
      <c r="DA335" s="15"/>
      <c r="DB335" s="15"/>
      <c r="DC335" s="15"/>
      <c r="DD335" s="86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5"/>
      <c r="DR335" s="15"/>
      <c r="DS335" s="15"/>
      <c r="DT335" s="15"/>
      <c r="DU335" s="15"/>
      <c r="DV335" s="15"/>
      <c r="DW335" s="15"/>
      <c r="DX335" s="13"/>
      <c r="DY335" s="13"/>
      <c r="DZ335" s="13"/>
      <c r="EA335" s="13"/>
      <c r="EB335" s="15"/>
      <c r="EC335" s="6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64"/>
      <c r="EV335" s="13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3"/>
      <c r="FM335" s="6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3"/>
      <c r="GC335" s="13"/>
      <c r="GD335" s="13"/>
      <c r="GE335" s="65"/>
      <c r="GF335" s="13"/>
      <c r="GG335" s="13"/>
      <c r="GH335" s="13"/>
      <c r="GI335" s="13"/>
      <c r="GJ335" s="13"/>
      <c r="GK335" s="13"/>
      <c r="GL335" s="13"/>
      <c r="GM335" s="13"/>
      <c r="GN335" s="13"/>
      <c r="GO335" s="13"/>
      <c r="GP335" s="13"/>
      <c r="GQ335" s="13"/>
      <c r="GR335" s="13"/>
      <c r="GS335" s="13"/>
      <c r="GT335" s="13"/>
      <c r="GU335" s="13"/>
      <c r="GV335" s="13"/>
      <c r="GW335" s="63"/>
      <c r="GX335" s="13"/>
      <c r="GY335" s="13"/>
      <c r="GZ335" s="13"/>
      <c r="HA335" s="13"/>
      <c r="HB335" s="13"/>
      <c r="HC335" s="13"/>
      <c r="HD335" s="13"/>
      <c r="HE335" s="13"/>
      <c r="HF335" s="13"/>
      <c r="HG335" s="13"/>
      <c r="HH335" s="13"/>
      <c r="HI335" s="13"/>
      <c r="HJ335" s="13"/>
      <c r="HK335" s="13"/>
      <c r="HL335" s="13"/>
      <c r="HM335" s="13"/>
      <c r="HN335" s="13"/>
      <c r="HO335" s="65"/>
      <c r="HP335" s="13"/>
      <c r="HQ335" s="13"/>
      <c r="HR335" s="13"/>
      <c r="HS335" s="13"/>
      <c r="HT335" s="13"/>
      <c r="HU335" s="13"/>
      <c r="HV335" s="13"/>
      <c r="HW335" s="13"/>
      <c r="HX335" s="13"/>
      <c r="HY335" s="13"/>
      <c r="HZ335" s="13"/>
      <c r="IA335" s="13"/>
      <c r="IB335" s="13"/>
      <c r="IC335" s="13"/>
      <c r="ID335" s="13"/>
      <c r="IE335" s="13"/>
      <c r="IF335" s="13"/>
      <c r="IG335" s="63"/>
      <c r="IH335" s="13"/>
      <c r="II335" s="13"/>
      <c r="IJ335" s="13"/>
      <c r="IK335" s="13"/>
      <c r="IL335" s="13"/>
      <c r="IM335" s="13"/>
      <c r="IN335" s="13"/>
      <c r="IO335" s="13"/>
      <c r="IP335" s="13"/>
      <c r="IQ335" s="13"/>
      <c r="IR335" s="13"/>
      <c r="IS335" s="13"/>
      <c r="IT335" s="13"/>
      <c r="IU335" s="13"/>
      <c r="IV335" s="13"/>
      <c r="IW335" s="13"/>
      <c r="IX335" s="13"/>
      <c r="IY335" s="64"/>
      <c r="IZ335" s="13"/>
      <c r="JA335" s="13"/>
      <c r="JB335" s="13"/>
      <c r="JC335" s="13"/>
      <c r="JD335" s="13"/>
      <c r="JE335" s="13"/>
      <c r="JF335" s="13"/>
      <c r="JG335" s="13"/>
      <c r="JH335" s="13"/>
      <c r="JI335" s="13"/>
      <c r="JJ335" s="13"/>
      <c r="JK335" s="13"/>
      <c r="JL335" s="13"/>
      <c r="JM335" s="13"/>
      <c r="JN335" s="13"/>
      <c r="JO335" s="13"/>
      <c r="JP335" s="13"/>
      <c r="JQ335" s="13"/>
      <c r="JR335" s="13"/>
      <c r="JS335" s="13"/>
      <c r="JT335" s="13"/>
      <c r="JU335" s="13"/>
      <c r="JV335" s="13"/>
      <c r="JW335" s="13"/>
      <c r="JX335" s="13"/>
      <c r="JY335" s="13"/>
      <c r="JZ335" s="13"/>
      <c r="KA335" s="13"/>
      <c r="KB335" s="13"/>
      <c r="KC335" s="13"/>
      <c r="KD335" s="13"/>
      <c r="KE335" s="13"/>
      <c r="KF335" s="13"/>
      <c r="KG335" s="13"/>
      <c r="KH335" s="13"/>
      <c r="KI335" s="64"/>
      <c r="KJ335" s="13"/>
      <c r="KK335" s="13"/>
      <c r="KL335" s="13"/>
      <c r="KM335" s="13"/>
      <c r="KN335" s="13"/>
      <c r="KO335" s="13"/>
      <c r="KP335" s="13"/>
      <c r="KQ335" s="13"/>
      <c r="KR335" s="13"/>
      <c r="KS335" s="13"/>
      <c r="KT335" s="13"/>
      <c r="KU335" s="13"/>
      <c r="KV335" s="13"/>
      <c r="KW335" s="13"/>
      <c r="KX335" s="13"/>
      <c r="KY335" s="13"/>
      <c r="KZ335" s="42"/>
      <c r="LA335" s="42"/>
      <c r="LB335" s="42"/>
      <c r="LC335" s="42"/>
      <c r="LD335" s="42"/>
      <c r="LE335" s="42"/>
      <c r="LF335" s="42"/>
      <c r="LG335" s="42"/>
      <c r="LH335" s="42"/>
      <c r="LI335" s="42"/>
      <c r="LJ335" s="42"/>
      <c r="LK335" s="42"/>
      <c r="LL335" s="42"/>
      <c r="LM335" s="42"/>
      <c r="LN335" s="42"/>
      <c r="LO335" s="42"/>
      <c r="LP335" s="42"/>
      <c r="LQ335" s="42"/>
      <c r="LR335" s="42"/>
      <c r="LS335" s="42"/>
      <c r="LT335" s="42"/>
      <c r="LU335" s="42"/>
      <c r="LV335" s="42"/>
      <c r="LW335" s="42"/>
      <c r="LX335" s="42"/>
      <c r="LY335" s="42"/>
      <c r="LZ335" s="42"/>
      <c r="MA335" s="42"/>
      <c r="MB335" s="42"/>
      <c r="MC335" s="42"/>
      <c r="MD335" s="42"/>
      <c r="ME335" s="42"/>
      <c r="MF335" s="42"/>
      <c r="MG335" s="42"/>
      <c r="MH335" s="42"/>
      <c r="MI335" s="42"/>
      <c r="MJ335" s="42"/>
      <c r="MK335" s="42"/>
      <c r="ML335" s="42"/>
      <c r="MM335" s="42"/>
      <c r="MN335" s="42"/>
      <c r="MO335" s="42"/>
      <c r="MP335" s="42"/>
      <c r="MQ335" s="42"/>
      <c r="MR335" s="42"/>
      <c r="MS335" s="42"/>
      <c r="MT335" s="42"/>
      <c r="MU335" s="42"/>
      <c r="MV335" s="42"/>
      <c r="MW335" s="42"/>
      <c r="MX335" s="42"/>
      <c r="MY335" s="42"/>
      <c r="MZ335" s="42"/>
      <c r="NA335" s="42"/>
      <c r="NB335" s="42"/>
      <c r="NC335" s="42"/>
      <c r="ND335" s="42"/>
      <c r="NE335" s="42"/>
      <c r="NF335" s="42"/>
      <c r="NG335" s="42"/>
      <c r="NH335" s="42"/>
      <c r="NI335" s="42"/>
      <c r="NJ335" s="42"/>
      <c r="NK335" s="42"/>
      <c r="NL335" s="42"/>
      <c r="NM335" s="42"/>
      <c r="NN335" s="42"/>
      <c r="NO335" s="42"/>
      <c r="NP335" s="42"/>
      <c r="NQ335" s="42"/>
      <c r="NR335" s="42"/>
      <c r="NS335" s="42"/>
      <c r="NT335" s="42"/>
      <c r="NU335" s="42"/>
      <c r="NV335" s="42"/>
      <c r="NW335" s="42"/>
      <c r="NX335" s="42"/>
      <c r="NY335" s="42"/>
      <c r="NZ335" s="42"/>
      <c r="OA335" s="42"/>
      <c r="OB335" s="42"/>
      <c r="OC335" s="42"/>
      <c r="OD335" s="42"/>
      <c r="OE335" s="42"/>
      <c r="OF335" s="42"/>
      <c r="OG335" s="42"/>
      <c r="OH335" s="42"/>
      <c r="OI335" s="42"/>
      <c r="OJ335" s="42"/>
      <c r="OK335" s="42"/>
      <c r="OL335" s="42"/>
      <c r="OM335" s="42"/>
      <c r="ON335" s="42"/>
      <c r="OO335" s="42"/>
      <c r="OP335" s="42"/>
      <c r="OQ335" s="42"/>
      <c r="OR335" s="42"/>
      <c r="OS335" s="42"/>
      <c r="OT335" s="42"/>
      <c r="OU335" s="42"/>
      <c r="OV335" s="42"/>
      <c r="OW335" s="42"/>
      <c r="OX335" s="42"/>
      <c r="OY335" s="42"/>
      <c r="OZ335" s="42"/>
      <c r="PA335" s="42"/>
      <c r="PB335" s="42"/>
      <c r="PC335" s="42"/>
      <c r="PD335" s="42"/>
      <c r="PE335" s="42"/>
      <c r="PF335" s="42"/>
      <c r="PG335" s="42"/>
      <c r="PH335" s="42"/>
      <c r="PI335" s="42"/>
      <c r="PJ335" s="42"/>
      <c r="PK335" s="42"/>
      <c r="PL335" s="42"/>
      <c r="PM335" s="42"/>
      <c r="PN335" s="42"/>
      <c r="PO335" s="42"/>
      <c r="PP335" s="42"/>
      <c r="PQ335" s="42"/>
      <c r="PR335" s="42"/>
      <c r="PS335" s="42"/>
      <c r="PT335" s="42"/>
      <c r="PU335" s="42"/>
      <c r="PV335" s="42"/>
      <c r="PW335" s="42"/>
      <c r="PX335" s="42"/>
      <c r="PY335" s="42"/>
      <c r="PZ335" s="42"/>
      <c r="QA335" s="42"/>
      <c r="QB335" s="42"/>
      <c r="QC335" s="42"/>
      <c r="QD335" s="42"/>
      <c r="QE335" s="42"/>
      <c r="QF335" s="42"/>
      <c r="QG335" s="42"/>
      <c r="QH335" s="42"/>
      <c r="QI335" s="42"/>
      <c r="QJ335" s="42"/>
      <c r="QK335" s="42"/>
      <c r="QL335" s="42"/>
      <c r="QM335" s="42"/>
      <c r="QN335" s="42"/>
      <c r="QO335" s="42"/>
      <c r="QP335" s="42"/>
      <c r="QQ335" s="42"/>
      <c r="QR335" s="42"/>
      <c r="QS335" s="42"/>
      <c r="QT335" s="42"/>
      <c r="QU335" s="42"/>
      <c r="QV335" s="42"/>
      <c r="QW335" s="42"/>
      <c r="QX335" s="42"/>
      <c r="QY335" s="42"/>
      <c r="QZ335" s="42"/>
      <c r="RA335" s="42"/>
      <c r="RB335" s="42"/>
      <c r="RC335" s="42"/>
      <c r="RD335" s="42"/>
      <c r="RE335" s="42"/>
      <c r="RF335" s="42"/>
      <c r="RG335" s="42"/>
      <c r="RH335" s="42"/>
      <c r="RI335" s="42"/>
      <c r="RJ335" s="42"/>
      <c r="RK335" s="42"/>
      <c r="RL335" s="42"/>
      <c r="RM335" s="42"/>
      <c r="RN335" s="42"/>
      <c r="RO335" s="42"/>
      <c r="RP335" s="42"/>
      <c r="RQ335" s="42"/>
      <c r="RR335" s="42"/>
      <c r="RS335" s="42"/>
      <c r="RT335" s="42"/>
      <c r="RU335" s="42"/>
      <c r="RV335" s="42"/>
      <c r="RW335" s="42"/>
      <c r="RX335" s="42"/>
      <c r="RY335" s="42"/>
      <c r="RZ335" s="42"/>
      <c r="SA335" s="42"/>
      <c r="SB335" s="42"/>
      <c r="SC335" s="42"/>
      <c r="SD335" s="42"/>
      <c r="SE335" s="42"/>
      <c r="SF335" s="42"/>
      <c r="SG335" s="42"/>
      <c r="SH335" s="42"/>
      <c r="SI335" s="42"/>
      <c r="SJ335" s="42"/>
      <c r="SK335" s="42"/>
      <c r="SL335" s="42"/>
      <c r="SM335" s="42"/>
      <c r="SN335" s="42"/>
      <c r="SO335" s="42"/>
      <c r="SP335" s="42"/>
      <c r="SQ335" s="42"/>
      <c r="SR335" s="42"/>
      <c r="SS335" s="42"/>
      <c r="ST335" s="42"/>
      <c r="SU335" s="42"/>
      <c r="SV335" s="42"/>
      <c r="SW335" s="42"/>
      <c r="SX335" s="42"/>
      <c r="SY335" s="42"/>
      <c r="SZ335" s="42"/>
      <c r="TA335" s="42"/>
      <c r="TB335" s="42"/>
      <c r="TC335" s="42"/>
      <c r="TD335" s="42"/>
      <c r="TE335" s="42"/>
      <c r="TF335" s="42"/>
      <c r="TG335" s="42"/>
      <c r="TH335" s="42"/>
      <c r="TI335" s="42"/>
      <c r="TJ335" s="42"/>
      <c r="TK335" s="42"/>
      <c r="TL335" s="42"/>
      <c r="TM335" s="42"/>
      <c r="TN335" s="42"/>
      <c r="TO335" s="42"/>
      <c r="TP335" s="42"/>
      <c r="TQ335" s="36"/>
      <c r="TR335" s="36"/>
      <c r="TS335" s="36"/>
      <c r="TT335" s="36"/>
      <c r="TU335" s="36"/>
      <c r="TV335" s="36"/>
      <c r="TW335" s="36"/>
      <c r="TX335" s="36"/>
      <c r="TY335" s="36"/>
      <c r="TZ335" s="36"/>
      <c r="UA335" s="36"/>
      <c r="UB335" s="36"/>
      <c r="UC335" s="36"/>
      <c r="UD335" s="36"/>
      <c r="UE335" s="36"/>
      <c r="UF335" s="36"/>
      <c r="UG335" s="36"/>
      <c r="UH335" s="36"/>
      <c r="UI335" s="36"/>
      <c r="UJ335" s="36"/>
      <c r="UK335" s="36"/>
      <c r="UL335" s="36"/>
      <c r="UM335" s="36"/>
      <c r="UN335" s="36"/>
      <c r="UO335" s="36"/>
      <c r="UP335" s="36"/>
      <c r="UQ335" s="36"/>
      <c r="UR335" s="36"/>
      <c r="US335" s="36"/>
      <c r="UT335" s="36"/>
      <c r="UU335" s="36"/>
      <c r="UV335" s="36"/>
      <c r="UW335" s="36"/>
      <c r="UX335" s="36"/>
      <c r="UY335" s="36"/>
      <c r="UZ335" s="36"/>
      <c r="VA335" s="36"/>
      <c r="VB335" s="36"/>
      <c r="VC335" s="36"/>
      <c r="VD335" s="36"/>
      <c r="VE335" s="36"/>
      <c r="VF335" s="36"/>
      <c r="VG335" s="36"/>
      <c r="VH335" s="36"/>
      <c r="VI335" s="36"/>
      <c r="VJ335" s="36"/>
      <c r="VK335" s="36"/>
      <c r="VL335" s="36"/>
      <c r="VM335" s="36"/>
      <c r="VN335" s="36"/>
      <c r="VO335" s="36"/>
      <c r="VP335" s="36"/>
      <c r="VQ335" s="36"/>
      <c r="VR335" s="36"/>
      <c r="VS335" s="36"/>
      <c r="VT335" s="36"/>
      <c r="VU335" s="36"/>
      <c r="VV335" s="36"/>
      <c r="VW335" s="36"/>
      <c r="VX335" s="36"/>
      <c r="VY335" s="36"/>
      <c r="VZ335" s="36"/>
      <c r="WA335" s="36"/>
      <c r="WB335" s="36"/>
      <c r="WC335" s="36"/>
      <c r="WD335" s="36"/>
      <c r="WE335" s="36"/>
      <c r="WF335" s="36"/>
      <c r="WG335" s="36"/>
      <c r="WH335" s="36"/>
      <c r="WI335" s="36"/>
      <c r="WJ335" s="36"/>
      <c r="WK335" s="36"/>
      <c r="WL335" s="36"/>
      <c r="WM335" s="36"/>
      <c r="WN335" s="36"/>
      <c r="WO335" s="36"/>
      <c r="WP335" s="36"/>
      <c r="WQ335" s="36"/>
      <c r="WR335" s="36"/>
      <c r="WS335" s="36"/>
      <c r="WT335" s="36"/>
      <c r="WU335" s="36"/>
      <c r="WV335" s="36"/>
      <c r="WW335" s="36"/>
      <c r="WX335" s="36"/>
      <c r="WY335" s="36"/>
      <c r="WZ335" s="36"/>
      <c r="XA335" s="36"/>
      <c r="XB335" s="36"/>
      <c r="XC335" s="36"/>
      <c r="XD335" s="36"/>
      <c r="XE335" s="36"/>
      <c r="XF335" s="36"/>
      <c r="XG335" s="36"/>
      <c r="XH335" s="36"/>
      <c r="XI335" s="36"/>
      <c r="XJ335" s="36"/>
      <c r="XK335" s="36"/>
      <c r="XL335" s="36"/>
      <c r="XM335" s="36"/>
      <c r="XN335" s="36"/>
      <c r="XO335" s="36"/>
      <c r="XP335" s="36"/>
      <c r="XQ335" s="36"/>
      <c r="XR335" s="36"/>
      <c r="XS335" s="36"/>
      <c r="XT335" s="36"/>
      <c r="XU335" s="36"/>
      <c r="XV335" s="36"/>
      <c r="XW335" s="36"/>
      <c r="XX335" s="36"/>
      <c r="XY335" s="36"/>
      <c r="XZ335" s="36"/>
      <c r="YA335" s="36"/>
      <c r="YB335" s="36"/>
      <c r="YC335" s="36"/>
      <c r="YD335" s="36"/>
      <c r="YE335" s="36"/>
      <c r="YF335" s="36"/>
      <c r="YG335" s="36"/>
      <c r="YH335" s="36"/>
      <c r="YI335" s="36"/>
      <c r="YJ335" s="36"/>
      <c r="YK335" s="36"/>
      <c r="YL335" s="36"/>
      <c r="YM335" s="36"/>
      <c r="YN335" s="36"/>
      <c r="YO335" s="36"/>
      <c r="YP335" s="36"/>
      <c r="YQ335" s="36"/>
      <c r="YR335" s="36"/>
      <c r="YS335" s="36"/>
      <c r="YT335" s="36"/>
      <c r="YU335" s="36"/>
      <c r="YV335" s="36"/>
      <c r="YW335" s="36"/>
      <c r="YX335" s="36"/>
      <c r="YY335" s="36"/>
      <c r="YZ335" s="36"/>
      <c r="ZA335" s="36"/>
      <c r="ZB335" s="36"/>
      <c r="ZC335" s="36"/>
      <c r="ZD335" s="36"/>
      <c r="ZE335" s="36"/>
      <c r="ZF335" s="36"/>
      <c r="ZG335" s="36"/>
      <c r="ZH335" s="36"/>
      <c r="ZI335" s="36"/>
      <c r="ZJ335" s="36"/>
      <c r="ZK335" s="36"/>
      <c r="ZL335" s="36"/>
      <c r="ZM335" s="36"/>
      <c r="ZN335" s="36"/>
      <c r="ZO335" s="36"/>
      <c r="ZP335" s="36"/>
      <c r="ZQ335" s="36"/>
      <c r="ZR335" s="36"/>
      <c r="ZS335" s="36"/>
      <c r="ZT335" s="36"/>
      <c r="ZU335" s="36"/>
      <c r="ZV335" s="36"/>
      <c r="ZW335" s="36"/>
      <c r="ZX335" s="6"/>
      <c r="ZY335" s="6"/>
      <c r="ZZ335" s="6"/>
      <c r="AAA335" s="6"/>
      <c r="AAB335" s="6"/>
      <c r="AAC335" s="6"/>
      <c r="AAD335" s="6"/>
      <c r="AAE335" s="6"/>
      <c r="AAF335" s="6"/>
      <c r="AAG335" s="6"/>
      <c r="AAH335" s="6"/>
      <c r="AAI335" s="6"/>
      <c r="AAJ335" s="6"/>
      <c r="AAK335" s="6"/>
      <c r="AAL335" s="6"/>
      <c r="AAM335" s="6"/>
      <c r="AAN335" s="6"/>
      <c r="AAO335" s="6"/>
      <c r="AAP335" s="6"/>
      <c r="AAQ335" s="6"/>
      <c r="AAR335" s="6"/>
      <c r="AAS335" s="6"/>
      <c r="AAT335" s="6"/>
      <c r="AAU335" s="6"/>
      <c r="AAV335" s="6"/>
      <c r="AAW335" s="6"/>
      <c r="AAX335" s="6"/>
      <c r="AAY335" s="6"/>
      <c r="AAZ335" s="6"/>
      <c r="ABA335" s="6"/>
      <c r="ABB335" s="6"/>
      <c r="ABC335" s="6"/>
      <c r="ABD335" s="6"/>
      <c r="ABE335" s="6"/>
      <c r="ABF335" s="6"/>
      <c r="ABG335" s="6"/>
      <c r="ABH335" s="6"/>
      <c r="ABI335" s="6"/>
      <c r="ABJ335" s="6"/>
      <c r="ABK335" s="6"/>
      <c r="ABL335" s="6"/>
      <c r="ABM335" s="6"/>
      <c r="ABN335" s="6"/>
      <c r="ABO335" s="6"/>
      <c r="ABP335" s="6"/>
      <c r="ABQ335" s="6"/>
      <c r="ABR335" s="6"/>
      <c r="ABS335" s="6"/>
      <c r="ABT335" s="6"/>
      <c r="ABU335" s="6"/>
      <c r="ABV335" s="6"/>
      <c r="ABW335" s="6"/>
      <c r="ABX335" s="6"/>
      <c r="ABY335" s="6"/>
      <c r="ABZ335" s="6"/>
      <c r="ACA335" s="6"/>
      <c r="ACB335" s="6"/>
      <c r="ACC335" s="6"/>
      <c r="ACD335" s="6"/>
      <c r="ACE335" s="6"/>
      <c r="ACF335" s="6"/>
      <c r="ACG335" s="6"/>
      <c r="ACH335" s="6"/>
      <c r="ACI335" s="6"/>
      <c r="ACJ335" s="6"/>
      <c r="ACK335" s="6"/>
      <c r="ACL335" s="6"/>
      <c r="ACM335" s="6"/>
      <c r="ACN335" s="6"/>
      <c r="ACO335" s="6"/>
      <c r="ACP335" s="6"/>
      <c r="ACQ335" s="6"/>
      <c r="ACR335" s="6"/>
      <c r="ACS335" s="6"/>
      <c r="ACT335" s="6"/>
      <c r="ACU335" s="6"/>
      <c r="ACV335" s="6"/>
      <c r="ACW335" s="6"/>
      <c r="ACX335" s="6"/>
      <c r="ACY335" s="6"/>
      <c r="ACZ335" s="6"/>
      <c r="ADA335" s="6"/>
      <c r="ADB335" s="6"/>
      <c r="ADC335" s="6"/>
      <c r="ADD335" s="6"/>
      <c r="ADE335" s="6"/>
      <c r="ADF335" s="6"/>
      <c r="ADG335" s="6"/>
      <c r="ADH335" s="6"/>
      <c r="ADI335" s="6"/>
      <c r="ADJ335" s="6"/>
      <c r="ADK335" s="6"/>
      <c r="ADL335" s="6"/>
      <c r="ADM335" s="6"/>
      <c r="ADN335" s="6"/>
      <c r="ADO335" s="6"/>
      <c r="ADP335" s="6"/>
      <c r="ADQ335" s="6"/>
      <c r="ADR335" s="6"/>
      <c r="ADS335" s="6"/>
      <c r="ADT335" s="6"/>
      <c r="ADU335" s="6"/>
      <c r="ADV335" s="6"/>
      <c r="ADW335" s="6"/>
      <c r="ADX335" s="6"/>
      <c r="ADY335" s="6"/>
      <c r="ADZ335" s="6"/>
      <c r="AEA335" s="6"/>
      <c r="AEB335" s="6"/>
      <c r="AEC335" s="6"/>
      <c r="AED335" s="6"/>
      <c r="AEE335" s="6"/>
      <c r="AEF335" s="6"/>
      <c r="AEG335" s="6"/>
      <c r="AEH335" s="6"/>
      <c r="AEI335" s="6"/>
      <c r="AEJ335" s="6"/>
      <c r="AEK335" s="6"/>
      <c r="AEL335" s="6"/>
      <c r="AEM335" s="6"/>
      <c r="AEN335" s="6"/>
      <c r="AEO335" s="6"/>
      <c r="AEP335" s="6"/>
      <c r="AEQ335" s="6"/>
      <c r="AER335" s="6"/>
      <c r="AES335" s="6"/>
      <c r="AET335" s="6"/>
      <c r="AEU335" s="6"/>
      <c r="AEV335" s="6"/>
      <c r="AEW335" s="6"/>
      <c r="AEX335" s="6"/>
      <c r="AEY335" s="6"/>
      <c r="AEZ335" s="6"/>
      <c r="AFA335" s="6"/>
      <c r="AFB335" s="6"/>
      <c r="AFC335" s="6"/>
      <c r="AFD335" s="6"/>
      <c r="AFE335" s="6"/>
      <c r="AFF335" s="6"/>
      <c r="AFG335" s="6"/>
      <c r="AFH335" s="6"/>
      <c r="AFI335" s="6"/>
      <c r="AFJ335" s="6"/>
      <c r="AFK335" s="6"/>
      <c r="AFL335" s="6"/>
      <c r="AFM335" s="6"/>
      <c r="AFN335" s="6"/>
      <c r="AFO335" s="6"/>
      <c r="AFP335" s="6"/>
      <c r="AFQ335" s="6"/>
      <c r="AFR335" s="6"/>
      <c r="AFS335" s="6"/>
      <c r="AFT335" s="6"/>
      <c r="AFU335" s="6"/>
      <c r="AFV335" s="6"/>
      <c r="AFW335" s="6"/>
      <c r="AFX335" s="6"/>
      <c r="AFY335" s="6"/>
      <c r="AFZ335" s="6"/>
      <c r="AGA335" s="6"/>
      <c r="AGB335" s="6"/>
      <c r="AGC335" s="6"/>
      <c r="AGD335" s="6"/>
      <c r="AGE335" s="6"/>
      <c r="AGF335" s="6"/>
      <c r="AGG335" s="6"/>
      <c r="AGH335" s="6"/>
      <c r="AGI335" s="6"/>
      <c r="AGJ335" s="6"/>
      <c r="AGK335" s="6"/>
      <c r="AGL335" s="6"/>
      <c r="AGM335" s="6"/>
      <c r="AGN335" s="6"/>
      <c r="AGO335" s="6"/>
      <c r="AGP335" s="6"/>
      <c r="AGQ335" s="6"/>
      <c r="AGR335" s="6"/>
      <c r="AGS335" s="6"/>
      <c r="AGT335" s="6"/>
      <c r="AGU335" s="6"/>
      <c r="AGV335" s="6"/>
      <c r="AGW335" s="6"/>
      <c r="AGX335" s="6"/>
      <c r="AGY335" s="6"/>
      <c r="AGZ335" s="6"/>
      <c r="AHA335" s="6"/>
      <c r="AHB335" s="6"/>
      <c r="AHC335" s="6"/>
      <c r="AHD335" s="6"/>
      <c r="AHE335" s="6"/>
      <c r="AHF335" s="6"/>
      <c r="AHG335" s="6"/>
      <c r="AHH335" s="6"/>
      <c r="AHI335" s="6"/>
      <c r="AHJ335" s="6"/>
      <c r="AHK335" s="6"/>
      <c r="AHL335" s="6"/>
      <c r="AHM335" s="6"/>
      <c r="AHN335" s="6"/>
      <c r="AHO335" s="6"/>
      <c r="AHP335" s="6"/>
      <c r="AHQ335" s="6"/>
      <c r="AHR335" s="6"/>
      <c r="AHS335" s="6"/>
      <c r="AHT335" s="6"/>
      <c r="AHU335" s="6"/>
      <c r="AHV335" s="6"/>
      <c r="AHW335" s="6"/>
      <c r="AHX335" s="6"/>
      <c r="AHY335" s="6"/>
      <c r="AHZ335" s="6"/>
      <c r="AIA335" s="6"/>
      <c r="AIB335" s="6"/>
      <c r="AIC335" s="6"/>
      <c r="AID335" s="6"/>
      <c r="AIE335" s="6"/>
      <c r="AIF335" s="6"/>
      <c r="AIG335" s="6"/>
      <c r="AIH335" s="6"/>
      <c r="AII335" s="6"/>
      <c r="AIJ335" s="6"/>
      <c r="AIK335" s="6"/>
      <c r="AIL335" s="6"/>
      <c r="AIM335" s="6"/>
      <c r="AIN335" s="6"/>
      <c r="AIO335" s="6"/>
      <c r="AIP335" s="6"/>
      <c r="AIQ335" s="6"/>
      <c r="AIR335" s="6"/>
      <c r="AIS335" s="6"/>
      <c r="AIT335" s="6"/>
      <c r="AIU335" s="6"/>
      <c r="AIV335" s="6"/>
      <c r="AIW335" s="6"/>
      <c r="AIX335" s="6"/>
      <c r="AIY335" s="6"/>
      <c r="AIZ335" s="6"/>
      <c r="AJA335" s="6"/>
      <c r="AJB335" s="6"/>
      <c r="AJC335" s="6"/>
      <c r="AJD335" s="6"/>
      <c r="AJE335" s="6"/>
      <c r="AJF335" s="6"/>
      <c r="AJG335" s="6"/>
      <c r="AJH335" s="6"/>
      <c r="AJI335" s="6"/>
      <c r="AJJ335" s="6"/>
      <c r="AJK335" s="6"/>
      <c r="AJL335" s="6"/>
      <c r="AJM335" s="6"/>
      <c r="AJN335" s="6"/>
      <c r="AJO335" s="6"/>
      <c r="AJP335" s="6"/>
      <c r="AJQ335" s="6"/>
      <c r="AJR335" s="6"/>
      <c r="AJS335" s="6"/>
      <c r="AJT335" s="6"/>
      <c r="AJU335" s="6"/>
      <c r="AJV335" s="6"/>
      <c r="AJW335" s="6"/>
      <c r="AJX335" s="6"/>
      <c r="AJY335" s="6"/>
      <c r="AJZ335" s="6"/>
      <c r="AKA335" s="6"/>
      <c r="AKB335" s="6"/>
      <c r="AKC335" s="6"/>
      <c r="AKD335" s="6"/>
      <c r="AKE335" s="6"/>
      <c r="AKF335" s="6"/>
      <c r="AKG335" s="6"/>
      <c r="AKH335" s="6"/>
      <c r="AKI335" s="6"/>
      <c r="AKJ335" s="6"/>
      <c r="AKK335" s="6"/>
      <c r="AKL335" s="6"/>
      <c r="AKM335" s="6"/>
      <c r="AKN335" s="6"/>
      <c r="AKO335" s="6"/>
      <c r="AKP335" s="6"/>
      <c r="AKQ335" s="6"/>
      <c r="AKR335" s="6"/>
      <c r="AKS335" s="6"/>
      <c r="AKT335" s="6"/>
      <c r="AKU335" s="6"/>
      <c r="AKV335" s="6"/>
      <c r="AKW335" s="6"/>
      <c r="AKX335" s="6"/>
      <c r="AKY335" s="6"/>
      <c r="AKZ335" s="6"/>
      <c r="ALA335" s="6"/>
      <c r="ALB335" s="6"/>
      <c r="ALC335" s="6"/>
      <c r="ALD335" s="6"/>
      <c r="ALE335" s="6"/>
      <c r="ALF335" s="6"/>
      <c r="ALG335" s="6"/>
      <c r="ALH335" s="6"/>
      <c r="ALI335" s="6"/>
      <c r="ALJ335" s="6"/>
      <c r="ALK335" s="6"/>
      <c r="ALL335" s="6"/>
      <c r="ALM335" s="6"/>
      <c r="ALN335" s="6"/>
      <c r="ALO335" s="6"/>
      <c r="ALP335" s="6"/>
      <c r="ALQ335" s="6"/>
      <c r="ALR335" s="6"/>
      <c r="ALS335" s="6"/>
      <c r="ALT335" s="6"/>
      <c r="ALU335" s="6"/>
      <c r="ALV335" s="6"/>
      <c r="ALW335" s="6"/>
      <c r="ALX335" s="6"/>
      <c r="ALY335" s="6"/>
      <c r="ALZ335" s="6"/>
      <c r="AMA335" s="6"/>
      <c r="AMB335" s="6"/>
      <c r="AMC335" s="6"/>
      <c r="AMD335" s="6"/>
      <c r="AME335" s="6"/>
      <c r="AMF335" s="6"/>
      <c r="AMG335" s="6"/>
      <c r="AMH335" s="6"/>
      <c r="AMI335" s="6"/>
      <c r="AMJ335" s="6"/>
      <c r="AMK335" s="6"/>
      <c r="AML335" s="6"/>
      <c r="AMM335" s="6"/>
      <c r="AMN335" s="6"/>
      <c r="AMO335" s="6"/>
      <c r="AMP335" s="6"/>
      <c r="AMQ335" s="6"/>
      <c r="AMR335" s="6"/>
      <c r="AMS335" s="6"/>
      <c r="AMT335" s="6"/>
      <c r="AMU335" s="6"/>
      <c r="AMV335" s="6"/>
      <c r="AMW335" s="6"/>
      <c r="AMX335" s="6"/>
      <c r="AMY335" s="6"/>
      <c r="AMZ335" s="6"/>
      <c r="ANA335" s="6"/>
      <c r="ANB335" s="6"/>
      <c r="ANC335" s="6"/>
      <c r="AND335" s="6"/>
      <c r="ANE335" s="6"/>
      <c r="ANF335" s="6"/>
      <c r="ANG335" s="6"/>
      <c r="ANH335" s="6"/>
      <c r="ANI335" s="6"/>
      <c r="ANJ335" s="6"/>
      <c r="ANK335" s="6"/>
      <c r="ANL335" s="6"/>
      <c r="ANM335" s="6"/>
      <c r="ANN335" s="6"/>
      <c r="ANO335" s="6"/>
      <c r="ANP335" s="6"/>
      <c r="ANQ335" s="6"/>
      <c r="ANR335" s="6"/>
      <c r="ANS335" s="6"/>
      <c r="ANT335" s="6"/>
      <c r="ANU335" s="6"/>
      <c r="ANV335" s="6"/>
      <c r="ANW335" s="6"/>
      <c r="ANX335" s="6"/>
      <c r="ANY335" s="6"/>
      <c r="ANZ335" s="6"/>
      <c r="AOA335" s="6"/>
      <c r="AOB335" s="6"/>
      <c r="AOC335" s="6"/>
      <c r="AOD335" s="6"/>
      <c r="AOE335" s="6"/>
      <c r="AOF335" s="6"/>
      <c r="AOG335" s="6"/>
      <c r="AOH335" s="6"/>
      <c r="AOI335" s="6"/>
      <c r="AOJ335" s="6"/>
      <c r="AOK335" s="6"/>
      <c r="AOL335" s="6"/>
      <c r="AOM335" s="6"/>
      <c r="AON335" s="6"/>
      <c r="AOO335" s="6"/>
      <c r="AOP335" s="6"/>
      <c r="AOQ335" s="6"/>
      <c r="AOR335" s="6"/>
      <c r="AOS335" s="6"/>
      <c r="AOT335" s="6"/>
      <c r="AOU335" s="6"/>
      <c r="AOV335" s="6"/>
      <c r="AOW335" s="6"/>
      <c r="AOX335" s="6"/>
      <c r="AOY335" s="6"/>
      <c r="AOZ335" s="6"/>
      <c r="APA335" s="6"/>
      <c r="APB335" s="6"/>
      <c r="APC335" s="6"/>
      <c r="APD335" s="6"/>
      <c r="APE335" s="6"/>
      <c r="APF335" s="6"/>
      <c r="APG335" s="6"/>
      <c r="APH335" s="6"/>
      <c r="API335" s="6"/>
      <c r="APJ335" s="6"/>
      <c r="APK335" s="6"/>
      <c r="APL335" s="6"/>
      <c r="APM335" s="6"/>
      <c r="APN335" s="6"/>
      <c r="APO335" s="6"/>
      <c r="APP335" s="6"/>
      <c r="APQ335" s="6"/>
      <c r="APR335" s="6"/>
      <c r="APS335" s="6"/>
      <c r="APT335" s="6"/>
      <c r="APU335" s="6"/>
      <c r="APV335" s="6"/>
      <c r="APW335" s="6"/>
      <c r="APX335" s="6"/>
      <c r="APY335" s="6"/>
      <c r="APZ335" s="6"/>
      <c r="AQA335" s="6"/>
      <c r="AQB335" s="6"/>
      <c r="AQC335" s="6"/>
      <c r="AQD335" s="6"/>
      <c r="AQE335" s="6"/>
      <c r="AQF335" s="6"/>
      <c r="AQG335" s="6"/>
      <c r="AQH335" s="6"/>
      <c r="AQI335" s="6"/>
      <c r="AQJ335" s="6"/>
      <c r="AQK335" s="6"/>
      <c r="AQL335" s="6"/>
      <c r="AQM335" s="6"/>
      <c r="AQN335" s="6"/>
      <c r="AQO335" s="6"/>
      <c r="AQP335" s="6"/>
      <c r="AQQ335" s="6"/>
      <c r="AQR335" s="6"/>
      <c r="AQS335" s="6"/>
      <c r="AQT335" s="6"/>
      <c r="AQU335" s="6"/>
      <c r="AQV335" s="6"/>
      <c r="AQW335" s="6"/>
      <c r="AQX335" s="6"/>
      <c r="AQY335" s="6"/>
      <c r="AQZ335" s="6"/>
      <c r="ARA335" s="6"/>
      <c r="ARB335" s="6"/>
      <c r="ARC335" s="6"/>
      <c r="ARD335" s="6"/>
      <c r="ARE335" s="6"/>
      <c r="ARF335" s="6"/>
      <c r="ARG335" s="6"/>
      <c r="ARH335" s="6"/>
      <c r="ARI335" s="6"/>
      <c r="ARJ335" s="6"/>
      <c r="ARK335" s="6"/>
      <c r="ARL335" s="6"/>
      <c r="ARM335" s="6"/>
      <c r="ARN335" s="6"/>
      <c r="ARO335" s="6"/>
      <c r="ARP335" s="6"/>
      <c r="ARQ335" s="6"/>
      <c r="ARR335" s="6"/>
      <c r="ARS335" s="6"/>
      <c r="ART335" s="6"/>
      <c r="ARU335" s="6"/>
      <c r="ARV335" s="6"/>
      <c r="ARW335" s="6"/>
      <c r="ARX335" s="6"/>
      <c r="ARY335" s="6"/>
      <c r="ARZ335" s="6"/>
      <c r="ASA335" s="6"/>
      <c r="ASB335" s="6"/>
      <c r="ASC335" s="6"/>
      <c r="ASD335" s="6"/>
      <c r="ASE335" s="6"/>
      <c r="ASF335" s="6"/>
      <c r="ASG335" s="6"/>
      <c r="ASH335" s="6"/>
      <c r="ASI335" s="6"/>
      <c r="ASJ335" s="6"/>
      <c r="ASK335" s="6"/>
      <c r="ASL335" s="6"/>
      <c r="ASM335" s="6"/>
      <c r="ASN335" s="6"/>
      <c r="ASO335" s="6"/>
      <c r="ASP335" s="6"/>
      <c r="ASQ335" s="6"/>
      <c r="ASR335" s="6"/>
      <c r="ASS335" s="6"/>
      <c r="AST335" s="6"/>
      <c r="ASU335" s="6"/>
      <c r="ASV335" s="6"/>
      <c r="ASW335" s="6"/>
      <c r="ASX335" s="6"/>
      <c r="ASY335" s="6"/>
      <c r="ASZ335" s="6"/>
      <c r="ATA335" s="6"/>
      <c r="ATB335" s="6"/>
      <c r="ATC335" s="6"/>
      <c r="ATD335" s="6"/>
      <c r="ATE335" s="6"/>
      <c r="ATF335" s="6"/>
      <c r="ATG335" s="6"/>
      <c r="ATH335" s="6"/>
      <c r="ATI335" s="6"/>
      <c r="ATJ335" s="6"/>
    </row>
    <row r="336" spans="1:1206" s="110" customFormat="1" x14ac:dyDescent="0.25">
      <c r="A336" s="21"/>
      <c r="B336" s="13"/>
      <c r="C336" s="6"/>
      <c r="D336" s="13"/>
      <c r="E336" s="13"/>
      <c r="F336" s="2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25"/>
      <c r="X336" s="25"/>
      <c r="Y336" s="53"/>
      <c r="Z336" s="53"/>
      <c r="AA336" s="25"/>
      <c r="AB336" s="25"/>
      <c r="AC336" s="25"/>
      <c r="AD336" s="25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60"/>
      <c r="BC336" s="15"/>
      <c r="BD336" s="15"/>
      <c r="BE336" s="15"/>
      <c r="BF336" s="27"/>
      <c r="BG336" s="13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59"/>
      <c r="BV336" s="59"/>
      <c r="BW336" s="59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/>
      <c r="CK336" s="25"/>
      <c r="CL336" s="25"/>
      <c r="CM336" s="25"/>
      <c r="CN336" s="61"/>
      <c r="CO336" s="61"/>
      <c r="CP336" s="61"/>
      <c r="CQ336" s="61"/>
      <c r="CR336" s="61"/>
      <c r="CS336" s="25"/>
      <c r="CT336" s="25"/>
      <c r="CU336" s="25"/>
      <c r="CV336" s="25"/>
      <c r="CW336" s="25"/>
      <c r="CX336" s="13"/>
      <c r="CY336" s="13"/>
      <c r="CZ336" s="15"/>
      <c r="DA336" s="15"/>
      <c r="DB336" s="15"/>
      <c r="DC336" s="15"/>
      <c r="DD336" s="86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5"/>
      <c r="DR336" s="15"/>
      <c r="DS336" s="15"/>
      <c r="DT336" s="15"/>
      <c r="DU336" s="15"/>
      <c r="DV336" s="15"/>
      <c r="DW336" s="15"/>
      <c r="DX336" s="13"/>
      <c r="DY336" s="13"/>
      <c r="DZ336" s="13"/>
      <c r="EA336" s="13"/>
      <c r="EB336" s="15"/>
      <c r="EC336" s="6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64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3"/>
      <c r="FM336" s="6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65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/>
      <c r="GP336" s="13"/>
      <c r="GQ336" s="13"/>
      <c r="GR336" s="13"/>
      <c r="GS336" s="13"/>
      <c r="GT336" s="13"/>
      <c r="GU336" s="13"/>
      <c r="GV336" s="13"/>
      <c r="GW336" s="63"/>
      <c r="GX336" s="13"/>
      <c r="GY336" s="13"/>
      <c r="GZ336" s="13"/>
      <c r="HA336" s="13"/>
      <c r="HB336" s="13"/>
      <c r="HC336" s="13"/>
      <c r="HD336" s="13"/>
      <c r="HE336" s="13"/>
      <c r="HF336" s="13"/>
      <c r="HG336" s="13"/>
      <c r="HH336" s="13"/>
      <c r="HI336" s="13"/>
      <c r="HJ336" s="13"/>
      <c r="HK336" s="13"/>
      <c r="HL336" s="13"/>
      <c r="HM336" s="13"/>
      <c r="HN336" s="13"/>
      <c r="HO336" s="65"/>
      <c r="HP336" s="13"/>
      <c r="HQ336" s="13"/>
      <c r="HR336" s="13"/>
      <c r="HS336" s="13"/>
      <c r="HT336" s="13"/>
      <c r="HU336" s="13"/>
      <c r="HV336" s="13"/>
      <c r="HW336" s="13"/>
      <c r="HX336" s="13"/>
      <c r="HY336" s="13"/>
      <c r="HZ336" s="13"/>
      <c r="IA336" s="13"/>
      <c r="IB336" s="13"/>
      <c r="IC336" s="13"/>
      <c r="ID336" s="13"/>
      <c r="IE336" s="13"/>
      <c r="IF336" s="13"/>
      <c r="IG336" s="63"/>
      <c r="IH336" s="13"/>
      <c r="II336" s="13"/>
      <c r="IJ336" s="13"/>
      <c r="IK336" s="13"/>
      <c r="IL336" s="13"/>
      <c r="IM336" s="13"/>
      <c r="IN336" s="13"/>
      <c r="IO336" s="13"/>
      <c r="IP336" s="13"/>
      <c r="IQ336" s="13"/>
      <c r="IR336" s="13"/>
      <c r="IS336" s="13"/>
      <c r="IT336" s="13"/>
      <c r="IU336" s="13"/>
      <c r="IV336" s="13"/>
      <c r="IW336" s="13"/>
      <c r="IX336" s="13"/>
      <c r="IY336" s="64"/>
      <c r="IZ336" s="13"/>
      <c r="JA336" s="13"/>
      <c r="JB336" s="13"/>
      <c r="JC336" s="13"/>
      <c r="JD336" s="13"/>
      <c r="JE336" s="13"/>
      <c r="JF336" s="13"/>
      <c r="JG336" s="13"/>
      <c r="JH336" s="13"/>
      <c r="JI336" s="13"/>
      <c r="JJ336" s="13"/>
      <c r="JK336" s="13"/>
      <c r="JL336" s="13"/>
      <c r="JM336" s="13"/>
      <c r="JN336" s="13"/>
      <c r="JO336" s="13"/>
      <c r="JP336" s="13"/>
      <c r="JQ336" s="13"/>
      <c r="JR336" s="13"/>
      <c r="JS336" s="13"/>
      <c r="JT336" s="13"/>
      <c r="JU336" s="13"/>
      <c r="JV336" s="13"/>
      <c r="JW336" s="13"/>
      <c r="JX336" s="13"/>
      <c r="JY336" s="13"/>
      <c r="JZ336" s="13"/>
      <c r="KA336" s="13"/>
      <c r="KB336" s="13"/>
      <c r="KC336" s="13"/>
      <c r="KD336" s="13"/>
      <c r="KE336" s="13"/>
      <c r="KF336" s="13"/>
      <c r="KG336" s="13"/>
      <c r="KH336" s="13"/>
      <c r="KI336" s="64"/>
      <c r="KJ336" s="13"/>
      <c r="KK336" s="13"/>
      <c r="KL336" s="13"/>
      <c r="KM336" s="13"/>
      <c r="KN336" s="13"/>
      <c r="KO336" s="13"/>
      <c r="KP336" s="13"/>
      <c r="KQ336" s="13"/>
      <c r="KR336" s="13"/>
      <c r="KS336" s="13"/>
      <c r="KT336" s="13"/>
      <c r="KU336" s="13"/>
      <c r="KV336" s="13"/>
      <c r="KW336" s="13"/>
      <c r="KX336" s="13"/>
      <c r="KY336" s="13"/>
      <c r="KZ336" s="42"/>
      <c r="LA336" s="42"/>
      <c r="LB336" s="42"/>
      <c r="LC336" s="42"/>
      <c r="LD336" s="42"/>
      <c r="LE336" s="42"/>
      <c r="LF336" s="42"/>
      <c r="LG336" s="42"/>
      <c r="LH336" s="42"/>
      <c r="LI336" s="42"/>
      <c r="LJ336" s="42"/>
      <c r="LK336" s="42"/>
      <c r="LL336" s="42"/>
      <c r="LM336" s="42"/>
      <c r="LN336" s="42"/>
      <c r="LO336" s="42"/>
      <c r="LP336" s="42"/>
      <c r="LQ336" s="42"/>
      <c r="LR336" s="42"/>
      <c r="LS336" s="42"/>
      <c r="LT336" s="42"/>
      <c r="LU336" s="42"/>
      <c r="LV336" s="42"/>
      <c r="LW336" s="42"/>
      <c r="LX336" s="42"/>
      <c r="LY336" s="42"/>
      <c r="LZ336" s="42"/>
      <c r="MA336" s="42"/>
      <c r="MB336" s="42"/>
      <c r="MC336" s="42"/>
      <c r="MD336" s="42"/>
      <c r="ME336" s="42"/>
      <c r="MF336" s="42"/>
      <c r="MG336" s="42"/>
      <c r="MH336" s="42"/>
      <c r="MI336" s="42"/>
      <c r="MJ336" s="42"/>
      <c r="MK336" s="42"/>
      <c r="ML336" s="42"/>
      <c r="MM336" s="42"/>
      <c r="MN336" s="42"/>
      <c r="MO336" s="42"/>
      <c r="MP336" s="42"/>
      <c r="MQ336" s="42"/>
      <c r="MR336" s="42"/>
      <c r="MS336" s="42"/>
      <c r="MT336" s="42"/>
      <c r="MU336" s="42"/>
      <c r="MV336" s="42"/>
      <c r="MW336" s="42"/>
      <c r="MX336" s="42"/>
      <c r="MY336" s="42"/>
      <c r="MZ336" s="42"/>
      <c r="NA336" s="42"/>
      <c r="NB336" s="42"/>
      <c r="NC336" s="42"/>
      <c r="ND336" s="42"/>
      <c r="NE336" s="42"/>
      <c r="NF336" s="42"/>
      <c r="NG336" s="42"/>
      <c r="NH336" s="42"/>
      <c r="NI336" s="42"/>
      <c r="NJ336" s="42"/>
      <c r="NK336" s="42"/>
      <c r="NL336" s="42"/>
      <c r="NM336" s="42"/>
      <c r="NN336" s="42"/>
      <c r="NO336" s="42"/>
      <c r="NP336" s="42"/>
      <c r="NQ336" s="42"/>
      <c r="NR336" s="42"/>
      <c r="NS336" s="42"/>
      <c r="NT336" s="42"/>
      <c r="NU336" s="42"/>
      <c r="NV336" s="42"/>
      <c r="NW336" s="42"/>
      <c r="NX336" s="42"/>
      <c r="NY336" s="42"/>
      <c r="NZ336" s="42"/>
      <c r="OA336" s="42"/>
      <c r="OB336" s="42"/>
      <c r="OC336" s="42"/>
      <c r="OD336" s="42"/>
      <c r="OE336" s="42"/>
      <c r="OF336" s="42"/>
      <c r="OG336" s="42"/>
      <c r="OH336" s="42"/>
      <c r="OI336" s="42"/>
      <c r="OJ336" s="42"/>
      <c r="OK336" s="42"/>
      <c r="OL336" s="42"/>
      <c r="OM336" s="42"/>
      <c r="ON336" s="42"/>
      <c r="OO336" s="42"/>
      <c r="OP336" s="42"/>
      <c r="OQ336" s="42"/>
      <c r="OR336" s="42"/>
      <c r="OS336" s="42"/>
      <c r="OT336" s="42"/>
      <c r="OU336" s="42"/>
      <c r="OV336" s="42"/>
      <c r="OW336" s="42"/>
      <c r="OX336" s="42"/>
      <c r="OY336" s="42"/>
      <c r="OZ336" s="42"/>
      <c r="PA336" s="42"/>
      <c r="PB336" s="42"/>
      <c r="PC336" s="42"/>
      <c r="PD336" s="42"/>
      <c r="PE336" s="42"/>
      <c r="PF336" s="42"/>
      <c r="PG336" s="42"/>
      <c r="PH336" s="42"/>
      <c r="PI336" s="42"/>
      <c r="PJ336" s="42"/>
      <c r="PK336" s="42"/>
      <c r="PL336" s="42"/>
      <c r="PM336" s="42"/>
      <c r="PN336" s="42"/>
      <c r="PO336" s="42"/>
      <c r="PP336" s="42"/>
      <c r="PQ336" s="42"/>
      <c r="PR336" s="42"/>
      <c r="PS336" s="42"/>
      <c r="PT336" s="42"/>
      <c r="PU336" s="42"/>
      <c r="PV336" s="42"/>
      <c r="PW336" s="42"/>
      <c r="PX336" s="42"/>
      <c r="PY336" s="42"/>
      <c r="PZ336" s="42"/>
      <c r="QA336" s="42"/>
      <c r="QB336" s="42"/>
      <c r="QC336" s="42"/>
      <c r="QD336" s="42"/>
      <c r="QE336" s="42"/>
      <c r="QF336" s="42"/>
      <c r="QG336" s="42"/>
      <c r="QH336" s="42"/>
      <c r="QI336" s="42"/>
      <c r="QJ336" s="42"/>
      <c r="QK336" s="42"/>
      <c r="QL336" s="42"/>
      <c r="QM336" s="42"/>
      <c r="QN336" s="42"/>
      <c r="QO336" s="42"/>
      <c r="QP336" s="42"/>
      <c r="QQ336" s="42"/>
      <c r="QR336" s="42"/>
      <c r="QS336" s="42"/>
      <c r="QT336" s="42"/>
      <c r="QU336" s="42"/>
      <c r="QV336" s="42"/>
      <c r="QW336" s="42"/>
      <c r="QX336" s="42"/>
      <c r="QY336" s="42"/>
      <c r="QZ336" s="42"/>
      <c r="RA336" s="42"/>
      <c r="RB336" s="42"/>
      <c r="RC336" s="42"/>
      <c r="RD336" s="42"/>
      <c r="RE336" s="42"/>
      <c r="RF336" s="42"/>
      <c r="RG336" s="42"/>
      <c r="RH336" s="42"/>
      <c r="RI336" s="42"/>
      <c r="RJ336" s="42"/>
      <c r="RK336" s="42"/>
      <c r="RL336" s="42"/>
      <c r="RM336" s="42"/>
      <c r="RN336" s="42"/>
      <c r="RO336" s="42"/>
      <c r="RP336" s="42"/>
      <c r="RQ336" s="42"/>
      <c r="RR336" s="42"/>
      <c r="RS336" s="42"/>
      <c r="RT336" s="42"/>
      <c r="RU336" s="42"/>
      <c r="RV336" s="42"/>
      <c r="RW336" s="42"/>
      <c r="RX336" s="42"/>
      <c r="RY336" s="42"/>
      <c r="RZ336" s="42"/>
      <c r="SA336" s="42"/>
      <c r="SB336" s="42"/>
      <c r="SC336" s="42"/>
      <c r="SD336" s="42"/>
      <c r="SE336" s="42"/>
      <c r="SF336" s="42"/>
      <c r="SG336" s="42"/>
      <c r="SH336" s="42"/>
      <c r="SI336" s="42"/>
      <c r="SJ336" s="42"/>
      <c r="SK336" s="42"/>
      <c r="SL336" s="42"/>
      <c r="SM336" s="42"/>
      <c r="SN336" s="42"/>
      <c r="SO336" s="42"/>
      <c r="SP336" s="42"/>
      <c r="SQ336" s="42"/>
      <c r="SR336" s="42"/>
      <c r="SS336" s="42"/>
      <c r="ST336" s="42"/>
      <c r="SU336" s="42"/>
      <c r="SV336" s="42"/>
      <c r="SW336" s="42"/>
      <c r="SX336" s="42"/>
      <c r="SY336" s="42"/>
      <c r="SZ336" s="42"/>
      <c r="TA336" s="42"/>
      <c r="TB336" s="42"/>
      <c r="TC336" s="42"/>
      <c r="TD336" s="42"/>
      <c r="TE336" s="42"/>
      <c r="TF336" s="42"/>
      <c r="TG336" s="42"/>
      <c r="TH336" s="42"/>
      <c r="TI336" s="42"/>
      <c r="TJ336" s="42"/>
      <c r="TK336" s="42"/>
      <c r="TL336" s="42"/>
      <c r="TM336" s="42"/>
      <c r="TN336" s="42"/>
      <c r="TO336" s="42"/>
      <c r="TP336" s="42"/>
      <c r="TQ336" s="36"/>
      <c r="TR336" s="36"/>
      <c r="TS336" s="36"/>
      <c r="TT336" s="36"/>
      <c r="TU336" s="36"/>
      <c r="TV336" s="36"/>
      <c r="TW336" s="36"/>
      <c r="TX336" s="36"/>
      <c r="TY336" s="36"/>
      <c r="TZ336" s="36"/>
      <c r="UA336" s="36"/>
      <c r="UB336" s="36"/>
      <c r="UC336" s="36"/>
      <c r="UD336" s="36"/>
      <c r="UE336" s="36"/>
      <c r="UF336" s="36"/>
      <c r="UG336" s="36"/>
      <c r="UH336" s="36"/>
      <c r="UI336" s="36"/>
      <c r="UJ336" s="36"/>
      <c r="UK336" s="36"/>
      <c r="UL336" s="36"/>
      <c r="UM336" s="36"/>
      <c r="UN336" s="36"/>
      <c r="UO336" s="36"/>
      <c r="UP336" s="36"/>
      <c r="UQ336" s="36"/>
      <c r="UR336" s="36"/>
      <c r="US336" s="36"/>
      <c r="UT336" s="36"/>
      <c r="UU336" s="36"/>
      <c r="UV336" s="36"/>
      <c r="UW336" s="36"/>
      <c r="UX336" s="36"/>
      <c r="UY336" s="36"/>
      <c r="UZ336" s="36"/>
      <c r="VA336" s="36"/>
      <c r="VB336" s="36"/>
      <c r="VC336" s="36"/>
      <c r="VD336" s="36"/>
      <c r="VE336" s="36"/>
      <c r="VF336" s="36"/>
      <c r="VG336" s="36"/>
      <c r="VH336" s="36"/>
      <c r="VI336" s="36"/>
      <c r="VJ336" s="36"/>
      <c r="VK336" s="36"/>
      <c r="VL336" s="36"/>
      <c r="VM336" s="36"/>
      <c r="VN336" s="36"/>
      <c r="VO336" s="36"/>
      <c r="VP336" s="36"/>
      <c r="VQ336" s="36"/>
      <c r="VR336" s="36"/>
      <c r="VS336" s="36"/>
      <c r="VT336" s="36"/>
      <c r="VU336" s="36"/>
      <c r="VV336" s="36"/>
      <c r="VW336" s="36"/>
      <c r="VX336" s="36"/>
      <c r="VY336" s="36"/>
      <c r="VZ336" s="36"/>
      <c r="WA336" s="36"/>
      <c r="WB336" s="36"/>
      <c r="WC336" s="36"/>
      <c r="WD336" s="36"/>
      <c r="WE336" s="36"/>
      <c r="WF336" s="36"/>
      <c r="WG336" s="36"/>
      <c r="WH336" s="36"/>
      <c r="WI336" s="36"/>
      <c r="WJ336" s="36"/>
      <c r="WK336" s="36"/>
      <c r="WL336" s="36"/>
      <c r="WM336" s="36"/>
      <c r="WN336" s="36"/>
      <c r="WO336" s="36"/>
      <c r="WP336" s="36"/>
      <c r="WQ336" s="36"/>
      <c r="WR336" s="36"/>
      <c r="WS336" s="36"/>
      <c r="WT336" s="36"/>
      <c r="WU336" s="36"/>
      <c r="WV336" s="36"/>
      <c r="WW336" s="36"/>
      <c r="WX336" s="36"/>
      <c r="WY336" s="36"/>
      <c r="WZ336" s="36"/>
      <c r="XA336" s="36"/>
      <c r="XB336" s="36"/>
      <c r="XC336" s="36"/>
      <c r="XD336" s="36"/>
      <c r="XE336" s="36"/>
      <c r="XF336" s="36"/>
      <c r="XG336" s="36"/>
      <c r="XH336" s="36"/>
      <c r="XI336" s="36"/>
      <c r="XJ336" s="36"/>
      <c r="XK336" s="36"/>
      <c r="XL336" s="36"/>
      <c r="XM336" s="36"/>
      <c r="XN336" s="36"/>
      <c r="XO336" s="36"/>
      <c r="XP336" s="36"/>
      <c r="XQ336" s="36"/>
      <c r="XR336" s="36"/>
      <c r="XS336" s="36"/>
      <c r="XT336" s="36"/>
      <c r="XU336" s="36"/>
      <c r="XV336" s="36"/>
      <c r="XW336" s="36"/>
      <c r="XX336" s="36"/>
      <c r="XY336" s="36"/>
      <c r="XZ336" s="36"/>
      <c r="YA336" s="36"/>
      <c r="YB336" s="36"/>
      <c r="YC336" s="36"/>
      <c r="YD336" s="36"/>
      <c r="YE336" s="36"/>
      <c r="YF336" s="36"/>
      <c r="YG336" s="36"/>
      <c r="YH336" s="36"/>
      <c r="YI336" s="36"/>
      <c r="YJ336" s="36"/>
      <c r="YK336" s="36"/>
      <c r="YL336" s="36"/>
      <c r="YM336" s="36"/>
      <c r="YN336" s="36"/>
      <c r="YO336" s="36"/>
      <c r="YP336" s="36"/>
      <c r="YQ336" s="36"/>
      <c r="YR336" s="36"/>
      <c r="YS336" s="36"/>
      <c r="YT336" s="36"/>
      <c r="YU336" s="36"/>
      <c r="YV336" s="36"/>
      <c r="YW336" s="36"/>
      <c r="YX336" s="36"/>
      <c r="YY336" s="36"/>
      <c r="YZ336" s="36"/>
      <c r="ZA336" s="36"/>
      <c r="ZB336" s="36"/>
      <c r="ZC336" s="36"/>
      <c r="ZD336" s="36"/>
      <c r="ZE336" s="36"/>
      <c r="ZF336" s="36"/>
      <c r="ZG336" s="36"/>
      <c r="ZH336" s="36"/>
      <c r="ZI336" s="36"/>
      <c r="ZJ336" s="36"/>
      <c r="ZK336" s="36"/>
      <c r="ZL336" s="36"/>
      <c r="ZM336" s="36"/>
      <c r="ZN336" s="36"/>
      <c r="ZO336" s="36"/>
      <c r="ZP336" s="36"/>
      <c r="ZQ336" s="36"/>
      <c r="ZR336" s="36"/>
      <c r="ZS336" s="36"/>
      <c r="ZT336" s="36"/>
      <c r="ZU336" s="36"/>
      <c r="ZV336" s="36"/>
      <c r="ZW336" s="36"/>
      <c r="ZX336" s="6"/>
      <c r="ZY336" s="6"/>
      <c r="ZZ336" s="6"/>
      <c r="AAA336" s="6"/>
      <c r="AAB336" s="6"/>
      <c r="AAC336" s="6"/>
      <c r="AAD336" s="6"/>
      <c r="AAE336" s="6"/>
      <c r="AAF336" s="6"/>
      <c r="AAG336" s="6"/>
      <c r="AAH336" s="6"/>
      <c r="AAI336" s="6"/>
      <c r="AAJ336" s="6"/>
      <c r="AAK336" s="6"/>
      <c r="AAL336" s="6"/>
      <c r="AAM336" s="6"/>
      <c r="AAN336" s="6"/>
      <c r="AAO336" s="6"/>
      <c r="AAP336" s="6"/>
      <c r="AAQ336" s="6"/>
      <c r="AAR336" s="6"/>
      <c r="AAS336" s="6"/>
      <c r="AAT336" s="6"/>
      <c r="AAU336" s="6"/>
      <c r="AAV336" s="6"/>
      <c r="AAW336" s="6"/>
      <c r="AAX336" s="6"/>
      <c r="AAY336" s="6"/>
      <c r="AAZ336" s="6"/>
      <c r="ABA336" s="6"/>
      <c r="ABB336" s="6"/>
      <c r="ABC336" s="6"/>
      <c r="ABD336" s="6"/>
      <c r="ABE336" s="6"/>
      <c r="ABF336" s="6"/>
      <c r="ABG336" s="6"/>
      <c r="ABH336" s="6"/>
      <c r="ABI336" s="6"/>
      <c r="ABJ336" s="6"/>
      <c r="ABK336" s="6"/>
      <c r="ABL336" s="6"/>
      <c r="ABM336" s="6"/>
      <c r="ABN336" s="6"/>
      <c r="ABO336" s="6"/>
      <c r="ABP336" s="6"/>
      <c r="ABQ336" s="6"/>
      <c r="ABR336" s="6"/>
      <c r="ABS336" s="6"/>
      <c r="ABT336" s="6"/>
      <c r="ABU336" s="6"/>
      <c r="ABV336" s="6"/>
      <c r="ABW336" s="6"/>
      <c r="ABX336" s="6"/>
      <c r="ABY336" s="6"/>
      <c r="ABZ336" s="6"/>
      <c r="ACA336" s="6"/>
      <c r="ACB336" s="6"/>
      <c r="ACC336" s="6"/>
      <c r="ACD336" s="6"/>
      <c r="ACE336" s="6"/>
      <c r="ACF336" s="6"/>
      <c r="ACG336" s="6"/>
      <c r="ACH336" s="6"/>
      <c r="ACI336" s="6"/>
      <c r="ACJ336" s="6"/>
      <c r="ACK336" s="6"/>
      <c r="ACL336" s="6"/>
      <c r="ACM336" s="6"/>
      <c r="ACN336" s="6"/>
      <c r="ACO336" s="6"/>
      <c r="ACP336" s="6"/>
      <c r="ACQ336" s="6"/>
      <c r="ACR336" s="6"/>
      <c r="ACS336" s="6"/>
      <c r="ACT336" s="6"/>
      <c r="ACU336" s="6"/>
      <c r="ACV336" s="6"/>
      <c r="ACW336" s="6"/>
      <c r="ACX336" s="6"/>
      <c r="ACY336" s="6"/>
      <c r="ACZ336" s="6"/>
      <c r="ADA336" s="6"/>
      <c r="ADB336" s="6"/>
      <c r="ADC336" s="6"/>
      <c r="ADD336" s="6"/>
      <c r="ADE336" s="6"/>
      <c r="ADF336" s="6"/>
      <c r="ADG336" s="6"/>
      <c r="ADH336" s="6"/>
      <c r="ADI336" s="6"/>
      <c r="ADJ336" s="6"/>
      <c r="ADK336" s="6"/>
      <c r="ADL336" s="6"/>
      <c r="ADM336" s="6"/>
      <c r="ADN336" s="6"/>
      <c r="ADO336" s="6"/>
      <c r="ADP336" s="6"/>
      <c r="ADQ336" s="6"/>
      <c r="ADR336" s="6"/>
      <c r="ADS336" s="6"/>
      <c r="ADT336" s="6"/>
      <c r="ADU336" s="6"/>
      <c r="ADV336" s="6"/>
      <c r="ADW336" s="6"/>
      <c r="ADX336" s="6"/>
      <c r="ADY336" s="6"/>
      <c r="ADZ336" s="6"/>
      <c r="AEA336" s="6"/>
      <c r="AEB336" s="6"/>
      <c r="AEC336" s="6"/>
      <c r="AED336" s="6"/>
      <c r="AEE336" s="6"/>
      <c r="AEF336" s="6"/>
      <c r="AEG336" s="6"/>
      <c r="AEH336" s="6"/>
      <c r="AEI336" s="6"/>
      <c r="AEJ336" s="6"/>
      <c r="AEK336" s="6"/>
      <c r="AEL336" s="6"/>
      <c r="AEM336" s="6"/>
      <c r="AEN336" s="6"/>
      <c r="AEO336" s="6"/>
      <c r="AEP336" s="6"/>
      <c r="AEQ336" s="6"/>
      <c r="AER336" s="6"/>
      <c r="AES336" s="6"/>
      <c r="AET336" s="6"/>
      <c r="AEU336" s="6"/>
      <c r="AEV336" s="6"/>
      <c r="AEW336" s="6"/>
      <c r="AEX336" s="6"/>
      <c r="AEY336" s="6"/>
      <c r="AEZ336" s="6"/>
      <c r="AFA336" s="6"/>
      <c r="AFB336" s="6"/>
      <c r="AFC336" s="6"/>
      <c r="AFD336" s="6"/>
      <c r="AFE336" s="6"/>
      <c r="AFF336" s="6"/>
      <c r="AFG336" s="6"/>
      <c r="AFH336" s="6"/>
      <c r="AFI336" s="6"/>
      <c r="AFJ336" s="6"/>
      <c r="AFK336" s="6"/>
      <c r="AFL336" s="6"/>
      <c r="AFM336" s="6"/>
      <c r="AFN336" s="6"/>
      <c r="AFO336" s="6"/>
      <c r="AFP336" s="6"/>
      <c r="AFQ336" s="6"/>
      <c r="AFR336" s="6"/>
      <c r="AFS336" s="6"/>
      <c r="AFT336" s="6"/>
      <c r="AFU336" s="6"/>
      <c r="AFV336" s="6"/>
      <c r="AFW336" s="6"/>
      <c r="AFX336" s="6"/>
      <c r="AFY336" s="6"/>
      <c r="AFZ336" s="6"/>
      <c r="AGA336" s="6"/>
      <c r="AGB336" s="6"/>
      <c r="AGC336" s="6"/>
      <c r="AGD336" s="6"/>
      <c r="AGE336" s="6"/>
      <c r="AGF336" s="6"/>
      <c r="AGG336" s="6"/>
      <c r="AGH336" s="6"/>
      <c r="AGI336" s="6"/>
      <c r="AGJ336" s="6"/>
      <c r="AGK336" s="6"/>
      <c r="AGL336" s="6"/>
      <c r="AGM336" s="6"/>
      <c r="AGN336" s="6"/>
      <c r="AGO336" s="6"/>
      <c r="AGP336" s="6"/>
      <c r="AGQ336" s="6"/>
      <c r="AGR336" s="6"/>
      <c r="AGS336" s="6"/>
      <c r="AGT336" s="6"/>
      <c r="AGU336" s="6"/>
      <c r="AGV336" s="6"/>
      <c r="AGW336" s="6"/>
      <c r="AGX336" s="6"/>
      <c r="AGY336" s="6"/>
      <c r="AGZ336" s="6"/>
      <c r="AHA336" s="6"/>
      <c r="AHB336" s="6"/>
      <c r="AHC336" s="6"/>
      <c r="AHD336" s="6"/>
      <c r="AHE336" s="6"/>
      <c r="AHF336" s="6"/>
      <c r="AHG336" s="6"/>
      <c r="AHH336" s="6"/>
      <c r="AHI336" s="6"/>
      <c r="AHJ336" s="6"/>
      <c r="AHK336" s="6"/>
      <c r="AHL336" s="6"/>
      <c r="AHM336" s="6"/>
      <c r="AHN336" s="6"/>
      <c r="AHO336" s="6"/>
      <c r="AHP336" s="6"/>
      <c r="AHQ336" s="6"/>
      <c r="AHR336" s="6"/>
      <c r="AHS336" s="6"/>
      <c r="AHT336" s="6"/>
      <c r="AHU336" s="6"/>
      <c r="AHV336" s="6"/>
      <c r="AHW336" s="6"/>
      <c r="AHX336" s="6"/>
      <c r="AHY336" s="6"/>
      <c r="AHZ336" s="6"/>
      <c r="AIA336" s="6"/>
      <c r="AIB336" s="6"/>
      <c r="AIC336" s="6"/>
      <c r="AID336" s="6"/>
      <c r="AIE336" s="6"/>
      <c r="AIF336" s="6"/>
      <c r="AIG336" s="6"/>
      <c r="AIH336" s="6"/>
      <c r="AII336" s="6"/>
      <c r="AIJ336" s="6"/>
      <c r="AIK336" s="6"/>
      <c r="AIL336" s="6"/>
      <c r="AIM336" s="6"/>
      <c r="AIN336" s="6"/>
      <c r="AIO336" s="6"/>
      <c r="AIP336" s="6"/>
      <c r="AIQ336" s="6"/>
      <c r="AIR336" s="6"/>
      <c r="AIS336" s="6"/>
      <c r="AIT336" s="6"/>
      <c r="AIU336" s="6"/>
      <c r="AIV336" s="6"/>
      <c r="AIW336" s="6"/>
      <c r="AIX336" s="6"/>
      <c r="AIY336" s="6"/>
      <c r="AIZ336" s="6"/>
      <c r="AJA336" s="6"/>
      <c r="AJB336" s="6"/>
      <c r="AJC336" s="6"/>
      <c r="AJD336" s="6"/>
      <c r="AJE336" s="6"/>
      <c r="AJF336" s="6"/>
      <c r="AJG336" s="6"/>
      <c r="AJH336" s="6"/>
      <c r="AJI336" s="6"/>
      <c r="AJJ336" s="6"/>
      <c r="AJK336" s="6"/>
      <c r="AJL336" s="6"/>
      <c r="AJM336" s="6"/>
      <c r="AJN336" s="6"/>
      <c r="AJO336" s="6"/>
      <c r="AJP336" s="6"/>
      <c r="AJQ336" s="6"/>
      <c r="AJR336" s="6"/>
      <c r="AJS336" s="6"/>
      <c r="AJT336" s="6"/>
      <c r="AJU336" s="6"/>
      <c r="AJV336" s="6"/>
      <c r="AJW336" s="6"/>
      <c r="AJX336" s="6"/>
      <c r="AJY336" s="6"/>
      <c r="AJZ336" s="6"/>
      <c r="AKA336" s="6"/>
      <c r="AKB336" s="6"/>
      <c r="AKC336" s="6"/>
      <c r="AKD336" s="6"/>
      <c r="AKE336" s="6"/>
      <c r="AKF336" s="6"/>
      <c r="AKG336" s="6"/>
      <c r="AKH336" s="6"/>
      <c r="AKI336" s="6"/>
      <c r="AKJ336" s="6"/>
      <c r="AKK336" s="6"/>
      <c r="AKL336" s="6"/>
      <c r="AKM336" s="6"/>
      <c r="AKN336" s="6"/>
      <c r="AKO336" s="6"/>
      <c r="AKP336" s="6"/>
      <c r="AKQ336" s="6"/>
      <c r="AKR336" s="6"/>
      <c r="AKS336" s="6"/>
      <c r="AKT336" s="6"/>
      <c r="AKU336" s="6"/>
      <c r="AKV336" s="6"/>
      <c r="AKW336" s="6"/>
      <c r="AKX336" s="6"/>
      <c r="AKY336" s="6"/>
      <c r="AKZ336" s="6"/>
      <c r="ALA336" s="6"/>
      <c r="ALB336" s="6"/>
      <c r="ALC336" s="6"/>
      <c r="ALD336" s="6"/>
      <c r="ALE336" s="6"/>
      <c r="ALF336" s="6"/>
      <c r="ALG336" s="6"/>
      <c r="ALH336" s="6"/>
      <c r="ALI336" s="6"/>
      <c r="ALJ336" s="6"/>
      <c r="ALK336" s="6"/>
      <c r="ALL336" s="6"/>
      <c r="ALM336" s="6"/>
      <c r="ALN336" s="6"/>
      <c r="ALO336" s="6"/>
      <c r="ALP336" s="6"/>
      <c r="ALQ336" s="6"/>
      <c r="ALR336" s="6"/>
      <c r="ALS336" s="6"/>
      <c r="ALT336" s="6"/>
      <c r="ALU336" s="6"/>
      <c r="ALV336" s="6"/>
      <c r="ALW336" s="6"/>
      <c r="ALX336" s="6"/>
      <c r="ALY336" s="6"/>
      <c r="ALZ336" s="6"/>
      <c r="AMA336" s="6"/>
      <c r="AMB336" s="6"/>
      <c r="AMC336" s="6"/>
      <c r="AMD336" s="6"/>
      <c r="AME336" s="6"/>
      <c r="AMF336" s="6"/>
      <c r="AMG336" s="6"/>
      <c r="AMH336" s="6"/>
      <c r="AMI336" s="6"/>
      <c r="AMJ336" s="6"/>
      <c r="AMK336" s="6"/>
      <c r="AML336" s="6"/>
      <c r="AMM336" s="6"/>
      <c r="AMN336" s="6"/>
      <c r="AMO336" s="6"/>
      <c r="AMP336" s="6"/>
      <c r="AMQ336" s="6"/>
      <c r="AMR336" s="6"/>
      <c r="AMS336" s="6"/>
      <c r="AMT336" s="6"/>
      <c r="AMU336" s="6"/>
      <c r="AMV336" s="6"/>
      <c r="AMW336" s="6"/>
      <c r="AMX336" s="6"/>
      <c r="AMY336" s="6"/>
      <c r="AMZ336" s="6"/>
      <c r="ANA336" s="6"/>
      <c r="ANB336" s="6"/>
      <c r="ANC336" s="6"/>
      <c r="AND336" s="6"/>
      <c r="ANE336" s="6"/>
      <c r="ANF336" s="6"/>
      <c r="ANG336" s="6"/>
      <c r="ANH336" s="6"/>
      <c r="ANI336" s="6"/>
      <c r="ANJ336" s="6"/>
      <c r="ANK336" s="6"/>
      <c r="ANL336" s="6"/>
      <c r="ANM336" s="6"/>
      <c r="ANN336" s="6"/>
      <c r="ANO336" s="6"/>
      <c r="ANP336" s="6"/>
      <c r="ANQ336" s="6"/>
      <c r="ANR336" s="6"/>
      <c r="ANS336" s="6"/>
      <c r="ANT336" s="6"/>
      <c r="ANU336" s="6"/>
      <c r="ANV336" s="6"/>
      <c r="ANW336" s="6"/>
      <c r="ANX336" s="6"/>
      <c r="ANY336" s="6"/>
      <c r="ANZ336" s="6"/>
      <c r="AOA336" s="6"/>
      <c r="AOB336" s="6"/>
      <c r="AOC336" s="6"/>
      <c r="AOD336" s="6"/>
      <c r="AOE336" s="6"/>
      <c r="AOF336" s="6"/>
      <c r="AOG336" s="6"/>
      <c r="AOH336" s="6"/>
      <c r="AOI336" s="6"/>
      <c r="AOJ336" s="6"/>
      <c r="AOK336" s="6"/>
      <c r="AOL336" s="6"/>
      <c r="AOM336" s="6"/>
      <c r="AON336" s="6"/>
      <c r="AOO336" s="6"/>
      <c r="AOP336" s="6"/>
      <c r="AOQ336" s="6"/>
      <c r="AOR336" s="6"/>
      <c r="AOS336" s="6"/>
      <c r="AOT336" s="6"/>
      <c r="AOU336" s="6"/>
      <c r="AOV336" s="6"/>
      <c r="AOW336" s="6"/>
      <c r="AOX336" s="6"/>
      <c r="AOY336" s="6"/>
      <c r="AOZ336" s="6"/>
      <c r="APA336" s="6"/>
      <c r="APB336" s="6"/>
      <c r="APC336" s="6"/>
      <c r="APD336" s="6"/>
      <c r="APE336" s="6"/>
      <c r="APF336" s="6"/>
      <c r="APG336" s="6"/>
      <c r="APH336" s="6"/>
      <c r="API336" s="6"/>
      <c r="APJ336" s="6"/>
      <c r="APK336" s="6"/>
      <c r="APL336" s="6"/>
      <c r="APM336" s="6"/>
      <c r="APN336" s="6"/>
      <c r="APO336" s="6"/>
      <c r="APP336" s="6"/>
      <c r="APQ336" s="6"/>
      <c r="APR336" s="6"/>
      <c r="APS336" s="6"/>
      <c r="APT336" s="6"/>
      <c r="APU336" s="6"/>
      <c r="APV336" s="6"/>
      <c r="APW336" s="6"/>
      <c r="APX336" s="6"/>
      <c r="APY336" s="6"/>
      <c r="APZ336" s="6"/>
      <c r="AQA336" s="6"/>
      <c r="AQB336" s="6"/>
      <c r="AQC336" s="6"/>
      <c r="AQD336" s="6"/>
      <c r="AQE336" s="6"/>
      <c r="AQF336" s="6"/>
      <c r="AQG336" s="6"/>
      <c r="AQH336" s="6"/>
      <c r="AQI336" s="6"/>
      <c r="AQJ336" s="6"/>
      <c r="AQK336" s="6"/>
      <c r="AQL336" s="6"/>
      <c r="AQM336" s="6"/>
      <c r="AQN336" s="6"/>
      <c r="AQO336" s="6"/>
      <c r="AQP336" s="6"/>
      <c r="AQQ336" s="6"/>
      <c r="AQR336" s="6"/>
      <c r="AQS336" s="6"/>
      <c r="AQT336" s="6"/>
      <c r="AQU336" s="6"/>
      <c r="AQV336" s="6"/>
      <c r="AQW336" s="6"/>
      <c r="AQX336" s="6"/>
      <c r="AQY336" s="6"/>
      <c r="AQZ336" s="6"/>
      <c r="ARA336" s="6"/>
      <c r="ARB336" s="6"/>
      <c r="ARC336" s="6"/>
      <c r="ARD336" s="6"/>
      <c r="ARE336" s="6"/>
      <c r="ARF336" s="6"/>
      <c r="ARG336" s="6"/>
      <c r="ARH336" s="6"/>
      <c r="ARI336" s="6"/>
      <c r="ARJ336" s="6"/>
      <c r="ARK336" s="6"/>
      <c r="ARL336" s="6"/>
      <c r="ARM336" s="6"/>
      <c r="ARN336" s="6"/>
      <c r="ARO336" s="6"/>
      <c r="ARP336" s="6"/>
      <c r="ARQ336" s="6"/>
      <c r="ARR336" s="6"/>
      <c r="ARS336" s="6"/>
      <c r="ART336" s="6"/>
      <c r="ARU336" s="6"/>
      <c r="ARV336" s="6"/>
      <c r="ARW336" s="6"/>
      <c r="ARX336" s="6"/>
      <c r="ARY336" s="6"/>
      <c r="ARZ336" s="6"/>
      <c r="ASA336" s="6"/>
      <c r="ASB336" s="6"/>
      <c r="ASC336" s="6"/>
      <c r="ASD336" s="6"/>
      <c r="ASE336" s="6"/>
      <c r="ASF336" s="6"/>
      <c r="ASG336" s="6"/>
      <c r="ASH336" s="6"/>
      <c r="ASI336" s="6"/>
      <c r="ASJ336" s="6"/>
      <c r="ASK336" s="6"/>
      <c r="ASL336" s="6"/>
      <c r="ASM336" s="6"/>
      <c r="ASN336" s="6"/>
      <c r="ASO336" s="6"/>
      <c r="ASP336" s="6"/>
      <c r="ASQ336" s="6"/>
      <c r="ASR336" s="6"/>
      <c r="ASS336" s="6"/>
      <c r="AST336" s="6"/>
      <c r="ASU336" s="6"/>
      <c r="ASV336" s="6"/>
      <c r="ASW336" s="6"/>
      <c r="ASX336" s="6"/>
      <c r="ASY336" s="6"/>
      <c r="ASZ336" s="6"/>
      <c r="ATA336" s="6"/>
      <c r="ATB336" s="6"/>
      <c r="ATC336" s="6"/>
      <c r="ATD336" s="6"/>
      <c r="ATE336" s="6"/>
      <c r="ATF336" s="6"/>
      <c r="ATG336" s="6"/>
      <c r="ATH336" s="6"/>
      <c r="ATI336" s="6"/>
      <c r="ATJ336" s="6"/>
    </row>
    <row r="337" spans="1:699" ht="14" customHeight="1" x14ac:dyDescent="0.25">
      <c r="A337" s="21"/>
      <c r="B337" s="13"/>
      <c r="D337" s="13"/>
      <c r="E337" s="13"/>
      <c r="F337" s="2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25"/>
      <c r="X337" s="25"/>
      <c r="Y337" s="53"/>
      <c r="Z337" s="53"/>
      <c r="AA337" s="25"/>
      <c r="AB337" s="25"/>
      <c r="AC337" s="25"/>
      <c r="AD337" s="25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60"/>
      <c r="BC337" s="78"/>
      <c r="BD337" s="78"/>
      <c r="BE337" s="78"/>
      <c r="BF337" s="89"/>
      <c r="BG337" s="13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59"/>
      <c r="BV337" s="59"/>
      <c r="BW337" s="59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K337" s="25"/>
      <c r="CL337" s="25"/>
      <c r="CM337" s="25"/>
      <c r="CN337" s="61"/>
      <c r="CO337" s="61"/>
      <c r="CP337" s="61"/>
      <c r="CQ337" s="61"/>
      <c r="CR337" s="61"/>
      <c r="CS337" s="25"/>
      <c r="CT337" s="25"/>
      <c r="CU337" s="25"/>
      <c r="CV337" s="25"/>
      <c r="CW337" s="25"/>
      <c r="CX337" s="13"/>
      <c r="CY337" s="13"/>
      <c r="CZ337" s="15"/>
      <c r="DA337" s="15"/>
      <c r="DB337" s="15"/>
      <c r="DC337" s="15"/>
      <c r="DD337" s="86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5"/>
      <c r="DR337" s="15"/>
      <c r="DS337" s="15"/>
      <c r="DT337" s="15"/>
      <c r="DU337" s="15"/>
      <c r="DV337" s="15"/>
      <c r="DW337" s="15"/>
      <c r="DX337" s="13"/>
      <c r="DY337" s="13"/>
      <c r="DZ337" s="13"/>
      <c r="EA337" s="13"/>
      <c r="EB337" s="15"/>
      <c r="EC337" s="6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64"/>
      <c r="EV337" s="13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3"/>
      <c r="FM337" s="6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3"/>
      <c r="GC337" s="13"/>
      <c r="GD337" s="13"/>
      <c r="GE337" s="65"/>
      <c r="GF337" s="13"/>
      <c r="GG337" s="13"/>
      <c r="GH337" s="13"/>
      <c r="GI337" s="13"/>
      <c r="GJ337" s="13"/>
      <c r="GK337" s="13"/>
      <c r="GL337" s="13"/>
      <c r="GM337" s="13"/>
      <c r="GN337" s="13"/>
      <c r="GO337" s="13"/>
      <c r="GP337" s="13"/>
      <c r="GQ337" s="13"/>
      <c r="GR337" s="13"/>
      <c r="GS337" s="13"/>
      <c r="GT337" s="13"/>
      <c r="GU337" s="13"/>
      <c r="GV337" s="13"/>
      <c r="GW337" s="63"/>
      <c r="GX337" s="13"/>
      <c r="GY337" s="13"/>
      <c r="GZ337" s="13"/>
      <c r="HA337" s="13"/>
      <c r="HB337" s="13"/>
      <c r="HC337" s="13"/>
      <c r="HD337" s="13"/>
      <c r="HE337" s="13"/>
      <c r="HF337" s="13"/>
      <c r="HG337" s="13"/>
      <c r="HH337" s="13"/>
      <c r="HI337" s="13"/>
      <c r="HJ337" s="13"/>
      <c r="HK337" s="13"/>
      <c r="HL337" s="13"/>
      <c r="HM337" s="13"/>
      <c r="HN337" s="13"/>
      <c r="HO337" s="65"/>
      <c r="HP337" s="13"/>
      <c r="HQ337" s="13"/>
      <c r="HR337" s="13"/>
      <c r="HS337" s="13"/>
      <c r="HT337" s="13"/>
      <c r="HU337" s="13"/>
      <c r="HV337" s="13"/>
      <c r="HW337" s="13"/>
      <c r="HX337" s="13"/>
      <c r="HY337" s="13"/>
      <c r="HZ337" s="13"/>
      <c r="IA337" s="13"/>
      <c r="IB337" s="13"/>
      <c r="IC337" s="13"/>
      <c r="ID337" s="13"/>
      <c r="IE337" s="13"/>
      <c r="IF337" s="13"/>
      <c r="IG337" s="63"/>
      <c r="IH337" s="13"/>
      <c r="II337" s="13"/>
      <c r="IJ337" s="13"/>
      <c r="IK337" s="13"/>
      <c r="IL337" s="13"/>
      <c r="IM337" s="13"/>
      <c r="IN337" s="13"/>
      <c r="IO337" s="13"/>
      <c r="IP337" s="13"/>
      <c r="IQ337" s="13"/>
      <c r="IR337" s="13"/>
      <c r="IS337" s="13"/>
      <c r="IT337" s="13"/>
      <c r="IU337" s="13"/>
      <c r="IV337" s="13"/>
      <c r="IW337" s="13"/>
      <c r="IX337" s="13"/>
      <c r="IY337" s="64"/>
      <c r="IZ337" s="13"/>
      <c r="JA337" s="13"/>
      <c r="JB337" s="13"/>
      <c r="JC337" s="13"/>
      <c r="JD337" s="13"/>
      <c r="JE337" s="13"/>
      <c r="JF337" s="13"/>
      <c r="JG337" s="13"/>
      <c r="JH337" s="13"/>
      <c r="JI337" s="13"/>
      <c r="JJ337" s="13"/>
      <c r="JK337" s="13"/>
      <c r="JL337" s="13"/>
      <c r="JM337" s="13"/>
      <c r="JN337" s="13"/>
      <c r="JO337" s="13"/>
      <c r="JP337" s="13"/>
      <c r="JQ337" s="13"/>
      <c r="JR337" s="13"/>
      <c r="JS337" s="13"/>
      <c r="JT337" s="13"/>
      <c r="JU337" s="13"/>
      <c r="JV337" s="13"/>
      <c r="JW337" s="13"/>
      <c r="JX337" s="13"/>
      <c r="JY337" s="13"/>
      <c r="JZ337" s="13"/>
      <c r="KA337" s="13"/>
      <c r="KB337" s="13"/>
      <c r="KC337" s="13"/>
      <c r="KD337" s="13"/>
      <c r="KE337" s="13"/>
      <c r="KF337" s="13"/>
      <c r="KG337" s="13"/>
      <c r="KH337" s="13"/>
      <c r="KI337" s="64"/>
      <c r="KJ337" s="13"/>
      <c r="KK337" s="13"/>
      <c r="KL337" s="13"/>
      <c r="KM337" s="13"/>
      <c r="KN337" s="13"/>
      <c r="KO337" s="13"/>
      <c r="KP337" s="13"/>
      <c r="KQ337" s="13"/>
      <c r="KR337" s="13"/>
      <c r="KS337" s="13"/>
      <c r="KT337" s="13"/>
      <c r="KU337" s="13"/>
      <c r="KV337" s="13"/>
      <c r="KW337" s="13"/>
      <c r="KX337" s="13"/>
      <c r="KY337" s="13"/>
      <c r="KZ337" s="42"/>
      <c r="LA337" s="42"/>
      <c r="LB337" s="42"/>
      <c r="LC337" s="42"/>
      <c r="LD337" s="42"/>
      <c r="LE337" s="42"/>
      <c r="LF337" s="42"/>
      <c r="LG337" s="42"/>
      <c r="LH337" s="42"/>
      <c r="LI337" s="42"/>
      <c r="LJ337" s="42"/>
      <c r="LK337" s="42"/>
      <c r="LL337" s="42"/>
      <c r="LM337" s="42"/>
      <c r="LN337" s="42"/>
      <c r="LO337" s="42"/>
      <c r="LP337" s="42"/>
      <c r="LQ337" s="42"/>
      <c r="LR337" s="42"/>
      <c r="LS337" s="42"/>
      <c r="LT337" s="42"/>
      <c r="LU337" s="42"/>
      <c r="LV337" s="42"/>
      <c r="LW337" s="42"/>
      <c r="LX337" s="42"/>
      <c r="LY337" s="42"/>
      <c r="LZ337" s="42"/>
      <c r="MA337" s="42"/>
      <c r="MB337" s="42"/>
      <c r="MC337" s="42"/>
      <c r="MD337" s="42"/>
      <c r="ME337" s="42"/>
      <c r="MF337" s="42"/>
      <c r="MG337" s="42"/>
      <c r="MH337" s="42"/>
      <c r="MI337" s="42"/>
      <c r="MJ337" s="42"/>
      <c r="MK337" s="42"/>
      <c r="ML337" s="42"/>
      <c r="MM337" s="42"/>
      <c r="MN337" s="42"/>
      <c r="MO337" s="42"/>
      <c r="MP337" s="42"/>
      <c r="MQ337" s="42"/>
      <c r="MR337" s="42"/>
      <c r="MS337" s="42"/>
      <c r="MT337" s="42"/>
      <c r="MU337" s="42"/>
      <c r="MV337" s="42"/>
      <c r="MW337" s="42"/>
      <c r="MX337" s="42"/>
      <c r="MY337" s="42"/>
      <c r="MZ337" s="42"/>
      <c r="NA337" s="42"/>
      <c r="NB337" s="42"/>
      <c r="NC337" s="42"/>
      <c r="ND337" s="42"/>
      <c r="NE337" s="42"/>
      <c r="NF337" s="42"/>
      <c r="NG337" s="42"/>
      <c r="NH337" s="42"/>
      <c r="NI337" s="42"/>
      <c r="NJ337" s="42"/>
      <c r="NK337" s="42"/>
      <c r="NL337" s="42"/>
      <c r="NM337" s="42"/>
      <c r="NN337" s="42"/>
      <c r="NO337" s="42"/>
      <c r="NP337" s="42"/>
      <c r="NQ337" s="42"/>
      <c r="NR337" s="42"/>
      <c r="NS337" s="42"/>
      <c r="NT337" s="42"/>
      <c r="NU337" s="42"/>
      <c r="NV337" s="42"/>
      <c r="NW337" s="42"/>
      <c r="NX337" s="42"/>
      <c r="NY337" s="42"/>
      <c r="NZ337" s="42"/>
      <c r="OA337" s="42"/>
      <c r="OB337" s="42"/>
      <c r="OC337" s="42"/>
      <c r="OD337" s="42"/>
      <c r="OE337" s="42"/>
      <c r="OF337" s="42"/>
      <c r="OG337" s="42"/>
      <c r="OH337" s="42"/>
      <c r="OI337" s="42"/>
      <c r="OJ337" s="42"/>
      <c r="OK337" s="42"/>
      <c r="OL337" s="42"/>
      <c r="OM337" s="42"/>
      <c r="ON337" s="42"/>
      <c r="OO337" s="42"/>
      <c r="OP337" s="42"/>
      <c r="OQ337" s="42"/>
      <c r="OR337" s="42"/>
      <c r="OS337" s="42"/>
      <c r="OT337" s="42"/>
      <c r="OU337" s="42"/>
      <c r="OV337" s="42"/>
      <c r="OW337" s="42"/>
      <c r="OX337" s="42"/>
      <c r="OY337" s="42"/>
      <c r="OZ337" s="42"/>
      <c r="PA337" s="42"/>
      <c r="PB337" s="42"/>
      <c r="PC337" s="42"/>
      <c r="PD337" s="42"/>
      <c r="PE337" s="42"/>
      <c r="PF337" s="42"/>
      <c r="PG337" s="42"/>
      <c r="PH337" s="42"/>
      <c r="PI337" s="42"/>
      <c r="PJ337" s="42"/>
      <c r="PK337" s="42"/>
      <c r="PL337" s="42"/>
      <c r="PM337" s="42"/>
      <c r="PN337" s="42"/>
      <c r="PO337" s="42"/>
      <c r="PP337" s="42"/>
      <c r="PQ337" s="42"/>
      <c r="PR337" s="42"/>
      <c r="PS337" s="42"/>
      <c r="PT337" s="42"/>
      <c r="PU337" s="42"/>
      <c r="PV337" s="42"/>
      <c r="PW337" s="42"/>
      <c r="PX337" s="42"/>
      <c r="PY337" s="42"/>
      <c r="PZ337" s="42"/>
      <c r="QA337" s="42"/>
      <c r="QB337" s="42"/>
      <c r="QC337" s="42"/>
      <c r="QD337" s="42"/>
      <c r="QE337" s="42"/>
      <c r="QF337" s="42"/>
      <c r="QG337" s="42"/>
      <c r="QH337" s="42"/>
      <c r="QI337" s="42"/>
      <c r="QJ337" s="42"/>
      <c r="QK337" s="42"/>
      <c r="QL337" s="42"/>
      <c r="QM337" s="42"/>
      <c r="QN337" s="42"/>
      <c r="QO337" s="42"/>
      <c r="QP337" s="42"/>
      <c r="QQ337" s="42"/>
      <c r="QR337" s="42"/>
      <c r="QS337" s="42"/>
      <c r="QT337" s="42"/>
      <c r="QU337" s="42"/>
      <c r="QV337" s="42"/>
      <c r="QW337" s="42"/>
      <c r="QX337" s="42"/>
      <c r="QY337" s="42"/>
      <c r="QZ337" s="42"/>
      <c r="RA337" s="42"/>
      <c r="RB337" s="42"/>
      <c r="RC337" s="42"/>
      <c r="RD337" s="42"/>
      <c r="RE337" s="42"/>
      <c r="RF337" s="42"/>
      <c r="RG337" s="42"/>
      <c r="RH337" s="42"/>
      <c r="RI337" s="42"/>
      <c r="RJ337" s="42"/>
      <c r="RK337" s="42"/>
      <c r="RL337" s="42"/>
      <c r="RM337" s="42"/>
      <c r="RN337" s="42"/>
      <c r="RO337" s="42"/>
      <c r="RP337" s="42"/>
      <c r="RQ337" s="42"/>
      <c r="RR337" s="42"/>
      <c r="RS337" s="42"/>
      <c r="RT337" s="42"/>
      <c r="RU337" s="42"/>
      <c r="RV337" s="42"/>
      <c r="RW337" s="42"/>
      <c r="RX337" s="42"/>
      <c r="RY337" s="42"/>
      <c r="RZ337" s="42"/>
      <c r="SA337" s="42"/>
      <c r="SB337" s="42"/>
      <c r="SC337" s="42"/>
      <c r="SD337" s="42"/>
      <c r="SE337" s="42"/>
      <c r="SF337" s="42"/>
      <c r="SG337" s="42"/>
      <c r="SH337" s="42"/>
      <c r="SI337" s="42"/>
      <c r="SJ337" s="42"/>
      <c r="SK337" s="42"/>
      <c r="SL337" s="42"/>
      <c r="SM337" s="42"/>
      <c r="SN337" s="42"/>
      <c r="SO337" s="42"/>
      <c r="SP337" s="42"/>
      <c r="SQ337" s="42"/>
      <c r="SR337" s="42"/>
      <c r="SS337" s="42"/>
      <c r="ST337" s="42"/>
      <c r="SU337" s="42"/>
      <c r="SV337" s="42"/>
      <c r="SW337" s="42"/>
      <c r="SX337" s="42"/>
      <c r="SY337" s="42"/>
      <c r="SZ337" s="42"/>
      <c r="TA337" s="42"/>
      <c r="TB337" s="42"/>
      <c r="TC337" s="42"/>
      <c r="TD337" s="42"/>
      <c r="TE337" s="42"/>
      <c r="TF337" s="42"/>
      <c r="TG337" s="42"/>
      <c r="TH337" s="42"/>
      <c r="TI337" s="42"/>
      <c r="TJ337" s="42"/>
      <c r="TK337" s="42"/>
      <c r="TL337" s="42"/>
      <c r="TM337" s="42"/>
      <c r="TN337" s="42"/>
      <c r="TO337" s="42"/>
      <c r="TP337" s="42"/>
      <c r="TQ337" s="36"/>
      <c r="TR337" s="36"/>
      <c r="TS337" s="36"/>
      <c r="TT337" s="36"/>
      <c r="TU337" s="36"/>
      <c r="TV337" s="36"/>
      <c r="TW337" s="36"/>
      <c r="TX337" s="36"/>
      <c r="TY337" s="36"/>
      <c r="TZ337" s="36"/>
      <c r="UA337" s="36"/>
      <c r="UB337" s="36"/>
      <c r="UC337" s="36"/>
      <c r="UD337" s="36"/>
      <c r="UE337" s="36"/>
      <c r="UF337" s="36"/>
      <c r="UG337" s="36"/>
      <c r="UH337" s="36"/>
      <c r="UI337" s="36"/>
      <c r="UJ337" s="36"/>
      <c r="UK337" s="36"/>
      <c r="UL337" s="36"/>
      <c r="UM337" s="36"/>
      <c r="UN337" s="36"/>
      <c r="UO337" s="36"/>
      <c r="UP337" s="36"/>
      <c r="UQ337" s="36"/>
      <c r="UR337" s="36"/>
      <c r="US337" s="36"/>
      <c r="UT337" s="36"/>
      <c r="UU337" s="36"/>
      <c r="UV337" s="36"/>
      <c r="UW337" s="36"/>
      <c r="UX337" s="36"/>
      <c r="UY337" s="36"/>
      <c r="UZ337" s="36"/>
      <c r="VA337" s="36"/>
      <c r="VB337" s="36"/>
      <c r="VC337" s="36"/>
      <c r="VD337" s="36"/>
      <c r="VE337" s="36"/>
      <c r="VF337" s="36"/>
      <c r="VG337" s="36"/>
      <c r="VH337" s="36"/>
      <c r="VI337" s="36"/>
      <c r="VJ337" s="36"/>
      <c r="VK337" s="36"/>
      <c r="VL337" s="36"/>
      <c r="VM337" s="36"/>
      <c r="VN337" s="36"/>
      <c r="VO337" s="36"/>
      <c r="VP337" s="36"/>
      <c r="VQ337" s="36"/>
      <c r="VR337" s="36"/>
      <c r="VS337" s="36"/>
      <c r="VT337" s="36"/>
      <c r="VU337" s="36"/>
      <c r="VV337" s="36"/>
      <c r="VW337" s="36"/>
      <c r="VX337" s="36"/>
      <c r="VY337" s="36"/>
      <c r="VZ337" s="36"/>
      <c r="WA337" s="36"/>
      <c r="WB337" s="36"/>
      <c r="WC337" s="36"/>
      <c r="WD337" s="36"/>
      <c r="WE337" s="36"/>
      <c r="WF337" s="36"/>
      <c r="WG337" s="36"/>
      <c r="WH337" s="36"/>
      <c r="WI337" s="36"/>
      <c r="WJ337" s="36"/>
      <c r="WK337" s="36"/>
      <c r="WL337" s="36"/>
      <c r="WM337" s="36"/>
      <c r="WN337" s="36"/>
      <c r="WO337" s="36"/>
      <c r="WP337" s="36"/>
      <c r="WQ337" s="36"/>
      <c r="WR337" s="36"/>
      <c r="WS337" s="36"/>
      <c r="WT337" s="36"/>
      <c r="WU337" s="36"/>
      <c r="WV337" s="36"/>
      <c r="WW337" s="36"/>
      <c r="WX337" s="36"/>
      <c r="WY337" s="36"/>
      <c r="WZ337" s="36"/>
      <c r="XA337" s="36"/>
      <c r="XB337" s="36"/>
      <c r="XC337" s="36"/>
      <c r="XD337" s="36"/>
      <c r="XE337" s="36"/>
      <c r="XF337" s="36"/>
      <c r="XG337" s="36"/>
      <c r="XH337" s="36"/>
      <c r="XI337" s="36"/>
      <c r="XJ337" s="36"/>
      <c r="XK337" s="36"/>
      <c r="XL337" s="36"/>
      <c r="XM337" s="36"/>
      <c r="XN337" s="36"/>
      <c r="XO337" s="36"/>
      <c r="XP337" s="36"/>
      <c r="XQ337" s="36"/>
      <c r="XR337" s="36"/>
      <c r="XS337" s="36"/>
      <c r="XT337" s="36"/>
      <c r="XU337" s="36"/>
      <c r="XV337" s="36"/>
      <c r="XW337" s="36"/>
      <c r="XX337" s="36"/>
      <c r="XY337" s="36"/>
      <c r="XZ337" s="36"/>
      <c r="YA337" s="36"/>
      <c r="YB337" s="36"/>
      <c r="YC337" s="36"/>
      <c r="YD337" s="36"/>
      <c r="YE337" s="36"/>
      <c r="YF337" s="36"/>
      <c r="YG337" s="36"/>
      <c r="YH337" s="36"/>
      <c r="YI337" s="36"/>
      <c r="YJ337" s="36"/>
      <c r="YK337" s="36"/>
      <c r="YL337" s="36"/>
      <c r="YM337" s="36"/>
      <c r="YN337" s="36"/>
      <c r="YO337" s="36"/>
      <c r="YP337" s="36"/>
      <c r="YQ337" s="36"/>
      <c r="YR337" s="36"/>
      <c r="YS337" s="36"/>
      <c r="YT337" s="36"/>
      <c r="YU337" s="36"/>
      <c r="YV337" s="36"/>
      <c r="YW337" s="36"/>
      <c r="YX337" s="36"/>
      <c r="YY337" s="36"/>
      <c r="YZ337" s="36"/>
      <c r="ZA337" s="36"/>
      <c r="ZB337" s="36"/>
      <c r="ZC337" s="36"/>
      <c r="ZD337" s="36"/>
      <c r="ZE337" s="36"/>
      <c r="ZF337" s="36"/>
      <c r="ZG337" s="36"/>
      <c r="ZH337" s="36"/>
      <c r="ZI337" s="36"/>
      <c r="ZJ337" s="36"/>
      <c r="ZK337" s="36"/>
      <c r="ZL337" s="36"/>
      <c r="ZM337" s="36"/>
      <c r="ZN337" s="36"/>
      <c r="ZO337" s="36"/>
      <c r="ZP337" s="36"/>
      <c r="ZQ337" s="36"/>
      <c r="ZR337" s="36"/>
      <c r="ZS337" s="36"/>
      <c r="ZT337" s="36"/>
      <c r="ZU337" s="36"/>
      <c r="ZV337" s="36"/>
      <c r="ZW337" s="36"/>
    </row>
    <row r="338" spans="1:699" x14ac:dyDescent="0.25">
      <c r="A338" s="21"/>
      <c r="B338" s="13"/>
      <c r="D338" s="13"/>
      <c r="E338" s="13"/>
      <c r="F338" s="22"/>
      <c r="G338" s="13"/>
      <c r="H338" s="13"/>
      <c r="I338" s="13"/>
      <c r="L338" s="13"/>
      <c r="M338" s="13"/>
      <c r="N338" s="13"/>
      <c r="P338" s="13"/>
      <c r="Q338" s="13"/>
      <c r="R338" s="13"/>
      <c r="S338" s="13"/>
      <c r="T338" s="13"/>
      <c r="U338" s="13"/>
      <c r="V338" s="13"/>
      <c r="Y338" s="53"/>
      <c r="Z338" s="53"/>
      <c r="AC338" s="25"/>
      <c r="AD338" s="25"/>
      <c r="BF338" s="27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43"/>
      <c r="BV338" s="43"/>
      <c r="BW338" s="43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K338" s="6"/>
      <c r="CL338" s="6"/>
      <c r="CM338" s="6"/>
      <c r="CX338" s="13"/>
      <c r="CY338" s="13"/>
      <c r="CZ338" s="26"/>
      <c r="DA338" s="26"/>
      <c r="DB338" s="26"/>
      <c r="DC338" s="26"/>
      <c r="DD338" s="29"/>
      <c r="DQ338" s="26"/>
      <c r="DR338" s="26"/>
      <c r="DS338" s="26"/>
      <c r="DT338" s="26"/>
      <c r="DU338" s="26"/>
      <c r="DV338" s="26"/>
      <c r="DW338" s="26"/>
      <c r="EB338" s="26"/>
      <c r="EC338" s="30"/>
      <c r="EU338" s="31"/>
      <c r="FM338" s="30"/>
      <c r="GE338" s="32"/>
      <c r="GW338" s="30"/>
      <c r="HO338" s="32"/>
      <c r="IG338" s="30"/>
      <c r="IY338" s="31"/>
      <c r="KI338" s="31"/>
      <c r="WH338" s="36"/>
      <c r="WI338" s="36"/>
      <c r="WJ338" s="36"/>
      <c r="WK338" s="36"/>
      <c r="WL338" s="36"/>
      <c r="WM338" s="36"/>
      <c r="WN338" s="36"/>
      <c r="WO338" s="36"/>
      <c r="WP338" s="36"/>
      <c r="WQ338" s="36"/>
      <c r="WR338" s="36"/>
      <c r="WS338" s="36"/>
      <c r="WT338" s="36"/>
      <c r="WU338" s="36"/>
      <c r="WV338" s="36"/>
      <c r="WW338" s="36"/>
      <c r="WX338" s="36"/>
      <c r="WY338" s="36"/>
      <c r="WZ338" s="36"/>
      <c r="XA338" s="36"/>
      <c r="XB338" s="36"/>
      <c r="XC338" s="36"/>
      <c r="XD338" s="36"/>
      <c r="XE338" s="36"/>
      <c r="XF338" s="36"/>
      <c r="XG338" s="36"/>
      <c r="XH338" s="36"/>
      <c r="XI338" s="36"/>
      <c r="XJ338" s="36"/>
      <c r="XK338" s="36"/>
      <c r="XL338" s="36"/>
      <c r="XM338" s="36"/>
      <c r="XN338" s="36"/>
      <c r="XO338" s="36"/>
      <c r="XP338" s="36"/>
      <c r="XQ338" s="36"/>
      <c r="XR338" s="36"/>
      <c r="XS338" s="36"/>
      <c r="XT338" s="36"/>
      <c r="XU338" s="36"/>
      <c r="XV338" s="36"/>
      <c r="XW338" s="36"/>
      <c r="XX338" s="36"/>
      <c r="XY338" s="36"/>
      <c r="XZ338" s="36"/>
      <c r="YA338" s="36"/>
      <c r="YB338" s="36"/>
      <c r="YC338" s="36"/>
      <c r="YD338" s="36"/>
      <c r="YE338" s="36"/>
      <c r="YF338" s="36"/>
      <c r="YG338" s="36"/>
      <c r="YH338" s="36"/>
      <c r="YI338" s="36"/>
      <c r="YJ338" s="36"/>
      <c r="YK338" s="36"/>
      <c r="YL338" s="36"/>
      <c r="YM338" s="36"/>
      <c r="YN338" s="36"/>
      <c r="YO338" s="36"/>
      <c r="YP338" s="36"/>
      <c r="YQ338" s="36"/>
      <c r="YR338" s="36"/>
      <c r="YS338" s="36"/>
      <c r="YT338" s="36"/>
      <c r="YU338" s="36"/>
      <c r="YV338" s="36"/>
      <c r="YW338" s="36"/>
      <c r="YX338" s="36"/>
      <c r="YY338" s="36"/>
      <c r="YZ338" s="36"/>
      <c r="ZA338" s="36"/>
      <c r="ZB338" s="36"/>
      <c r="ZC338" s="36"/>
      <c r="ZD338" s="36"/>
      <c r="ZE338" s="36"/>
      <c r="ZF338" s="36"/>
      <c r="ZG338" s="36"/>
      <c r="ZH338" s="36"/>
      <c r="ZI338" s="36"/>
      <c r="ZJ338" s="36"/>
      <c r="ZK338" s="36"/>
      <c r="ZL338" s="36"/>
      <c r="ZM338" s="36"/>
      <c r="ZN338" s="36"/>
      <c r="ZO338" s="36"/>
      <c r="ZP338" s="36"/>
      <c r="ZQ338" s="36"/>
      <c r="ZR338" s="36"/>
      <c r="ZS338" s="36"/>
      <c r="ZT338" s="36"/>
      <c r="ZU338" s="36"/>
      <c r="ZV338" s="36"/>
      <c r="ZW338" s="36"/>
    </row>
    <row r="339" spans="1:699" ht="19" customHeight="1" x14ac:dyDescent="0.25">
      <c r="A339" s="21"/>
      <c r="B339" s="13"/>
      <c r="D339" s="13"/>
      <c r="E339" s="13"/>
      <c r="F339" s="22"/>
      <c r="G339" s="13"/>
      <c r="H339" s="13"/>
      <c r="I339" s="13"/>
      <c r="Y339" s="53"/>
      <c r="Z339" s="53"/>
      <c r="AC339" s="25"/>
      <c r="AD339" s="25"/>
      <c r="AG339" s="23"/>
      <c r="AH339" s="42"/>
      <c r="AI339" s="42"/>
      <c r="AY339" s="13"/>
      <c r="AZ339" s="13"/>
      <c r="BA339" s="13"/>
      <c r="BF339" s="27"/>
      <c r="BU339" s="43"/>
      <c r="BV339" s="43"/>
      <c r="BW339" s="43"/>
      <c r="CX339" s="13"/>
      <c r="CY339" s="13"/>
      <c r="CZ339" s="26"/>
      <c r="DA339" s="26"/>
      <c r="DB339" s="26"/>
      <c r="DC339" s="26"/>
      <c r="DD339" s="29"/>
      <c r="DQ339" s="26"/>
      <c r="DR339" s="26"/>
      <c r="DS339" s="26"/>
      <c r="DT339" s="26"/>
      <c r="DU339" s="26"/>
      <c r="DV339" s="26"/>
      <c r="DW339" s="26"/>
      <c r="EB339" s="26"/>
      <c r="EC339" s="30"/>
      <c r="EU339" s="31"/>
      <c r="FM339" s="30"/>
      <c r="GE339" s="32"/>
      <c r="GW339" s="30"/>
      <c r="HO339" s="32"/>
      <c r="IG339" s="30"/>
      <c r="IY339" s="31"/>
      <c r="KI339" s="31"/>
    </row>
    <row r="340" spans="1:699" x14ac:dyDescent="0.25">
      <c r="A340" s="21"/>
      <c r="B340" s="13"/>
      <c r="D340" s="13"/>
      <c r="E340" s="13"/>
      <c r="F340" s="22"/>
      <c r="G340" s="13"/>
      <c r="H340" s="13"/>
      <c r="I340" s="13"/>
      <c r="L340" s="13"/>
      <c r="M340" s="13"/>
      <c r="N340" s="13"/>
      <c r="P340" s="13"/>
      <c r="Q340" s="13"/>
      <c r="R340" s="13"/>
      <c r="S340" s="13"/>
      <c r="T340" s="13"/>
      <c r="U340" s="13"/>
      <c r="V340" s="13"/>
      <c r="Y340" s="53"/>
      <c r="Z340" s="53"/>
      <c r="AC340" s="25"/>
      <c r="AD340" s="25"/>
      <c r="AI340" s="42"/>
      <c r="AY340" s="13"/>
      <c r="AZ340" s="13"/>
      <c r="BA340" s="13"/>
      <c r="BF340" s="27"/>
      <c r="BG340" s="23"/>
      <c r="BU340" s="43"/>
      <c r="BV340" s="43"/>
      <c r="BW340" s="43"/>
      <c r="CX340" s="13"/>
      <c r="CY340" s="13"/>
      <c r="CZ340" s="26"/>
      <c r="DA340" s="26"/>
      <c r="DB340" s="26"/>
      <c r="DC340" s="26"/>
      <c r="DD340" s="29"/>
      <c r="DQ340" s="26"/>
      <c r="DR340" s="26"/>
      <c r="DS340" s="26"/>
      <c r="DT340" s="26"/>
      <c r="DU340" s="26"/>
      <c r="DV340" s="26"/>
      <c r="DW340" s="26"/>
      <c r="EB340" s="26"/>
      <c r="EC340" s="30"/>
      <c r="EU340" s="31"/>
      <c r="FM340" s="30"/>
      <c r="GE340" s="32"/>
      <c r="GW340" s="30"/>
      <c r="HO340" s="32"/>
      <c r="IG340" s="30"/>
      <c r="IY340" s="31"/>
      <c r="KI340" s="31"/>
      <c r="WH340" s="36"/>
      <c r="WI340" s="36"/>
      <c r="WJ340" s="36"/>
      <c r="WK340" s="36"/>
      <c r="WL340" s="36"/>
      <c r="WM340" s="36"/>
      <c r="WN340" s="36"/>
      <c r="WO340" s="36"/>
      <c r="WP340" s="36"/>
      <c r="WQ340" s="36"/>
      <c r="WR340" s="36"/>
      <c r="WS340" s="36"/>
      <c r="WT340" s="36"/>
      <c r="WU340" s="36"/>
      <c r="WV340" s="36"/>
      <c r="WW340" s="36"/>
      <c r="WX340" s="36"/>
      <c r="WY340" s="36"/>
      <c r="WZ340" s="36"/>
      <c r="XA340" s="36"/>
      <c r="XB340" s="36"/>
      <c r="XC340" s="36"/>
      <c r="XD340" s="36"/>
      <c r="XE340" s="36"/>
      <c r="XF340" s="36"/>
      <c r="XG340" s="36"/>
      <c r="XH340" s="36"/>
      <c r="XI340" s="36"/>
      <c r="XJ340" s="36"/>
      <c r="XK340" s="36"/>
      <c r="XL340" s="36"/>
      <c r="XM340" s="36"/>
      <c r="XN340" s="36"/>
      <c r="XO340" s="36"/>
      <c r="XP340" s="36"/>
      <c r="XQ340" s="36"/>
      <c r="XR340" s="36"/>
      <c r="XS340" s="36"/>
      <c r="XT340" s="36"/>
      <c r="XU340" s="36"/>
      <c r="XV340" s="36"/>
      <c r="XW340" s="36"/>
      <c r="XX340" s="36"/>
      <c r="XY340" s="36"/>
      <c r="XZ340" s="36"/>
      <c r="YA340" s="36"/>
      <c r="YB340" s="36"/>
      <c r="YC340" s="36"/>
      <c r="YD340" s="36"/>
      <c r="YE340" s="36"/>
      <c r="YF340" s="36"/>
      <c r="YG340" s="36"/>
      <c r="YH340" s="36"/>
      <c r="YI340" s="36"/>
      <c r="YJ340" s="36"/>
      <c r="YK340" s="36"/>
      <c r="YL340" s="36"/>
      <c r="YM340" s="36"/>
      <c r="YN340" s="36"/>
      <c r="YO340" s="36"/>
      <c r="YP340" s="36"/>
      <c r="YQ340" s="36"/>
      <c r="YR340" s="36"/>
      <c r="YS340" s="36"/>
      <c r="YT340" s="36"/>
      <c r="YU340" s="36"/>
      <c r="YV340" s="36"/>
      <c r="YW340" s="36"/>
      <c r="YX340" s="36"/>
      <c r="YY340" s="36"/>
      <c r="YZ340" s="36"/>
      <c r="ZA340" s="36"/>
      <c r="ZB340" s="36"/>
      <c r="ZC340" s="36"/>
      <c r="ZD340" s="36"/>
      <c r="ZE340" s="36"/>
      <c r="ZF340" s="36"/>
      <c r="ZG340" s="36"/>
      <c r="ZH340" s="36"/>
      <c r="ZI340" s="36"/>
      <c r="ZJ340" s="36"/>
      <c r="ZK340" s="36"/>
      <c r="ZL340" s="36"/>
      <c r="ZM340" s="36"/>
      <c r="ZN340" s="36"/>
      <c r="ZO340" s="36"/>
      <c r="ZP340" s="36"/>
      <c r="ZQ340" s="36"/>
      <c r="ZR340" s="36"/>
      <c r="ZS340" s="36"/>
      <c r="ZT340" s="36"/>
      <c r="ZU340" s="36"/>
      <c r="ZV340" s="36"/>
      <c r="ZW340" s="36"/>
    </row>
    <row r="341" spans="1:699" x14ac:dyDescent="0.25">
      <c r="A341" s="21"/>
      <c r="B341" s="13"/>
      <c r="D341" s="13"/>
      <c r="E341" s="13"/>
      <c r="F341" s="22"/>
      <c r="G341" s="13"/>
      <c r="H341" s="13"/>
      <c r="I341" s="13"/>
      <c r="Y341" s="53"/>
      <c r="Z341" s="53"/>
      <c r="AC341" s="25"/>
      <c r="AD341" s="25"/>
      <c r="AG341" s="23"/>
      <c r="AH341" s="23"/>
      <c r="AI341" s="23"/>
      <c r="AY341" s="13"/>
      <c r="AZ341" s="13"/>
      <c r="BA341" s="13"/>
      <c r="BF341" s="27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43"/>
      <c r="BV341" s="43"/>
      <c r="BW341" s="43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K341" s="6"/>
      <c r="CL341" s="6"/>
      <c r="CM341" s="6"/>
      <c r="CX341" s="13"/>
      <c r="CY341" s="13"/>
      <c r="CZ341" s="26"/>
      <c r="DA341" s="26"/>
      <c r="DB341" s="26"/>
      <c r="DC341" s="26"/>
      <c r="DD341" s="29"/>
      <c r="DQ341" s="26"/>
      <c r="DR341" s="26"/>
      <c r="DS341" s="26"/>
      <c r="DT341" s="26"/>
      <c r="DU341" s="26"/>
      <c r="DV341" s="26"/>
      <c r="DW341" s="26"/>
      <c r="EB341" s="26"/>
      <c r="EC341" s="30"/>
      <c r="EU341" s="31"/>
      <c r="FM341" s="30"/>
      <c r="GE341" s="32"/>
      <c r="GW341" s="30"/>
      <c r="HO341" s="32"/>
      <c r="IG341" s="30"/>
      <c r="IY341" s="31"/>
      <c r="KI341" s="31"/>
    </row>
    <row r="342" spans="1:699" x14ac:dyDescent="0.25">
      <c r="A342" s="21"/>
      <c r="B342" s="13"/>
      <c r="D342" s="13"/>
      <c r="E342" s="13"/>
      <c r="F342" s="22"/>
      <c r="G342" s="13"/>
      <c r="H342" s="13"/>
      <c r="I342" s="13"/>
      <c r="Y342" s="53"/>
      <c r="Z342" s="53"/>
      <c r="AC342" s="25"/>
      <c r="AD342" s="25"/>
      <c r="BF342" s="27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43"/>
      <c r="BV342" s="43"/>
      <c r="BW342" s="43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K342" s="6"/>
      <c r="CL342" s="6"/>
      <c r="CM342" s="6"/>
      <c r="CX342" s="13"/>
      <c r="CY342" s="13"/>
      <c r="CZ342" s="26"/>
      <c r="DD342" s="29"/>
      <c r="DQ342" s="26"/>
      <c r="DR342" s="26"/>
      <c r="DS342" s="26"/>
      <c r="DT342" s="26"/>
      <c r="DU342" s="26"/>
      <c r="DV342" s="26"/>
      <c r="DW342" s="26"/>
      <c r="EB342" s="26"/>
      <c r="EC342" s="30"/>
      <c r="EU342" s="31"/>
      <c r="FM342" s="30"/>
      <c r="GE342" s="32"/>
      <c r="GW342" s="30"/>
      <c r="HO342" s="32"/>
      <c r="IG342" s="30"/>
      <c r="IY342" s="31"/>
      <c r="KI342" s="31"/>
    </row>
    <row r="343" spans="1:699" x14ac:dyDescent="0.25">
      <c r="A343" s="21"/>
      <c r="B343" s="13"/>
      <c r="D343" s="13"/>
      <c r="E343" s="13"/>
      <c r="F343" s="22"/>
      <c r="G343" s="13"/>
      <c r="H343" s="13"/>
      <c r="I343" s="13"/>
      <c r="Y343" s="53"/>
      <c r="Z343" s="53"/>
      <c r="AA343" s="43"/>
      <c r="AB343" s="43"/>
      <c r="AC343" s="25"/>
      <c r="AD343" s="25"/>
      <c r="AY343" s="13"/>
      <c r="AZ343" s="13"/>
      <c r="BA343" s="13"/>
      <c r="BF343" s="27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43"/>
      <c r="BV343" s="43"/>
      <c r="BW343" s="43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K343" s="6"/>
      <c r="CL343" s="6"/>
      <c r="CM343" s="6"/>
      <c r="CX343" s="13"/>
      <c r="CY343" s="13"/>
      <c r="CZ343" s="26"/>
      <c r="DA343" s="26"/>
      <c r="DB343" s="26"/>
      <c r="DC343" s="26"/>
      <c r="DD343" s="29"/>
      <c r="DQ343" s="26"/>
      <c r="DV343" s="26"/>
      <c r="DW343" s="26"/>
      <c r="EB343" s="26"/>
      <c r="EC343" s="30"/>
      <c r="EU343" s="31"/>
      <c r="FM343" s="30"/>
      <c r="GE343" s="32"/>
      <c r="GW343" s="30"/>
      <c r="HO343" s="32"/>
      <c r="IG343" s="30"/>
      <c r="IY343" s="31"/>
      <c r="KI343" s="31"/>
      <c r="KZ343" s="42"/>
      <c r="LA343" s="42"/>
      <c r="LB343" s="42"/>
      <c r="LC343" s="42"/>
      <c r="LD343" s="42"/>
      <c r="LE343" s="42"/>
      <c r="LF343" s="42"/>
      <c r="LG343" s="42"/>
      <c r="LH343" s="42"/>
      <c r="LI343" s="42"/>
      <c r="LJ343" s="42"/>
      <c r="LK343" s="42"/>
      <c r="LL343" s="42"/>
      <c r="LM343" s="42"/>
      <c r="LN343" s="42"/>
      <c r="LO343" s="42"/>
      <c r="LP343" s="42"/>
      <c r="LQ343" s="42"/>
      <c r="LR343" s="42"/>
      <c r="LS343" s="42"/>
      <c r="LT343" s="42"/>
      <c r="LU343" s="42"/>
      <c r="LV343" s="42"/>
      <c r="LW343" s="42"/>
      <c r="LX343" s="42"/>
      <c r="LY343" s="42"/>
      <c r="LZ343" s="42"/>
      <c r="MA343" s="42"/>
      <c r="MB343" s="42"/>
      <c r="MC343" s="42"/>
      <c r="MD343" s="42"/>
      <c r="ME343" s="42"/>
      <c r="MF343" s="42"/>
      <c r="MG343" s="42"/>
      <c r="MH343" s="42"/>
      <c r="MI343" s="42"/>
      <c r="MJ343" s="42"/>
      <c r="MK343" s="42"/>
      <c r="ML343" s="42"/>
      <c r="MM343" s="42"/>
      <c r="MN343" s="42"/>
      <c r="MO343" s="42"/>
      <c r="MP343" s="42"/>
      <c r="MQ343" s="42"/>
      <c r="MR343" s="42"/>
      <c r="MS343" s="42"/>
      <c r="MT343" s="42"/>
      <c r="MU343" s="42"/>
      <c r="MV343" s="42"/>
      <c r="MW343" s="42"/>
      <c r="MX343" s="42"/>
      <c r="MY343" s="42"/>
      <c r="MZ343" s="42"/>
      <c r="NA343" s="42"/>
      <c r="NB343" s="42"/>
      <c r="NC343" s="42"/>
      <c r="ND343" s="42"/>
      <c r="NE343" s="42"/>
      <c r="NF343" s="42"/>
      <c r="NG343" s="42"/>
      <c r="NH343" s="42"/>
      <c r="NI343" s="42"/>
      <c r="NJ343" s="42"/>
      <c r="NK343" s="42"/>
      <c r="NL343" s="42"/>
      <c r="NM343" s="42"/>
      <c r="NN343" s="42"/>
      <c r="NO343" s="42"/>
      <c r="NP343" s="42"/>
      <c r="NQ343" s="42"/>
      <c r="NR343" s="42"/>
      <c r="NS343" s="42"/>
      <c r="NT343" s="42"/>
      <c r="NU343" s="42"/>
      <c r="NV343" s="42"/>
      <c r="NW343" s="42"/>
      <c r="NX343" s="42"/>
      <c r="NY343" s="42"/>
      <c r="NZ343" s="42"/>
      <c r="OA343" s="42"/>
      <c r="OB343" s="42"/>
      <c r="OC343" s="42"/>
      <c r="OD343" s="42"/>
      <c r="OE343" s="42"/>
      <c r="OF343" s="42"/>
      <c r="OG343" s="42"/>
      <c r="OH343" s="42"/>
      <c r="OI343" s="42"/>
      <c r="OJ343" s="42"/>
      <c r="OK343" s="42"/>
      <c r="OL343" s="42"/>
      <c r="OM343" s="42"/>
      <c r="ON343" s="42"/>
      <c r="OO343" s="42"/>
      <c r="OP343" s="42"/>
      <c r="OQ343" s="42"/>
      <c r="OR343" s="42"/>
      <c r="OS343" s="42"/>
      <c r="OT343" s="42"/>
      <c r="OU343" s="42"/>
      <c r="OV343" s="42"/>
      <c r="OW343" s="42"/>
      <c r="OX343" s="42"/>
      <c r="OY343" s="42"/>
      <c r="OZ343" s="42"/>
      <c r="PA343" s="42"/>
      <c r="PB343" s="42"/>
      <c r="PC343" s="42"/>
      <c r="PD343" s="42"/>
      <c r="PE343" s="42"/>
      <c r="PF343" s="42"/>
      <c r="PG343" s="42"/>
      <c r="PH343" s="42"/>
      <c r="PI343" s="42"/>
      <c r="PJ343" s="42"/>
      <c r="PK343" s="42"/>
      <c r="PL343" s="42"/>
      <c r="PM343" s="42"/>
      <c r="PN343" s="42"/>
      <c r="PO343" s="42"/>
      <c r="PP343" s="42"/>
      <c r="PQ343" s="42"/>
      <c r="PR343" s="42"/>
      <c r="PS343" s="42"/>
      <c r="PT343" s="42"/>
      <c r="PU343" s="42"/>
      <c r="PV343" s="42"/>
      <c r="PW343" s="42"/>
      <c r="PX343" s="42"/>
      <c r="PY343" s="42"/>
      <c r="PZ343" s="42"/>
      <c r="QA343" s="42"/>
      <c r="QB343" s="42"/>
      <c r="QC343" s="42"/>
      <c r="QD343" s="42"/>
      <c r="QE343" s="42"/>
      <c r="QF343" s="42"/>
      <c r="QG343" s="42"/>
      <c r="QH343" s="42"/>
      <c r="QI343" s="42"/>
      <c r="QJ343" s="42"/>
      <c r="QK343" s="42"/>
      <c r="QL343" s="42"/>
      <c r="QM343" s="42"/>
      <c r="QN343" s="42"/>
      <c r="QO343" s="42"/>
      <c r="QP343" s="42"/>
      <c r="QQ343" s="42"/>
      <c r="QR343" s="42"/>
      <c r="QS343" s="42"/>
      <c r="QT343" s="42"/>
      <c r="QU343" s="42"/>
      <c r="QV343" s="42"/>
      <c r="QW343" s="42"/>
      <c r="QX343" s="42"/>
      <c r="QY343" s="42"/>
      <c r="QZ343" s="42"/>
      <c r="RA343" s="42"/>
      <c r="RB343" s="42"/>
      <c r="RC343" s="42"/>
      <c r="RD343" s="42"/>
      <c r="RE343" s="42"/>
      <c r="RF343" s="42"/>
      <c r="RG343" s="42"/>
      <c r="RH343" s="42"/>
      <c r="RI343" s="42"/>
      <c r="RJ343" s="42"/>
      <c r="RK343" s="42"/>
      <c r="RL343" s="42"/>
      <c r="RM343" s="42"/>
      <c r="RN343" s="42"/>
      <c r="RO343" s="42"/>
      <c r="RP343" s="42"/>
      <c r="RQ343" s="42"/>
      <c r="RR343" s="42"/>
      <c r="RS343" s="42"/>
      <c r="RT343" s="42"/>
      <c r="RU343" s="42"/>
      <c r="RV343" s="42"/>
      <c r="RW343" s="42"/>
      <c r="RX343" s="42"/>
      <c r="RY343" s="42"/>
      <c r="RZ343" s="42"/>
      <c r="SA343" s="42"/>
      <c r="SB343" s="42"/>
      <c r="SC343" s="42"/>
      <c r="SD343" s="42"/>
      <c r="SE343" s="42"/>
      <c r="SF343" s="42"/>
      <c r="SG343" s="42"/>
      <c r="SH343" s="42"/>
      <c r="SI343" s="42"/>
      <c r="SJ343" s="42"/>
      <c r="SK343" s="42"/>
      <c r="SL343" s="42"/>
      <c r="SM343" s="42"/>
      <c r="SN343" s="42"/>
      <c r="SO343" s="42"/>
      <c r="SP343" s="42"/>
      <c r="SQ343" s="42"/>
      <c r="SR343" s="42"/>
      <c r="SS343" s="42"/>
      <c r="ST343" s="42"/>
      <c r="SU343" s="42"/>
      <c r="SV343" s="42"/>
      <c r="SW343" s="42"/>
      <c r="SX343" s="42"/>
      <c r="SY343" s="42"/>
      <c r="SZ343" s="42"/>
      <c r="TA343" s="42"/>
      <c r="TB343" s="42"/>
      <c r="TC343" s="42"/>
      <c r="TD343" s="42"/>
      <c r="TE343" s="42"/>
      <c r="TF343" s="42"/>
      <c r="TG343" s="42"/>
      <c r="TH343" s="42"/>
      <c r="TI343" s="42"/>
      <c r="TJ343" s="42"/>
      <c r="TK343" s="42"/>
      <c r="TL343" s="42"/>
      <c r="TM343" s="42"/>
      <c r="TN343" s="42"/>
      <c r="TO343" s="42"/>
      <c r="TP343" s="42"/>
    </row>
    <row r="344" spans="1:699" x14ac:dyDescent="0.25">
      <c r="A344" s="21"/>
      <c r="B344" s="13"/>
      <c r="D344" s="13"/>
      <c r="E344" s="13"/>
      <c r="F344" s="22"/>
      <c r="G344" s="13"/>
      <c r="H344" s="13"/>
      <c r="I344" s="13"/>
      <c r="L344" s="4"/>
      <c r="M344" s="4"/>
      <c r="N344" s="4"/>
      <c r="P344" s="4"/>
      <c r="Q344" s="4"/>
      <c r="R344" s="4"/>
      <c r="S344" s="4"/>
      <c r="T344" s="4"/>
      <c r="U344" s="4"/>
      <c r="V344" s="4"/>
      <c r="Y344" s="53"/>
      <c r="Z344" s="53"/>
      <c r="AA344" s="43"/>
      <c r="AB344" s="43"/>
      <c r="AC344" s="25"/>
      <c r="AD344" s="25"/>
      <c r="AY344" s="13"/>
      <c r="AZ344" s="13"/>
      <c r="BA344" s="13"/>
      <c r="BF344" s="27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43"/>
      <c r="BV344" s="43"/>
      <c r="BW344" s="43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K344" s="6"/>
      <c r="CL344" s="6"/>
      <c r="CM344" s="6"/>
      <c r="CN344" s="105"/>
      <c r="CO344" s="105"/>
      <c r="CP344" s="105"/>
      <c r="CX344" s="13"/>
      <c r="CY344" s="13"/>
      <c r="CZ344" s="26"/>
      <c r="DA344" s="26"/>
      <c r="DB344" s="26"/>
      <c r="DC344" s="26"/>
      <c r="DD344" s="29"/>
      <c r="DQ344" s="26"/>
      <c r="DR344" s="26"/>
      <c r="DS344" s="26"/>
      <c r="DT344" s="26"/>
      <c r="DU344" s="26"/>
      <c r="DV344" s="26"/>
      <c r="DW344" s="26"/>
      <c r="EB344" s="26"/>
      <c r="EC344" s="30"/>
      <c r="EU344" s="31"/>
      <c r="FM344" s="30"/>
      <c r="GE344" s="32"/>
      <c r="GW344" s="30"/>
      <c r="HO344" s="32"/>
      <c r="IG344" s="30"/>
      <c r="IY344" s="31"/>
      <c r="KI344" s="31"/>
      <c r="KZ344" s="42"/>
      <c r="LA344" s="42"/>
      <c r="LB344" s="42"/>
      <c r="LC344" s="42"/>
      <c r="LD344" s="42"/>
      <c r="LE344" s="42"/>
      <c r="LF344" s="42"/>
      <c r="LG344" s="42"/>
      <c r="LH344" s="42"/>
      <c r="LI344" s="42"/>
      <c r="LJ344" s="42"/>
      <c r="LK344" s="42"/>
      <c r="LL344" s="42"/>
      <c r="LM344" s="42"/>
      <c r="LN344" s="42"/>
      <c r="LO344" s="42"/>
      <c r="LP344" s="42"/>
      <c r="LQ344" s="42"/>
      <c r="LR344" s="42"/>
      <c r="LS344" s="42"/>
      <c r="LT344" s="42"/>
      <c r="LU344" s="42"/>
      <c r="LV344" s="42"/>
      <c r="LW344" s="42"/>
      <c r="LX344" s="42"/>
      <c r="LY344" s="42"/>
      <c r="LZ344" s="42"/>
      <c r="MA344" s="42"/>
      <c r="MB344" s="42"/>
      <c r="MC344" s="42"/>
      <c r="MD344" s="42"/>
      <c r="ME344" s="42"/>
      <c r="MF344" s="42"/>
      <c r="MG344" s="42"/>
      <c r="MH344" s="42"/>
      <c r="MI344" s="42"/>
      <c r="MJ344" s="42"/>
      <c r="MK344" s="42"/>
      <c r="ML344" s="42"/>
      <c r="MM344" s="42"/>
      <c r="MN344" s="42"/>
      <c r="MO344" s="42"/>
      <c r="MP344" s="42"/>
      <c r="MQ344" s="42"/>
      <c r="MR344" s="42"/>
      <c r="MS344" s="42"/>
      <c r="MT344" s="42"/>
      <c r="MU344" s="42"/>
      <c r="MV344" s="42"/>
      <c r="MW344" s="42"/>
      <c r="MX344" s="42"/>
      <c r="MY344" s="42"/>
      <c r="MZ344" s="42"/>
      <c r="NA344" s="42"/>
      <c r="NB344" s="42"/>
      <c r="NC344" s="42"/>
      <c r="ND344" s="42"/>
      <c r="NE344" s="42"/>
      <c r="NF344" s="42"/>
      <c r="NG344" s="42"/>
      <c r="NH344" s="42"/>
      <c r="NI344" s="42"/>
      <c r="NJ344" s="42"/>
      <c r="NK344" s="42"/>
      <c r="NL344" s="42"/>
      <c r="NM344" s="42"/>
      <c r="NN344" s="42"/>
      <c r="NO344" s="42"/>
      <c r="NP344" s="42"/>
      <c r="NQ344" s="42"/>
      <c r="NR344" s="42"/>
      <c r="NS344" s="42"/>
      <c r="NT344" s="42"/>
      <c r="NU344" s="42"/>
      <c r="NV344" s="42"/>
      <c r="NW344" s="42"/>
      <c r="NX344" s="42"/>
      <c r="NY344" s="42"/>
      <c r="NZ344" s="42"/>
      <c r="OA344" s="42"/>
      <c r="OB344" s="42"/>
      <c r="OC344" s="42"/>
      <c r="OD344" s="42"/>
      <c r="OE344" s="42"/>
      <c r="OF344" s="42"/>
      <c r="OG344" s="42"/>
      <c r="OH344" s="42"/>
      <c r="OI344" s="42"/>
      <c r="OJ344" s="42"/>
      <c r="OK344" s="42"/>
      <c r="OL344" s="42"/>
      <c r="OM344" s="42"/>
      <c r="ON344" s="42"/>
      <c r="OO344" s="42"/>
      <c r="OP344" s="42"/>
      <c r="OQ344" s="42"/>
      <c r="OR344" s="42"/>
      <c r="OS344" s="42"/>
      <c r="OT344" s="42"/>
      <c r="OU344" s="42"/>
      <c r="OV344" s="42"/>
      <c r="OW344" s="42"/>
      <c r="OX344" s="42"/>
      <c r="OY344" s="42"/>
      <c r="OZ344" s="42"/>
      <c r="PA344" s="42"/>
      <c r="PB344" s="42"/>
      <c r="PC344" s="42"/>
      <c r="PD344" s="42"/>
      <c r="PE344" s="42"/>
      <c r="PF344" s="42"/>
      <c r="PG344" s="42"/>
      <c r="PH344" s="42"/>
      <c r="PI344" s="42"/>
      <c r="PJ344" s="42"/>
      <c r="PK344" s="42"/>
      <c r="PL344" s="42"/>
      <c r="PM344" s="42"/>
      <c r="PN344" s="42"/>
      <c r="PO344" s="42"/>
      <c r="PP344" s="42"/>
      <c r="PQ344" s="42"/>
      <c r="PR344" s="42"/>
      <c r="PS344" s="42"/>
      <c r="PT344" s="42"/>
      <c r="PU344" s="42"/>
      <c r="PV344" s="42"/>
      <c r="PW344" s="42"/>
      <c r="PX344" s="42"/>
      <c r="PY344" s="42"/>
      <c r="PZ344" s="42"/>
      <c r="QA344" s="42"/>
      <c r="QB344" s="42"/>
      <c r="QC344" s="42"/>
      <c r="QD344" s="42"/>
      <c r="QE344" s="42"/>
      <c r="QF344" s="42"/>
      <c r="QG344" s="42"/>
      <c r="QH344" s="42"/>
      <c r="QI344" s="42"/>
      <c r="QJ344" s="42"/>
      <c r="QK344" s="42"/>
      <c r="QL344" s="42"/>
      <c r="QM344" s="42"/>
      <c r="QN344" s="42"/>
      <c r="QO344" s="42"/>
      <c r="QP344" s="42"/>
      <c r="QQ344" s="42"/>
      <c r="QR344" s="42"/>
      <c r="QS344" s="42"/>
      <c r="QT344" s="42"/>
      <c r="QU344" s="42"/>
      <c r="QV344" s="42"/>
      <c r="QW344" s="42"/>
      <c r="QX344" s="42"/>
      <c r="QY344" s="42"/>
      <c r="QZ344" s="42"/>
      <c r="RA344" s="42"/>
      <c r="RB344" s="42"/>
      <c r="RC344" s="42"/>
      <c r="RD344" s="42"/>
      <c r="RE344" s="42"/>
      <c r="RF344" s="42"/>
      <c r="RG344" s="42"/>
      <c r="RH344" s="42"/>
      <c r="RI344" s="42"/>
      <c r="RJ344" s="42"/>
      <c r="RK344" s="42"/>
      <c r="RL344" s="42"/>
      <c r="RM344" s="42"/>
      <c r="RN344" s="42"/>
      <c r="RO344" s="42"/>
      <c r="RP344" s="42"/>
      <c r="RQ344" s="42"/>
      <c r="RR344" s="42"/>
      <c r="RS344" s="42"/>
      <c r="RT344" s="42"/>
      <c r="RU344" s="42"/>
      <c r="RV344" s="42"/>
      <c r="RW344" s="42"/>
      <c r="RX344" s="42"/>
      <c r="RY344" s="42"/>
      <c r="RZ344" s="42"/>
      <c r="SA344" s="42"/>
      <c r="SB344" s="42"/>
      <c r="SC344" s="42"/>
      <c r="SD344" s="42"/>
      <c r="SE344" s="42"/>
      <c r="SF344" s="42"/>
      <c r="SG344" s="42"/>
      <c r="SH344" s="42"/>
      <c r="SI344" s="42"/>
      <c r="SJ344" s="42"/>
      <c r="SK344" s="42"/>
      <c r="SL344" s="42"/>
      <c r="SM344" s="42"/>
      <c r="SN344" s="42"/>
      <c r="SO344" s="42"/>
      <c r="SP344" s="42"/>
      <c r="SQ344" s="42"/>
      <c r="SR344" s="42"/>
      <c r="SS344" s="42"/>
      <c r="ST344" s="42"/>
      <c r="SU344" s="42"/>
      <c r="SV344" s="42"/>
      <c r="SW344" s="42"/>
      <c r="SX344" s="42"/>
      <c r="SY344" s="42"/>
      <c r="SZ344" s="42"/>
      <c r="TA344" s="42"/>
      <c r="TB344" s="42"/>
      <c r="TC344" s="42"/>
      <c r="TD344" s="42"/>
      <c r="TE344" s="42"/>
      <c r="TF344" s="42"/>
      <c r="TG344" s="42"/>
      <c r="TH344" s="42"/>
      <c r="TI344" s="42"/>
      <c r="TJ344" s="42"/>
      <c r="TK344" s="42"/>
      <c r="TL344" s="42"/>
      <c r="TM344" s="42"/>
      <c r="TN344" s="42"/>
      <c r="TO344" s="42"/>
      <c r="TP344" s="42"/>
    </row>
    <row r="345" spans="1:699" x14ac:dyDescent="0.25">
      <c r="A345" s="21"/>
      <c r="B345" s="13"/>
      <c r="D345" s="13"/>
      <c r="E345" s="13"/>
      <c r="F345" s="22"/>
      <c r="G345" s="13"/>
      <c r="H345" s="13"/>
      <c r="I345" s="13"/>
      <c r="Y345" s="53"/>
      <c r="Z345" s="53"/>
      <c r="AA345" s="43"/>
      <c r="AB345" s="43"/>
      <c r="AC345" s="25"/>
      <c r="AD345" s="25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BF345" s="27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43"/>
      <c r="BV345" s="43"/>
      <c r="BW345" s="43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K345" s="6"/>
      <c r="CL345" s="6"/>
      <c r="CM345" s="6"/>
      <c r="CX345" s="13"/>
      <c r="CY345" s="13"/>
      <c r="CZ345" s="26"/>
      <c r="DA345" s="26"/>
      <c r="DB345" s="26"/>
      <c r="DC345" s="26"/>
      <c r="DD345" s="29"/>
      <c r="DE345" s="26"/>
      <c r="DF345" s="26"/>
      <c r="DG345" s="26"/>
      <c r="DH345" s="26"/>
      <c r="DI345" s="26"/>
      <c r="DJ345" s="26"/>
      <c r="DK345" s="26"/>
      <c r="DL345" s="26"/>
      <c r="DM345" s="26"/>
      <c r="DN345" s="26"/>
      <c r="DO345" s="26"/>
      <c r="DP345" s="26"/>
      <c r="DQ345" s="26"/>
      <c r="DR345" s="26"/>
      <c r="DS345" s="26"/>
      <c r="DT345" s="26"/>
      <c r="DU345" s="26"/>
      <c r="DV345" s="26"/>
      <c r="DW345" s="26"/>
      <c r="DX345" s="26"/>
      <c r="DY345" s="26"/>
      <c r="DZ345" s="26"/>
      <c r="EA345" s="26"/>
      <c r="EB345" s="26"/>
      <c r="EC345" s="30"/>
      <c r="ED345" s="42"/>
      <c r="EE345" s="42"/>
      <c r="EF345" s="42"/>
      <c r="EG345" s="42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31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M345" s="30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3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30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3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30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  <c r="IW345" s="42"/>
      <c r="IX345" s="42"/>
      <c r="IY345" s="31"/>
      <c r="IZ345" s="42"/>
      <c r="JA345" s="42"/>
      <c r="JB345" s="42"/>
      <c r="JC345" s="42"/>
      <c r="JD345" s="42"/>
      <c r="JE345" s="42"/>
      <c r="JF345" s="42"/>
      <c r="JG345" s="42"/>
      <c r="JH345" s="42"/>
      <c r="JI345" s="42"/>
      <c r="JJ345" s="42"/>
      <c r="JK345" s="42"/>
      <c r="JL345" s="42"/>
      <c r="JM345" s="42"/>
      <c r="JN345" s="42"/>
      <c r="JO345" s="42"/>
      <c r="JP345" s="42"/>
      <c r="JQ345" s="42"/>
      <c r="JR345" s="42"/>
      <c r="JS345" s="42"/>
      <c r="JT345" s="42"/>
      <c r="JU345" s="42"/>
      <c r="JV345" s="42"/>
      <c r="JW345" s="42"/>
      <c r="JX345" s="42"/>
      <c r="JY345" s="42"/>
      <c r="JZ345" s="42"/>
      <c r="KA345" s="42"/>
      <c r="KB345" s="42"/>
      <c r="KC345" s="42"/>
      <c r="KD345" s="42"/>
      <c r="KE345" s="42"/>
      <c r="KF345" s="42"/>
      <c r="KG345" s="42"/>
      <c r="KH345" s="42"/>
      <c r="KI345" s="31"/>
      <c r="KJ345" s="42"/>
      <c r="KK345" s="42"/>
      <c r="KL345" s="42"/>
      <c r="KM345" s="42"/>
      <c r="KN345" s="42"/>
      <c r="KO345" s="42"/>
      <c r="KP345" s="42"/>
      <c r="KQ345" s="42"/>
      <c r="KR345" s="42"/>
      <c r="KS345" s="42"/>
      <c r="KT345" s="42"/>
      <c r="KU345" s="42"/>
      <c r="KV345" s="42"/>
      <c r="KW345" s="42"/>
      <c r="KX345" s="42"/>
      <c r="KY345" s="42"/>
      <c r="KZ345" s="42"/>
      <c r="LA345" s="42"/>
      <c r="LB345" s="42"/>
      <c r="LC345" s="42"/>
      <c r="LD345" s="42"/>
      <c r="LE345" s="42"/>
      <c r="LF345" s="42"/>
      <c r="LG345" s="42"/>
      <c r="LH345" s="42"/>
      <c r="LI345" s="42"/>
      <c r="LJ345" s="42"/>
      <c r="LK345" s="42"/>
      <c r="LL345" s="42"/>
      <c r="LM345" s="42"/>
      <c r="LN345" s="42"/>
      <c r="LO345" s="42"/>
      <c r="LP345" s="42"/>
      <c r="LQ345" s="42"/>
      <c r="LR345" s="42"/>
      <c r="LS345" s="42"/>
      <c r="LT345" s="42"/>
      <c r="LU345" s="42"/>
      <c r="LV345" s="42"/>
      <c r="LW345" s="42"/>
      <c r="LX345" s="42"/>
      <c r="LY345" s="42"/>
      <c r="LZ345" s="42"/>
      <c r="MA345" s="42"/>
      <c r="MB345" s="42"/>
      <c r="MC345" s="42"/>
      <c r="MD345" s="42"/>
      <c r="ME345" s="42"/>
      <c r="MF345" s="42"/>
      <c r="MG345" s="42"/>
      <c r="MH345" s="42"/>
      <c r="MI345" s="42"/>
      <c r="MJ345" s="42"/>
      <c r="MK345" s="42"/>
      <c r="ML345" s="42"/>
      <c r="MM345" s="42"/>
      <c r="MN345" s="42"/>
      <c r="MO345" s="42"/>
      <c r="MP345" s="42"/>
      <c r="MQ345" s="42"/>
      <c r="MR345" s="42"/>
      <c r="MS345" s="42"/>
      <c r="MT345" s="42"/>
      <c r="MU345" s="42"/>
      <c r="MV345" s="42"/>
      <c r="MW345" s="42"/>
      <c r="MX345" s="42"/>
      <c r="MY345" s="42"/>
      <c r="MZ345" s="42"/>
      <c r="NA345" s="42"/>
      <c r="NB345" s="42"/>
      <c r="NC345" s="42"/>
      <c r="ND345" s="42"/>
      <c r="NE345" s="42"/>
      <c r="NF345" s="42"/>
      <c r="NG345" s="42"/>
      <c r="NH345" s="42"/>
      <c r="NI345" s="42"/>
      <c r="NJ345" s="42"/>
      <c r="NK345" s="42"/>
      <c r="NL345" s="42"/>
      <c r="NM345" s="42"/>
      <c r="NN345" s="42"/>
      <c r="NO345" s="42"/>
      <c r="NP345" s="42"/>
      <c r="NQ345" s="42"/>
      <c r="NR345" s="42"/>
      <c r="NS345" s="42"/>
      <c r="NT345" s="42"/>
      <c r="NU345" s="42"/>
      <c r="NV345" s="42"/>
      <c r="NW345" s="42"/>
      <c r="NX345" s="42"/>
      <c r="NY345" s="42"/>
      <c r="NZ345" s="42"/>
      <c r="OA345" s="42"/>
      <c r="OB345" s="42"/>
      <c r="OC345" s="42"/>
      <c r="OD345" s="42"/>
      <c r="OE345" s="42"/>
      <c r="OF345" s="42"/>
      <c r="OG345" s="42"/>
      <c r="OH345" s="42"/>
      <c r="OI345" s="42"/>
      <c r="OJ345" s="42"/>
      <c r="OK345" s="42"/>
      <c r="OL345" s="42"/>
      <c r="OM345" s="42"/>
      <c r="ON345" s="42"/>
      <c r="OO345" s="42"/>
      <c r="OP345" s="42"/>
      <c r="OQ345" s="42"/>
      <c r="OR345" s="42"/>
      <c r="OS345" s="42"/>
      <c r="OT345" s="42"/>
      <c r="OU345" s="42"/>
      <c r="OV345" s="42"/>
      <c r="OW345" s="42"/>
      <c r="OX345" s="42"/>
      <c r="OY345" s="42"/>
      <c r="OZ345" s="42"/>
      <c r="PA345" s="42"/>
      <c r="PB345" s="42"/>
      <c r="PC345" s="42"/>
      <c r="PD345" s="42"/>
      <c r="PE345" s="42"/>
      <c r="PF345" s="42"/>
      <c r="PG345" s="42"/>
      <c r="PH345" s="42"/>
      <c r="PI345" s="42"/>
      <c r="PJ345" s="42"/>
      <c r="PK345" s="42"/>
      <c r="PL345" s="42"/>
      <c r="PM345" s="42"/>
      <c r="PN345" s="42"/>
      <c r="PO345" s="42"/>
      <c r="PP345" s="42"/>
      <c r="PQ345" s="42"/>
      <c r="PR345" s="42"/>
      <c r="PS345" s="42"/>
      <c r="PT345" s="42"/>
      <c r="PU345" s="42"/>
      <c r="PV345" s="42"/>
      <c r="PW345" s="42"/>
      <c r="PX345" s="42"/>
      <c r="PY345" s="42"/>
      <c r="PZ345" s="42"/>
      <c r="QA345" s="42"/>
      <c r="QB345" s="42"/>
      <c r="QC345" s="42"/>
      <c r="QD345" s="42"/>
      <c r="QE345" s="42"/>
      <c r="QF345" s="42"/>
      <c r="QG345" s="42"/>
      <c r="QH345" s="42"/>
      <c r="QI345" s="42"/>
      <c r="QJ345" s="42"/>
      <c r="QK345" s="42"/>
      <c r="QL345" s="42"/>
      <c r="QM345" s="42"/>
      <c r="QN345" s="42"/>
      <c r="QO345" s="42"/>
      <c r="QP345" s="42"/>
      <c r="QQ345" s="42"/>
      <c r="QR345" s="42"/>
      <c r="QS345" s="42"/>
      <c r="QT345" s="42"/>
      <c r="QU345" s="42"/>
      <c r="QV345" s="42"/>
      <c r="QW345" s="42"/>
      <c r="QX345" s="42"/>
      <c r="QY345" s="42"/>
      <c r="QZ345" s="42"/>
      <c r="RA345" s="42"/>
      <c r="RB345" s="42"/>
      <c r="RC345" s="42"/>
      <c r="RD345" s="42"/>
      <c r="RE345" s="42"/>
      <c r="RF345" s="42"/>
      <c r="RG345" s="42"/>
      <c r="RH345" s="42"/>
      <c r="RI345" s="42"/>
      <c r="RJ345" s="42"/>
      <c r="RK345" s="42"/>
      <c r="RL345" s="42"/>
      <c r="RM345" s="42"/>
      <c r="RN345" s="42"/>
      <c r="RO345" s="42"/>
      <c r="RP345" s="42"/>
      <c r="RQ345" s="42"/>
      <c r="RR345" s="42"/>
      <c r="RS345" s="42"/>
      <c r="RT345" s="42"/>
      <c r="RU345" s="42"/>
      <c r="RV345" s="42"/>
      <c r="RW345" s="42"/>
      <c r="RX345" s="42"/>
      <c r="RY345" s="42"/>
      <c r="RZ345" s="42"/>
      <c r="SA345" s="42"/>
      <c r="SB345" s="42"/>
      <c r="SC345" s="42"/>
      <c r="SD345" s="42"/>
      <c r="SE345" s="42"/>
      <c r="SF345" s="42"/>
      <c r="SG345" s="42"/>
      <c r="SH345" s="42"/>
      <c r="SI345" s="42"/>
      <c r="SJ345" s="42"/>
      <c r="SK345" s="42"/>
      <c r="SL345" s="42"/>
      <c r="SM345" s="42"/>
      <c r="SN345" s="42"/>
      <c r="SO345" s="42"/>
      <c r="SP345" s="42"/>
      <c r="SQ345" s="42"/>
      <c r="SR345" s="42"/>
      <c r="SS345" s="42"/>
      <c r="ST345" s="42"/>
      <c r="SU345" s="42"/>
      <c r="SV345" s="42"/>
      <c r="SW345" s="42"/>
      <c r="SX345" s="42"/>
      <c r="SY345" s="42"/>
      <c r="SZ345" s="42"/>
      <c r="TA345" s="42"/>
      <c r="TB345" s="42"/>
      <c r="TC345" s="42"/>
      <c r="TD345" s="42"/>
      <c r="TE345" s="42"/>
      <c r="TF345" s="42"/>
      <c r="TG345" s="42"/>
      <c r="TH345" s="42"/>
      <c r="TI345" s="42"/>
      <c r="TJ345" s="42"/>
      <c r="TK345" s="42"/>
      <c r="TL345" s="42"/>
      <c r="TM345" s="42"/>
      <c r="TN345" s="42"/>
      <c r="TO345" s="42"/>
      <c r="TP345" s="42"/>
    </row>
    <row r="346" spans="1:699" x14ac:dyDescent="0.25">
      <c r="A346" s="21"/>
      <c r="B346" s="13"/>
      <c r="D346" s="13"/>
      <c r="E346" s="13"/>
      <c r="F346" s="22"/>
      <c r="G346" s="13"/>
      <c r="H346" s="13"/>
      <c r="I346" s="13"/>
      <c r="W346" s="4"/>
      <c r="X346" s="4"/>
      <c r="Y346" s="50"/>
      <c r="Z346" s="53"/>
      <c r="AC346" s="25"/>
      <c r="AD346" s="25"/>
      <c r="BF346" s="27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43"/>
      <c r="BV346" s="43"/>
      <c r="BW346" s="43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K346" s="6"/>
      <c r="CL346" s="6"/>
      <c r="CM346" s="6"/>
      <c r="CX346" s="13"/>
      <c r="CY346" s="13"/>
      <c r="CZ346" s="26"/>
      <c r="DA346" s="26"/>
      <c r="DB346" s="15"/>
      <c r="DC346" s="26"/>
      <c r="DD346" s="29"/>
      <c r="DV346" s="26"/>
      <c r="DW346" s="26"/>
      <c r="DX346" s="26"/>
      <c r="DY346" s="26"/>
      <c r="DZ346" s="26"/>
      <c r="EA346" s="26"/>
      <c r="EB346" s="26"/>
      <c r="EC346" s="30"/>
      <c r="EU346" s="31"/>
      <c r="FM346" s="30"/>
      <c r="GE346" s="32"/>
      <c r="GW346" s="30"/>
      <c r="HO346" s="32"/>
      <c r="IG346" s="30"/>
      <c r="IY346" s="31"/>
      <c r="KI346" s="31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</row>
    <row r="347" spans="1:699" x14ac:dyDescent="0.25">
      <c r="A347" s="21"/>
      <c r="B347" s="13"/>
      <c r="D347" s="13"/>
      <c r="E347" s="13"/>
      <c r="F347" s="22"/>
      <c r="G347" s="13"/>
      <c r="H347" s="13"/>
      <c r="I347" s="13"/>
      <c r="Y347" s="53"/>
      <c r="Z347" s="53"/>
      <c r="AA347" s="43"/>
      <c r="AB347" s="43"/>
      <c r="AC347" s="25"/>
      <c r="AD347" s="25"/>
      <c r="AI347" s="42"/>
      <c r="BF347" s="27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43"/>
      <c r="BV347" s="43"/>
      <c r="BW347" s="43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K347" s="6"/>
      <c r="CL347" s="6"/>
      <c r="CM347" s="6"/>
      <c r="CX347" s="13"/>
      <c r="CY347" s="13"/>
      <c r="CZ347" s="26"/>
      <c r="DA347" s="26"/>
      <c r="DB347" s="26"/>
      <c r="DC347" s="26"/>
      <c r="DD347" s="29"/>
      <c r="DV347" s="26"/>
      <c r="DW347" s="26"/>
      <c r="EB347" s="26"/>
      <c r="EC347" s="30"/>
      <c r="EU347" s="31"/>
      <c r="FM347" s="30"/>
      <c r="GE347" s="32"/>
      <c r="GW347" s="30"/>
      <c r="HO347" s="32"/>
      <c r="IG347" s="30"/>
      <c r="IY347" s="31"/>
      <c r="KI347" s="31"/>
    </row>
    <row r="348" spans="1:699" x14ac:dyDescent="0.25">
      <c r="A348" s="21"/>
      <c r="B348" s="13"/>
      <c r="D348" s="13"/>
      <c r="E348" s="13"/>
      <c r="F348" s="22"/>
      <c r="I348" s="13"/>
      <c r="Y348" s="53"/>
      <c r="Z348" s="53"/>
      <c r="AC348" s="25"/>
      <c r="AD348" s="25"/>
      <c r="AI348" s="42"/>
      <c r="BF348" s="27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43"/>
      <c r="BV348" s="43"/>
      <c r="BW348" s="43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K348" s="6"/>
      <c r="CL348" s="6"/>
      <c r="CM348" s="6"/>
      <c r="CX348" s="13"/>
      <c r="CY348" s="13"/>
      <c r="CZ348" s="26"/>
      <c r="DA348" s="26"/>
      <c r="DB348" s="26"/>
      <c r="DC348" s="26"/>
      <c r="DD348" s="29"/>
      <c r="DQ348" s="26"/>
      <c r="DR348" s="26"/>
      <c r="DS348" s="26"/>
      <c r="DT348" s="26"/>
      <c r="DU348" s="26"/>
      <c r="DV348" s="26"/>
      <c r="DW348" s="26"/>
      <c r="EB348" s="26"/>
      <c r="EC348" s="30"/>
      <c r="EU348" s="31"/>
      <c r="FM348" s="30"/>
      <c r="GE348" s="32"/>
      <c r="GW348" s="30"/>
      <c r="HO348" s="32"/>
      <c r="IG348" s="30"/>
      <c r="IY348" s="31"/>
      <c r="KI348" s="31"/>
    </row>
    <row r="349" spans="1:699" x14ac:dyDescent="0.25">
      <c r="A349" s="21"/>
      <c r="B349" s="13"/>
      <c r="D349" s="13"/>
      <c r="E349" s="13"/>
      <c r="F349" s="22"/>
      <c r="I349" s="13"/>
      <c r="Y349" s="53"/>
      <c r="Z349" s="53"/>
      <c r="AC349" s="25"/>
      <c r="AD349" s="25"/>
      <c r="AE349" s="23"/>
      <c r="AI349" s="42"/>
      <c r="BF349" s="27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43"/>
      <c r="BV349" s="43"/>
      <c r="BW349" s="43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K349" s="6"/>
      <c r="CL349" s="6"/>
      <c r="CM349" s="6"/>
      <c r="CN349" s="105"/>
      <c r="CO349" s="105"/>
      <c r="CP349" s="105"/>
      <c r="CQ349" s="105"/>
      <c r="CR349" s="158"/>
      <c r="CS349" s="97"/>
      <c r="CT349" s="97"/>
      <c r="CU349" s="97"/>
      <c r="CV349" s="97"/>
      <c r="CW349" s="97"/>
      <c r="CX349" s="13"/>
      <c r="CY349" s="13"/>
      <c r="CZ349" s="26"/>
      <c r="DA349" s="26"/>
      <c r="DB349" s="15"/>
      <c r="DC349" s="26"/>
      <c r="DD349" s="159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6"/>
      <c r="DR349" s="26"/>
      <c r="DS349" s="26"/>
      <c r="DT349" s="26"/>
      <c r="DU349" s="26"/>
      <c r="DV349" s="26"/>
      <c r="DW349" s="26"/>
      <c r="EB349" s="26"/>
      <c r="EC349" s="30"/>
      <c r="EU349" s="31"/>
      <c r="FM349" s="30"/>
      <c r="GE349" s="32"/>
      <c r="GW349" s="30"/>
      <c r="HO349" s="32"/>
      <c r="IG349" s="30"/>
      <c r="IY349" s="31"/>
      <c r="KI349" s="31"/>
      <c r="KZ349" s="21"/>
      <c r="LA349" s="21"/>
      <c r="LB349" s="21"/>
      <c r="LC349" s="21"/>
      <c r="LD349" s="21"/>
      <c r="LE349" s="21"/>
      <c r="LF349" s="21"/>
      <c r="LG349" s="21"/>
      <c r="LH349" s="21"/>
      <c r="LI349" s="21"/>
      <c r="LJ349" s="21"/>
      <c r="LK349" s="21"/>
      <c r="LL349" s="21"/>
      <c r="LM349" s="21"/>
      <c r="LN349" s="21"/>
      <c r="LO349" s="21"/>
      <c r="LP349" s="21"/>
      <c r="LQ349" s="21"/>
      <c r="LR349" s="21"/>
      <c r="LS349" s="21"/>
      <c r="LT349" s="21"/>
      <c r="LU349" s="21"/>
      <c r="LV349" s="21"/>
      <c r="LW349" s="21"/>
      <c r="LX349" s="21"/>
      <c r="LY349" s="21"/>
      <c r="LZ349" s="21"/>
      <c r="MA349" s="21"/>
      <c r="MB349" s="21"/>
      <c r="MC349" s="21"/>
      <c r="MD349" s="21"/>
      <c r="ME349" s="21"/>
      <c r="MF349" s="21"/>
      <c r="MG349" s="21"/>
      <c r="MH349" s="21"/>
      <c r="MI349" s="21"/>
      <c r="MJ349" s="21"/>
      <c r="MK349" s="21"/>
      <c r="ML349" s="21"/>
      <c r="MM349" s="21"/>
      <c r="MN349" s="21"/>
      <c r="MO349" s="21"/>
      <c r="MP349" s="21"/>
      <c r="MQ349" s="21"/>
      <c r="MR349" s="21"/>
      <c r="MS349" s="21"/>
      <c r="MT349" s="21"/>
      <c r="MU349" s="21"/>
      <c r="MV349" s="21"/>
      <c r="MW349" s="21"/>
      <c r="MX349" s="21"/>
      <c r="MY349" s="21"/>
      <c r="MZ349" s="21"/>
      <c r="NA349" s="21"/>
      <c r="NB349" s="21"/>
      <c r="NC349" s="21"/>
      <c r="ND349" s="21"/>
      <c r="NE349" s="21"/>
      <c r="NF349" s="21"/>
      <c r="NG349" s="21"/>
      <c r="NH349" s="21"/>
      <c r="NI349" s="21"/>
      <c r="NJ349" s="21"/>
      <c r="NK349" s="21"/>
      <c r="NL349" s="21"/>
      <c r="NM349" s="21"/>
      <c r="NN349" s="21"/>
      <c r="NO349" s="21"/>
      <c r="NP349" s="21"/>
      <c r="NQ349" s="21"/>
      <c r="NR349" s="21"/>
      <c r="NS349" s="21"/>
      <c r="NT349" s="21"/>
      <c r="NU349" s="21"/>
      <c r="NV349" s="21"/>
      <c r="NW349" s="21"/>
      <c r="NX349" s="21"/>
      <c r="NY349" s="21"/>
      <c r="NZ349" s="21"/>
      <c r="OA349" s="21"/>
      <c r="OB349" s="21"/>
      <c r="OC349" s="21"/>
      <c r="OD349" s="21"/>
      <c r="OE349" s="21"/>
      <c r="OF349" s="21"/>
      <c r="OG349" s="21"/>
      <c r="OH349" s="21"/>
      <c r="OI349" s="21"/>
      <c r="OJ349" s="21"/>
      <c r="OK349" s="21"/>
      <c r="OL349" s="21"/>
      <c r="OM349" s="21"/>
      <c r="ON349" s="21"/>
      <c r="OO349" s="21"/>
      <c r="OP349" s="21"/>
      <c r="OQ349" s="21"/>
      <c r="OR349" s="21"/>
      <c r="OS349" s="21"/>
      <c r="OT349" s="21"/>
      <c r="OU349" s="21"/>
      <c r="OV349" s="21"/>
      <c r="OW349" s="21"/>
      <c r="OX349" s="21"/>
      <c r="OY349" s="21"/>
      <c r="OZ349" s="21"/>
      <c r="PA349" s="21"/>
      <c r="PB349" s="21"/>
      <c r="PC349" s="21"/>
      <c r="PD349" s="21"/>
      <c r="PE349" s="21"/>
      <c r="PF349" s="21"/>
      <c r="PG349" s="21"/>
      <c r="PH349" s="21"/>
      <c r="PI349" s="21"/>
      <c r="PJ349" s="21"/>
      <c r="PK349" s="21"/>
      <c r="PL349" s="21"/>
      <c r="PM349" s="21"/>
      <c r="PN349" s="21"/>
      <c r="PO349" s="21"/>
      <c r="PP349" s="21"/>
      <c r="PQ349" s="21"/>
      <c r="PR349" s="21"/>
      <c r="PS349" s="21"/>
      <c r="PT349" s="21"/>
      <c r="PU349" s="21"/>
      <c r="PV349" s="21"/>
      <c r="PW349" s="21"/>
      <c r="PX349" s="21"/>
      <c r="PY349" s="21"/>
      <c r="PZ349" s="21"/>
      <c r="QA349" s="21"/>
      <c r="QB349" s="21"/>
      <c r="QC349" s="21"/>
      <c r="QD349" s="21"/>
      <c r="QE349" s="21"/>
      <c r="QF349" s="21"/>
      <c r="QG349" s="21"/>
      <c r="QH349" s="21"/>
      <c r="QI349" s="21"/>
      <c r="QJ349" s="21"/>
      <c r="QK349" s="21"/>
      <c r="QL349" s="21"/>
      <c r="QM349" s="21"/>
      <c r="QN349" s="21"/>
      <c r="QO349" s="21"/>
      <c r="QP349" s="21"/>
      <c r="QQ349" s="21"/>
      <c r="QR349" s="21"/>
      <c r="QS349" s="21"/>
      <c r="QT349" s="21"/>
      <c r="QU349" s="21"/>
      <c r="QV349" s="21"/>
      <c r="QW349" s="21"/>
      <c r="QX349" s="21"/>
      <c r="QY349" s="21"/>
      <c r="QZ349" s="21"/>
      <c r="RA349" s="21"/>
      <c r="RB349" s="21"/>
      <c r="RC349" s="21"/>
      <c r="RD349" s="21"/>
      <c r="RE349" s="21"/>
      <c r="RF349" s="21"/>
      <c r="RG349" s="21"/>
      <c r="RH349" s="21"/>
      <c r="RI349" s="21"/>
      <c r="RJ349" s="21"/>
      <c r="RK349" s="21"/>
      <c r="RL349" s="21"/>
      <c r="RM349" s="21"/>
      <c r="RN349" s="21"/>
      <c r="RO349" s="21"/>
      <c r="RP349" s="21"/>
      <c r="RQ349" s="21"/>
      <c r="RR349" s="21"/>
      <c r="RS349" s="21"/>
      <c r="RT349" s="21"/>
      <c r="RU349" s="21"/>
      <c r="RV349" s="21"/>
      <c r="RW349" s="21"/>
      <c r="RX349" s="21"/>
      <c r="RY349" s="21"/>
      <c r="RZ349" s="21"/>
      <c r="SA349" s="21"/>
      <c r="SB349" s="21"/>
      <c r="SC349" s="21"/>
      <c r="SD349" s="21"/>
      <c r="SE349" s="21"/>
      <c r="SF349" s="21"/>
      <c r="SG349" s="21"/>
      <c r="SH349" s="21"/>
      <c r="SI349" s="21"/>
      <c r="SJ349" s="21"/>
      <c r="SK349" s="21"/>
      <c r="SL349" s="21"/>
      <c r="SM349" s="21"/>
      <c r="SN349" s="21"/>
      <c r="SO349" s="21"/>
      <c r="SP349" s="21"/>
      <c r="SQ349" s="21"/>
      <c r="SR349" s="21"/>
      <c r="SS349" s="21"/>
      <c r="ST349" s="21"/>
      <c r="SU349" s="21"/>
      <c r="SV349" s="21"/>
      <c r="SW349" s="21"/>
      <c r="SX349" s="21"/>
      <c r="SY349" s="21"/>
      <c r="SZ349" s="21"/>
      <c r="TA349" s="21"/>
      <c r="TB349" s="21"/>
      <c r="TC349" s="21"/>
      <c r="TD349" s="21"/>
      <c r="TE349" s="21"/>
      <c r="TF349" s="21"/>
      <c r="TG349" s="21"/>
      <c r="TH349" s="21"/>
      <c r="TI349" s="21"/>
      <c r="TJ349" s="21"/>
      <c r="TK349" s="21"/>
      <c r="TL349" s="21"/>
      <c r="TM349" s="21"/>
      <c r="TN349" s="21"/>
      <c r="TO349" s="21"/>
      <c r="TP349" s="21"/>
      <c r="WH349" s="36"/>
      <c r="WI349" s="36"/>
      <c r="WJ349" s="36"/>
      <c r="WK349" s="36"/>
      <c r="WL349" s="36"/>
      <c r="WM349" s="36"/>
      <c r="WN349" s="36"/>
      <c r="WO349" s="36"/>
      <c r="WP349" s="36"/>
      <c r="WQ349" s="36"/>
      <c r="WR349" s="36"/>
      <c r="WS349" s="36"/>
      <c r="WT349" s="36"/>
      <c r="WU349" s="36"/>
      <c r="WV349" s="36"/>
      <c r="WW349" s="36"/>
      <c r="WX349" s="36"/>
      <c r="WY349" s="36"/>
      <c r="WZ349" s="36"/>
      <c r="XA349" s="36"/>
      <c r="XB349" s="36"/>
      <c r="XC349" s="36"/>
      <c r="XD349" s="36"/>
      <c r="XE349" s="36"/>
      <c r="XF349" s="36"/>
      <c r="XG349" s="36"/>
      <c r="XH349" s="36"/>
      <c r="XI349" s="36"/>
      <c r="XJ349" s="36"/>
      <c r="XK349" s="36"/>
      <c r="XL349" s="36"/>
      <c r="XM349" s="36"/>
      <c r="XN349" s="36"/>
      <c r="XO349" s="36"/>
      <c r="XP349" s="36"/>
      <c r="XQ349" s="36"/>
      <c r="XR349" s="36"/>
      <c r="XS349" s="36"/>
      <c r="XT349" s="36"/>
      <c r="XU349" s="36"/>
      <c r="XV349" s="36"/>
      <c r="XW349" s="36"/>
      <c r="XX349" s="36"/>
      <c r="XY349" s="36"/>
      <c r="XZ349" s="36"/>
      <c r="YA349" s="36"/>
      <c r="YB349" s="36"/>
      <c r="YC349" s="36"/>
      <c r="YD349" s="36"/>
      <c r="YE349" s="36"/>
      <c r="YF349" s="36"/>
      <c r="YG349" s="36"/>
      <c r="YH349" s="36"/>
      <c r="YI349" s="36"/>
      <c r="YJ349" s="36"/>
      <c r="YK349" s="36"/>
      <c r="YL349" s="36"/>
      <c r="YM349" s="36"/>
      <c r="YN349" s="36"/>
      <c r="YO349" s="36"/>
      <c r="YP349" s="36"/>
      <c r="YQ349" s="36"/>
      <c r="YR349" s="36"/>
      <c r="YS349" s="36"/>
      <c r="YT349" s="36"/>
      <c r="YU349" s="36"/>
      <c r="YV349" s="36"/>
      <c r="YW349" s="36"/>
      <c r="YX349" s="36"/>
      <c r="YY349" s="36"/>
      <c r="YZ349" s="36"/>
      <c r="ZA349" s="36"/>
      <c r="ZB349" s="36"/>
      <c r="ZC349" s="36"/>
      <c r="ZD349" s="36"/>
      <c r="ZE349" s="36"/>
      <c r="ZF349" s="36"/>
      <c r="ZG349" s="36"/>
      <c r="ZH349" s="36"/>
      <c r="ZI349" s="36"/>
      <c r="ZJ349" s="36"/>
      <c r="ZK349" s="36"/>
      <c r="ZL349" s="36"/>
      <c r="ZM349" s="36"/>
      <c r="ZN349" s="36"/>
      <c r="ZO349" s="36"/>
      <c r="ZP349" s="36"/>
      <c r="ZQ349" s="36"/>
      <c r="ZR349" s="36"/>
      <c r="ZS349" s="36"/>
      <c r="ZT349" s="36"/>
      <c r="ZU349" s="36"/>
      <c r="ZV349" s="36"/>
      <c r="ZW349" s="36"/>
    </row>
    <row r="350" spans="1:699" x14ac:dyDescent="0.25">
      <c r="A350" s="21"/>
      <c r="B350" s="13"/>
      <c r="D350" s="13"/>
      <c r="E350" s="13"/>
      <c r="F350" s="22"/>
      <c r="I350" s="13"/>
      <c r="Y350" s="53"/>
      <c r="Z350" s="53"/>
      <c r="AA350" s="43"/>
      <c r="AC350" s="25"/>
      <c r="AD350" s="25"/>
      <c r="AI350" s="42"/>
      <c r="AN350" s="42"/>
      <c r="BF350" s="27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43"/>
      <c r="BV350" s="43"/>
      <c r="BW350" s="43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K350" s="6"/>
      <c r="CL350" s="6"/>
      <c r="CM350" s="6"/>
      <c r="CN350" s="105"/>
      <c r="CO350" s="105"/>
      <c r="CP350" s="105"/>
      <c r="CQ350" s="105"/>
      <c r="CR350" s="158"/>
      <c r="CS350" s="97"/>
      <c r="CT350" s="97"/>
      <c r="CU350" s="97"/>
      <c r="CV350" s="97"/>
      <c r="CW350" s="97"/>
      <c r="CX350" s="13"/>
      <c r="CY350" s="13"/>
      <c r="CZ350" s="26"/>
      <c r="DA350" s="26"/>
      <c r="DC350" s="26"/>
      <c r="DD350" s="159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6"/>
      <c r="DR350" s="26"/>
      <c r="DS350" s="26"/>
      <c r="DT350" s="26"/>
      <c r="DU350" s="26"/>
      <c r="DV350" s="26"/>
      <c r="DW350" s="26"/>
      <c r="EB350" s="26"/>
      <c r="EC350" s="30"/>
      <c r="EU350" s="31"/>
      <c r="FM350" s="30"/>
      <c r="GE350" s="32"/>
      <c r="GW350" s="30"/>
      <c r="HO350" s="32"/>
      <c r="IG350" s="30"/>
      <c r="IY350" s="31"/>
      <c r="KI350" s="31"/>
      <c r="KZ350" s="21"/>
      <c r="LA350" s="21"/>
      <c r="LB350" s="21"/>
      <c r="LC350" s="21"/>
      <c r="LD350" s="21"/>
      <c r="LE350" s="21"/>
      <c r="LF350" s="21"/>
      <c r="LG350" s="21"/>
      <c r="LH350" s="21"/>
      <c r="LI350" s="21"/>
      <c r="LJ350" s="21"/>
      <c r="LK350" s="21"/>
      <c r="LL350" s="21"/>
      <c r="LM350" s="21"/>
      <c r="LN350" s="21"/>
      <c r="LO350" s="21"/>
      <c r="LP350" s="21"/>
      <c r="LQ350" s="21"/>
      <c r="LR350" s="21"/>
      <c r="LS350" s="21"/>
      <c r="LT350" s="21"/>
      <c r="LU350" s="21"/>
      <c r="LV350" s="21"/>
      <c r="LW350" s="21"/>
      <c r="LX350" s="21"/>
      <c r="LY350" s="21"/>
      <c r="LZ350" s="21"/>
      <c r="MA350" s="21"/>
      <c r="MB350" s="21"/>
      <c r="MC350" s="21"/>
      <c r="MD350" s="21"/>
      <c r="ME350" s="21"/>
      <c r="MF350" s="21"/>
      <c r="MG350" s="21"/>
      <c r="MH350" s="21"/>
      <c r="MI350" s="21"/>
      <c r="MJ350" s="21"/>
      <c r="MK350" s="21"/>
      <c r="ML350" s="21"/>
      <c r="MM350" s="21"/>
      <c r="MN350" s="21"/>
      <c r="MO350" s="21"/>
      <c r="MP350" s="21"/>
      <c r="MQ350" s="21"/>
      <c r="MR350" s="21"/>
      <c r="MS350" s="21"/>
      <c r="MT350" s="21"/>
      <c r="MU350" s="21"/>
      <c r="MV350" s="21"/>
      <c r="MW350" s="21"/>
      <c r="MX350" s="21"/>
      <c r="MY350" s="21"/>
      <c r="MZ350" s="21"/>
      <c r="NA350" s="21"/>
      <c r="NB350" s="21"/>
      <c r="NC350" s="21"/>
      <c r="ND350" s="21"/>
      <c r="NE350" s="21"/>
      <c r="NF350" s="21"/>
      <c r="NG350" s="21"/>
      <c r="NH350" s="21"/>
      <c r="NI350" s="21"/>
      <c r="NJ350" s="21"/>
      <c r="NK350" s="21"/>
      <c r="NL350" s="21"/>
      <c r="NM350" s="21"/>
      <c r="NN350" s="21"/>
      <c r="NO350" s="21"/>
      <c r="NP350" s="21"/>
      <c r="NQ350" s="21"/>
      <c r="NR350" s="21"/>
      <c r="NS350" s="21"/>
      <c r="NT350" s="21"/>
      <c r="NU350" s="21"/>
      <c r="NV350" s="21"/>
      <c r="NW350" s="21"/>
      <c r="NX350" s="21"/>
      <c r="NY350" s="21"/>
      <c r="NZ350" s="21"/>
      <c r="OA350" s="21"/>
      <c r="OB350" s="21"/>
      <c r="OC350" s="21"/>
      <c r="OD350" s="21"/>
      <c r="OE350" s="21"/>
      <c r="OF350" s="21"/>
      <c r="OG350" s="21"/>
      <c r="OH350" s="21"/>
      <c r="OI350" s="21"/>
      <c r="OJ350" s="21"/>
      <c r="OK350" s="21"/>
      <c r="OL350" s="21"/>
      <c r="OM350" s="21"/>
      <c r="ON350" s="21"/>
      <c r="OO350" s="21"/>
      <c r="OP350" s="21"/>
      <c r="OQ350" s="21"/>
      <c r="OR350" s="21"/>
      <c r="OS350" s="21"/>
      <c r="OT350" s="21"/>
      <c r="OU350" s="21"/>
      <c r="OV350" s="21"/>
      <c r="OW350" s="21"/>
      <c r="OX350" s="21"/>
      <c r="OY350" s="21"/>
      <c r="OZ350" s="21"/>
      <c r="PA350" s="21"/>
      <c r="PB350" s="21"/>
      <c r="PC350" s="21"/>
      <c r="PD350" s="21"/>
      <c r="PE350" s="21"/>
      <c r="PF350" s="21"/>
      <c r="PG350" s="21"/>
      <c r="PH350" s="21"/>
      <c r="PI350" s="21"/>
      <c r="PJ350" s="21"/>
      <c r="PK350" s="21"/>
      <c r="PL350" s="21"/>
      <c r="PM350" s="21"/>
      <c r="PN350" s="21"/>
      <c r="PO350" s="21"/>
      <c r="PP350" s="21"/>
      <c r="PQ350" s="21"/>
      <c r="PR350" s="21"/>
      <c r="PS350" s="21"/>
      <c r="PT350" s="21"/>
      <c r="PU350" s="21"/>
      <c r="PV350" s="21"/>
      <c r="PW350" s="21"/>
      <c r="PX350" s="21"/>
      <c r="PY350" s="21"/>
      <c r="PZ350" s="21"/>
      <c r="QA350" s="21"/>
      <c r="QB350" s="21"/>
      <c r="QC350" s="21"/>
      <c r="QD350" s="21"/>
      <c r="QE350" s="21"/>
      <c r="QF350" s="21"/>
      <c r="QG350" s="21"/>
      <c r="QH350" s="21"/>
      <c r="QI350" s="21"/>
      <c r="QJ350" s="21"/>
      <c r="QK350" s="21"/>
      <c r="QL350" s="21"/>
      <c r="QM350" s="21"/>
      <c r="QN350" s="21"/>
      <c r="QO350" s="21"/>
      <c r="QP350" s="21"/>
      <c r="QQ350" s="21"/>
      <c r="QR350" s="21"/>
      <c r="QS350" s="21"/>
      <c r="QT350" s="21"/>
      <c r="QU350" s="21"/>
      <c r="QV350" s="21"/>
      <c r="QW350" s="21"/>
      <c r="QX350" s="21"/>
      <c r="QY350" s="21"/>
      <c r="QZ350" s="21"/>
      <c r="RA350" s="21"/>
      <c r="RB350" s="21"/>
      <c r="RC350" s="21"/>
      <c r="RD350" s="21"/>
      <c r="RE350" s="21"/>
      <c r="RF350" s="21"/>
      <c r="RG350" s="21"/>
      <c r="RH350" s="21"/>
      <c r="RI350" s="21"/>
      <c r="RJ350" s="21"/>
      <c r="RK350" s="21"/>
      <c r="RL350" s="21"/>
      <c r="RM350" s="21"/>
      <c r="RN350" s="21"/>
      <c r="RO350" s="21"/>
      <c r="RP350" s="21"/>
      <c r="RQ350" s="21"/>
      <c r="RR350" s="21"/>
      <c r="RS350" s="21"/>
      <c r="RT350" s="21"/>
      <c r="RU350" s="21"/>
      <c r="RV350" s="21"/>
      <c r="RW350" s="21"/>
      <c r="RX350" s="21"/>
      <c r="RY350" s="21"/>
      <c r="RZ350" s="21"/>
      <c r="SA350" s="21"/>
      <c r="SB350" s="21"/>
      <c r="SC350" s="21"/>
      <c r="SD350" s="21"/>
      <c r="SE350" s="21"/>
      <c r="SF350" s="21"/>
      <c r="SG350" s="21"/>
      <c r="SH350" s="21"/>
      <c r="SI350" s="21"/>
      <c r="SJ350" s="21"/>
      <c r="SK350" s="21"/>
      <c r="SL350" s="21"/>
      <c r="SM350" s="21"/>
      <c r="SN350" s="21"/>
      <c r="SO350" s="21"/>
      <c r="SP350" s="21"/>
      <c r="SQ350" s="21"/>
      <c r="SR350" s="21"/>
      <c r="SS350" s="21"/>
      <c r="ST350" s="21"/>
      <c r="SU350" s="21"/>
      <c r="SV350" s="21"/>
      <c r="SW350" s="21"/>
      <c r="SX350" s="21"/>
      <c r="SY350" s="21"/>
      <c r="SZ350" s="21"/>
      <c r="TA350" s="21"/>
      <c r="TB350" s="21"/>
      <c r="TC350" s="21"/>
      <c r="TD350" s="21"/>
      <c r="TE350" s="21"/>
      <c r="TF350" s="21"/>
      <c r="TG350" s="21"/>
      <c r="TH350" s="21"/>
      <c r="TI350" s="21"/>
      <c r="TJ350" s="21"/>
      <c r="TK350" s="21"/>
      <c r="TL350" s="21"/>
      <c r="TM350" s="21"/>
      <c r="TN350" s="21"/>
      <c r="TO350" s="21"/>
      <c r="TP350" s="21"/>
    </row>
    <row r="351" spans="1:699" x14ac:dyDescent="0.25">
      <c r="A351" s="21"/>
      <c r="B351" s="13"/>
      <c r="D351" s="13"/>
      <c r="E351" s="13"/>
      <c r="F351" s="22"/>
      <c r="Y351" s="53"/>
      <c r="Z351" s="53"/>
      <c r="AC351" s="25"/>
      <c r="AD351" s="25"/>
      <c r="BF351" s="27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43"/>
      <c r="BV351" s="43"/>
      <c r="BW351" s="43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K351" s="6"/>
      <c r="CL351" s="6"/>
      <c r="CM351" s="6"/>
      <c r="CN351" s="105"/>
      <c r="CO351" s="105"/>
      <c r="CP351" s="105"/>
      <c r="CX351" s="13"/>
      <c r="CY351" s="93"/>
      <c r="CZ351" s="26"/>
      <c r="DD351" s="29"/>
      <c r="DQ351" s="26"/>
      <c r="DR351" s="26"/>
      <c r="DS351" s="26"/>
      <c r="DT351" s="26"/>
      <c r="DU351" s="26"/>
      <c r="DV351" s="26"/>
      <c r="DW351" s="26"/>
      <c r="EB351" s="26"/>
      <c r="EC351" s="30"/>
      <c r="EU351" s="31"/>
      <c r="FM351" s="30"/>
      <c r="GE351" s="32"/>
      <c r="GW351" s="30"/>
      <c r="HO351" s="32"/>
      <c r="IG351" s="30"/>
      <c r="IY351" s="31"/>
      <c r="KI351" s="31"/>
      <c r="KZ351" s="42"/>
    </row>
    <row r="352" spans="1:699" x14ac:dyDescent="0.25">
      <c r="A352" s="21"/>
      <c r="B352" s="13"/>
      <c r="D352" s="13"/>
      <c r="E352" s="13"/>
      <c r="F352" s="22"/>
      <c r="Y352" s="53"/>
      <c r="Z352" s="53"/>
      <c r="AC352" s="25"/>
      <c r="AD352" s="25"/>
      <c r="BF352" s="27"/>
      <c r="CN352" s="105"/>
      <c r="CO352" s="105"/>
      <c r="CP352" s="105"/>
      <c r="CX352" s="13"/>
      <c r="CY352" s="93"/>
      <c r="CZ352" s="26"/>
      <c r="DD352" s="29"/>
      <c r="DV352" s="26"/>
      <c r="DW352" s="26"/>
      <c r="EB352" s="26"/>
      <c r="EC352" s="30"/>
      <c r="EU352" s="31"/>
      <c r="FM352" s="30"/>
      <c r="GE352" s="32"/>
      <c r="GW352" s="30"/>
      <c r="HO352" s="32"/>
      <c r="IG352" s="30"/>
      <c r="IY352" s="31"/>
      <c r="KI352" s="31"/>
    </row>
    <row r="353" spans="1:1206" x14ac:dyDescent="0.25">
      <c r="A353" s="21"/>
      <c r="B353" s="13"/>
      <c r="F353" s="22"/>
      <c r="AC353" s="25"/>
      <c r="AG353" s="23"/>
      <c r="AH353" s="23"/>
      <c r="BF353" s="27"/>
      <c r="CN353" s="105"/>
      <c r="CO353" s="105"/>
      <c r="CP353" s="105"/>
      <c r="CZ353" s="26"/>
      <c r="DA353" s="26"/>
      <c r="DB353" s="26"/>
      <c r="DC353" s="26"/>
      <c r="DD353" s="29"/>
      <c r="DQ353" s="26"/>
      <c r="DR353" s="26"/>
      <c r="DS353" s="26"/>
      <c r="DT353" s="26"/>
      <c r="DU353" s="26"/>
      <c r="DV353" s="26"/>
      <c r="EB353" s="26"/>
      <c r="EC353" s="30"/>
      <c r="EU353" s="31"/>
      <c r="FM353" s="30"/>
      <c r="GE353" s="32"/>
      <c r="GW353" s="30"/>
      <c r="HO353" s="32"/>
      <c r="IG353" s="30"/>
      <c r="IY353" s="31"/>
      <c r="KI353" s="31"/>
    </row>
    <row r="354" spans="1:1206" x14ac:dyDescent="0.25">
      <c r="A354" s="21"/>
      <c r="B354" s="13"/>
      <c r="F354" s="22"/>
      <c r="AG354" s="23"/>
      <c r="BF354" s="27"/>
      <c r="CN354" s="105"/>
      <c r="CO354" s="105"/>
      <c r="CQ354" s="105"/>
      <c r="CZ354" s="26"/>
      <c r="DD354" s="29"/>
      <c r="DV354" s="26"/>
      <c r="EB354" s="26"/>
      <c r="EC354" s="30"/>
      <c r="EU354" s="31"/>
      <c r="FM354" s="30"/>
      <c r="GE354" s="32"/>
      <c r="GW354" s="30"/>
      <c r="HO354" s="32"/>
      <c r="IG354" s="30"/>
      <c r="IY354" s="31"/>
      <c r="KI354" s="31"/>
      <c r="WH354" s="36"/>
      <c r="WI354" s="36"/>
      <c r="WJ354" s="36"/>
      <c r="WK354" s="36"/>
      <c r="WL354" s="36"/>
      <c r="WM354" s="36"/>
      <c r="WN354" s="36"/>
      <c r="WO354" s="36"/>
      <c r="WP354" s="36"/>
      <c r="WQ354" s="36"/>
      <c r="WR354" s="36"/>
      <c r="WS354" s="36"/>
      <c r="WT354" s="36"/>
      <c r="WU354" s="36"/>
      <c r="WV354" s="36"/>
      <c r="WW354" s="36"/>
      <c r="WX354" s="36"/>
      <c r="WY354" s="36"/>
      <c r="WZ354" s="36"/>
      <c r="XA354" s="36"/>
      <c r="XB354" s="36"/>
      <c r="XC354" s="36"/>
      <c r="XD354" s="36"/>
      <c r="XE354" s="36"/>
      <c r="XF354" s="36"/>
      <c r="XG354" s="36"/>
      <c r="XH354" s="36"/>
      <c r="XI354" s="36"/>
      <c r="XJ354" s="36"/>
      <c r="XK354" s="36"/>
      <c r="XL354" s="36"/>
      <c r="XM354" s="36"/>
      <c r="XN354" s="36"/>
      <c r="XO354" s="36"/>
      <c r="XP354" s="36"/>
      <c r="XQ354" s="36"/>
      <c r="XR354" s="36"/>
      <c r="XS354" s="36"/>
      <c r="XT354" s="36"/>
      <c r="XU354" s="36"/>
      <c r="XV354" s="36"/>
      <c r="XW354" s="36"/>
      <c r="XX354" s="36"/>
      <c r="XY354" s="36"/>
      <c r="XZ354" s="36"/>
      <c r="YA354" s="36"/>
      <c r="YB354" s="36"/>
      <c r="YC354" s="36"/>
      <c r="YD354" s="36"/>
      <c r="YE354" s="36"/>
      <c r="YF354" s="36"/>
      <c r="YG354" s="36"/>
      <c r="YH354" s="36"/>
      <c r="YI354" s="36"/>
      <c r="YJ354" s="36"/>
      <c r="YK354" s="36"/>
      <c r="YL354" s="36"/>
      <c r="YM354" s="36"/>
      <c r="YN354" s="36"/>
      <c r="YO354" s="36"/>
      <c r="YP354" s="36"/>
      <c r="YQ354" s="36"/>
      <c r="YR354" s="36"/>
      <c r="YS354" s="36"/>
      <c r="YT354" s="36"/>
      <c r="YU354" s="36"/>
      <c r="YV354" s="36"/>
      <c r="YW354" s="36"/>
      <c r="YX354" s="36"/>
      <c r="YY354" s="36"/>
      <c r="YZ354" s="36"/>
      <c r="ZA354" s="36"/>
      <c r="ZB354" s="36"/>
      <c r="ZC354" s="36"/>
      <c r="ZD354" s="36"/>
      <c r="ZE354" s="36"/>
      <c r="ZF354" s="36"/>
      <c r="ZG354" s="36"/>
      <c r="ZH354" s="36"/>
      <c r="ZI354" s="36"/>
      <c r="ZJ354" s="36"/>
      <c r="ZK354" s="36"/>
      <c r="ZL354" s="36"/>
      <c r="ZM354" s="36"/>
      <c r="ZN354" s="36"/>
      <c r="ZO354" s="36"/>
      <c r="ZP354" s="36"/>
      <c r="ZQ354" s="36"/>
      <c r="ZR354" s="36"/>
      <c r="ZS354" s="36"/>
      <c r="ZT354" s="36"/>
      <c r="ZU354" s="36"/>
      <c r="ZV354" s="36"/>
      <c r="ZW354" s="36"/>
    </row>
    <row r="355" spans="1:1206" x14ac:dyDescent="0.25">
      <c r="B355" s="13"/>
      <c r="AF355" s="23"/>
      <c r="AG355" s="23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W355" s="6"/>
      <c r="DD355" s="6"/>
    </row>
    <row r="356" spans="1:1206" x14ac:dyDescent="0.25">
      <c r="B356" s="13"/>
      <c r="AG356" s="23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105"/>
      <c r="CO356" s="105"/>
      <c r="CP356" s="105"/>
      <c r="CW356" s="6"/>
      <c r="DD356" s="6"/>
    </row>
    <row r="357" spans="1:1206" x14ac:dyDescent="0.25">
      <c r="B357" s="13"/>
      <c r="CZ357" s="26"/>
      <c r="DD357" s="29"/>
      <c r="DV357" s="26"/>
      <c r="EB357" s="26"/>
    </row>
    <row r="358" spans="1:1206" x14ac:dyDescent="0.25">
      <c r="A358" s="21"/>
      <c r="F358" s="22"/>
      <c r="I358" s="39"/>
      <c r="AD358" s="6"/>
      <c r="AE358" s="39"/>
      <c r="AF358" s="39"/>
      <c r="AG358" s="28"/>
      <c r="AH358" s="39"/>
      <c r="BF358" s="27"/>
      <c r="CJ358" s="36"/>
      <c r="CZ358" s="26"/>
      <c r="DA358" s="26"/>
      <c r="DB358" s="26"/>
      <c r="DC358" s="26"/>
      <c r="DD358" s="29"/>
      <c r="DQ358" s="26"/>
      <c r="DR358" s="26"/>
      <c r="DS358" s="26"/>
      <c r="DT358" s="26"/>
      <c r="DU358" s="26"/>
      <c r="DV358" s="26"/>
      <c r="EB358" s="26"/>
      <c r="EC358" s="30"/>
      <c r="EU358" s="31"/>
      <c r="FM358" s="30"/>
      <c r="GE358" s="32"/>
      <c r="GW358" s="30"/>
      <c r="HO358" s="32"/>
      <c r="IG358" s="30"/>
      <c r="IY358" s="31"/>
      <c r="KI358" s="31"/>
      <c r="ZX358" s="36"/>
      <c r="ZY358" s="36"/>
      <c r="ZZ358" s="36"/>
      <c r="AAA358" s="36"/>
      <c r="AAB358" s="36"/>
      <c r="AAC358" s="36"/>
      <c r="AAD358" s="36"/>
      <c r="AAE358" s="36"/>
      <c r="AAF358" s="36"/>
      <c r="AAG358" s="36"/>
      <c r="AAH358" s="36"/>
      <c r="AAI358" s="36"/>
      <c r="AAJ358" s="36"/>
      <c r="AAK358" s="36"/>
      <c r="AAL358" s="36"/>
      <c r="AAM358" s="36"/>
      <c r="AAN358" s="36"/>
      <c r="AAO358" s="36"/>
      <c r="AAP358" s="36"/>
      <c r="AAQ358" s="36"/>
      <c r="AAR358" s="36"/>
      <c r="AAS358" s="36"/>
      <c r="AAT358" s="36"/>
      <c r="AAU358" s="36"/>
      <c r="AAV358" s="36"/>
      <c r="AAW358" s="36"/>
      <c r="AAX358" s="36"/>
      <c r="AAY358" s="36"/>
      <c r="AAZ358" s="36"/>
      <c r="ABA358" s="36"/>
      <c r="ABB358" s="36"/>
      <c r="ABC358" s="36"/>
      <c r="ABD358" s="36"/>
      <c r="ABE358" s="36"/>
      <c r="ABF358" s="36"/>
      <c r="ABG358" s="36"/>
      <c r="ABH358" s="36"/>
      <c r="ABI358" s="36"/>
      <c r="ABJ358" s="36"/>
      <c r="ABK358" s="36"/>
      <c r="ABL358" s="36"/>
      <c r="ABM358" s="36"/>
      <c r="ABN358" s="36"/>
      <c r="ABO358" s="36"/>
      <c r="ABP358" s="36"/>
      <c r="ABQ358" s="36"/>
      <c r="ABR358" s="36"/>
      <c r="ABS358" s="36"/>
      <c r="ABT358" s="36"/>
      <c r="ABU358" s="36"/>
      <c r="ABV358" s="36"/>
      <c r="ABW358" s="36"/>
      <c r="ABX358" s="36"/>
      <c r="ABY358" s="36"/>
      <c r="ABZ358" s="36"/>
      <c r="ACA358" s="36"/>
      <c r="ACB358" s="36"/>
      <c r="ACC358" s="36"/>
      <c r="ACD358" s="36"/>
      <c r="ACE358" s="36"/>
      <c r="ACF358" s="36"/>
      <c r="ACG358" s="36"/>
      <c r="ACH358" s="36"/>
      <c r="ACI358" s="36"/>
      <c r="ACJ358" s="36"/>
      <c r="ACK358" s="36"/>
      <c r="ACL358" s="36"/>
      <c r="ACM358" s="36"/>
      <c r="ACN358" s="36"/>
      <c r="ACO358" s="36"/>
      <c r="ACP358" s="36"/>
      <c r="ACQ358" s="36"/>
      <c r="ACR358" s="36"/>
      <c r="ACS358" s="36"/>
      <c r="ACT358" s="36"/>
      <c r="ACU358" s="36"/>
      <c r="ACV358" s="36"/>
      <c r="ACW358" s="36"/>
      <c r="ACX358" s="36"/>
      <c r="ACY358" s="36"/>
      <c r="ACZ358" s="36"/>
      <c r="ADA358" s="36"/>
      <c r="ADB358" s="36"/>
      <c r="ADC358" s="36"/>
      <c r="ADD358" s="36"/>
      <c r="ADE358" s="36"/>
      <c r="ADF358" s="36"/>
      <c r="ADG358" s="36"/>
      <c r="ADH358" s="36"/>
      <c r="ADI358" s="36"/>
      <c r="ADJ358" s="36"/>
      <c r="ADK358" s="36"/>
      <c r="ADL358" s="36"/>
      <c r="ADM358" s="36"/>
      <c r="ADN358" s="36"/>
      <c r="ADO358" s="36"/>
      <c r="ADP358" s="36"/>
      <c r="ADQ358" s="36"/>
      <c r="ADR358" s="36"/>
      <c r="ADS358" s="36"/>
      <c r="ADT358" s="36"/>
      <c r="ADU358" s="36"/>
      <c r="ADV358" s="36"/>
      <c r="ADW358" s="36"/>
      <c r="ADX358" s="36"/>
      <c r="ADY358" s="36"/>
      <c r="ADZ358" s="36"/>
      <c r="AEA358" s="36"/>
      <c r="AEB358" s="36"/>
      <c r="AEC358" s="36"/>
      <c r="AED358" s="36"/>
      <c r="AEE358" s="36"/>
      <c r="AEF358" s="36"/>
      <c r="AEG358" s="36"/>
      <c r="AEH358" s="36"/>
      <c r="AEI358" s="36"/>
      <c r="AEJ358" s="36"/>
      <c r="AEK358" s="36"/>
      <c r="AEL358" s="36"/>
      <c r="AEM358" s="36"/>
      <c r="AEN358" s="36"/>
      <c r="AEO358" s="36"/>
      <c r="AEP358" s="36"/>
      <c r="AEQ358" s="36"/>
      <c r="AER358" s="36"/>
      <c r="AES358" s="36"/>
      <c r="AET358" s="36"/>
      <c r="AEU358" s="36"/>
      <c r="AEV358" s="36"/>
      <c r="AEW358" s="36"/>
      <c r="AEX358" s="36"/>
      <c r="AEY358" s="36"/>
      <c r="AEZ358" s="36"/>
      <c r="AFA358" s="36"/>
      <c r="AFB358" s="36"/>
      <c r="AFC358" s="36"/>
      <c r="AFD358" s="36"/>
      <c r="AFE358" s="36"/>
      <c r="AFF358" s="36"/>
      <c r="AFG358" s="36"/>
      <c r="AFH358" s="36"/>
      <c r="AFI358" s="36"/>
      <c r="AFJ358" s="36"/>
      <c r="AFK358" s="36"/>
      <c r="AFL358" s="36"/>
      <c r="AFM358" s="36"/>
      <c r="AFN358" s="36"/>
      <c r="AFO358" s="36"/>
      <c r="AFP358" s="36"/>
      <c r="AFQ358" s="36"/>
      <c r="AFR358" s="36"/>
      <c r="AFS358" s="36"/>
      <c r="AFT358" s="36"/>
      <c r="AFU358" s="36"/>
      <c r="AFV358" s="36"/>
      <c r="AFW358" s="36"/>
      <c r="AFX358" s="36"/>
      <c r="AFY358" s="36"/>
      <c r="AFZ358" s="36"/>
      <c r="AGA358" s="36"/>
      <c r="AGB358" s="36"/>
      <c r="AGC358" s="36"/>
      <c r="AGD358" s="36"/>
      <c r="AGE358" s="36"/>
      <c r="AGF358" s="36"/>
      <c r="AGG358" s="36"/>
      <c r="AGH358" s="36"/>
      <c r="AGI358" s="36"/>
      <c r="AGJ358" s="36"/>
      <c r="AGK358" s="36"/>
      <c r="AGL358" s="36"/>
      <c r="AGM358" s="36"/>
      <c r="AGN358" s="36"/>
      <c r="AGO358" s="36"/>
      <c r="AGP358" s="36"/>
      <c r="AGQ358" s="36"/>
      <c r="AGR358" s="36"/>
      <c r="AGS358" s="36"/>
      <c r="AGT358" s="36"/>
      <c r="AGU358" s="36"/>
      <c r="AGV358" s="36"/>
      <c r="AGW358" s="36"/>
      <c r="AGX358" s="36"/>
      <c r="AGY358" s="36"/>
      <c r="AGZ358" s="36"/>
      <c r="AHA358" s="36"/>
      <c r="AHB358" s="36"/>
      <c r="AHC358" s="36"/>
      <c r="AHD358" s="36"/>
      <c r="AHE358" s="36"/>
      <c r="AHF358" s="36"/>
      <c r="AHG358" s="36"/>
      <c r="AHH358" s="36"/>
      <c r="AHI358" s="36"/>
      <c r="AHJ358" s="36"/>
      <c r="AHK358" s="36"/>
      <c r="AHL358" s="36"/>
      <c r="AHM358" s="36"/>
      <c r="AHN358" s="36"/>
      <c r="AHO358" s="36"/>
      <c r="AHP358" s="36"/>
      <c r="AHQ358" s="36"/>
      <c r="AHR358" s="36"/>
      <c r="AHS358" s="36"/>
      <c r="AHT358" s="36"/>
      <c r="AHU358" s="36"/>
      <c r="AHV358" s="36"/>
      <c r="AHW358" s="36"/>
      <c r="AHX358" s="36"/>
      <c r="AHY358" s="36"/>
      <c r="AHZ358" s="36"/>
      <c r="AIA358" s="36"/>
      <c r="AIB358" s="36"/>
      <c r="AIC358" s="36"/>
      <c r="AID358" s="36"/>
      <c r="AIE358" s="36"/>
      <c r="AIF358" s="36"/>
      <c r="AIG358" s="36"/>
      <c r="AIH358" s="36"/>
      <c r="AII358" s="36"/>
      <c r="AIJ358" s="36"/>
      <c r="AIK358" s="36"/>
      <c r="AIL358" s="36"/>
      <c r="AIM358" s="36"/>
      <c r="AIN358" s="36"/>
      <c r="AIO358" s="36"/>
      <c r="AIP358" s="36"/>
      <c r="AIQ358" s="36"/>
      <c r="AIR358" s="36"/>
      <c r="AIS358" s="36"/>
      <c r="AIT358" s="36"/>
      <c r="AIU358" s="36"/>
      <c r="AIV358" s="36"/>
      <c r="AIW358" s="36"/>
      <c r="AIX358" s="36"/>
      <c r="AIY358" s="36"/>
      <c r="AIZ358" s="36"/>
      <c r="AJA358" s="36"/>
      <c r="AJB358" s="36"/>
      <c r="AJC358" s="36"/>
      <c r="AJD358" s="36"/>
      <c r="AJE358" s="36"/>
      <c r="AJF358" s="36"/>
      <c r="AJG358" s="36"/>
      <c r="AJH358" s="36"/>
      <c r="AJI358" s="36"/>
      <c r="AJJ358" s="36"/>
      <c r="AJK358" s="36"/>
      <c r="AJL358" s="36"/>
      <c r="AJM358" s="36"/>
      <c r="AJN358" s="36"/>
      <c r="AJO358" s="36"/>
      <c r="AJP358" s="36"/>
      <c r="AJQ358" s="36"/>
      <c r="AJR358" s="36"/>
      <c r="AJS358" s="36"/>
      <c r="AJT358" s="36"/>
      <c r="AJU358" s="36"/>
      <c r="AJV358" s="36"/>
      <c r="AJW358" s="36"/>
      <c r="AJX358" s="36"/>
      <c r="AJY358" s="36"/>
      <c r="AJZ358" s="36"/>
      <c r="AKA358" s="36"/>
      <c r="AKB358" s="36"/>
      <c r="AKC358" s="36"/>
      <c r="AKD358" s="36"/>
      <c r="AKE358" s="36"/>
      <c r="AKF358" s="36"/>
      <c r="AKG358" s="36"/>
      <c r="AKH358" s="36"/>
      <c r="AKI358" s="36"/>
      <c r="AKJ358" s="36"/>
      <c r="AKK358" s="36"/>
      <c r="AKL358" s="36"/>
      <c r="AKM358" s="36"/>
      <c r="AKN358" s="36"/>
      <c r="AKO358" s="36"/>
      <c r="AKP358" s="36"/>
      <c r="AKQ358" s="36"/>
      <c r="AKR358" s="36"/>
      <c r="AKS358" s="36"/>
      <c r="AKT358" s="36"/>
      <c r="AKU358" s="36"/>
      <c r="AKV358" s="36"/>
      <c r="AKW358" s="36"/>
      <c r="AKX358" s="36"/>
      <c r="AKY358" s="36"/>
      <c r="AKZ358" s="36"/>
      <c r="ALA358" s="36"/>
      <c r="ALB358" s="36"/>
      <c r="ALC358" s="36"/>
      <c r="ALD358" s="36"/>
      <c r="ALE358" s="36"/>
      <c r="ALF358" s="36"/>
      <c r="ALG358" s="36"/>
      <c r="ALH358" s="36"/>
      <c r="ALI358" s="36"/>
      <c r="ALJ358" s="36"/>
      <c r="ALK358" s="36"/>
      <c r="ALL358" s="36"/>
      <c r="ALM358" s="36"/>
      <c r="ALN358" s="36"/>
      <c r="ALO358" s="36"/>
      <c r="ALP358" s="36"/>
      <c r="ALQ358" s="36"/>
      <c r="ALR358" s="36"/>
      <c r="ALS358" s="36"/>
      <c r="ALT358" s="36"/>
      <c r="ALU358" s="36"/>
      <c r="ALV358" s="36"/>
      <c r="ALW358" s="36"/>
      <c r="ALX358" s="36"/>
      <c r="ALY358" s="36"/>
      <c r="ALZ358" s="36"/>
      <c r="AMA358" s="36"/>
      <c r="AMB358" s="36"/>
      <c r="AMC358" s="36"/>
      <c r="AMD358" s="36"/>
      <c r="AME358" s="36"/>
      <c r="AMF358" s="36"/>
      <c r="AMG358" s="36"/>
      <c r="AMH358" s="36"/>
      <c r="AMI358" s="36"/>
      <c r="AMJ358" s="36"/>
      <c r="AMK358" s="36"/>
      <c r="AML358" s="36"/>
      <c r="AMM358" s="36"/>
      <c r="AMN358" s="36"/>
      <c r="AMO358" s="36"/>
      <c r="AMP358" s="36"/>
      <c r="AMQ358" s="36"/>
      <c r="AMR358" s="36"/>
      <c r="AMS358" s="36"/>
      <c r="AMT358" s="36"/>
      <c r="AMU358" s="36"/>
      <c r="AMV358" s="36"/>
      <c r="AMW358" s="36"/>
      <c r="AMX358" s="36"/>
      <c r="AMY358" s="36"/>
      <c r="AMZ358" s="36"/>
      <c r="ANA358" s="36"/>
      <c r="ANB358" s="36"/>
      <c r="ANC358" s="36"/>
      <c r="AND358" s="36"/>
      <c r="ANE358" s="36"/>
      <c r="ANF358" s="36"/>
      <c r="ANG358" s="36"/>
      <c r="ANH358" s="36"/>
      <c r="ANI358" s="36"/>
      <c r="ANJ358" s="36"/>
      <c r="ANK358" s="36"/>
      <c r="ANL358" s="36"/>
      <c r="ANM358" s="36"/>
      <c r="ANN358" s="36"/>
      <c r="ANO358" s="36"/>
      <c r="ANP358" s="36"/>
      <c r="ANQ358" s="36"/>
      <c r="ANR358" s="36"/>
      <c r="ANS358" s="36"/>
      <c r="ANT358" s="36"/>
      <c r="ANU358" s="36"/>
      <c r="ANV358" s="36"/>
      <c r="ANW358" s="36"/>
      <c r="ANX358" s="36"/>
      <c r="ANY358" s="36"/>
      <c r="ANZ358" s="36"/>
      <c r="AOA358" s="36"/>
      <c r="AOB358" s="36"/>
      <c r="AOC358" s="36"/>
      <c r="AOD358" s="36"/>
      <c r="AOE358" s="36"/>
      <c r="AOF358" s="36"/>
      <c r="AOG358" s="36"/>
      <c r="AOH358" s="36"/>
      <c r="AOI358" s="36"/>
      <c r="AOJ358" s="36"/>
      <c r="AOK358" s="36"/>
      <c r="AOL358" s="36"/>
      <c r="AOM358" s="36"/>
      <c r="AON358" s="36"/>
      <c r="AOO358" s="36"/>
      <c r="AOP358" s="36"/>
      <c r="AOQ358" s="36"/>
      <c r="AOR358" s="36"/>
      <c r="AOS358" s="36"/>
      <c r="AOT358" s="36"/>
      <c r="AOU358" s="36"/>
      <c r="AOV358" s="36"/>
      <c r="AOW358" s="36"/>
      <c r="AOX358" s="36"/>
      <c r="AOY358" s="36"/>
      <c r="AOZ358" s="36"/>
      <c r="APA358" s="36"/>
      <c r="APB358" s="36"/>
      <c r="APC358" s="36"/>
      <c r="APD358" s="36"/>
      <c r="APE358" s="36"/>
      <c r="APF358" s="36"/>
      <c r="APG358" s="36"/>
      <c r="APH358" s="36"/>
      <c r="API358" s="36"/>
      <c r="APJ358" s="36"/>
      <c r="APK358" s="36"/>
      <c r="APL358" s="36"/>
      <c r="APM358" s="36"/>
      <c r="APN358" s="36"/>
      <c r="APO358" s="36"/>
      <c r="APP358" s="36"/>
      <c r="APQ358" s="36"/>
      <c r="APR358" s="36"/>
      <c r="APS358" s="36"/>
      <c r="APT358" s="36"/>
      <c r="APU358" s="36"/>
      <c r="APV358" s="36"/>
      <c r="APW358" s="36"/>
      <c r="APX358" s="36"/>
      <c r="APY358" s="36"/>
      <c r="APZ358" s="36"/>
      <c r="AQA358" s="36"/>
      <c r="AQB358" s="36"/>
      <c r="AQC358" s="36"/>
      <c r="AQD358" s="36"/>
      <c r="AQE358" s="36"/>
      <c r="AQF358" s="36"/>
      <c r="AQG358" s="36"/>
      <c r="AQH358" s="36"/>
      <c r="AQI358" s="36"/>
      <c r="AQJ358" s="36"/>
      <c r="AQK358" s="36"/>
      <c r="AQL358" s="36"/>
      <c r="AQM358" s="36"/>
      <c r="AQN358" s="36"/>
      <c r="AQO358" s="36"/>
      <c r="AQP358" s="36"/>
      <c r="AQQ358" s="36"/>
      <c r="AQR358" s="36"/>
      <c r="AQS358" s="36"/>
      <c r="AQT358" s="36"/>
      <c r="AQU358" s="36"/>
      <c r="AQV358" s="36"/>
      <c r="AQW358" s="36"/>
      <c r="AQX358" s="36"/>
      <c r="AQY358" s="36"/>
      <c r="AQZ358" s="36"/>
      <c r="ARA358" s="36"/>
      <c r="ARB358" s="36"/>
      <c r="ARC358" s="36"/>
      <c r="ARD358" s="36"/>
      <c r="ARE358" s="36"/>
      <c r="ARF358" s="36"/>
      <c r="ARG358" s="36"/>
      <c r="ARH358" s="36"/>
      <c r="ARI358" s="36"/>
      <c r="ARJ358" s="36"/>
      <c r="ARK358" s="36"/>
      <c r="ARL358" s="36"/>
      <c r="ARM358" s="36"/>
      <c r="ARN358" s="36"/>
      <c r="ARO358" s="36"/>
      <c r="ARP358" s="36"/>
      <c r="ARQ358" s="36"/>
      <c r="ARR358" s="36"/>
      <c r="ARS358" s="36"/>
      <c r="ART358" s="36"/>
      <c r="ARU358" s="36"/>
      <c r="ARV358" s="36"/>
      <c r="ARW358" s="36"/>
      <c r="ARX358" s="36"/>
      <c r="ARY358" s="36"/>
      <c r="ARZ358" s="36"/>
      <c r="ASA358" s="36"/>
      <c r="ASB358" s="36"/>
      <c r="ASC358" s="36"/>
      <c r="ASD358" s="36"/>
      <c r="ASE358" s="36"/>
      <c r="ASF358" s="36"/>
      <c r="ASG358" s="36"/>
      <c r="ASH358" s="36"/>
      <c r="ASI358" s="36"/>
      <c r="ASJ358" s="36"/>
      <c r="ASK358" s="36"/>
      <c r="ASL358" s="36"/>
      <c r="ASM358" s="36"/>
      <c r="ASN358" s="36"/>
      <c r="ASO358" s="36"/>
      <c r="ASP358" s="36"/>
      <c r="ASQ358" s="36"/>
      <c r="ASR358" s="36"/>
      <c r="ASS358" s="36"/>
      <c r="AST358" s="36"/>
      <c r="ASU358" s="36"/>
      <c r="ASV358" s="36"/>
      <c r="ASW358" s="36"/>
      <c r="ASX358" s="36"/>
      <c r="ASY358" s="36"/>
      <c r="ASZ358" s="36"/>
      <c r="ATA358" s="36"/>
      <c r="ATB358" s="36"/>
      <c r="ATC358" s="36"/>
      <c r="ATD358" s="36"/>
      <c r="ATE358" s="36"/>
      <c r="ATF358" s="36"/>
      <c r="ATG358" s="36"/>
      <c r="ATH358" s="36"/>
      <c r="ATI358" s="36"/>
      <c r="ATJ358" s="36"/>
    </row>
    <row r="359" spans="1:1206" x14ac:dyDescent="0.25">
      <c r="A359" s="21"/>
      <c r="F359" s="22"/>
      <c r="I359" s="39"/>
      <c r="AD359" s="6"/>
      <c r="AE359" s="39"/>
      <c r="AF359" s="39"/>
      <c r="AG359" s="28"/>
      <c r="AH359" s="39"/>
      <c r="BF359" s="27"/>
      <c r="CJ359" s="36"/>
      <c r="CZ359" s="26"/>
      <c r="DD359" s="29"/>
      <c r="DQ359" s="26"/>
      <c r="DR359" s="26"/>
      <c r="DS359" s="26"/>
      <c r="DT359" s="26"/>
      <c r="DU359" s="26"/>
      <c r="DV359" s="26"/>
      <c r="EB359" s="26"/>
      <c r="EC359" s="30"/>
      <c r="EU359" s="31"/>
      <c r="FM359" s="30"/>
      <c r="GE359" s="32"/>
      <c r="GW359" s="30"/>
      <c r="HO359" s="32"/>
      <c r="IG359" s="30"/>
      <c r="IY359" s="31"/>
      <c r="KI359" s="31"/>
      <c r="ZX359" s="36"/>
      <c r="ZY359" s="36"/>
      <c r="ZZ359" s="36"/>
      <c r="AAA359" s="36"/>
      <c r="AAB359" s="36"/>
      <c r="AAC359" s="36"/>
      <c r="AAD359" s="36"/>
      <c r="AAE359" s="36"/>
      <c r="AAF359" s="36"/>
      <c r="AAG359" s="36"/>
      <c r="AAH359" s="36"/>
      <c r="AAI359" s="36"/>
      <c r="AAJ359" s="36"/>
      <c r="AAK359" s="36"/>
      <c r="AAL359" s="36"/>
      <c r="AAM359" s="36"/>
      <c r="AAN359" s="36"/>
      <c r="AAO359" s="36"/>
      <c r="AAP359" s="36"/>
      <c r="AAQ359" s="36"/>
      <c r="AAR359" s="36"/>
      <c r="AAS359" s="36"/>
      <c r="AAT359" s="36"/>
      <c r="AAU359" s="36"/>
      <c r="AAV359" s="36"/>
      <c r="AAW359" s="36"/>
      <c r="AAX359" s="36"/>
      <c r="AAY359" s="36"/>
      <c r="AAZ359" s="36"/>
      <c r="ABA359" s="36"/>
      <c r="ABB359" s="36"/>
      <c r="ABC359" s="36"/>
      <c r="ABD359" s="36"/>
      <c r="ABE359" s="36"/>
      <c r="ABF359" s="36"/>
      <c r="ABG359" s="36"/>
      <c r="ABH359" s="36"/>
      <c r="ABI359" s="36"/>
      <c r="ABJ359" s="36"/>
      <c r="ABK359" s="36"/>
      <c r="ABL359" s="36"/>
      <c r="ABM359" s="36"/>
      <c r="ABN359" s="36"/>
      <c r="ABO359" s="36"/>
      <c r="ABP359" s="36"/>
      <c r="ABQ359" s="36"/>
      <c r="ABR359" s="36"/>
      <c r="ABS359" s="36"/>
      <c r="ABT359" s="36"/>
      <c r="ABU359" s="36"/>
      <c r="ABV359" s="36"/>
      <c r="ABW359" s="36"/>
      <c r="ABX359" s="36"/>
      <c r="ABY359" s="36"/>
      <c r="ABZ359" s="36"/>
      <c r="ACA359" s="36"/>
      <c r="ACB359" s="36"/>
      <c r="ACC359" s="36"/>
      <c r="ACD359" s="36"/>
      <c r="ACE359" s="36"/>
      <c r="ACF359" s="36"/>
      <c r="ACG359" s="36"/>
      <c r="ACH359" s="36"/>
      <c r="ACI359" s="36"/>
      <c r="ACJ359" s="36"/>
      <c r="ACK359" s="36"/>
      <c r="ACL359" s="36"/>
      <c r="ACM359" s="36"/>
      <c r="ACN359" s="36"/>
      <c r="ACO359" s="36"/>
      <c r="ACP359" s="36"/>
      <c r="ACQ359" s="36"/>
      <c r="ACR359" s="36"/>
      <c r="ACS359" s="36"/>
      <c r="ACT359" s="36"/>
      <c r="ACU359" s="36"/>
      <c r="ACV359" s="36"/>
      <c r="ACW359" s="36"/>
      <c r="ACX359" s="36"/>
      <c r="ACY359" s="36"/>
      <c r="ACZ359" s="36"/>
      <c r="ADA359" s="36"/>
      <c r="ADB359" s="36"/>
      <c r="ADC359" s="36"/>
      <c r="ADD359" s="36"/>
      <c r="ADE359" s="36"/>
      <c r="ADF359" s="36"/>
      <c r="ADG359" s="36"/>
      <c r="ADH359" s="36"/>
      <c r="ADI359" s="36"/>
      <c r="ADJ359" s="36"/>
      <c r="ADK359" s="36"/>
      <c r="ADL359" s="36"/>
      <c r="ADM359" s="36"/>
      <c r="ADN359" s="36"/>
      <c r="ADO359" s="36"/>
      <c r="ADP359" s="36"/>
      <c r="ADQ359" s="36"/>
      <c r="ADR359" s="36"/>
      <c r="ADS359" s="36"/>
      <c r="ADT359" s="36"/>
      <c r="ADU359" s="36"/>
      <c r="ADV359" s="36"/>
      <c r="ADW359" s="36"/>
      <c r="ADX359" s="36"/>
      <c r="ADY359" s="36"/>
      <c r="ADZ359" s="36"/>
      <c r="AEA359" s="36"/>
      <c r="AEB359" s="36"/>
      <c r="AEC359" s="36"/>
      <c r="AED359" s="36"/>
      <c r="AEE359" s="36"/>
      <c r="AEF359" s="36"/>
      <c r="AEG359" s="36"/>
      <c r="AEH359" s="36"/>
      <c r="AEI359" s="36"/>
      <c r="AEJ359" s="36"/>
      <c r="AEK359" s="36"/>
      <c r="AEL359" s="36"/>
      <c r="AEM359" s="36"/>
      <c r="AEN359" s="36"/>
      <c r="AEO359" s="36"/>
      <c r="AEP359" s="36"/>
      <c r="AEQ359" s="36"/>
      <c r="AER359" s="36"/>
      <c r="AES359" s="36"/>
      <c r="AET359" s="36"/>
      <c r="AEU359" s="36"/>
      <c r="AEV359" s="36"/>
      <c r="AEW359" s="36"/>
      <c r="AEX359" s="36"/>
      <c r="AEY359" s="36"/>
      <c r="AEZ359" s="36"/>
      <c r="AFA359" s="36"/>
      <c r="AFB359" s="36"/>
      <c r="AFC359" s="36"/>
      <c r="AFD359" s="36"/>
      <c r="AFE359" s="36"/>
      <c r="AFF359" s="36"/>
      <c r="AFG359" s="36"/>
      <c r="AFH359" s="36"/>
      <c r="AFI359" s="36"/>
      <c r="AFJ359" s="36"/>
      <c r="AFK359" s="36"/>
      <c r="AFL359" s="36"/>
      <c r="AFM359" s="36"/>
      <c r="AFN359" s="36"/>
      <c r="AFO359" s="36"/>
      <c r="AFP359" s="36"/>
      <c r="AFQ359" s="36"/>
      <c r="AFR359" s="36"/>
      <c r="AFS359" s="36"/>
      <c r="AFT359" s="36"/>
      <c r="AFU359" s="36"/>
      <c r="AFV359" s="36"/>
      <c r="AFW359" s="36"/>
      <c r="AFX359" s="36"/>
      <c r="AFY359" s="36"/>
      <c r="AFZ359" s="36"/>
      <c r="AGA359" s="36"/>
      <c r="AGB359" s="36"/>
      <c r="AGC359" s="36"/>
      <c r="AGD359" s="36"/>
      <c r="AGE359" s="36"/>
      <c r="AGF359" s="36"/>
      <c r="AGG359" s="36"/>
      <c r="AGH359" s="36"/>
      <c r="AGI359" s="36"/>
      <c r="AGJ359" s="36"/>
      <c r="AGK359" s="36"/>
      <c r="AGL359" s="36"/>
      <c r="AGM359" s="36"/>
      <c r="AGN359" s="36"/>
      <c r="AGO359" s="36"/>
      <c r="AGP359" s="36"/>
      <c r="AGQ359" s="36"/>
      <c r="AGR359" s="36"/>
      <c r="AGS359" s="36"/>
      <c r="AGT359" s="36"/>
      <c r="AGU359" s="36"/>
      <c r="AGV359" s="36"/>
      <c r="AGW359" s="36"/>
      <c r="AGX359" s="36"/>
      <c r="AGY359" s="36"/>
      <c r="AGZ359" s="36"/>
      <c r="AHA359" s="36"/>
      <c r="AHB359" s="36"/>
      <c r="AHC359" s="36"/>
      <c r="AHD359" s="36"/>
      <c r="AHE359" s="36"/>
      <c r="AHF359" s="36"/>
      <c r="AHG359" s="36"/>
      <c r="AHH359" s="36"/>
      <c r="AHI359" s="36"/>
      <c r="AHJ359" s="36"/>
      <c r="AHK359" s="36"/>
      <c r="AHL359" s="36"/>
      <c r="AHM359" s="36"/>
      <c r="AHN359" s="36"/>
      <c r="AHO359" s="36"/>
      <c r="AHP359" s="36"/>
      <c r="AHQ359" s="36"/>
      <c r="AHR359" s="36"/>
      <c r="AHS359" s="36"/>
      <c r="AHT359" s="36"/>
      <c r="AHU359" s="36"/>
      <c r="AHV359" s="36"/>
      <c r="AHW359" s="36"/>
      <c r="AHX359" s="36"/>
      <c r="AHY359" s="36"/>
      <c r="AHZ359" s="36"/>
      <c r="AIA359" s="36"/>
      <c r="AIB359" s="36"/>
      <c r="AIC359" s="36"/>
      <c r="AID359" s="36"/>
      <c r="AIE359" s="36"/>
      <c r="AIF359" s="36"/>
      <c r="AIG359" s="36"/>
      <c r="AIH359" s="36"/>
      <c r="AII359" s="36"/>
      <c r="AIJ359" s="36"/>
      <c r="AIK359" s="36"/>
      <c r="AIL359" s="36"/>
      <c r="AIM359" s="36"/>
      <c r="AIN359" s="36"/>
      <c r="AIO359" s="36"/>
      <c r="AIP359" s="36"/>
      <c r="AIQ359" s="36"/>
      <c r="AIR359" s="36"/>
      <c r="AIS359" s="36"/>
      <c r="AIT359" s="36"/>
      <c r="AIU359" s="36"/>
      <c r="AIV359" s="36"/>
      <c r="AIW359" s="36"/>
      <c r="AIX359" s="36"/>
      <c r="AIY359" s="36"/>
      <c r="AIZ359" s="36"/>
      <c r="AJA359" s="36"/>
      <c r="AJB359" s="36"/>
      <c r="AJC359" s="36"/>
      <c r="AJD359" s="36"/>
      <c r="AJE359" s="36"/>
      <c r="AJF359" s="36"/>
      <c r="AJG359" s="36"/>
      <c r="AJH359" s="36"/>
      <c r="AJI359" s="36"/>
      <c r="AJJ359" s="36"/>
      <c r="AJK359" s="36"/>
      <c r="AJL359" s="36"/>
      <c r="AJM359" s="36"/>
      <c r="AJN359" s="36"/>
      <c r="AJO359" s="36"/>
      <c r="AJP359" s="36"/>
      <c r="AJQ359" s="36"/>
      <c r="AJR359" s="36"/>
      <c r="AJS359" s="36"/>
      <c r="AJT359" s="36"/>
      <c r="AJU359" s="36"/>
      <c r="AJV359" s="36"/>
      <c r="AJW359" s="36"/>
      <c r="AJX359" s="36"/>
      <c r="AJY359" s="36"/>
      <c r="AJZ359" s="36"/>
      <c r="AKA359" s="36"/>
      <c r="AKB359" s="36"/>
      <c r="AKC359" s="36"/>
      <c r="AKD359" s="36"/>
      <c r="AKE359" s="36"/>
      <c r="AKF359" s="36"/>
      <c r="AKG359" s="36"/>
      <c r="AKH359" s="36"/>
      <c r="AKI359" s="36"/>
      <c r="AKJ359" s="36"/>
      <c r="AKK359" s="36"/>
      <c r="AKL359" s="36"/>
      <c r="AKM359" s="36"/>
      <c r="AKN359" s="36"/>
      <c r="AKO359" s="36"/>
      <c r="AKP359" s="36"/>
      <c r="AKQ359" s="36"/>
      <c r="AKR359" s="36"/>
      <c r="AKS359" s="36"/>
      <c r="AKT359" s="36"/>
      <c r="AKU359" s="36"/>
      <c r="AKV359" s="36"/>
      <c r="AKW359" s="36"/>
      <c r="AKX359" s="36"/>
      <c r="AKY359" s="36"/>
      <c r="AKZ359" s="36"/>
      <c r="ALA359" s="36"/>
      <c r="ALB359" s="36"/>
      <c r="ALC359" s="36"/>
      <c r="ALD359" s="36"/>
      <c r="ALE359" s="36"/>
      <c r="ALF359" s="36"/>
      <c r="ALG359" s="36"/>
      <c r="ALH359" s="36"/>
      <c r="ALI359" s="36"/>
      <c r="ALJ359" s="36"/>
      <c r="ALK359" s="36"/>
      <c r="ALL359" s="36"/>
      <c r="ALM359" s="36"/>
      <c r="ALN359" s="36"/>
      <c r="ALO359" s="36"/>
      <c r="ALP359" s="36"/>
      <c r="ALQ359" s="36"/>
      <c r="ALR359" s="36"/>
      <c r="ALS359" s="36"/>
      <c r="ALT359" s="36"/>
      <c r="ALU359" s="36"/>
      <c r="ALV359" s="36"/>
      <c r="ALW359" s="36"/>
      <c r="ALX359" s="36"/>
      <c r="ALY359" s="36"/>
      <c r="ALZ359" s="36"/>
      <c r="AMA359" s="36"/>
      <c r="AMB359" s="36"/>
      <c r="AMC359" s="36"/>
      <c r="AMD359" s="36"/>
      <c r="AME359" s="36"/>
      <c r="AMF359" s="36"/>
      <c r="AMG359" s="36"/>
      <c r="AMH359" s="36"/>
      <c r="AMI359" s="36"/>
      <c r="AMJ359" s="36"/>
      <c r="AMK359" s="36"/>
      <c r="AML359" s="36"/>
      <c r="AMM359" s="36"/>
      <c r="AMN359" s="36"/>
      <c r="AMO359" s="36"/>
      <c r="AMP359" s="36"/>
      <c r="AMQ359" s="36"/>
      <c r="AMR359" s="36"/>
      <c r="AMS359" s="36"/>
      <c r="AMT359" s="36"/>
      <c r="AMU359" s="36"/>
      <c r="AMV359" s="36"/>
      <c r="AMW359" s="36"/>
      <c r="AMX359" s="36"/>
      <c r="AMY359" s="36"/>
      <c r="AMZ359" s="36"/>
      <c r="ANA359" s="36"/>
      <c r="ANB359" s="36"/>
      <c r="ANC359" s="36"/>
      <c r="AND359" s="36"/>
      <c r="ANE359" s="36"/>
      <c r="ANF359" s="36"/>
      <c r="ANG359" s="36"/>
      <c r="ANH359" s="36"/>
      <c r="ANI359" s="36"/>
      <c r="ANJ359" s="36"/>
      <c r="ANK359" s="36"/>
      <c r="ANL359" s="36"/>
      <c r="ANM359" s="36"/>
      <c r="ANN359" s="36"/>
      <c r="ANO359" s="36"/>
      <c r="ANP359" s="36"/>
      <c r="ANQ359" s="36"/>
      <c r="ANR359" s="36"/>
      <c r="ANS359" s="36"/>
      <c r="ANT359" s="36"/>
      <c r="ANU359" s="36"/>
      <c r="ANV359" s="36"/>
      <c r="ANW359" s="36"/>
      <c r="ANX359" s="36"/>
      <c r="ANY359" s="36"/>
      <c r="ANZ359" s="36"/>
      <c r="AOA359" s="36"/>
      <c r="AOB359" s="36"/>
      <c r="AOC359" s="36"/>
      <c r="AOD359" s="36"/>
      <c r="AOE359" s="36"/>
      <c r="AOF359" s="36"/>
      <c r="AOG359" s="36"/>
      <c r="AOH359" s="36"/>
      <c r="AOI359" s="36"/>
      <c r="AOJ359" s="36"/>
      <c r="AOK359" s="36"/>
      <c r="AOL359" s="36"/>
      <c r="AOM359" s="36"/>
      <c r="AON359" s="36"/>
      <c r="AOO359" s="36"/>
      <c r="AOP359" s="36"/>
      <c r="AOQ359" s="36"/>
      <c r="AOR359" s="36"/>
      <c r="AOS359" s="36"/>
      <c r="AOT359" s="36"/>
      <c r="AOU359" s="36"/>
      <c r="AOV359" s="36"/>
      <c r="AOW359" s="36"/>
      <c r="AOX359" s="36"/>
      <c r="AOY359" s="36"/>
      <c r="AOZ359" s="36"/>
      <c r="APA359" s="36"/>
      <c r="APB359" s="36"/>
      <c r="APC359" s="36"/>
      <c r="APD359" s="36"/>
      <c r="APE359" s="36"/>
      <c r="APF359" s="36"/>
      <c r="APG359" s="36"/>
      <c r="APH359" s="36"/>
      <c r="API359" s="36"/>
      <c r="APJ359" s="36"/>
      <c r="APK359" s="36"/>
      <c r="APL359" s="36"/>
      <c r="APM359" s="36"/>
      <c r="APN359" s="36"/>
      <c r="APO359" s="36"/>
      <c r="APP359" s="36"/>
      <c r="APQ359" s="36"/>
      <c r="APR359" s="36"/>
      <c r="APS359" s="36"/>
      <c r="APT359" s="36"/>
      <c r="APU359" s="36"/>
      <c r="APV359" s="36"/>
      <c r="APW359" s="36"/>
      <c r="APX359" s="36"/>
      <c r="APY359" s="36"/>
      <c r="APZ359" s="36"/>
      <c r="AQA359" s="36"/>
      <c r="AQB359" s="36"/>
      <c r="AQC359" s="36"/>
      <c r="AQD359" s="36"/>
      <c r="AQE359" s="36"/>
      <c r="AQF359" s="36"/>
      <c r="AQG359" s="36"/>
      <c r="AQH359" s="36"/>
      <c r="AQI359" s="36"/>
      <c r="AQJ359" s="36"/>
      <c r="AQK359" s="36"/>
      <c r="AQL359" s="36"/>
      <c r="AQM359" s="36"/>
      <c r="AQN359" s="36"/>
      <c r="AQO359" s="36"/>
      <c r="AQP359" s="36"/>
      <c r="AQQ359" s="36"/>
      <c r="AQR359" s="36"/>
      <c r="AQS359" s="36"/>
      <c r="AQT359" s="36"/>
      <c r="AQU359" s="36"/>
      <c r="AQV359" s="36"/>
      <c r="AQW359" s="36"/>
      <c r="AQX359" s="36"/>
      <c r="AQY359" s="36"/>
      <c r="AQZ359" s="36"/>
      <c r="ARA359" s="36"/>
      <c r="ARB359" s="36"/>
      <c r="ARC359" s="36"/>
      <c r="ARD359" s="36"/>
      <c r="ARE359" s="36"/>
      <c r="ARF359" s="36"/>
      <c r="ARG359" s="36"/>
      <c r="ARH359" s="36"/>
      <c r="ARI359" s="36"/>
      <c r="ARJ359" s="36"/>
      <c r="ARK359" s="36"/>
      <c r="ARL359" s="36"/>
      <c r="ARM359" s="36"/>
      <c r="ARN359" s="36"/>
      <c r="ARO359" s="36"/>
      <c r="ARP359" s="36"/>
      <c r="ARQ359" s="36"/>
      <c r="ARR359" s="36"/>
      <c r="ARS359" s="36"/>
      <c r="ART359" s="36"/>
      <c r="ARU359" s="36"/>
      <c r="ARV359" s="36"/>
      <c r="ARW359" s="36"/>
      <c r="ARX359" s="36"/>
      <c r="ARY359" s="36"/>
      <c r="ARZ359" s="36"/>
      <c r="ASA359" s="36"/>
      <c r="ASB359" s="36"/>
      <c r="ASC359" s="36"/>
      <c r="ASD359" s="36"/>
      <c r="ASE359" s="36"/>
      <c r="ASF359" s="36"/>
      <c r="ASG359" s="36"/>
      <c r="ASH359" s="36"/>
      <c r="ASI359" s="36"/>
      <c r="ASJ359" s="36"/>
      <c r="ASK359" s="36"/>
      <c r="ASL359" s="36"/>
      <c r="ASM359" s="36"/>
      <c r="ASN359" s="36"/>
      <c r="ASO359" s="36"/>
      <c r="ASP359" s="36"/>
      <c r="ASQ359" s="36"/>
      <c r="ASR359" s="36"/>
      <c r="ASS359" s="36"/>
      <c r="AST359" s="36"/>
      <c r="ASU359" s="36"/>
      <c r="ASV359" s="36"/>
      <c r="ASW359" s="36"/>
      <c r="ASX359" s="36"/>
      <c r="ASY359" s="36"/>
      <c r="ASZ359" s="36"/>
      <c r="ATA359" s="36"/>
      <c r="ATB359" s="36"/>
      <c r="ATC359" s="36"/>
      <c r="ATD359" s="36"/>
      <c r="ATE359" s="36"/>
      <c r="ATF359" s="36"/>
      <c r="ATG359" s="36"/>
      <c r="ATH359" s="36"/>
      <c r="ATI359" s="36"/>
      <c r="ATJ359" s="36"/>
    </row>
    <row r="360" spans="1:1206" x14ac:dyDescent="0.25">
      <c r="A360" s="21"/>
      <c r="F360" s="22"/>
      <c r="I360" s="39"/>
      <c r="AD360" s="6"/>
      <c r="AE360" s="39"/>
      <c r="AF360" s="39"/>
      <c r="AH360" s="39"/>
      <c r="BF360" s="27"/>
      <c r="CJ360" s="36"/>
      <c r="CZ360" s="26"/>
      <c r="DA360" s="26"/>
      <c r="DB360" s="26"/>
      <c r="DC360" s="26"/>
      <c r="DD360" s="29"/>
      <c r="DQ360" s="26"/>
      <c r="DR360" s="26"/>
      <c r="DS360" s="26"/>
      <c r="DT360" s="26"/>
      <c r="DU360" s="26"/>
      <c r="DV360" s="26"/>
      <c r="EB360" s="26"/>
      <c r="EC360" s="30"/>
      <c r="EU360" s="31"/>
      <c r="FM360" s="30"/>
      <c r="GE360" s="32"/>
      <c r="GW360" s="30"/>
      <c r="HO360" s="32"/>
      <c r="IG360" s="30"/>
      <c r="IY360" s="31"/>
      <c r="KI360" s="31"/>
      <c r="ZX360" s="36"/>
      <c r="ZY360" s="36"/>
      <c r="ZZ360" s="36"/>
      <c r="AAA360" s="36"/>
      <c r="AAB360" s="36"/>
      <c r="AAC360" s="36"/>
      <c r="AAD360" s="36"/>
      <c r="AAE360" s="36"/>
      <c r="AAF360" s="36"/>
      <c r="AAG360" s="36"/>
      <c r="AAH360" s="36"/>
      <c r="AAI360" s="36"/>
      <c r="AAJ360" s="36"/>
      <c r="AAK360" s="36"/>
      <c r="AAL360" s="36"/>
      <c r="AAM360" s="36"/>
      <c r="AAN360" s="36"/>
      <c r="AAO360" s="36"/>
      <c r="AAP360" s="36"/>
      <c r="AAQ360" s="36"/>
      <c r="AAR360" s="36"/>
      <c r="AAS360" s="36"/>
      <c r="AAT360" s="36"/>
      <c r="AAU360" s="36"/>
      <c r="AAV360" s="36"/>
      <c r="AAW360" s="36"/>
      <c r="AAX360" s="36"/>
      <c r="AAY360" s="36"/>
      <c r="AAZ360" s="36"/>
      <c r="ABA360" s="36"/>
      <c r="ABB360" s="36"/>
      <c r="ABC360" s="36"/>
      <c r="ABD360" s="36"/>
      <c r="ABE360" s="36"/>
      <c r="ABF360" s="36"/>
      <c r="ABG360" s="36"/>
      <c r="ABH360" s="36"/>
      <c r="ABI360" s="36"/>
      <c r="ABJ360" s="36"/>
      <c r="ABK360" s="36"/>
      <c r="ABL360" s="36"/>
      <c r="ABM360" s="36"/>
      <c r="ABN360" s="36"/>
      <c r="ABO360" s="36"/>
      <c r="ABP360" s="36"/>
      <c r="ABQ360" s="36"/>
      <c r="ABR360" s="36"/>
      <c r="ABS360" s="36"/>
      <c r="ABT360" s="36"/>
      <c r="ABU360" s="36"/>
      <c r="ABV360" s="36"/>
      <c r="ABW360" s="36"/>
      <c r="ABX360" s="36"/>
      <c r="ABY360" s="36"/>
      <c r="ABZ360" s="36"/>
      <c r="ACA360" s="36"/>
      <c r="ACB360" s="36"/>
      <c r="ACC360" s="36"/>
      <c r="ACD360" s="36"/>
      <c r="ACE360" s="36"/>
      <c r="ACF360" s="36"/>
      <c r="ACG360" s="36"/>
      <c r="ACH360" s="36"/>
      <c r="ACI360" s="36"/>
      <c r="ACJ360" s="36"/>
      <c r="ACK360" s="36"/>
      <c r="ACL360" s="36"/>
      <c r="ACM360" s="36"/>
      <c r="ACN360" s="36"/>
      <c r="ACO360" s="36"/>
      <c r="ACP360" s="36"/>
      <c r="ACQ360" s="36"/>
      <c r="ACR360" s="36"/>
      <c r="ACS360" s="36"/>
      <c r="ACT360" s="36"/>
      <c r="ACU360" s="36"/>
      <c r="ACV360" s="36"/>
      <c r="ACW360" s="36"/>
      <c r="ACX360" s="36"/>
      <c r="ACY360" s="36"/>
      <c r="ACZ360" s="36"/>
      <c r="ADA360" s="36"/>
      <c r="ADB360" s="36"/>
      <c r="ADC360" s="36"/>
      <c r="ADD360" s="36"/>
      <c r="ADE360" s="36"/>
      <c r="ADF360" s="36"/>
      <c r="ADG360" s="36"/>
      <c r="ADH360" s="36"/>
      <c r="ADI360" s="36"/>
      <c r="ADJ360" s="36"/>
      <c r="ADK360" s="36"/>
      <c r="ADL360" s="36"/>
      <c r="ADM360" s="36"/>
      <c r="ADN360" s="36"/>
      <c r="ADO360" s="36"/>
      <c r="ADP360" s="36"/>
      <c r="ADQ360" s="36"/>
      <c r="ADR360" s="36"/>
      <c r="ADS360" s="36"/>
      <c r="ADT360" s="36"/>
      <c r="ADU360" s="36"/>
      <c r="ADV360" s="36"/>
      <c r="ADW360" s="36"/>
      <c r="ADX360" s="36"/>
      <c r="ADY360" s="36"/>
      <c r="ADZ360" s="36"/>
      <c r="AEA360" s="36"/>
      <c r="AEB360" s="36"/>
      <c r="AEC360" s="36"/>
      <c r="AED360" s="36"/>
      <c r="AEE360" s="36"/>
      <c r="AEF360" s="36"/>
      <c r="AEG360" s="36"/>
      <c r="AEH360" s="36"/>
      <c r="AEI360" s="36"/>
      <c r="AEJ360" s="36"/>
      <c r="AEK360" s="36"/>
      <c r="AEL360" s="36"/>
      <c r="AEM360" s="36"/>
      <c r="AEN360" s="36"/>
      <c r="AEO360" s="36"/>
      <c r="AEP360" s="36"/>
      <c r="AEQ360" s="36"/>
      <c r="AER360" s="36"/>
      <c r="AES360" s="36"/>
      <c r="AET360" s="36"/>
      <c r="AEU360" s="36"/>
      <c r="AEV360" s="36"/>
      <c r="AEW360" s="36"/>
      <c r="AEX360" s="36"/>
      <c r="AEY360" s="36"/>
      <c r="AEZ360" s="36"/>
      <c r="AFA360" s="36"/>
      <c r="AFB360" s="36"/>
      <c r="AFC360" s="36"/>
      <c r="AFD360" s="36"/>
      <c r="AFE360" s="36"/>
      <c r="AFF360" s="36"/>
      <c r="AFG360" s="36"/>
      <c r="AFH360" s="36"/>
      <c r="AFI360" s="36"/>
      <c r="AFJ360" s="36"/>
      <c r="AFK360" s="36"/>
      <c r="AFL360" s="36"/>
      <c r="AFM360" s="36"/>
      <c r="AFN360" s="36"/>
      <c r="AFO360" s="36"/>
      <c r="AFP360" s="36"/>
      <c r="AFQ360" s="36"/>
      <c r="AFR360" s="36"/>
      <c r="AFS360" s="36"/>
      <c r="AFT360" s="36"/>
      <c r="AFU360" s="36"/>
      <c r="AFV360" s="36"/>
      <c r="AFW360" s="36"/>
      <c r="AFX360" s="36"/>
      <c r="AFY360" s="36"/>
      <c r="AFZ360" s="36"/>
      <c r="AGA360" s="36"/>
      <c r="AGB360" s="36"/>
      <c r="AGC360" s="36"/>
      <c r="AGD360" s="36"/>
      <c r="AGE360" s="36"/>
      <c r="AGF360" s="36"/>
      <c r="AGG360" s="36"/>
      <c r="AGH360" s="36"/>
      <c r="AGI360" s="36"/>
      <c r="AGJ360" s="36"/>
      <c r="AGK360" s="36"/>
      <c r="AGL360" s="36"/>
      <c r="AGM360" s="36"/>
      <c r="AGN360" s="36"/>
      <c r="AGO360" s="36"/>
      <c r="AGP360" s="36"/>
      <c r="AGQ360" s="36"/>
      <c r="AGR360" s="36"/>
      <c r="AGS360" s="36"/>
      <c r="AGT360" s="36"/>
      <c r="AGU360" s="36"/>
      <c r="AGV360" s="36"/>
      <c r="AGW360" s="36"/>
      <c r="AGX360" s="36"/>
      <c r="AGY360" s="36"/>
      <c r="AGZ360" s="36"/>
      <c r="AHA360" s="36"/>
      <c r="AHB360" s="36"/>
      <c r="AHC360" s="36"/>
      <c r="AHD360" s="36"/>
      <c r="AHE360" s="36"/>
      <c r="AHF360" s="36"/>
      <c r="AHG360" s="36"/>
      <c r="AHH360" s="36"/>
      <c r="AHI360" s="36"/>
      <c r="AHJ360" s="36"/>
      <c r="AHK360" s="36"/>
      <c r="AHL360" s="36"/>
      <c r="AHM360" s="36"/>
      <c r="AHN360" s="36"/>
      <c r="AHO360" s="36"/>
      <c r="AHP360" s="36"/>
      <c r="AHQ360" s="36"/>
      <c r="AHR360" s="36"/>
      <c r="AHS360" s="36"/>
      <c r="AHT360" s="36"/>
      <c r="AHU360" s="36"/>
      <c r="AHV360" s="36"/>
      <c r="AHW360" s="36"/>
      <c r="AHX360" s="36"/>
      <c r="AHY360" s="36"/>
      <c r="AHZ360" s="36"/>
      <c r="AIA360" s="36"/>
      <c r="AIB360" s="36"/>
      <c r="AIC360" s="36"/>
      <c r="AID360" s="36"/>
      <c r="AIE360" s="36"/>
      <c r="AIF360" s="36"/>
      <c r="AIG360" s="36"/>
      <c r="AIH360" s="36"/>
      <c r="AII360" s="36"/>
      <c r="AIJ360" s="36"/>
      <c r="AIK360" s="36"/>
      <c r="AIL360" s="36"/>
      <c r="AIM360" s="36"/>
      <c r="AIN360" s="36"/>
      <c r="AIO360" s="36"/>
      <c r="AIP360" s="36"/>
      <c r="AIQ360" s="36"/>
      <c r="AIR360" s="36"/>
      <c r="AIS360" s="36"/>
      <c r="AIT360" s="36"/>
      <c r="AIU360" s="36"/>
      <c r="AIV360" s="36"/>
      <c r="AIW360" s="36"/>
      <c r="AIX360" s="36"/>
      <c r="AIY360" s="36"/>
      <c r="AIZ360" s="36"/>
      <c r="AJA360" s="36"/>
      <c r="AJB360" s="36"/>
      <c r="AJC360" s="36"/>
      <c r="AJD360" s="36"/>
      <c r="AJE360" s="36"/>
      <c r="AJF360" s="36"/>
      <c r="AJG360" s="36"/>
      <c r="AJH360" s="36"/>
      <c r="AJI360" s="36"/>
      <c r="AJJ360" s="36"/>
      <c r="AJK360" s="36"/>
      <c r="AJL360" s="36"/>
      <c r="AJM360" s="36"/>
      <c r="AJN360" s="36"/>
      <c r="AJO360" s="36"/>
      <c r="AJP360" s="36"/>
      <c r="AJQ360" s="36"/>
      <c r="AJR360" s="36"/>
      <c r="AJS360" s="36"/>
      <c r="AJT360" s="36"/>
      <c r="AJU360" s="36"/>
      <c r="AJV360" s="36"/>
      <c r="AJW360" s="36"/>
      <c r="AJX360" s="36"/>
      <c r="AJY360" s="36"/>
      <c r="AJZ360" s="36"/>
      <c r="AKA360" s="36"/>
      <c r="AKB360" s="36"/>
      <c r="AKC360" s="36"/>
      <c r="AKD360" s="36"/>
      <c r="AKE360" s="36"/>
      <c r="AKF360" s="36"/>
      <c r="AKG360" s="36"/>
      <c r="AKH360" s="36"/>
      <c r="AKI360" s="36"/>
      <c r="AKJ360" s="36"/>
      <c r="AKK360" s="36"/>
      <c r="AKL360" s="36"/>
      <c r="AKM360" s="36"/>
      <c r="AKN360" s="36"/>
      <c r="AKO360" s="36"/>
      <c r="AKP360" s="36"/>
      <c r="AKQ360" s="36"/>
      <c r="AKR360" s="36"/>
      <c r="AKS360" s="36"/>
      <c r="AKT360" s="36"/>
      <c r="AKU360" s="36"/>
      <c r="AKV360" s="36"/>
      <c r="AKW360" s="36"/>
      <c r="AKX360" s="36"/>
      <c r="AKY360" s="36"/>
      <c r="AKZ360" s="36"/>
      <c r="ALA360" s="36"/>
      <c r="ALB360" s="36"/>
      <c r="ALC360" s="36"/>
      <c r="ALD360" s="36"/>
      <c r="ALE360" s="36"/>
      <c r="ALF360" s="36"/>
      <c r="ALG360" s="36"/>
      <c r="ALH360" s="36"/>
      <c r="ALI360" s="36"/>
      <c r="ALJ360" s="36"/>
      <c r="ALK360" s="36"/>
      <c r="ALL360" s="36"/>
      <c r="ALM360" s="36"/>
      <c r="ALN360" s="36"/>
      <c r="ALO360" s="36"/>
      <c r="ALP360" s="36"/>
      <c r="ALQ360" s="36"/>
      <c r="ALR360" s="36"/>
      <c r="ALS360" s="36"/>
      <c r="ALT360" s="36"/>
      <c r="ALU360" s="36"/>
      <c r="ALV360" s="36"/>
      <c r="ALW360" s="36"/>
      <c r="ALX360" s="36"/>
      <c r="ALY360" s="36"/>
      <c r="ALZ360" s="36"/>
      <c r="AMA360" s="36"/>
      <c r="AMB360" s="36"/>
      <c r="AMC360" s="36"/>
      <c r="AMD360" s="36"/>
      <c r="AME360" s="36"/>
      <c r="AMF360" s="36"/>
      <c r="AMG360" s="36"/>
      <c r="AMH360" s="36"/>
      <c r="AMI360" s="36"/>
      <c r="AMJ360" s="36"/>
      <c r="AMK360" s="36"/>
      <c r="AML360" s="36"/>
      <c r="AMM360" s="36"/>
      <c r="AMN360" s="36"/>
      <c r="AMO360" s="36"/>
      <c r="AMP360" s="36"/>
      <c r="AMQ360" s="36"/>
      <c r="AMR360" s="36"/>
      <c r="AMS360" s="36"/>
      <c r="AMT360" s="36"/>
      <c r="AMU360" s="36"/>
      <c r="AMV360" s="36"/>
      <c r="AMW360" s="36"/>
      <c r="AMX360" s="36"/>
      <c r="AMY360" s="36"/>
      <c r="AMZ360" s="36"/>
      <c r="ANA360" s="36"/>
      <c r="ANB360" s="36"/>
      <c r="ANC360" s="36"/>
      <c r="AND360" s="36"/>
      <c r="ANE360" s="36"/>
      <c r="ANF360" s="36"/>
      <c r="ANG360" s="36"/>
      <c r="ANH360" s="36"/>
      <c r="ANI360" s="36"/>
      <c r="ANJ360" s="36"/>
      <c r="ANK360" s="36"/>
      <c r="ANL360" s="36"/>
      <c r="ANM360" s="36"/>
      <c r="ANN360" s="36"/>
      <c r="ANO360" s="36"/>
      <c r="ANP360" s="36"/>
      <c r="ANQ360" s="36"/>
      <c r="ANR360" s="36"/>
      <c r="ANS360" s="36"/>
      <c r="ANT360" s="36"/>
      <c r="ANU360" s="36"/>
      <c r="ANV360" s="36"/>
      <c r="ANW360" s="36"/>
      <c r="ANX360" s="36"/>
      <c r="ANY360" s="36"/>
      <c r="ANZ360" s="36"/>
      <c r="AOA360" s="36"/>
      <c r="AOB360" s="36"/>
      <c r="AOC360" s="36"/>
      <c r="AOD360" s="36"/>
      <c r="AOE360" s="36"/>
      <c r="AOF360" s="36"/>
      <c r="AOG360" s="36"/>
      <c r="AOH360" s="36"/>
      <c r="AOI360" s="36"/>
      <c r="AOJ360" s="36"/>
      <c r="AOK360" s="36"/>
      <c r="AOL360" s="36"/>
      <c r="AOM360" s="36"/>
      <c r="AON360" s="36"/>
      <c r="AOO360" s="36"/>
      <c r="AOP360" s="36"/>
      <c r="AOQ360" s="36"/>
      <c r="AOR360" s="36"/>
      <c r="AOS360" s="36"/>
      <c r="AOT360" s="36"/>
      <c r="AOU360" s="36"/>
      <c r="AOV360" s="36"/>
      <c r="AOW360" s="36"/>
      <c r="AOX360" s="36"/>
      <c r="AOY360" s="36"/>
      <c r="AOZ360" s="36"/>
      <c r="APA360" s="36"/>
      <c r="APB360" s="36"/>
      <c r="APC360" s="36"/>
      <c r="APD360" s="36"/>
      <c r="APE360" s="36"/>
      <c r="APF360" s="36"/>
      <c r="APG360" s="36"/>
      <c r="APH360" s="36"/>
      <c r="API360" s="36"/>
      <c r="APJ360" s="36"/>
      <c r="APK360" s="36"/>
      <c r="APL360" s="36"/>
      <c r="APM360" s="36"/>
      <c r="APN360" s="36"/>
      <c r="APO360" s="36"/>
      <c r="APP360" s="36"/>
      <c r="APQ360" s="36"/>
      <c r="APR360" s="36"/>
      <c r="APS360" s="36"/>
      <c r="APT360" s="36"/>
      <c r="APU360" s="36"/>
      <c r="APV360" s="36"/>
      <c r="APW360" s="36"/>
      <c r="APX360" s="36"/>
      <c r="APY360" s="36"/>
      <c r="APZ360" s="36"/>
      <c r="AQA360" s="36"/>
      <c r="AQB360" s="36"/>
      <c r="AQC360" s="36"/>
      <c r="AQD360" s="36"/>
      <c r="AQE360" s="36"/>
      <c r="AQF360" s="36"/>
      <c r="AQG360" s="36"/>
      <c r="AQH360" s="36"/>
      <c r="AQI360" s="36"/>
      <c r="AQJ360" s="36"/>
      <c r="AQK360" s="36"/>
      <c r="AQL360" s="36"/>
      <c r="AQM360" s="36"/>
      <c r="AQN360" s="36"/>
      <c r="AQO360" s="36"/>
      <c r="AQP360" s="36"/>
      <c r="AQQ360" s="36"/>
      <c r="AQR360" s="36"/>
      <c r="AQS360" s="36"/>
      <c r="AQT360" s="36"/>
      <c r="AQU360" s="36"/>
      <c r="AQV360" s="36"/>
      <c r="AQW360" s="36"/>
      <c r="AQX360" s="36"/>
      <c r="AQY360" s="36"/>
      <c r="AQZ360" s="36"/>
      <c r="ARA360" s="36"/>
      <c r="ARB360" s="36"/>
      <c r="ARC360" s="36"/>
      <c r="ARD360" s="36"/>
      <c r="ARE360" s="36"/>
      <c r="ARF360" s="36"/>
      <c r="ARG360" s="36"/>
      <c r="ARH360" s="36"/>
      <c r="ARI360" s="36"/>
      <c r="ARJ360" s="36"/>
      <c r="ARK360" s="36"/>
      <c r="ARL360" s="36"/>
      <c r="ARM360" s="36"/>
      <c r="ARN360" s="36"/>
      <c r="ARO360" s="36"/>
      <c r="ARP360" s="36"/>
      <c r="ARQ360" s="36"/>
      <c r="ARR360" s="36"/>
      <c r="ARS360" s="36"/>
      <c r="ART360" s="36"/>
      <c r="ARU360" s="36"/>
      <c r="ARV360" s="36"/>
      <c r="ARW360" s="36"/>
      <c r="ARX360" s="36"/>
      <c r="ARY360" s="36"/>
      <c r="ARZ360" s="36"/>
      <c r="ASA360" s="36"/>
      <c r="ASB360" s="36"/>
      <c r="ASC360" s="36"/>
      <c r="ASD360" s="36"/>
      <c r="ASE360" s="36"/>
      <c r="ASF360" s="36"/>
      <c r="ASG360" s="36"/>
      <c r="ASH360" s="36"/>
      <c r="ASI360" s="36"/>
      <c r="ASJ360" s="36"/>
      <c r="ASK360" s="36"/>
      <c r="ASL360" s="36"/>
      <c r="ASM360" s="36"/>
      <c r="ASN360" s="36"/>
      <c r="ASO360" s="36"/>
      <c r="ASP360" s="36"/>
      <c r="ASQ360" s="36"/>
      <c r="ASR360" s="36"/>
      <c r="ASS360" s="36"/>
      <c r="AST360" s="36"/>
      <c r="ASU360" s="36"/>
      <c r="ASV360" s="36"/>
      <c r="ASW360" s="36"/>
      <c r="ASX360" s="36"/>
      <c r="ASY360" s="36"/>
      <c r="ASZ360" s="36"/>
      <c r="ATA360" s="36"/>
      <c r="ATB360" s="36"/>
      <c r="ATC360" s="36"/>
      <c r="ATD360" s="36"/>
      <c r="ATE360" s="36"/>
      <c r="ATF360" s="36"/>
      <c r="ATG360" s="36"/>
      <c r="ATH360" s="36"/>
      <c r="ATI360" s="36"/>
      <c r="ATJ360" s="36"/>
    </row>
    <row r="361" spans="1:1206" x14ac:dyDescent="0.25">
      <c r="A361" s="21"/>
      <c r="F361" s="22"/>
      <c r="I361" s="39"/>
      <c r="AD361" s="6"/>
      <c r="AE361" s="39"/>
      <c r="AF361" s="39"/>
      <c r="AH361" s="39"/>
      <c r="BF361" s="27"/>
      <c r="CJ361" s="36"/>
      <c r="CZ361" s="26"/>
      <c r="DA361" s="26"/>
      <c r="DB361" s="26"/>
      <c r="DC361" s="26"/>
      <c r="DD361" s="29"/>
      <c r="DQ361" s="26"/>
      <c r="DR361" s="26"/>
      <c r="DS361" s="26"/>
      <c r="DT361" s="26"/>
      <c r="DU361" s="26"/>
      <c r="DV361" s="26"/>
      <c r="EB361" s="26"/>
      <c r="EC361" s="30"/>
      <c r="EU361" s="31"/>
      <c r="FM361" s="30"/>
      <c r="GE361" s="32"/>
      <c r="GW361" s="30"/>
      <c r="HO361" s="32"/>
      <c r="IG361" s="30"/>
      <c r="IY361" s="31"/>
      <c r="KI361" s="31"/>
      <c r="ZX361" s="36"/>
      <c r="ZY361" s="36"/>
      <c r="ZZ361" s="36"/>
      <c r="AAA361" s="36"/>
      <c r="AAB361" s="36"/>
      <c r="AAC361" s="36"/>
      <c r="AAD361" s="36"/>
      <c r="AAE361" s="36"/>
      <c r="AAF361" s="36"/>
      <c r="AAG361" s="36"/>
      <c r="AAH361" s="36"/>
      <c r="AAI361" s="36"/>
      <c r="AAJ361" s="36"/>
      <c r="AAK361" s="36"/>
      <c r="AAL361" s="36"/>
      <c r="AAM361" s="36"/>
      <c r="AAN361" s="36"/>
      <c r="AAO361" s="36"/>
      <c r="AAP361" s="36"/>
      <c r="AAQ361" s="36"/>
      <c r="AAR361" s="36"/>
      <c r="AAS361" s="36"/>
      <c r="AAT361" s="36"/>
      <c r="AAU361" s="36"/>
      <c r="AAV361" s="36"/>
      <c r="AAW361" s="36"/>
      <c r="AAX361" s="36"/>
      <c r="AAY361" s="36"/>
      <c r="AAZ361" s="36"/>
      <c r="ABA361" s="36"/>
      <c r="ABB361" s="36"/>
      <c r="ABC361" s="36"/>
      <c r="ABD361" s="36"/>
      <c r="ABE361" s="36"/>
      <c r="ABF361" s="36"/>
      <c r="ABG361" s="36"/>
      <c r="ABH361" s="36"/>
      <c r="ABI361" s="36"/>
      <c r="ABJ361" s="36"/>
      <c r="ABK361" s="36"/>
      <c r="ABL361" s="36"/>
      <c r="ABM361" s="36"/>
      <c r="ABN361" s="36"/>
      <c r="ABO361" s="36"/>
      <c r="ABP361" s="36"/>
      <c r="ABQ361" s="36"/>
      <c r="ABR361" s="36"/>
      <c r="ABS361" s="36"/>
      <c r="ABT361" s="36"/>
      <c r="ABU361" s="36"/>
      <c r="ABV361" s="36"/>
      <c r="ABW361" s="36"/>
      <c r="ABX361" s="36"/>
      <c r="ABY361" s="36"/>
      <c r="ABZ361" s="36"/>
      <c r="ACA361" s="36"/>
      <c r="ACB361" s="36"/>
      <c r="ACC361" s="36"/>
      <c r="ACD361" s="36"/>
      <c r="ACE361" s="36"/>
      <c r="ACF361" s="36"/>
      <c r="ACG361" s="36"/>
      <c r="ACH361" s="36"/>
      <c r="ACI361" s="36"/>
      <c r="ACJ361" s="36"/>
      <c r="ACK361" s="36"/>
      <c r="ACL361" s="36"/>
      <c r="ACM361" s="36"/>
      <c r="ACN361" s="36"/>
      <c r="ACO361" s="36"/>
      <c r="ACP361" s="36"/>
      <c r="ACQ361" s="36"/>
      <c r="ACR361" s="36"/>
      <c r="ACS361" s="36"/>
      <c r="ACT361" s="36"/>
      <c r="ACU361" s="36"/>
      <c r="ACV361" s="36"/>
      <c r="ACW361" s="36"/>
      <c r="ACX361" s="36"/>
      <c r="ACY361" s="36"/>
      <c r="ACZ361" s="36"/>
      <c r="ADA361" s="36"/>
      <c r="ADB361" s="36"/>
      <c r="ADC361" s="36"/>
      <c r="ADD361" s="36"/>
      <c r="ADE361" s="36"/>
      <c r="ADF361" s="36"/>
      <c r="ADG361" s="36"/>
      <c r="ADH361" s="36"/>
      <c r="ADI361" s="36"/>
      <c r="ADJ361" s="36"/>
      <c r="ADK361" s="36"/>
      <c r="ADL361" s="36"/>
      <c r="ADM361" s="36"/>
      <c r="ADN361" s="36"/>
      <c r="ADO361" s="36"/>
      <c r="ADP361" s="36"/>
      <c r="ADQ361" s="36"/>
      <c r="ADR361" s="36"/>
      <c r="ADS361" s="36"/>
      <c r="ADT361" s="36"/>
      <c r="ADU361" s="36"/>
      <c r="ADV361" s="36"/>
      <c r="ADW361" s="36"/>
      <c r="ADX361" s="36"/>
      <c r="ADY361" s="36"/>
      <c r="ADZ361" s="36"/>
      <c r="AEA361" s="36"/>
      <c r="AEB361" s="36"/>
      <c r="AEC361" s="36"/>
      <c r="AED361" s="36"/>
      <c r="AEE361" s="36"/>
      <c r="AEF361" s="36"/>
      <c r="AEG361" s="36"/>
      <c r="AEH361" s="36"/>
      <c r="AEI361" s="36"/>
      <c r="AEJ361" s="36"/>
      <c r="AEK361" s="36"/>
      <c r="AEL361" s="36"/>
      <c r="AEM361" s="36"/>
      <c r="AEN361" s="36"/>
      <c r="AEO361" s="36"/>
      <c r="AEP361" s="36"/>
      <c r="AEQ361" s="36"/>
      <c r="AER361" s="36"/>
      <c r="AES361" s="36"/>
      <c r="AET361" s="36"/>
      <c r="AEU361" s="36"/>
      <c r="AEV361" s="36"/>
      <c r="AEW361" s="36"/>
      <c r="AEX361" s="36"/>
      <c r="AEY361" s="36"/>
      <c r="AEZ361" s="36"/>
      <c r="AFA361" s="36"/>
      <c r="AFB361" s="36"/>
      <c r="AFC361" s="36"/>
      <c r="AFD361" s="36"/>
      <c r="AFE361" s="36"/>
      <c r="AFF361" s="36"/>
      <c r="AFG361" s="36"/>
      <c r="AFH361" s="36"/>
      <c r="AFI361" s="36"/>
      <c r="AFJ361" s="36"/>
      <c r="AFK361" s="36"/>
      <c r="AFL361" s="36"/>
      <c r="AFM361" s="36"/>
      <c r="AFN361" s="36"/>
      <c r="AFO361" s="36"/>
      <c r="AFP361" s="36"/>
      <c r="AFQ361" s="36"/>
      <c r="AFR361" s="36"/>
      <c r="AFS361" s="36"/>
      <c r="AFT361" s="36"/>
      <c r="AFU361" s="36"/>
      <c r="AFV361" s="36"/>
      <c r="AFW361" s="36"/>
      <c r="AFX361" s="36"/>
      <c r="AFY361" s="36"/>
      <c r="AFZ361" s="36"/>
      <c r="AGA361" s="36"/>
      <c r="AGB361" s="36"/>
      <c r="AGC361" s="36"/>
      <c r="AGD361" s="36"/>
      <c r="AGE361" s="36"/>
      <c r="AGF361" s="36"/>
      <c r="AGG361" s="36"/>
      <c r="AGH361" s="36"/>
      <c r="AGI361" s="36"/>
      <c r="AGJ361" s="36"/>
      <c r="AGK361" s="36"/>
      <c r="AGL361" s="36"/>
      <c r="AGM361" s="36"/>
      <c r="AGN361" s="36"/>
      <c r="AGO361" s="36"/>
      <c r="AGP361" s="36"/>
      <c r="AGQ361" s="36"/>
      <c r="AGR361" s="36"/>
      <c r="AGS361" s="36"/>
      <c r="AGT361" s="36"/>
      <c r="AGU361" s="36"/>
      <c r="AGV361" s="36"/>
      <c r="AGW361" s="36"/>
      <c r="AGX361" s="36"/>
      <c r="AGY361" s="36"/>
      <c r="AGZ361" s="36"/>
      <c r="AHA361" s="36"/>
      <c r="AHB361" s="36"/>
      <c r="AHC361" s="36"/>
      <c r="AHD361" s="36"/>
      <c r="AHE361" s="36"/>
      <c r="AHF361" s="36"/>
      <c r="AHG361" s="36"/>
      <c r="AHH361" s="36"/>
      <c r="AHI361" s="36"/>
      <c r="AHJ361" s="36"/>
      <c r="AHK361" s="36"/>
      <c r="AHL361" s="36"/>
      <c r="AHM361" s="36"/>
      <c r="AHN361" s="36"/>
      <c r="AHO361" s="36"/>
      <c r="AHP361" s="36"/>
      <c r="AHQ361" s="36"/>
      <c r="AHR361" s="36"/>
      <c r="AHS361" s="36"/>
      <c r="AHT361" s="36"/>
      <c r="AHU361" s="36"/>
      <c r="AHV361" s="36"/>
      <c r="AHW361" s="36"/>
      <c r="AHX361" s="36"/>
      <c r="AHY361" s="36"/>
      <c r="AHZ361" s="36"/>
      <c r="AIA361" s="36"/>
      <c r="AIB361" s="36"/>
      <c r="AIC361" s="36"/>
      <c r="AID361" s="36"/>
      <c r="AIE361" s="36"/>
      <c r="AIF361" s="36"/>
      <c r="AIG361" s="36"/>
      <c r="AIH361" s="36"/>
      <c r="AII361" s="36"/>
      <c r="AIJ361" s="36"/>
      <c r="AIK361" s="36"/>
      <c r="AIL361" s="36"/>
      <c r="AIM361" s="36"/>
      <c r="AIN361" s="36"/>
      <c r="AIO361" s="36"/>
      <c r="AIP361" s="36"/>
      <c r="AIQ361" s="36"/>
      <c r="AIR361" s="36"/>
      <c r="AIS361" s="36"/>
      <c r="AIT361" s="36"/>
      <c r="AIU361" s="36"/>
      <c r="AIV361" s="36"/>
      <c r="AIW361" s="36"/>
      <c r="AIX361" s="36"/>
      <c r="AIY361" s="36"/>
      <c r="AIZ361" s="36"/>
      <c r="AJA361" s="36"/>
      <c r="AJB361" s="36"/>
      <c r="AJC361" s="36"/>
      <c r="AJD361" s="36"/>
      <c r="AJE361" s="36"/>
      <c r="AJF361" s="36"/>
      <c r="AJG361" s="36"/>
      <c r="AJH361" s="36"/>
      <c r="AJI361" s="36"/>
      <c r="AJJ361" s="36"/>
      <c r="AJK361" s="36"/>
      <c r="AJL361" s="36"/>
      <c r="AJM361" s="36"/>
      <c r="AJN361" s="36"/>
      <c r="AJO361" s="36"/>
      <c r="AJP361" s="36"/>
      <c r="AJQ361" s="36"/>
      <c r="AJR361" s="36"/>
      <c r="AJS361" s="36"/>
      <c r="AJT361" s="36"/>
      <c r="AJU361" s="36"/>
      <c r="AJV361" s="36"/>
      <c r="AJW361" s="36"/>
      <c r="AJX361" s="36"/>
      <c r="AJY361" s="36"/>
      <c r="AJZ361" s="36"/>
      <c r="AKA361" s="36"/>
      <c r="AKB361" s="36"/>
      <c r="AKC361" s="36"/>
      <c r="AKD361" s="36"/>
      <c r="AKE361" s="36"/>
      <c r="AKF361" s="36"/>
      <c r="AKG361" s="36"/>
      <c r="AKH361" s="36"/>
      <c r="AKI361" s="36"/>
      <c r="AKJ361" s="36"/>
      <c r="AKK361" s="36"/>
      <c r="AKL361" s="36"/>
      <c r="AKM361" s="36"/>
      <c r="AKN361" s="36"/>
      <c r="AKO361" s="36"/>
      <c r="AKP361" s="36"/>
      <c r="AKQ361" s="36"/>
      <c r="AKR361" s="36"/>
      <c r="AKS361" s="36"/>
      <c r="AKT361" s="36"/>
      <c r="AKU361" s="36"/>
      <c r="AKV361" s="36"/>
      <c r="AKW361" s="36"/>
      <c r="AKX361" s="36"/>
      <c r="AKY361" s="36"/>
      <c r="AKZ361" s="36"/>
      <c r="ALA361" s="36"/>
      <c r="ALB361" s="36"/>
      <c r="ALC361" s="36"/>
      <c r="ALD361" s="36"/>
      <c r="ALE361" s="36"/>
      <c r="ALF361" s="36"/>
      <c r="ALG361" s="36"/>
      <c r="ALH361" s="36"/>
      <c r="ALI361" s="36"/>
      <c r="ALJ361" s="36"/>
      <c r="ALK361" s="36"/>
      <c r="ALL361" s="36"/>
      <c r="ALM361" s="36"/>
      <c r="ALN361" s="36"/>
      <c r="ALO361" s="36"/>
      <c r="ALP361" s="36"/>
      <c r="ALQ361" s="36"/>
      <c r="ALR361" s="36"/>
      <c r="ALS361" s="36"/>
      <c r="ALT361" s="36"/>
      <c r="ALU361" s="36"/>
      <c r="ALV361" s="36"/>
      <c r="ALW361" s="36"/>
      <c r="ALX361" s="36"/>
      <c r="ALY361" s="36"/>
      <c r="ALZ361" s="36"/>
      <c r="AMA361" s="36"/>
      <c r="AMB361" s="36"/>
      <c r="AMC361" s="36"/>
      <c r="AMD361" s="36"/>
      <c r="AME361" s="36"/>
      <c r="AMF361" s="36"/>
      <c r="AMG361" s="36"/>
      <c r="AMH361" s="36"/>
      <c r="AMI361" s="36"/>
      <c r="AMJ361" s="36"/>
      <c r="AMK361" s="36"/>
      <c r="AML361" s="36"/>
      <c r="AMM361" s="36"/>
      <c r="AMN361" s="36"/>
      <c r="AMO361" s="36"/>
      <c r="AMP361" s="36"/>
      <c r="AMQ361" s="36"/>
      <c r="AMR361" s="36"/>
      <c r="AMS361" s="36"/>
      <c r="AMT361" s="36"/>
      <c r="AMU361" s="36"/>
      <c r="AMV361" s="36"/>
      <c r="AMW361" s="36"/>
      <c r="AMX361" s="36"/>
      <c r="AMY361" s="36"/>
      <c r="AMZ361" s="36"/>
      <c r="ANA361" s="36"/>
      <c r="ANB361" s="36"/>
      <c r="ANC361" s="36"/>
      <c r="AND361" s="36"/>
      <c r="ANE361" s="36"/>
      <c r="ANF361" s="36"/>
      <c r="ANG361" s="36"/>
      <c r="ANH361" s="36"/>
      <c r="ANI361" s="36"/>
      <c r="ANJ361" s="36"/>
      <c r="ANK361" s="36"/>
      <c r="ANL361" s="36"/>
      <c r="ANM361" s="36"/>
      <c r="ANN361" s="36"/>
      <c r="ANO361" s="36"/>
      <c r="ANP361" s="36"/>
      <c r="ANQ361" s="36"/>
      <c r="ANR361" s="36"/>
      <c r="ANS361" s="36"/>
      <c r="ANT361" s="36"/>
      <c r="ANU361" s="36"/>
      <c r="ANV361" s="36"/>
      <c r="ANW361" s="36"/>
      <c r="ANX361" s="36"/>
      <c r="ANY361" s="36"/>
      <c r="ANZ361" s="36"/>
      <c r="AOA361" s="36"/>
      <c r="AOB361" s="36"/>
      <c r="AOC361" s="36"/>
      <c r="AOD361" s="36"/>
      <c r="AOE361" s="36"/>
      <c r="AOF361" s="36"/>
      <c r="AOG361" s="36"/>
      <c r="AOH361" s="36"/>
      <c r="AOI361" s="36"/>
      <c r="AOJ361" s="36"/>
      <c r="AOK361" s="36"/>
      <c r="AOL361" s="36"/>
      <c r="AOM361" s="36"/>
      <c r="AON361" s="36"/>
      <c r="AOO361" s="36"/>
      <c r="AOP361" s="36"/>
      <c r="AOQ361" s="36"/>
      <c r="AOR361" s="36"/>
      <c r="AOS361" s="36"/>
      <c r="AOT361" s="36"/>
      <c r="AOU361" s="36"/>
      <c r="AOV361" s="36"/>
      <c r="AOW361" s="36"/>
      <c r="AOX361" s="36"/>
      <c r="AOY361" s="36"/>
      <c r="AOZ361" s="36"/>
      <c r="APA361" s="36"/>
      <c r="APB361" s="36"/>
      <c r="APC361" s="36"/>
      <c r="APD361" s="36"/>
      <c r="APE361" s="36"/>
      <c r="APF361" s="36"/>
      <c r="APG361" s="36"/>
      <c r="APH361" s="36"/>
      <c r="API361" s="36"/>
      <c r="APJ361" s="36"/>
      <c r="APK361" s="36"/>
      <c r="APL361" s="36"/>
      <c r="APM361" s="36"/>
      <c r="APN361" s="36"/>
      <c r="APO361" s="36"/>
      <c r="APP361" s="36"/>
      <c r="APQ361" s="36"/>
      <c r="APR361" s="36"/>
      <c r="APS361" s="36"/>
      <c r="APT361" s="36"/>
      <c r="APU361" s="36"/>
      <c r="APV361" s="36"/>
      <c r="APW361" s="36"/>
      <c r="APX361" s="36"/>
      <c r="APY361" s="36"/>
      <c r="APZ361" s="36"/>
      <c r="AQA361" s="36"/>
      <c r="AQB361" s="36"/>
      <c r="AQC361" s="36"/>
      <c r="AQD361" s="36"/>
      <c r="AQE361" s="36"/>
      <c r="AQF361" s="36"/>
      <c r="AQG361" s="36"/>
      <c r="AQH361" s="36"/>
      <c r="AQI361" s="36"/>
      <c r="AQJ361" s="36"/>
      <c r="AQK361" s="36"/>
      <c r="AQL361" s="36"/>
      <c r="AQM361" s="36"/>
      <c r="AQN361" s="36"/>
      <c r="AQO361" s="36"/>
      <c r="AQP361" s="36"/>
      <c r="AQQ361" s="36"/>
      <c r="AQR361" s="36"/>
      <c r="AQS361" s="36"/>
      <c r="AQT361" s="36"/>
      <c r="AQU361" s="36"/>
      <c r="AQV361" s="36"/>
      <c r="AQW361" s="36"/>
      <c r="AQX361" s="36"/>
      <c r="AQY361" s="36"/>
      <c r="AQZ361" s="36"/>
      <c r="ARA361" s="36"/>
      <c r="ARB361" s="36"/>
      <c r="ARC361" s="36"/>
      <c r="ARD361" s="36"/>
      <c r="ARE361" s="36"/>
      <c r="ARF361" s="36"/>
      <c r="ARG361" s="36"/>
      <c r="ARH361" s="36"/>
      <c r="ARI361" s="36"/>
      <c r="ARJ361" s="36"/>
      <c r="ARK361" s="36"/>
      <c r="ARL361" s="36"/>
      <c r="ARM361" s="36"/>
      <c r="ARN361" s="36"/>
      <c r="ARO361" s="36"/>
      <c r="ARP361" s="36"/>
      <c r="ARQ361" s="36"/>
      <c r="ARR361" s="36"/>
      <c r="ARS361" s="36"/>
      <c r="ART361" s="36"/>
      <c r="ARU361" s="36"/>
      <c r="ARV361" s="36"/>
      <c r="ARW361" s="36"/>
      <c r="ARX361" s="36"/>
      <c r="ARY361" s="36"/>
      <c r="ARZ361" s="36"/>
      <c r="ASA361" s="36"/>
      <c r="ASB361" s="36"/>
      <c r="ASC361" s="36"/>
      <c r="ASD361" s="36"/>
      <c r="ASE361" s="36"/>
      <c r="ASF361" s="36"/>
      <c r="ASG361" s="36"/>
      <c r="ASH361" s="36"/>
      <c r="ASI361" s="36"/>
      <c r="ASJ361" s="36"/>
      <c r="ASK361" s="36"/>
      <c r="ASL361" s="36"/>
      <c r="ASM361" s="36"/>
      <c r="ASN361" s="36"/>
      <c r="ASO361" s="36"/>
      <c r="ASP361" s="36"/>
      <c r="ASQ361" s="36"/>
      <c r="ASR361" s="36"/>
      <c r="ASS361" s="36"/>
      <c r="AST361" s="36"/>
      <c r="ASU361" s="36"/>
      <c r="ASV361" s="36"/>
      <c r="ASW361" s="36"/>
      <c r="ASX361" s="36"/>
      <c r="ASY361" s="36"/>
      <c r="ASZ361" s="36"/>
      <c r="ATA361" s="36"/>
      <c r="ATB361" s="36"/>
      <c r="ATC361" s="36"/>
      <c r="ATD361" s="36"/>
      <c r="ATE361" s="36"/>
      <c r="ATF361" s="36"/>
      <c r="ATG361" s="36"/>
      <c r="ATH361" s="36"/>
      <c r="ATI361" s="36"/>
      <c r="ATJ361" s="36"/>
    </row>
    <row r="362" spans="1:1206" x14ac:dyDescent="0.25">
      <c r="A362" s="21"/>
      <c r="F362" s="22"/>
      <c r="I362" s="39"/>
      <c r="AD362" s="6"/>
      <c r="AE362" s="39"/>
      <c r="AF362" s="39"/>
      <c r="AH362" s="39"/>
      <c r="BF362" s="27"/>
      <c r="CJ362" s="36"/>
      <c r="CZ362" s="26"/>
      <c r="DA362" s="26"/>
      <c r="DB362" s="26"/>
      <c r="DC362" s="26"/>
      <c r="DD362" s="29"/>
      <c r="DQ362" s="26"/>
      <c r="DR362" s="26"/>
      <c r="DS362" s="26"/>
      <c r="DT362" s="26"/>
      <c r="DU362" s="26"/>
      <c r="DV362" s="26"/>
      <c r="EB362" s="26"/>
      <c r="EC362" s="30"/>
      <c r="EU362" s="31"/>
      <c r="FM362" s="30"/>
      <c r="GE362" s="32"/>
      <c r="GW362" s="30"/>
      <c r="HO362" s="32"/>
      <c r="IG362" s="30"/>
      <c r="IY362" s="31"/>
      <c r="KI362" s="31"/>
      <c r="ZX362" s="36"/>
      <c r="ZY362" s="36"/>
      <c r="ZZ362" s="36"/>
      <c r="AAA362" s="36"/>
      <c r="AAB362" s="36"/>
      <c r="AAC362" s="36"/>
      <c r="AAD362" s="36"/>
      <c r="AAE362" s="36"/>
      <c r="AAF362" s="36"/>
      <c r="AAG362" s="36"/>
      <c r="AAH362" s="36"/>
      <c r="AAI362" s="36"/>
      <c r="AAJ362" s="36"/>
      <c r="AAK362" s="36"/>
      <c r="AAL362" s="36"/>
      <c r="AAM362" s="36"/>
      <c r="AAN362" s="36"/>
      <c r="AAO362" s="36"/>
      <c r="AAP362" s="36"/>
      <c r="AAQ362" s="36"/>
      <c r="AAR362" s="36"/>
      <c r="AAS362" s="36"/>
      <c r="AAT362" s="36"/>
      <c r="AAU362" s="36"/>
      <c r="AAV362" s="36"/>
      <c r="AAW362" s="36"/>
      <c r="AAX362" s="36"/>
      <c r="AAY362" s="36"/>
      <c r="AAZ362" s="36"/>
      <c r="ABA362" s="36"/>
      <c r="ABB362" s="36"/>
      <c r="ABC362" s="36"/>
      <c r="ABD362" s="36"/>
      <c r="ABE362" s="36"/>
      <c r="ABF362" s="36"/>
      <c r="ABG362" s="36"/>
      <c r="ABH362" s="36"/>
      <c r="ABI362" s="36"/>
      <c r="ABJ362" s="36"/>
      <c r="ABK362" s="36"/>
      <c r="ABL362" s="36"/>
      <c r="ABM362" s="36"/>
      <c r="ABN362" s="36"/>
      <c r="ABO362" s="36"/>
      <c r="ABP362" s="36"/>
      <c r="ABQ362" s="36"/>
      <c r="ABR362" s="36"/>
      <c r="ABS362" s="36"/>
      <c r="ABT362" s="36"/>
      <c r="ABU362" s="36"/>
      <c r="ABV362" s="36"/>
      <c r="ABW362" s="36"/>
      <c r="ABX362" s="36"/>
      <c r="ABY362" s="36"/>
      <c r="ABZ362" s="36"/>
      <c r="ACA362" s="36"/>
      <c r="ACB362" s="36"/>
      <c r="ACC362" s="36"/>
      <c r="ACD362" s="36"/>
      <c r="ACE362" s="36"/>
      <c r="ACF362" s="36"/>
      <c r="ACG362" s="36"/>
      <c r="ACH362" s="36"/>
      <c r="ACI362" s="36"/>
      <c r="ACJ362" s="36"/>
      <c r="ACK362" s="36"/>
      <c r="ACL362" s="36"/>
      <c r="ACM362" s="36"/>
      <c r="ACN362" s="36"/>
      <c r="ACO362" s="36"/>
      <c r="ACP362" s="36"/>
      <c r="ACQ362" s="36"/>
      <c r="ACR362" s="36"/>
      <c r="ACS362" s="36"/>
      <c r="ACT362" s="36"/>
      <c r="ACU362" s="36"/>
      <c r="ACV362" s="36"/>
      <c r="ACW362" s="36"/>
      <c r="ACX362" s="36"/>
      <c r="ACY362" s="36"/>
      <c r="ACZ362" s="36"/>
      <c r="ADA362" s="36"/>
      <c r="ADB362" s="36"/>
      <c r="ADC362" s="36"/>
      <c r="ADD362" s="36"/>
      <c r="ADE362" s="36"/>
      <c r="ADF362" s="36"/>
      <c r="ADG362" s="36"/>
      <c r="ADH362" s="36"/>
      <c r="ADI362" s="36"/>
      <c r="ADJ362" s="36"/>
      <c r="ADK362" s="36"/>
      <c r="ADL362" s="36"/>
      <c r="ADM362" s="36"/>
      <c r="ADN362" s="36"/>
      <c r="ADO362" s="36"/>
      <c r="ADP362" s="36"/>
      <c r="ADQ362" s="36"/>
      <c r="ADR362" s="36"/>
      <c r="ADS362" s="36"/>
      <c r="ADT362" s="36"/>
      <c r="ADU362" s="36"/>
      <c r="ADV362" s="36"/>
      <c r="ADW362" s="36"/>
      <c r="ADX362" s="36"/>
      <c r="ADY362" s="36"/>
      <c r="ADZ362" s="36"/>
      <c r="AEA362" s="36"/>
      <c r="AEB362" s="36"/>
      <c r="AEC362" s="36"/>
      <c r="AED362" s="36"/>
      <c r="AEE362" s="36"/>
      <c r="AEF362" s="36"/>
      <c r="AEG362" s="36"/>
      <c r="AEH362" s="36"/>
      <c r="AEI362" s="36"/>
      <c r="AEJ362" s="36"/>
      <c r="AEK362" s="36"/>
      <c r="AEL362" s="36"/>
      <c r="AEM362" s="36"/>
      <c r="AEN362" s="36"/>
      <c r="AEO362" s="36"/>
      <c r="AEP362" s="36"/>
      <c r="AEQ362" s="36"/>
      <c r="AER362" s="36"/>
      <c r="AES362" s="36"/>
      <c r="AET362" s="36"/>
      <c r="AEU362" s="36"/>
      <c r="AEV362" s="36"/>
      <c r="AEW362" s="36"/>
      <c r="AEX362" s="36"/>
      <c r="AEY362" s="36"/>
      <c r="AEZ362" s="36"/>
      <c r="AFA362" s="36"/>
      <c r="AFB362" s="36"/>
      <c r="AFC362" s="36"/>
      <c r="AFD362" s="36"/>
      <c r="AFE362" s="36"/>
      <c r="AFF362" s="36"/>
      <c r="AFG362" s="36"/>
      <c r="AFH362" s="36"/>
      <c r="AFI362" s="36"/>
      <c r="AFJ362" s="36"/>
      <c r="AFK362" s="36"/>
      <c r="AFL362" s="36"/>
      <c r="AFM362" s="36"/>
      <c r="AFN362" s="36"/>
      <c r="AFO362" s="36"/>
      <c r="AFP362" s="36"/>
      <c r="AFQ362" s="36"/>
      <c r="AFR362" s="36"/>
      <c r="AFS362" s="36"/>
      <c r="AFT362" s="36"/>
      <c r="AFU362" s="36"/>
      <c r="AFV362" s="36"/>
      <c r="AFW362" s="36"/>
      <c r="AFX362" s="36"/>
      <c r="AFY362" s="36"/>
      <c r="AFZ362" s="36"/>
      <c r="AGA362" s="36"/>
      <c r="AGB362" s="36"/>
      <c r="AGC362" s="36"/>
      <c r="AGD362" s="36"/>
      <c r="AGE362" s="36"/>
      <c r="AGF362" s="36"/>
      <c r="AGG362" s="36"/>
      <c r="AGH362" s="36"/>
      <c r="AGI362" s="36"/>
      <c r="AGJ362" s="36"/>
      <c r="AGK362" s="36"/>
      <c r="AGL362" s="36"/>
      <c r="AGM362" s="36"/>
      <c r="AGN362" s="36"/>
      <c r="AGO362" s="36"/>
      <c r="AGP362" s="36"/>
      <c r="AGQ362" s="36"/>
      <c r="AGR362" s="36"/>
      <c r="AGS362" s="36"/>
      <c r="AGT362" s="36"/>
      <c r="AGU362" s="36"/>
      <c r="AGV362" s="36"/>
      <c r="AGW362" s="36"/>
      <c r="AGX362" s="36"/>
      <c r="AGY362" s="36"/>
      <c r="AGZ362" s="36"/>
      <c r="AHA362" s="36"/>
      <c r="AHB362" s="36"/>
      <c r="AHC362" s="36"/>
      <c r="AHD362" s="36"/>
      <c r="AHE362" s="36"/>
      <c r="AHF362" s="36"/>
      <c r="AHG362" s="36"/>
      <c r="AHH362" s="36"/>
      <c r="AHI362" s="36"/>
      <c r="AHJ362" s="36"/>
      <c r="AHK362" s="36"/>
      <c r="AHL362" s="36"/>
      <c r="AHM362" s="36"/>
      <c r="AHN362" s="36"/>
      <c r="AHO362" s="36"/>
      <c r="AHP362" s="36"/>
      <c r="AHQ362" s="36"/>
      <c r="AHR362" s="36"/>
      <c r="AHS362" s="36"/>
      <c r="AHT362" s="36"/>
      <c r="AHU362" s="36"/>
      <c r="AHV362" s="36"/>
      <c r="AHW362" s="36"/>
      <c r="AHX362" s="36"/>
      <c r="AHY362" s="36"/>
      <c r="AHZ362" s="36"/>
      <c r="AIA362" s="36"/>
      <c r="AIB362" s="36"/>
      <c r="AIC362" s="36"/>
      <c r="AID362" s="36"/>
      <c r="AIE362" s="36"/>
      <c r="AIF362" s="36"/>
      <c r="AIG362" s="36"/>
      <c r="AIH362" s="36"/>
      <c r="AII362" s="36"/>
      <c r="AIJ362" s="36"/>
      <c r="AIK362" s="36"/>
      <c r="AIL362" s="36"/>
      <c r="AIM362" s="36"/>
      <c r="AIN362" s="36"/>
      <c r="AIO362" s="36"/>
      <c r="AIP362" s="36"/>
      <c r="AIQ362" s="36"/>
      <c r="AIR362" s="36"/>
      <c r="AIS362" s="36"/>
      <c r="AIT362" s="36"/>
      <c r="AIU362" s="36"/>
      <c r="AIV362" s="36"/>
      <c r="AIW362" s="36"/>
      <c r="AIX362" s="36"/>
      <c r="AIY362" s="36"/>
      <c r="AIZ362" s="36"/>
      <c r="AJA362" s="36"/>
      <c r="AJB362" s="36"/>
      <c r="AJC362" s="36"/>
      <c r="AJD362" s="36"/>
      <c r="AJE362" s="36"/>
      <c r="AJF362" s="36"/>
      <c r="AJG362" s="36"/>
      <c r="AJH362" s="36"/>
      <c r="AJI362" s="36"/>
      <c r="AJJ362" s="36"/>
      <c r="AJK362" s="36"/>
      <c r="AJL362" s="36"/>
      <c r="AJM362" s="36"/>
      <c r="AJN362" s="36"/>
      <c r="AJO362" s="36"/>
      <c r="AJP362" s="36"/>
      <c r="AJQ362" s="36"/>
      <c r="AJR362" s="36"/>
      <c r="AJS362" s="36"/>
      <c r="AJT362" s="36"/>
      <c r="AJU362" s="36"/>
      <c r="AJV362" s="36"/>
      <c r="AJW362" s="36"/>
      <c r="AJX362" s="36"/>
      <c r="AJY362" s="36"/>
      <c r="AJZ362" s="36"/>
      <c r="AKA362" s="36"/>
      <c r="AKB362" s="36"/>
      <c r="AKC362" s="36"/>
      <c r="AKD362" s="36"/>
      <c r="AKE362" s="36"/>
      <c r="AKF362" s="36"/>
      <c r="AKG362" s="36"/>
      <c r="AKH362" s="36"/>
      <c r="AKI362" s="36"/>
      <c r="AKJ362" s="36"/>
      <c r="AKK362" s="36"/>
      <c r="AKL362" s="36"/>
      <c r="AKM362" s="36"/>
      <c r="AKN362" s="36"/>
      <c r="AKO362" s="36"/>
      <c r="AKP362" s="36"/>
      <c r="AKQ362" s="36"/>
      <c r="AKR362" s="36"/>
      <c r="AKS362" s="36"/>
      <c r="AKT362" s="36"/>
      <c r="AKU362" s="36"/>
      <c r="AKV362" s="36"/>
      <c r="AKW362" s="36"/>
      <c r="AKX362" s="36"/>
      <c r="AKY362" s="36"/>
      <c r="AKZ362" s="36"/>
      <c r="ALA362" s="36"/>
      <c r="ALB362" s="36"/>
      <c r="ALC362" s="36"/>
      <c r="ALD362" s="36"/>
      <c r="ALE362" s="36"/>
      <c r="ALF362" s="36"/>
      <c r="ALG362" s="36"/>
      <c r="ALH362" s="36"/>
      <c r="ALI362" s="36"/>
      <c r="ALJ362" s="36"/>
      <c r="ALK362" s="36"/>
      <c r="ALL362" s="36"/>
      <c r="ALM362" s="36"/>
      <c r="ALN362" s="36"/>
      <c r="ALO362" s="36"/>
      <c r="ALP362" s="36"/>
      <c r="ALQ362" s="36"/>
      <c r="ALR362" s="36"/>
      <c r="ALS362" s="36"/>
      <c r="ALT362" s="36"/>
      <c r="ALU362" s="36"/>
      <c r="ALV362" s="36"/>
      <c r="ALW362" s="36"/>
      <c r="ALX362" s="36"/>
      <c r="ALY362" s="36"/>
      <c r="ALZ362" s="36"/>
      <c r="AMA362" s="36"/>
      <c r="AMB362" s="36"/>
      <c r="AMC362" s="36"/>
      <c r="AMD362" s="36"/>
      <c r="AME362" s="36"/>
      <c r="AMF362" s="36"/>
      <c r="AMG362" s="36"/>
      <c r="AMH362" s="36"/>
      <c r="AMI362" s="36"/>
      <c r="AMJ362" s="36"/>
      <c r="AMK362" s="36"/>
      <c r="AML362" s="36"/>
      <c r="AMM362" s="36"/>
      <c r="AMN362" s="36"/>
      <c r="AMO362" s="36"/>
      <c r="AMP362" s="36"/>
      <c r="AMQ362" s="36"/>
      <c r="AMR362" s="36"/>
      <c r="AMS362" s="36"/>
      <c r="AMT362" s="36"/>
      <c r="AMU362" s="36"/>
      <c r="AMV362" s="36"/>
      <c r="AMW362" s="36"/>
      <c r="AMX362" s="36"/>
      <c r="AMY362" s="36"/>
      <c r="AMZ362" s="36"/>
      <c r="ANA362" s="36"/>
      <c r="ANB362" s="36"/>
      <c r="ANC362" s="36"/>
      <c r="AND362" s="36"/>
      <c r="ANE362" s="36"/>
      <c r="ANF362" s="36"/>
      <c r="ANG362" s="36"/>
      <c r="ANH362" s="36"/>
      <c r="ANI362" s="36"/>
      <c r="ANJ362" s="36"/>
      <c r="ANK362" s="36"/>
      <c r="ANL362" s="36"/>
      <c r="ANM362" s="36"/>
      <c r="ANN362" s="36"/>
      <c r="ANO362" s="36"/>
      <c r="ANP362" s="36"/>
      <c r="ANQ362" s="36"/>
      <c r="ANR362" s="36"/>
      <c r="ANS362" s="36"/>
      <c r="ANT362" s="36"/>
      <c r="ANU362" s="36"/>
      <c r="ANV362" s="36"/>
      <c r="ANW362" s="36"/>
      <c r="ANX362" s="36"/>
      <c r="ANY362" s="36"/>
      <c r="ANZ362" s="36"/>
      <c r="AOA362" s="36"/>
      <c r="AOB362" s="36"/>
      <c r="AOC362" s="36"/>
      <c r="AOD362" s="36"/>
      <c r="AOE362" s="36"/>
      <c r="AOF362" s="36"/>
      <c r="AOG362" s="36"/>
      <c r="AOH362" s="36"/>
      <c r="AOI362" s="36"/>
      <c r="AOJ362" s="36"/>
      <c r="AOK362" s="36"/>
      <c r="AOL362" s="36"/>
      <c r="AOM362" s="36"/>
      <c r="AON362" s="36"/>
      <c r="AOO362" s="36"/>
      <c r="AOP362" s="36"/>
      <c r="AOQ362" s="36"/>
      <c r="AOR362" s="36"/>
      <c r="AOS362" s="36"/>
      <c r="AOT362" s="36"/>
      <c r="AOU362" s="36"/>
      <c r="AOV362" s="36"/>
      <c r="AOW362" s="36"/>
      <c r="AOX362" s="36"/>
      <c r="AOY362" s="36"/>
      <c r="AOZ362" s="36"/>
      <c r="APA362" s="36"/>
      <c r="APB362" s="36"/>
      <c r="APC362" s="36"/>
      <c r="APD362" s="36"/>
      <c r="APE362" s="36"/>
      <c r="APF362" s="36"/>
      <c r="APG362" s="36"/>
      <c r="APH362" s="36"/>
      <c r="API362" s="36"/>
      <c r="APJ362" s="36"/>
      <c r="APK362" s="36"/>
      <c r="APL362" s="36"/>
      <c r="APM362" s="36"/>
      <c r="APN362" s="36"/>
      <c r="APO362" s="36"/>
      <c r="APP362" s="36"/>
      <c r="APQ362" s="36"/>
      <c r="APR362" s="36"/>
      <c r="APS362" s="36"/>
      <c r="APT362" s="36"/>
      <c r="APU362" s="36"/>
      <c r="APV362" s="36"/>
      <c r="APW362" s="36"/>
      <c r="APX362" s="36"/>
      <c r="APY362" s="36"/>
      <c r="APZ362" s="36"/>
      <c r="AQA362" s="36"/>
      <c r="AQB362" s="36"/>
      <c r="AQC362" s="36"/>
      <c r="AQD362" s="36"/>
      <c r="AQE362" s="36"/>
      <c r="AQF362" s="36"/>
      <c r="AQG362" s="36"/>
      <c r="AQH362" s="36"/>
      <c r="AQI362" s="36"/>
      <c r="AQJ362" s="36"/>
      <c r="AQK362" s="36"/>
      <c r="AQL362" s="36"/>
      <c r="AQM362" s="36"/>
      <c r="AQN362" s="36"/>
      <c r="AQO362" s="36"/>
      <c r="AQP362" s="36"/>
      <c r="AQQ362" s="36"/>
      <c r="AQR362" s="36"/>
      <c r="AQS362" s="36"/>
      <c r="AQT362" s="36"/>
      <c r="AQU362" s="36"/>
      <c r="AQV362" s="36"/>
      <c r="AQW362" s="36"/>
      <c r="AQX362" s="36"/>
      <c r="AQY362" s="36"/>
      <c r="AQZ362" s="36"/>
      <c r="ARA362" s="36"/>
      <c r="ARB362" s="36"/>
      <c r="ARC362" s="36"/>
      <c r="ARD362" s="36"/>
      <c r="ARE362" s="36"/>
      <c r="ARF362" s="36"/>
      <c r="ARG362" s="36"/>
      <c r="ARH362" s="36"/>
      <c r="ARI362" s="36"/>
      <c r="ARJ362" s="36"/>
      <c r="ARK362" s="36"/>
      <c r="ARL362" s="36"/>
      <c r="ARM362" s="36"/>
      <c r="ARN362" s="36"/>
      <c r="ARO362" s="36"/>
      <c r="ARP362" s="36"/>
      <c r="ARQ362" s="36"/>
      <c r="ARR362" s="36"/>
      <c r="ARS362" s="36"/>
      <c r="ART362" s="36"/>
      <c r="ARU362" s="36"/>
      <c r="ARV362" s="36"/>
      <c r="ARW362" s="36"/>
      <c r="ARX362" s="36"/>
      <c r="ARY362" s="36"/>
      <c r="ARZ362" s="36"/>
      <c r="ASA362" s="36"/>
      <c r="ASB362" s="36"/>
      <c r="ASC362" s="36"/>
      <c r="ASD362" s="36"/>
      <c r="ASE362" s="36"/>
      <c r="ASF362" s="36"/>
      <c r="ASG362" s="36"/>
      <c r="ASH362" s="36"/>
      <c r="ASI362" s="36"/>
      <c r="ASJ362" s="36"/>
      <c r="ASK362" s="36"/>
      <c r="ASL362" s="36"/>
      <c r="ASM362" s="36"/>
      <c r="ASN362" s="36"/>
      <c r="ASO362" s="36"/>
      <c r="ASP362" s="36"/>
      <c r="ASQ362" s="36"/>
      <c r="ASR362" s="36"/>
      <c r="ASS362" s="36"/>
      <c r="AST362" s="36"/>
      <c r="ASU362" s="36"/>
      <c r="ASV362" s="36"/>
      <c r="ASW362" s="36"/>
      <c r="ASX362" s="36"/>
      <c r="ASY362" s="36"/>
      <c r="ASZ362" s="36"/>
      <c r="ATA362" s="36"/>
      <c r="ATB362" s="36"/>
      <c r="ATC362" s="36"/>
      <c r="ATD362" s="36"/>
      <c r="ATE362" s="36"/>
      <c r="ATF362" s="36"/>
      <c r="ATG362" s="36"/>
      <c r="ATH362" s="36"/>
      <c r="ATI362" s="36"/>
      <c r="ATJ362" s="36"/>
    </row>
    <row r="363" spans="1:1206" x14ac:dyDescent="0.25">
      <c r="A363" s="21"/>
      <c r="F363" s="22"/>
      <c r="I363" s="39"/>
      <c r="AD363" s="6"/>
      <c r="AE363" s="39"/>
      <c r="AF363" s="39"/>
      <c r="AH363" s="39"/>
      <c r="BF363" s="27"/>
      <c r="CJ363" s="36"/>
      <c r="CZ363" s="26"/>
      <c r="DA363" s="26"/>
      <c r="DB363" s="26"/>
      <c r="DC363" s="26"/>
      <c r="DD363" s="29"/>
      <c r="DQ363" s="26"/>
      <c r="DR363" s="26"/>
      <c r="DS363" s="26"/>
      <c r="DT363" s="26"/>
      <c r="DU363" s="26"/>
      <c r="DV363" s="26"/>
      <c r="EB363" s="26"/>
      <c r="EC363" s="30"/>
      <c r="EU363" s="31"/>
      <c r="FM363" s="30"/>
      <c r="GE363" s="32"/>
      <c r="GW363" s="30"/>
      <c r="HO363" s="32"/>
      <c r="IG363" s="30"/>
      <c r="IY363" s="31"/>
      <c r="KI363" s="31"/>
      <c r="ZX363" s="36"/>
      <c r="ZY363" s="36"/>
      <c r="ZZ363" s="36"/>
      <c r="AAA363" s="36"/>
      <c r="AAB363" s="36"/>
      <c r="AAC363" s="36"/>
      <c r="AAD363" s="36"/>
      <c r="AAE363" s="36"/>
      <c r="AAF363" s="36"/>
      <c r="AAG363" s="36"/>
      <c r="AAH363" s="36"/>
      <c r="AAI363" s="36"/>
      <c r="AAJ363" s="36"/>
      <c r="AAK363" s="36"/>
      <c r="AAL363" s="36"/>
      <c r="AAM363" s="36"/>
      <c r="AAN363" s="36"/>
      <c r="AAO363" s="36"/>
      <c r="AAP363" s="36"/>
      <c r="AAQ363" s="36"/>
      <c r="AAR363" s="36"/>
      <c r="AAS363" s="36"/>
      <c r="AAT363" s="36"/>
      <c r="AAU363" s="36"/>
      <c r="AAV363" s="36"/>
      <c r="AAW363" s="36"/>
      <c r="AAX363" s="36"/>
      <c r="AAY363" s="36"/>
      <c r="AAZ363" s="36"/>
      <c r="ABA363" s="36"/>
      <c r="ABB363" s="36"/>
      <c r="ABC363" s="36"/>
      <c r="ABD363" s="36"/>
      <c r="ABE363" s="36"/>
      <c r="ABF363" s="36"/>
      <c r="ABG363" s="36"/>
      <c r="ABH363" s="36"/>
      <c r="ABI363" s="36"/>
      <c r="ABJ363" s="36"/>
      <c r="ABK363" s="36"/>
      <c r="ABL363" s="36"/>
      <c r="ABM363" s="36"/>
      <c r="ABN363" s="36"/>
      <c r="ABO363" s="36"/>
      <c r="ABP363" s="36"/>
      <c r="ABQ363" s="36"/>
      <c r="ABR363" s="36"/>
      <c r="ABS363" s="36"/>
      <c r="ABT363" s="36"/>
      <c r="ABU363" s="36"/>
      <c r="ABV363" s="36"/>
      <c r="ABW363" s="36"/>
      <c r="ABX363" s="36"/>
      <c r="ABY363" s="36"/>
      <c r="ABZ363" s="36"/>
      <c r="ACA363" s="36"/>
      <c r="ACB363" s="36"/>
      <c r="ACC363" s="36"/>
      <c r="ACD363" s="36"/>
      <c r="ACE363" s="36"/>
      <c r="ACF363" s="36"/>
      <c r="ACG363" s="36"/>
      <c r="ACH363" s="36"/>
      <c r="ACI363" s="36"/>
      <c r="ACJ363" s="36"/>
      <c r="ACK363" s="36"/>
      <c r="ACL363" s="36"/>
      <c r="ACM363" s="36"/>
      <c r="ACN363" s="36"/>
      <c r="ACO363" s="36"/>
      <c r="ACP363" s="36"/>
      <c r="ACQ363" s="36"/>
      <c r="ACR363" s="36"/>
      <c r="ACS363" s="36"/>
      <c r="ACT363" s="36"/>
      <c r="ACU363" s="36"/>
      <c r="ACV363" s="36"/>
      <c r="ACW363" s="36"/>
      <c r="ACX363" s="36"/>
      <c r="ACY363" s="36"/>
      <c r="ACZ363" s="36"/>
      <c r="ADA363" s="36"/>
      <c r="ADB363" s="36"/>
      <c r="ADC363" s="36"/>
      <c r="ADD363" s="36"/>
      <c r="ADE363" s="36"/>
      <c r="ADF363" s="36"/>
      <c r="ADG363" s="36"/>
      <c r="ADH363" s="36"/>
      <c r="ADI363" s="36"/>
      <c r="ADJ363" s="36"/>
      <c r="ADK363" s="36"/>
      <c r="ADL363" s="36"/>
      <c r="ADM363" s="36"/>
      <c r="ADN363" s="36"/>
      <c r="ADO363" s="36"/>
      <c r="ADP363" s="36"/>
      <c r="ADQ363" s="36"/>
      <c r="ADR363" s="36"/>
      <c r="ADS363" s="36"/>
      <c r="ADT363" s="36"/>
      <c r="ADU363" s="36"/>
      <c r="ADV363" s="36"/>
      <c r="ADW363" s="36"/>
      <c r="ADX363" s="36"/>
      <c r="ADY363" s="36"/>
      <c r="ADZ363" s="36"/>
      <c r="AEA363" s="36"/>
      <c r="AEB363" s="36"/>
      <c r="AEC363" s="36"/>
      <c r="AED363" s="36"/>
      <c r="AEE363" s="36"/>
      <c r="AEF363" s="36"/>
      <c r="AEG363" s="36"/>
      <c r="AEH363" s="36"/>
      <c r="AEI363" s="36"/>
      <c r="AEJ363" s="36"/>
      <c r="AEK363" s="36"/>
      <c r="AEL363" s="36"/>
      <c r="AEM363" s="36"/>
      <c r="AEN363" s="36"/>
      <c r="AEO363" s="36"/>
      <c r="AEP363" s="36"/>
      <c r="AEQ363" s="36"/>
      <c r="AER363" s="36"/>
      <c r="AES363" s="36"/>
      <c r="AET363" s="36"/>
      <c r="AEU363" s="36"/>
      <c r="AEV363" s="36"/>
      <c r="AEW363" s="36"/>
      <c r="AEX363" s="36"/>
      <c r="AEY363" s="36"/>
      <c r="AEZ363" s="36"/>
      <c r="AFA363" s="36"/>
      <c r="AFB363" s="36"/>
      <c r="AFC363" s="36"/>
      <c r="AFD363" s="36"/>
      <c r="AFE363" s="36"/>
      <c r="AFF363" s="36"/>
      <c r="AFG363" s="36"/>
      <c r="AFH363" s="36"/>
      <c r="AFI363" s="36"/>
      <c r="AFJ363" s="36"/>
      <c r="AFK363" s="36"/>
      <c r="AFL363" s="36"/>
      <c r="AFM363" s="36"/>
      <c r="AFN363" s="36"/>
      <c r="AFO363" s="36"/>
      <c r="AFP363" s="36"/>
      <c r="AFQ363" s="36"/>
      <c r="AFR363" s="36"/>
      <c r="AFS363" s="36"/>
      <c r="AFT363" s="36"/>
      <c r="AFU363" s="36"/>
      <c r="AFV363" s="36"/>
      <c r="AFW363" s="36"/>
      <c r="AFX363" s="36"/>
      <c r="AFY363" s="36"/>
      <c r="AFZ363" s="36"/>
      <c r="AGA363" s="36"/>
      <c r="AGB363" s="36"/>
      <c r="AGC363" s="36"/>
      <c r="AGD363" s="36"/>
      <c r="AGE363" s="36"/>
      <c r="AGF363" s="36"/>
      <c r="AGG363" s="36"/>
      <c r="AGH363" s="36"/>
      <c r="AGI363" s="36"/>
      <c r="AGJ363" s="36"/>
      <c r="AGK363" s="36"/>
      <c r="AGL363" s="36"/>
      <c r="AGM363" s="36"/>
      <c r="AGN363" s="36"/>
      <c r="AGO363" s="36"/>
      <c r="AGP363" s="36"/>
      <c r="AGQ363" s="36"/>
      <c r="AGR363" s="36"/>
      <c r="AGS363" s="36"/>
      <c r="AGT363" s="36"/>
      <c r="AGU363" s="36"/>
      <c r="AGV363" s="36"/>
      <c r="AGW363" s="36"/>
      <c r="AGX363" s="36"/>
      <c r="AGY363" s="36"/>
      <c r="AGZ363" s="36"/>
      <c r="AHA363" s="36"/>
      <c r="AHB363" s="36"/>
      <c r="AHC363" s="36"/>
      <c r="AHD363" s="36"/>
      <c r="AHE363" s="36"/>
      <c r="AHF363" s="36"/>
      <c r="AHG363" s="36"/>
      <c r="AHH363" s="36"/>
      <c r="AHI363" s="36"/>
      <c r="AHJ363" s="36"/>
      <c r="AHK363" s="36"/>
      <c r="AHL363" s="36"/>
      <c r="AHM363" s="36"/>
      <c r="AHN363" s="36"/>
      <c r="AHO363" s="36"/>
      <c r="AHP363" s="36"/>
      <c r="AHQ363" s="36"/>
      <c r="AHR363" s="36"/>
      <c r="AHS363" s="36"/>
      <c r="AHT363" s="36"/>
      <c r="AHU363" s="36"/>
      <c r="AHV363" s="36"/>
      <c r="AHW363" s="36"/>
      <c r="AHX363" s="36"/>
      <c r="AHY363" s="36"/>
      <c r="AHZ363" s="36"/>
      <c r="AIA363" s="36"/>
      <c r="AIB363" s="36"/>
      <c r="AIC363" s="36"/>
      <c r="AID363" s="36"/>
      <c r="AIE363" s="36"/>
      <c r="AIF363" s="36"/>
      <c r="AIG363" s="36"/>
      <c r="AIH363" s="36"/>
      <c r="AII363" s="36"/>
      <c r="AIJ363" s="36"/>
      <c r="AIK363" s="36"/>
      <c r="AIL363" s="36"/>
      <c r="AIM363" s="36"/>
      <c r="AIN363" s="36"/>
      <c r="AIO363" s="36"/>
      <c r="AIP363" s="36"/>
      <c r="AIQ363" s="36"/>
      <c r="AIR363" s="36"/>
      <c r="AIS363" s="36"/>
      <c r="AIT363" s="36"/>
      <c r="AIU363" s="36"/>
      <c r="AIV363" s="36"/>
      <c r="AIW363" s="36"/>
      <c r="AIX363" s="36"/>
      <c r="AIY363" s="36"/>
      <c r="AIZ363" s="36"/>
      <c r="AJA363" s="36"/>
      <c r="AJB363" s="36"/>
      <c r="AJC363" s="36"/>
      <c r="AJD363" s="36"/>
      <c r="AJE363" s="36"/>
      <c r="AJF363" s="36"/>
      <c r="AJG363" s="36"/>
      <c r="AJH363" s="36"/>
      <c r="AJI363" s="36"/>
      <c r="AJJ363" s="36"/>
      <c r="AJK363" s="36"/>
      <c r="AJL363" s="36"/>
      <c r="AJM363" s="36"/>
      <c r="AJN363" s="36"/>
      <c r="AJO363" s="36"/>
      <c r="AJP363" s="36"/>
      <c r="AJQ363" s="36"/>
      <c r="AJR363" s="36"/>
      <c r="AJS363" s="36"/>
      <c r="AJT363" s="36"/>
      <c r="AJU363" s="36"/>
      <c r="AJV363" s="36"/>
      <c r="AJW363" s="36"/>
      <c r="AJX363" s="36"/>
      <c r="AJY363" s="36"/>
      <c r="AJZ363" s="36"/>
      <c r="AKA363" s="36"/>
      <c r="AKB363" s="36"/>
      <c r="AKC363" s="36"/>
      <c r="AKD363" s="36"/>
      <c r="AKE363" s="36"/>
      <c r="AKF363" s="36"/>
      <c r="AKG363" s="36"/>
      <c r="AKH363" s="36"/>
      <c r="AKI363" s="36"/>
      <c r="AKJ363" s="36"/>
      <c r="AKK363" s="36"/>
      <c r="AKL363" s="36"/>
      <c r="AKM363" s="36"/>
      <c r="AKN363" s="36"/>
      <c r="AKO363" s="36"/>
      <c r="AKP363" s="36"/>
      <c r="AKQ363" s="36"/>
      <c r="AKR363" s="36"/>
      <c r="AKS363" s="36"/>
      <c r="AKT363" s="36"/>
      <c r="AKU363" s="36"/>
      <c r="AKV363" s="36"/>
      <c r="AKW363" s="36"/>
      <c r="AKX363" s="36"/>
      <c r="AKY363" s="36"/>
      <c r="AKZ363" s="36"/>
      <c r="ALA363" s="36"/>
      <c r="ALB363" s="36"/>
      <c r="ALC363" s="36"/>
      <c r="ALD363" s="36"/>
      <c r="ALE363" s="36"/>
      <c r="ALF363" s="36"/>
      <c r="ALG363" s="36"/>
      <c r="ALH363" s="36"/>
      <c r="ALI363" s="36"/>
      <c r="ALJ363" s="36"/>
      <c r="ALK363" s="36"/>
      <c r="ALL363" s="36"/>
      <c r="ALM363" s="36"/>
      <c r="ALN363" s="36"/>
      <c r="ALO363" s="36"/>
      <c r="ALP363" s="36"/>
      <c r="ALQ363" s="36"/>
      <c r="ALR363" s="36"/>
      <c r="ALS363" s="36"/>
      <c r="ALT363" s="36"/>
      <c r="ALU363" s="36"/>
      <c r="ALV363" s="36"/>
      <c r="ALW363" s="36"/>
      <c r="ALX363" s="36"/>
      <c r="ALY363" s="36"/>
      <c r="ALZ363" s="36"/>
      <c r="AMA363" s="36"/>
      <c r="AMB363" s="36"/>
      <c r="AMC363" s="36"/>
      <c r="AMD363" s="36"/>
      <c r="AME363" s="36"/>
      <c r="AMF363" s="36"/>
      <c r="AMG363" s="36"/>
      <c r="AMH363" s="36"/>
      <c r="AMI363" s="36"/>
      <c r="AMJ363" s="36"/>
      <c r="AMK363" s="36"/>
      <c r="AML363" s="36"/>
      <c r="AMM363" s="36"/>
      <c r="AMN363" s="36"/>
      <c r="AMO363" s="36"/>
      <c r="AMP363" s="36"/>
      <c r="AMQ363" s="36"/>
      <c r="AMR363" s="36"/>
      <c r="AMS363" s="36"/>
      <c r="AMT363" s="36"/>
      <c r="AMU363" s="36"/>
      <c r="AMV363" s="36"/>
      <c r="AMW363" s="36"/>
      <c r="AMX363" s="36"/>
      <c r="AMY363" s="36"/>
      <c r="AMZ363" s="36"/>
      <c r="ANA363" s="36"/>
      <c r="ANB363" s="36"/>
      <c r="ANC363" s="36"/>
      <c r="AND363" s="36"/>
      <c r="ANE363" s="36"/>
      <c r="ANF363" s="36"/>
      <c r="ANG363" s="36"/>
      <c r="ANH363" s="36"/>
      <c r="ANI363" s="36"/>
      <c r="ANJ363" s="36"/>
      <c r="ANK363" s="36"/>
      <c r="ANL363" s="36"/>
      <c r="ANM363" s="36"/>
      <c r="ANN363" s="36"/>
      <c r="ANO363" s="36"/>
      <c r="ANP363" s="36"/>
      <c r="ANQ363" s="36"/>
      <c r="ANR363" s="36"/>
      <c r="ANS363" s="36"/>
      <c r="ANT363" s="36"/>
      <c r="ANU363" s="36"/>
      <c r="ANV363" s="36"/>
      <c r="ANW363" s="36"/>
      <c r="ANX363" s="36"/>
      <c r="ANY363" s="36"/>
      <c r="ANZ363" s="36"/>
      <c r="AOA363" s="36"/>
      <c r="AOB363" s="36"/>
      <c r="AOC363" s="36"/>
      <c r="AOD363" s="36"/>
      <c r="AOE363" s="36"/>
      <c r="AOF363" s="36"/>
      <c r="AOG363" s="36"/>
      <c r="AOH363" s="36"/>
      <c r="AOI363" s="36"/>
      <c r="AOJ363" s="36"/>
      <c r="AOK363" s="36"/>
      <c r="AOL363" s="36"/>
      <c r="AOM363" s="36"/>
      <c r="AON363" s="36"/>
      <c r="AOO363" s="36"/>
      <c r="AOP363" s="36"/>
      <c r="AOQ363" s="36"/>
      <c r="AOR363" s="36"/>
      <c r="AOS363" s="36"/>
      <c r="AOT363" s="36"/>
      <c r="AOU363" s="36"/>
      <c r="AOV363" s="36"/>
      <c r="AOW363" s="36"/>
      <c r="AOX363" s="36"/>
      <c r="AOY363" s="36"/>
      <c r="AOZ363" s="36"/>
      <c r="APA363" s="36"/>
      <c r="APB363" s="36"/>
      <c r="APC363" s="36"/>
      <c r="APD363" s="36"/>
      <c r="APE363" s="36"/>
      <c r="APF363" s="36"/>
      <c r="APG363" s="36"/>
      <c r="APH363" s="36"/>
      <c r="API363" s="36"/>
      <c r="APJ363" s="36"/>
      <c r="APK363" s="36"/>
      <c r="APL363" s="36"/>
      <c r="APM363" s="36"/>
      <c r="APN363" s="36"/>
      <c r="APO363" s="36"/>
      <c r="APP363" s="36"/>
      <c r="APQ363" s="36"/>
      <c r="APR363" s="36"/>
      <c r="APS363" s="36"/>
      <c r="APT363" s="36"/>
      <c r="APU363" s="36"/>
      <c r="APV363" s="36"/>
      <c r="APW363" s="36"/>
      <c r="APX363" s="36"/>
      <c r="APY363" s="36"/>
      <c r="APZ363" s="36"/>
      <c r="AQA363" s="36"/>
      <c r="AQB363" s="36"/>
      <c r="AQC363" s="36"/>
      <c r="AQD363" s="36"/>
      <c r="AQE363" s="36"/>
      <c r="AQF363" s="36"/>
      <c r="AQG363" s="36"/>
      <c r="AQH363" s="36"/>
      <c r="AQI363" s="36"/>
      <c r="AQJ363" s="36"/>
      <c r="AQK363" s="36"/>
      <c r="AQL363" s="36"/>
      <c r="AQM363" s="36"/>
      <c r="AQN363" s="36"/>
      <c r="AQO363" s="36"/>
      <c r="AQP363" s="36"/>
      <c r="AQQ363" s="36"/>
      <c r="AQR363" s="36"/>
      <c r="AQS363" s="36"/>
      <c r="AQT363" s="36"/>
      <c r="AQU363" s="36"/>
      <c r="AQV363" s="36"/>
      <c r="AQW363" s="36"/>
      <c r="AQX363" s="36"/>
      <c r="AQY363" s="36"/>
      <c r="AQZ363" s="36"/>
      <c r="ARA363" s="36"/>
      <c r="ARB363" s="36"/>
      <c r="ARC363" s="36"/>
      <c r="ARD363" s="36"/>
      <c r="ARE363" s="36"/>
      <c r="ARF363" s="36"/>
      <c r="ARG363" s="36"/>
      <c r="ARH363" s="36"/>
      <c r="ARI363" s="36"/>
      <c r="ARJ363" s="36"/>
      <c r="ARK363" s="36"/>
      <c r="ARL363" s="36"/>
      <c r="ARM363" s="36"/>
      <c r="ARN363" s="36"/>
      <c r="ARO363" s="36"/>
      <c r="ARP363" s="36"/>
      <c r="ARQ363" s="36"/>
      <c r="ARR363" s="36"/>
      <c r="ARS363" s="36"/>
      <c r="ART363" s="36"/>
      <c r="ARU363" s="36"/>
      <c r="ARV363" s="36"/>
      <c r="ARW363" s="36"/>
      <c r="ARX363" s="36"/>
      <c r="ARY363" s="36"/>
      <c r="ARZ363" s="36"/>
      <c r="ASA363" s="36"/>
      <c r="ASB363" s="36"/>
      <c r="ASC363" s="36"/>
      <c r="ASD363" s="36"/>
      <c r="ASE363" s="36"/>
      <c r="ASF363" s="36"/>
      <c r="ASG363" s="36"/>
      <c r="ASH363" s="36"/>
      <c r="ASI363" s="36"/>
      <c r="ASJ363" s="36"/>
      <c r="ASK363" s="36"/>
      <c r="ASL363" s="36"/>
      <c r="ASM363" s="36"/>
      <c r="ASN363" s="36"/>
      <c r="ASO363" s="36"/>
      <c r="ASP363" s="36"/>
      <c r="ASQ363" s="36"/>
      <c r="ASR363" s="36"/>
      <c r="ASS363" s="36"/>
      <c r="AST363" s="36"/>
      <c r="ASU363" s="36"/>
      <c r="ASV363" s="36"/>
      <c r="ASW363" s="36"/>
      <c r="ASX363" s="36"/>
      <c r="ASY363" s="36"/>
      <c r="ASZ363" s="36"/>
      <c r="ATA363" s="36"/>
      <c r="ATB363" s="36"/>
      <c r="ATC363" s="36"/>
      <c r="ATD363" s="36"/>
      <c r="ATE363" s="36"/>
      <c r="ATF363" s="36"/>
      <c r="ATG363" s="36"/>
      <c r="ATH363" s="36"/>
      <c r="ATI363" s="36"/>
      <c r="ATJ363" s="36"/>
    </row>
    <row r="364" spans="1:1206" x14ac:dyDescent="0.25">
      <c r="A364" s="21"/>
      <c r="F364" s="22"/>
      <c r="I364" s="39"/>
      <c r="AD364" s="6"/>
      <c r="AE364" s="39"/>
      <c r="AF364" s="39"/>
      <c r="AH364" s="39"/>
      <c r="BF364" s="27"/>
      <c r="CJ364" s="36"/>
      <c r="CZ364" s="26"/>
      <c r="DA364" s="26"/>
      <c r="DB364" s="26"/>
      <c r="DC364" s="26"/>
      <c r="DD364" s="29"/>
      <c r="DQ364" s="26"/>
      <c r="DR364" s="26"/>
      <c r="DS364" s="26"/>
      <c r="DT364" s="26"/>
      <c r="DU364" s="26"/>
      <c r="DV364" s="26"/>
      <c r="EB364" s="26"/>
      <c r="EC364" s="30"/>
      <c r="EU364" s="31"/>
      <c r="FM364" s="30"/>
      <c r="GE364" s="32"/>
      <c r="GW364" s="30"/>
      <c r="HO364" s="32"/>
      <c r="IG364" s="30"/>
      <c r="IY364" s="31"/>
      <c r="KI364" s="31"/>
      <c r="ZX364" s="36"/>
      <c r="ZY364" s="36"/>
      <c r="ZZ364" s="36"/>
      <c r="AAA364" s="36"/>
      <c r="AAB364" s="36"/>
      <c r="AAC364" s="36"/>
      <c r="AAD364" s="36"/>
      <c r="AAE364" s="36"/>
      <c r="AAF364" s="36"/>
      <c r="AAG364" s="36"/>
      <c r="AAH364" s="36"/>
      <c r="AAI364" s="36"/>
      <c r="AAJ364" s="36"/>
      <c r="AAK364" s="36"/>
      <c r="AAL364" s="36"/>
      <c r="AAM364" s="36"/>
      <c r="AAN364" s="36"/>
      <c r="AAO364" s="36"/>
      <c r="AAP364" s="36"/>
      <c r="AAQ364" s="36"/>
      <c r="AAR364" s="36"/>
      <c r="AAS364" s="36"/>
      <c r="AAT364" s="36"/>
      <c r="AAU364" s="36"/>
      <c r="AAV364" s="36"/>
      <c r="AAW364" s="36"/>
      <c r="AAX364" s="36"/>
      <c r="AAY364" s="36"/>
      <c r="AAZ364" s="36"/>
      <c r="ABA364" s="36"/>
      <c r="ABB364" s="36"/>
      <c r="ABC364" s="36"/>
      <c r="ABD364" s="36"/>
      <c r="ABE364" s="36"/>
      <c r="ABF364" s="36"/>
      <c r="ABG364" s="36"/>
      <c r="ABH364" s="36"/>
      <c r="ABI364" s="36"/>
      <c r="ABJ364" s="36"/>
      <c r="ABK364" s="36"/>
      <c r="ABL364" s="36"/>
      <c r="ABM364" s="36"/>
      <c r="ABN364" s="36"/>
      <c r="ABO364" s="36"/>
      <c r="ABP364" s="36"/>
      <c r="ABQ364" s="36"/>
      <c r="ABR364" s="36"/>
      <c r="ABS364" s="36"/>
      <c r="ABT364" s="36"/>
      <c r="ABU364" s="36"/>
      <c r="ABV364" s="36"/>
      <c r="ABW364" s="36"/>
      <c r="ABX364" s="36"/>
      <c r="ABY364" s="36"/>
      <c r="ABZ364" s="36"/>
      <c r="ACA364" s="36"/>
      <c r="ACB364" s="36"/>
      <c r="ACC364" s="36"/>
      <c r="ACD364" s="36"/>
      <c r="ACE364" s="36"/>
      <c r="ACF364" s="36"/>
      <c r="ACG364" s="36"/>
      <c r="ACH364" s="36"/>
      <c r="ACI364" s="36"/>
      <c r="ACJ364" s="36"/>
      <c r="ACK364" s="36"/>
      <c r="ACL364" s="36"/>
      <c r="ACM364" s="36"/>
      <c r="ACN364" s="36"/>
      <c r="ACO364" s="36"/>
      <c r="ACP364" s="36"/>
      <c r="ACQ364" s="36"/>
      <c r="ACR364" s="36"/>
      <c r="ACS364" s="36"/>
      <c r="ACT364" s="36"/>
      <c r="ACU364" s="36"/>
      <c r="ACV364" s="36"/>
      <c r="ACW364" s="36"/>
      <c r="ACX364" s="36"/>
      <c r="ACY364" s="36"/>
      <c r="ACZ364" s="36"/>
      <c r="ADA364" s="36"/>
      <c r="ADB364" s="36"/>
      <c r="ADC364" s="36"/>
      <c r="ADD364" s="36"/>
      <c r="ADE364" s="36"/>
      <c r="ADF364" s="36"/>
      <c r="ADG364" s="36"/>
      <c r="ADH364" s="36"/>
      <c r="ADI364" s="36"/>
      <c r="ADJ364" s="36"/>
      <c r="ADK364" s="36"/>
      <c r="ADL364" s="36"/>
      <c r="ADM364" s="36"/>
      <c r="ADN364" s="36"/>
      <c r="ADO364" s="36"/>
      <c r="ADP364" s="36"/>
      <c r="ADQ364" s="36"/>
      <c r="ADR364" s="36"/>
      <c r="ADS364" s="36"/>
      <c r="ADT364" s="36"/>
      <c r="ADU364" s="36"/>
      <c r="ADV364" s="36"/>
      <c r="ADW364" s="36"/>
      <c r="ADX364" s="36"/>
      <c r="ADY364" s="36"/>
      <c r="ADZ364" s="36"/>
      <c r="AEA364" s="36"/>
      <c r="AEB364" s="36"/>
      <c r="AEC364" s="36"/>
      <c r="AED364" s="36"/>
      <c r="AEE364" s="36"/>
      <c r="AEF364" s="36"/>
      <c r="AEG364" s="36"/>
      <c r="AEH364" s="36"/>
      <c r="AEI364" s="36"/>
      <c r="AEJ364" s="36"/>
      <c r="AEK364" s="36"/>
      <c r="AEL364" s="36"/>
      <c r="AEM364" s="36"/>
      <c r="AEN364" s="36"/>
      <c r="AEO364" s="36"/>
      <c r="AEP364" s="36"/>
      <c r="AEQ364" s="36"/>
      <c r="AER364" s="36"/>
      <c r="AES364" s="36"/>
      <c r="AET364" s="36"/>
      <c r="AEU364" s="36"/>
      <c r="AEV364" s="36"/>
      <c r="AEW364" s="36"/>
      <c r="AEX364" s="36"/>
      <c r="AEY364" s="36"/>
      <c r="AEZ364" s="36"/>
      <c r="AFA364" s="36"/>
      <c r="AFB364" s="36"/>
      <c r="AFC364" s="36"/>
      <c r="AFD364" s="36"/>
      <c r="AFE364" s="36"/>
      <c r="AFF364" s="36"/>
      <c r="AFG364" s="36"/>
      <c r="AFH364" s="36"/>
      <c r="AFI364" s="36"/>
      <c r="AFJ364" s="36"/>
      <c r="AFK364" s="36"/>
      <c r="AFL364" s="36"/>
      <c r="AFM364" s="36"/>
      <c r="AFN364" s="36"/>
      <c r="AFO364" s="36"/>
      <c r="AFP364" s="36"/>
      <c r="AFQ364" s="36"/>
      <c r="AFR364" s="36"/>
      <c r="AFS364" s="36"/>
      <c r="AFT364" s="36"/>
      <c r="AFU364" s="36"/>
      <c r="AFV364" s="36"/>
      <c r="AFW364" s="36"/>
      <c r="AFX364" s="36"/>
      <c r="AFY364" s="36"/>
      <c r="AFZ364" s="36"/>
      <c r="AGA364" s="36"/>
      <c r="AGB364" s="36"/>
      <c r="AGC364" s="36"/>
      <c r="AGD364" s="36"/>
      <c r="AGE364" s="36"/>
      <c r="AGF364" s="36"/>
      <c r="AGG364" s="36"/>
      <c r="AGH364" s="36"/>
      <c r="AGI364" s="36"/>
      <c r="AGJ364" s="36"/>
      <c r="AGK364" s="36"/>
      <c r="AGL364" s="36"/>
      <c r="AGM364" s="36"/>
      <c r="AGN364" s="36"/>
      <c r="AGO364" s="36"/>
      <c r="AGP364" s="36"/>
      <c r="AGQ364" s="36"/>
      <c r="AGR364" s="36"/>
      <c r="AGS364" s="36"/>
      <c r="AGT364" s="36"/>
      <c r="AGU364" s="36"/>
      <c r="AGV364" s="36"/>
      <c r="AGW364" s="36"/>
      <c r="AGX364" s="36"/>
      <c r="AGY364" s="36"/>
      <c r="AGZ364" s="36"/>
      <c r="AHA364" s="36"/>
      <c r="AHB364" s="36"/>
      <c r="AHC364" s="36"/>
      <c r="AHD364" s="36"/>
      <c r="AHE364" s="36"/>
      <c r="AHF364" s="36"/>
      <c r="AHG364" s="36"/>
      <c r="AHH364" s="36"/>
      <c r="AHI364" s="36"/>
      <c r="AHJ364" s="36"/>
      <c r="AHK364" s="36"/>
      <c r="AHL364" s="36"/>
      <c r="AHM364" s="36"/>
      <c r="AHN364" s="36"/>
      <c r="AHO364" s="36"/>
      <c r="AHP364" s="36"/>
      <c r="AHQ364" s="36"/>
      <c r="AHR364" s="36"/>
      <c r="AHS364" s="36"/>
      <c r="AHT364" s="36"/>
      <c r="AHU364" s="36"/>
      <c r="AHV364" s="36"/>
      <c r="AHW364" s="36"/>
      <c r="AHX364" s="36"/>
      <c r="AHY364" s="36"/>
      <c r="AHZ364" s="36"/>
      <c r="AIA364" s="36"/>
      <c r="AIB364" s="36"/>
      <c r="AIC364" s="36"/>
      <c r="AID364" s="36"/>
      <c r="AIE364" s="36"/>
      <c r="AIF364" s="36"/>
      <c r="AIG364" s="36"/>
      <c r="AIH364" s="36"/>
      <c r="AII364" s="36"/>
      <c r="AIJ364" s="36"/>
      <c r="AIK364" s="36"/>
      <c r="AIL364" s="36"/>
      <c r="AIM364" s="36"/>
      <c r="AIN364" s="36"/>
      <c r="AIO364" s="36"/>
      <c r="AIP364" s="36"/>
      <c r="AIQ364" s="36"/>
      <c r="AIR364" s="36"/>
      <c r="AIS364" s="36"/>
      <c r="AIT364" s="36"/>
      <c r="AIU364" s="36"/>
      <c r="AIV364" s="36"/>
      <c r="AIW364" s="36"/>
      <c r="AIX364" s="36"/>
      <c r="AIY364" s="36"/>
      <c r="AIZ364" s="36"/>
      <c r="AJA364" s="36"/>
      <c r="AJB364" s="36"/>
      <c r="AJC364" s="36"/>
      <c r="AJD364" s="36"/>
      <c r="AJE364" s="36"/>
      <c r="AJF364" s="36"/>
      <c r="AJG364" s="36"/>
      <c r="AJH364" s="36"/>
      <c r="AJI364" s="36"/>
      <c r="AJJ364" s="36"/>
      <c r="AJK364" s="36"/>
      <c r="AJL364" s="36"/>
      <c r="AJM364" s="36"/>
      <c r="AJN364" s="36"/>
      <c r="AJO364" s="36"/>
      <c r="AJP364" s="36"/>
      <c r="AJQ364" s="36"/>
      <c r="AJR364" s="36"/>
      <c r="AJS364" s="36"/>
      <c r="AJT364" s="36"/>
      <c r="AJU364" s="36"/>
      <c r="AJV364" s="36"/>
      <c r="AJW364" s="36"/>
      <c r="AJX364" s="36"/>
      <c r="AJY364" s="36"/>
      <c r="AJZ364" s="36"/>
      <c r="AKA364" s="36"/>
      <c r="AKB364" s="36"/>
      <c r="AKC364" s="36"/>
      <c r="AKD364" s="36"/>
      <c r="AKE364" s="36"/>
      <c r="AKF364" s="36"/>
      <c r="AKG364" s="36"/>
      <c r="AKH364" s="36"/>
      <c r="AKI364" s="36"/>
      <c r="AKJ364" s="36"/>
      <c r="AKK364" s="36"/>
      <c r="AKL364" s="36"/>
      <c r="AKM364" s="36"/>
      <c r="AKN364" s="36"/>
      <c r="AKO364" s="36"/>
      <c r="AKP364" s="36"/>
      <c r="AKQ364" s="36"/>
      <c r="AKR364" s="36"/>
      <c r="AKS364" s="36"/>
      <c r="AKT364" s="36"/>
      <c r="AKU364" s="36"/>
      <c r="AKV364" s="36"/>
      <c r="AKW364" s="36"/>
      <c r="AKX364" s="36"/>
      <c r="AKY364" s="36"/>
      <c r="AKZ364" s="36"/>
      <c r="ALA364" s="36"/>
      <c r="ALB364" s="36"/>
      <c r="ALC364" s="36"/>
      <c r="ALD364" s="36"/>
      <c r="ALE364" s="36"/>
      <c r="ALF364" s="36"/>
      <c r="ALG364" s="36"/>
      <c r="ALH364" s="36"/>
      <c r="ALI364" s="36"/>
      <c r="ALJ364" s="36"/>
      <c r="ALK364" s="36"/>
      <c r="ALL364" s="36"/>
      <c r="ALM364" s="36"/>
      <c r="ALN364" s="36"/>
      <c r="ALO364" s="36"/>
      <c r="ALP364" s="36"/>
      <c r="ALQ364" s="36"/>
      <c r="ALR364" s="36"/>
      <c r="ALS364" s="36"/>
      <c r="ALT364" s="36"/>
      <c r="ALU364" s="36"/>
      <c r="ALV364" s="36"/>
      <c r="ALW364" s="36"/>
      <c r="ALX364" s="36"/>
      <c r="ALY364" s="36"/>
      <c r="ALZ364" s="36"/>
      <c r="AMA364" s="36"/>
      <c r="AMB364" s="36"/>
      <c r="AMC364" s="36"/>
      <c r="AMD364" s="36"/>
      <c r="AME364" s="36"/>
      <c r="AMF364" s="36"/>
      <c r="AMG364" s="36"/>
      <c r="AMH364" s="36"/>
      <c r="AMI364" s="36"/>
      <c r="AMJ364" s="36"/>
      <c r="AMK364" s="36"/>
      <c r="AML364" s="36"/>
      <c r="AMM364" s="36"/>
      <c r="AMN364" s="36"/>
      <c r="AMO364" s="36"/>
      <c r="AMP364" s="36"/>
      <c r="AMQ364" s="36"/>
      <c r="AMR364" s="36"/>
      <c r="AMS364" s="36"/>
      <c r="AMT364" s="36"/>
      <c r="AMU364" s="36"/>
      <c r="AMV364" s="36"/>
      <c r="AMW364" s="36"/>
      <c r="AMX364" s="36"/>
      <c r="AMY364" s="36"/>
      <c r="AMZ364" s="36"/>
      <c r="ANA364" s="36"/>
      <c r="ANB364" s="36"/>
      <c r="ANC364" s="36"/>
      <c r="AND364" s="36"/>
      <c r="ANE364" s="36"/>
      <c r="ANF364" s="36"/>
      <c r="ANG364" s="36"/>
      <c r="ANH364" s="36"/>
      <c r="ANI364" s="36"/>
      <c r="ANJ364" s="36"/>
      <c r="ANK364" s="36"/>
      <c r="ANL364" s="36"/>
      <c r="ANM364" s="36"/>
      <c r="ANN364" s="36"/>
      <c r="ANO364" s="36"/>
      <c r="ANP364" s="36"/>
      <c r="ANQ364" s="36"/>
      <c r="ANR364" s="36"/>
      <c r="ANS364" s="36"/>
      <c r="ANT364" s="36"/>
      <c r="ANU364" s="36"/>
      <c r="ANV364" s="36"/>
      <c r="ANW364" s="36"/>
      <c r="ANX364" s="36"/>
      <c r="ANY364" s="36"/>
      <c r="ANZ364" s="36"/>
      <c r="AOA364" s="36"/>
      <c r="AOB364" s="36"/>
      <c r="AOC364" s="36"/>
      <c r="AOD364" s="36"/>
      <c r="AOE364" s="36"/>
      <c r="AOF364" s="36"/>
      <c r="AOG364" s="36"/>
      <c r="AOH364" s="36"/>
      <c r="AOI364" s="36"/>
      <c r="AOJ364" s="36"/>
      <c r="AOK364" s="36"/>
      <c r="AOL364" s="36"/>
      <c r="AOM364" s="36"/>
      <c r="AON364" s="36"/>
      <c r="AOO364" s="36"/>
      <c r="AOP364" s="36"/>
      <c r="AOQ364" s="36"/>
      <c r="AOR364" s="36"/>
      <c r="AOS364" s="36"/>
      <c r="AOT364" s="36"/>
      <c r="AOU364" s="36"/>
      <c r="AOV364" s="36"/>
      <c r="AOW364" s="36"/>
      <c r="AOX364" s="36"/>
      <c r="AOY364" s="36"/>
      <c r="AOZ364" s="36"/>
      <c r="APA364" s="36"/>
      <c r="APB364" s="36"/>
      <c r="APC364" s="36"/>
      <c r="APD364" s="36"/>
      <c r="APE364" s="36"/>
      <c r="APF364" s="36"/>
      <c r="APG364" s="36"/>
      <c r="APH364" s="36"/>
      <c r="API364" s="36"/>
      <c r="APJ364" s="36"/>
      <c r="APK364" s="36"/>
      <c r="APL364" s="36"/>
      <c r="APM364" s="36"/>
      <c r="APN364" s="36"/>
      <c r="APO364" s="36"/>
      <c r="APP364" s="36"/>
      <c r="APQ364" s="36"/>
      <c r="APR364" s="36"/>
      <c r="APS364" s="36"/>
      <c r="APT364" s="36"/>
      <c r="APU364" s="36"/>
      <c r="APV364" s="36"/>
      <c r="APW364" s="36"/>
      <c r="APX364" s="36"/>
      <c r="APY364" s="36"/>
      <c r="APZ364" s="36"/>
      <c r="AQA364" s="36"/>
      <c r="AQB364" s="36"/>
      <c r="AQC364" s="36"/>
      <c r="AQD364" s="36"/>
      <c r="AQE364" s="36"/>
      <c r="AQF364" s="36"/>
      <c r="AQG364" s="36"/>
      <c r="AQH364" s="36"/>
      <c r="AQI364" s="36"/>
      <c r="AQJ364" s="36"/>
      <c r="AQK364" s="36"/>
      <c r="AQL364" s="36"/>
      <c r="AQM364" s="36"/>
      <c r="AQN364" s="36"/>
      <c r="AQO364" s="36"/>
      <c r="AQP364" s="36"/>
      <c r="AQQ364" s="36"/>
      <c r="AQR364" s="36"/>
      <c r="AQS364" s="36"/>
      <c r="AQT364" s="36"/>
      <c r="AQU364" s="36"/>
      <c r="AQV364" s="36"/>
      <c r="AQW364" s="36"/>
      <c r="AQX364" s="36"/>
      <c r="AQY364" s="36"/>
      <c r="AQZ364" s="36"/>
      <c r="ARA364" s="36"/>
      <c r="ARB364" s="36"/>
      <c r="ARC364" s="36"/>
      <c r="ARD364" s="36"/>
      <c r="ARE364" s="36"/>
      <c r="ARF364" s="36"/>
      <c r="ARG364" s="36"/>
      <c r="ARH364" s="36"/>
      <c r="ARI364" s="36"/>
      <c r="ARJ364" s="36"/>
      <c r="ARK364" s="36"/>
      <c r="ARL364" s="36"/>
      <c r="ARM364" s="36"/>
      <c r="ARN364" s="36"/>
      <c r="ARO364" s="36"/>
      <c r="ARP364" s="36"/>
      <c r="ARQ364" s="36"/>
      <c r="ARR364" s="36"/>
      <c r="ARS364" s="36"/>
      <c r="ART364" s="36"/>
      <c r="ARU364" s="36"/>
      <c r="ARV364" s="36"/>
      <c r="ARW364" s="36"/>
      <c r="ARX364" s="36"/>
      <c r="ARY364" s="36"/>
      <c r="ARZ364" s="36"/>
      <c r="ASA364" s="36"/>
      <c r="ASB364" s="36"/>
      <c r="ASC364" s="36"/>
      <c r="ASD364" s="36"/>
      <c r="ASE364" s="36"/>
      <c r="ASF364" s="36"/>
      <c r="ASG364" s="36"/>
      <c r="ASH364" s="36"/>
      <c r="ASI364" s="36"/>
      <c r="ASJ364" s="36"/>
      <c r="ASK364" s="36"/>
      <c r="ASL364" s="36"/>
      <c r="ASM364" s="36"/>
      <c r="ASN364" s="36"/>
      <c r="ASO364" s="36"/>
      <c r="ASP364" s="36"/>
      <c r="ASQ364" s="36"/>
      <c r="ASR364" s="36"/>
      <c r="ASS364" s="36"/>
      <c r="AST364" s="36"/>
      <c r="ASU364" s="36"/>
      <c r="ASV364" s="36"/>
      <c r="ASW364" s="36"/>
      <c r="ASX364" s="36"/>
      <c r="ASY364" s="36"/>
      <c r="ASZ364" s="36"/>
      <c r="ATA364" s="36"/>
      <c r="ATB364" s="36"/>
      <c r="ATC364" s="36"/>
      <c r="ATD364" s="36"/>
      <c r="ATE364" s="36"/>
      <c r="ATF364" s="36"/>
      <c r="ATG364" s="36"/>
      <c r="ATH364" s="36"/>
      <c r="ATI364" s="36"/>
      <c r="ATJ364" s="36"/>
    </row>
    <row r="365" spans="1:1206" x14ac:dyDescent="0.25">
      <c r="A365" s="21"/>
      <c r="F365" s="22"/>
      <c r="I365" s="39"/>
      <c r="AD365" s="6"/>
      <c r="AE365" s="39"/>
      <c r="AF365" s="39"/>
      <c r="AH365" s="39"/>
      <c r="BF365" s="27"/>
      <c r="CJ365" s="36"/>
      <c r="CZ365" s="26"/>
      <c r="DD365" s="29"/>
      <c r="DQ365" s="26"/>
      <c r="DR365" s="26"/>
      <c r="DS365" s="26"/>
      <c r="DT365" s="26"/>
      <c r="DU365" s="26"/>
      <c r="DV365" s="26"/>
      <c r="EB365" s="26"/>
      <c r="EC365" s="30"/>
      <c r="EU365" s="31"/>
      <c r="FM365" s="30"/>
      <c r="GE365" s="32"/>
      <c r="GW365" s="30"/>
      <c r="HO365" s="32"/>
      <c r="IG365" s="30"/>
      <c r="IY365" s="31"/>
      <c r="KI365" s="31"/>
      <c r="ZX365" s="36"/>
      <c r="ZY365" s="36"/>
      <c r="ZZ365" s="36"/>
      <c r="AAA365" s="36"/>
      <c r="AAB365" s="36"/>
      <c r="AAC365" s="36"/>
      <c r="AAD365" s="36"/>
      <c r="AAE365" s="36"/>
      <c r="AAF365" s="36"/>
      <c r="AAG365" s="36"/>
      <c r="AAH365" s="36"/>
      <c r="AAI365" s="36"/>
      <c r="AAJ365" s="36"/>
      <c r="AAK365" s="36"/>
      <c r="AAL365" s="36"/>
      <c r="AAM365" s="36"/>
      <c r="AAN365" s="36"/>
      <c r="AAO365" s="36"/>
      <c r="AAP365" s="36"/>
      <c r="AAQ365" s="36"/>
      <c r="AAR365" s="36"/>
      <c r="AAS365" s="36"/>
      <c r="AAT365" s="36"/>
      <c r="AAU365" s="36"/>
      <c r="AAV365" s="36"/>
      <c r="AAW365" s="36"/>
      <c r="AAX365" s="36"/>
      <c r="AAY365" s="36"/>
      <c r="AAZ365" s="36"/>
      <c r="ABA365" s="36"/>
      <c r="ABB365" s="36"/>
      <c r="ABC365" s="36"/>
      <c r="ABD365" s="36"/>
      <c r="ABE365" s="36"/>
      <c r="ABF365" s="36"/>
      <c r="ABG365" s="36"/>
      <c r="ABH365" s="36"/>
      <c r="ABI365" s="36"/>
      <c r="ABJ365" s="36"/>
      <c r="ABK365" s="36"/>
      <c r="ABL365" s="36"/>
      <c r="ABM365" s="36"/>
      <c r="ABN365" s="36"/>
      <c r="ABO365" s="36"/>
      <c r="ABP365" s="36"/>
      <c r="ABQ365" s="36"/>
      <c r="ABR365" s="36"/>
      <c r="ABS365" s="36"/>
      <c r="ABT365" s="36"/>
      <c r="ABU365" s="36"/>
      <c r="ABV365" s="36"/>
      <c r="ABW365" s="36"/>
      <c r="ABX365" s="36"/>
      <c r="ABY365" s="36"/>
      <c r="ABZ365" s="36"/>
      <c r="ACA365" s="36"/>
      <c r="ACB365" s="36"/>
      <c r="ACC365" s="36"/>
      <c r="ACD365" s="36"/>
      <c r="ACE365" s="36"/>
      <c r="ACF365" s="36"/>
      <c r="ACG365" s="36"/>
      <c r="ACH365" s="36"/>
      <c r="ACI365" s="36"/>
      <c r="ACJ365" s="36"/>
      <c r="ACK365" s="36"/>
      <c r="ACL365" s="36"/>
      <c r="ACM365" s="36"/>
      <c r="ACN365" s="36"/>
      <c r="ACO365" s="36"/>
      <c r="ACP365" s="36"/>
      <c r="ACQ365" s="36"/>
      <c r="ACR365" s="36"/>
      <c r="ACS365" s="36"/>
      <c r="ACT365" s="36"/>
      <c r="ACU365" s="36"/>
      <c r="ACV365" s="36"/>
      <c r="ACW365" s="36"/>
      <c r="ACX365" s="36"/>
      <c r="ACY365" s="36"/>
      <c r="ACZ365" s="36"/>
      <c r="ADA365" s="36"/>
      <c r="ADB365" s="36"/>
      <c r="ADC365" s="36"/>
      <c r="ADD365" s="36"/>
      <c r="ADE365" s="36"/>
      <c r="ADF365" s="36"/>
      <c r="ADG365" s="36"/>
      <c r="ADH365" s="36"/>
      <c r="ADI365" s="36"/>
      <c r="ADJ365" s="36"/>
      <c r="ADK365" s="36"/>
      <c r="ADL365" s="36"/>
      <c r="ADM365" s="36"/>
      <c r="ADN365" s="36"/>
      <c r="ADO365" s="36"/>
      <c r="ADP365" s="36"/>
      <c r="ADQ365" s="36"/>
      <c r="ADR365" s="36"/>
      <c r="ADS365" s="36"/>
      <c r="ADT365" s="36"/>
      <c r="ADU365" s="36"/>
      <c r="ADV365" s="36"/>
      <c r="ADW365" s="36"/>
      <c r="ADX365" s="36"/>
      <c r="ADY365" s="36"/>
      <c r="ADZ365" s="36"/>
      <c r="AEA365" s="36"/>
      <c r="AEB365" s="36"/>
      <c r="AEC365" s="36"/>
      <c r="AED365" s="36"/>
      <c r="AEE365" s="36"/>
      <c r="AEF365" s="36"/>
      <c r="AEG365" s="36"/>
      <c r="AEH365" s="36"/>
      <c r="AEI365" s="36"/>
      <c r="AEJ365" s="36"/>
      <c r="AEK365" s="36"/>
      <c r="AEL365" s="36"/>
      <c r="AEM365" s="36"/>
      <c r="AEN365" s="36"/>
      <c r="AEO365" s="36"/>
      <c r="AEP365" s="36"/>
      <c r="AEQ365" s="36"/>
      <c r="AER365" s="36"/>
      <c r="AES365" s="36"/>
      <c r="AET365" s="36"/>
      <c r="AEU365" s="36"/>
      <c r="AEV365" s="36"/>
      <c r="AEW365" s="36"/>
      <c r="AEX365" s="36"/>
      <c r="AEY365" s="36"/>
      <c r="AEZ365" s="36"/>
      <c r="AFA365" s="36"/>
      <c r="AFB365" s="36"/>
      <c r="AFC365" s="36"/>
      <c r="AFD365" s="36"/>
      <c r="AFE365" s="36"/>
      <c r="AFF365" s="36"/>
      <c r="AFG365" s="36"/>
      <c r="AFH365" s="36"/>
      <c r="AFI365" s="36"/>
      <c r="AFJ365" s="36"/>
      <c r="AFK365" s="36"/>
      <c r="AFL365" s="36"/>
      <c r="AFM365" s="36"/>
      <c r="AFN365" s="36"/>
      <c r="AFO365" s="36"/>
      <c r="AFP365" s="36"/>
      <c r="AFQ365" s="36"/>
      <c r="AFR365" s="36"/>
      <c r="AFS365" s="36"/>
      <c r="AFT365" s="36"/>
      <c r="AFU365" s="36"/>
      <c r="AFV365" s="36"/>
      <c r="AFW365" s="36"/>
      <c r="AFX365" s="36"/>
      <c r="AFY365" s="36"/>
      <c r="AFZ365" s="36"/>
      <c r="AGA365" s="36"/>
      <c r="AGB365" s="36"/>
      <c r="AGC365" s="36"/>
      <c r="AGD365" s="36"/>
      <c r="AGE365" s="36"/>
      <c r="AGF365" s="36"/>
      <c r="AGG365" s="36"/>
      <c r="AGH365" s="36"/>
      <c r="AGI365" s="36"/>
      <c r="AGJ365" s="36"/>
      <c r="AGK365" s="36"/>
      <c r="AGL365" s="36"/>
      <c r="AGM365" s="36"/>
      <c r="AGN365" s="36"/>
      <c r="AGO365" s="36"/>
      <c r="AGP365" s="36"/>
      <c r="AGQ365" s="36"/>
      <c r="AGR365" s="36"/>
      <c r="AGS365" s="36"/>
      <c r="AGT365" s="36"/>
      <c r="AGU365" s="36"/>
      <c r="AGV365" s="36"/>
      <c r="AGW365" s="36"/>
      <c r="AGX365" s="36"/>
      <c r="AGY365" s="36"/>
      <c r="AGZ365" s="36"/>
      <c r="AHA365" s="36"/>
      <c r="AHB365" s="36"/>
      <c r="AHC365" s="36"/>
      <c r="AHD365" s="36"/>
      <c r="AHE365" s="36"/>
      <c r="AHF365" s="36"/>
      <c r="AHG365" s="36"/>
      <c r="AHH365" s="36"/>
      <c r="AHI365" s="36"/>
      <c r="AHJ365" s="36"/>
      <c r="AHK365" s="36"/>
      <c r="AHL365" s="36"/>
      <c r="AHM365" s="36"/>
      <c r="AHN365" s="36"/>
      <c r="AHO365" s="36"/>
      <c r="AHP365" s="36"/>
      <c r="AHQ365" s="36"/>
      <c r="AHR365" s="36"/>
      <c r="AHS365" s="36"/>
      <c r="AHT365" s="36"/>
      <c r="AHU365" s="36"/>
      <c r="AHV365" s="36"/>
      <c r="AHW365" s="36"/>
      <c r="AHX365" s="36"/>
      <c r="AHY365" s="36"/>
      <c r="AHZ365" s="36"/>
      <c r="AIA365" s="36"/>
      <c r="AIB365" s="36"/>
      <c r="AIC365" s="36"/>
      <c r="AID365" s="36"/>
      <c r="AIE365" s="36"/>
      <c r="AIF365" s="36"/>
      <c r="AIG365" s="36"/>
      <c r="AIH365" s="36"/>
      <c r="AII365" s="36"/>
      <c r="AIJ365" s="36"/>
      <c r="AIK365" s="36"/>
      <c r="AIL365" s="36"/>
      <c r="AIM365" s="36"/>
      <c r="AIN365" s="36"/>
      <c r="AIO365" s="36"/>
      <c r="AIP365" s="36"/>
      <c r="AIQ365" s="36"/>
      <c r="AIR365" s="36"/>
      <c r="AIS365" s="36"/>
      <c r="AIT365" s="36"/>
      <c r="AIU365" s="36"/>
      <c r="AIV365" s="36"/>
      <c r="AIW365" s="36"/>
      <c r="AIX365" s="36"/>
      <c r="AIY365" s="36"/>
      <c r="AIZ365" s="36"/>
      <c r="AJA365" s="36"/>
      <c r="AJB365" s="36"/>
      <c r="AJC365" s="36"/>
      <c r="AJD365" s="36"/>
      <c r="AJE365" s="36"/>
      <c r="AJF365" s="36"/>
      <c r="AJG365" s="36"/>
      <c r="AJH365" s="36"/>
      <c r="AJI365" s="36"/>
      <c r="AJJ365" s="36"/>
      <c r="AJK365" s="36"/>
      <c r="AJL365" s="36"/>
      <c r="AJM365" s="36"/>
      <c r="AJN365" s="36"/>
      <c r="AJO365" s="36"/>
      <c r="AJP365" s="36"/>
      <c r="AJQ365" s="36"/>
      <c r="AJR365" s="36"/>
      <c r="AJS365" s="36"/>
      <c r="AJT365" s="36"/>
      <c r="AJU365" s="36"/>
      <c r="AJV365" s="36"/>
      <c r="AJW365" s="36"/>
      <c r="AJX365" s="36"/>
      <c r="AJY365" s="36"/>
      <c r="AJZ365" s="36"/>
      <c r="AKA365" s="36"/>
      <c r="AKB365" s="36"/>
      <c r="AKC365" s="36"/>
      <c r="AKD365" s="36"/>
      <c r="AKE365" s="36"/>
      <c r="AKF365" s="36"/>
      <c r="AKG365" s="36"/>
      <c r="AKH365" s="36"/>
      <c r="AKI365" s="36"/>
      <c r="AKJ365" s="36"/>
      <c r="AKK365" s="36"/>
      <c r="AKL365" s="36"/>
      <c r="AKM365" s="36"/>
      <c r="AKN365" s="36"/>
      <c r="AKO365" s="36"/>
      <c r="AKP365" s="36"/>
      <c r="AKQ365" s="36"/>
      <c r="AKR365" s="36"/>
      <c r="AKS365" s="36"/>
      <c r="AKT365" s="36"/>
      <c r="AKU365" s="36"/>
      <c r="AKV365" s="36"/>
      <c r="AKW365" s="36"/>
      <c r="AKX365" s="36"/>
      <c r="AKY365" s="36"/>
      <c r="AKZ365" s="36"/>
      <c r="ALA365" s="36"/>
      <c r="ALB365" s="36"/>
      <c r="ALC365" s="36"/>
      <c r="ALD365" s="36"/>
      <c r="ALE365" s="36"/>
      <c r="ALF365" s="36"/>
      <c r="ALG365" s="36"/>
      <c r="ALH365" s="36"/>
      <c r="ALI365" s="36"/>
      <c r="ALJ365" s="36"/>
      <c r="ALK365" s="36"/>
      <c r="ALL365" s="36"/>
      <c r="ALM365" s="36"/>
      <c r="ALN365" s="36"/>
      <c r="ALO365" s="36"/>
      <c r="ALP365" s="36"/>
      <c r="ALQ365" s="36"/>
      <c r="ALR365" s="36"/>
      <c r="ALS365" s="36"/>
      <c r="ALT365" s="36"/>
      <c r="ALU365" s="36"/>
      <c r="ALV365" s="36"/>
      <c r="ALW365" s="36"/>
      <c r="ALX365" s="36"/>
      <c r="ALY365" s="36"/>
      <c r="ALZ365" s="36"/>
      <c r="AMA365" s="36"/>
      <c r="AMB365" s="36"/>
      <c r="AMC365" s="36"/>
      <c r="AMD365" s="36"/>
      <c r="AME365" s="36"/>
      <c r="AMF365" s="36"/>
      <c r="AMG365" s="36"/>
      <c r="AMH365" s="36"/>
      <c r="AMI365" s="36"/>
      <c r="AMJ365" s="36"/>
      <c r="AMK365" s="36"/>
      <c r="AML365" s="36"/>
      <c r="AMM365" s="36"/>
      <c r="AMN365" s="36"/>
      <c r="AMO365" s="36"/>
      <c r="AMP365" s="36"/>
      <c r="AMQ365" s="36"/>
      <c r="AMR365" s="36"/>
      <c r="AMS365" s="36"/>
      <c r="AMT365" s="36"/>
      <c r="AMU365" s="36"/>
      <c r="AMV365" s="36"/>
      <c r="AMW365" s="36"/>
      <c r="AMX365" s="36"/>
      <c r="AMY365" s="36"/>
      <c r="AMZ365" s="36"/>
      <c r="ANA365" s="36"/>
      <c r="ANB365" s="36"/>
      <c r="ANC365" s="36"/>
      <c r="AND365" s="36"/>
      <c r="ANE365" s="36"/>
      <c r="ANF365" s="36"/>
      <c r="ANG365" s="36"/>
      <c r="ANH365" s="36"/>
      <c r="ANI365" s="36"/>
      <c r="ANJ365" s="36"/>
      <c r="ANK365" s="36"/>
      <c r="ANL365" s="36"/>
      <c r="ANM365" s="36"/>
      <c r="ANN365" s="36"/>
      <c r="ANO365" s="36"/>
      <c r="ANP365" s="36"/>
      <c r="ANQ365" s="36"/>
      <c r="ANR365" s="36"/>
      <c r="ANS365" s="36"/>
      <c r="ANT365" s="36"/>
      <c r="ANU365" s="36"/>
      <c r="ANV365" s="36"/>
      <c r="ANW365" s="36"/>
      <c r="ANX365" s="36"/>
      <c r="ANY365" s="36"/>
      <c r="ANZ365" s="36"/>
      <c r="AOA365" s="36"/>
      <c r="AOB365" s="36"/>
      <c r="AOC365" s="36"/>
      <c r="AOD365" s="36"/>
      <c r="AOE365" s="36"/>
      <c r="AOF365" s="36"/>
      <c r="AOG365" s="36"/>
      <c r="AOH365" s="36"/>
      <c r="AOI365" s="36"/>
      <c r="AOJ365" s="36"/>
      <c r="AOK365" s="36"/>
      <c r="AOL365" s="36"/>
      <c r="AOM365" s="36"/>
      <c r="AON365" s="36"/>
      <c r="AOO365" s="36"/>
      <c r="AOP365" s="36"/>
      <c r="AOQ365" s="36"/>
      <c r="AOR365" s="36"/>
      <c r="AOS365" s="36"/>
      <c r="AOT365" s="36"/>
      <c r="AOU365" s="36"/>
      <c r="AOV365" s="36"/>
      <c r="AOW365" s="36"/>
      <c r="AOX365" s="36"/>
      <c r="AOY365" s="36"/>
      <c r="AOZ365" s="36"/>
      <c r="APA365" s="36"/>
      <c r="APB365" s="36"/>
      <c r="APC365" s="36"/>
      <c r="APD365" s="36"/>
      <c r="APE365" s="36"/>
      <c r="APF365" s="36"/>
      <c r="APG365" s="36"/>
      <c r="APH365" s="36"/>
      <c r="API365" s="36"/>
      <c r="APJ365" s="36"/>
      <c r="APK365" s="36"/>
      <c r="APL365" s="36"/>
      <c r="APM365" s="36"/>
      <c r="APN365" s="36"/>
      <c r="APO365" s="36"/>
      <c r="APP365" s="36"/>
      <c r="APQ365" s="36"/>
      <c r="APR365" s="36"/>
      <c r="APS365" s="36"/>
      <c r="APT365" s="36"/>
      <c r="APU365" s="36"/>
      <c r="APV365" s="36"/>
      <c r="APW365" s="36"/>
      <c r="APX365" s="36"/>
      <c r="APY365" s="36"/>
      <c r="APZ365" s="36"/>
      <c r="AQA365" s="36"/>
      <c r="AQB365" s="36"/>
      <c r="AQC365" s="36"/>
      <c r="AQD365" s="36"/>
      <c r="AQE365" s="36"/>
      <c r="AQF365" s="36"/>
      <c r="AQG365" s="36"/>
      <c r="AQH365" s="36"/>
      <c r="AQI365" s="36"/>
      <c r="AQJ365" s="36"/>
      <c r="AQK365" s="36"/>
      <c r="AQL365" s="36"/>
      <c r="AQM365" s="36"/>
      <c r="AQN365" s="36"/>
      <c r="AQO365" s="36"/>
      <c r="AQP365" s="36"/>
      <c r="AQQ365" s="36"/>
      <c r="AQR365" s="36"/>
      <c r="AQS365" s="36"/>
      <c r="AQT365" s="36"/>
      <c r="AQU365" s="36"/>
      <c r="AQV365" s="36"/>
      <c r="AQW365" s="36"/>
      <c r="AQX365" s="36"/>
      <c r="AQY365" s="36"/>
      <c r="AQZ365" s="36"/>
      <c r="ARA365" s="36"/>
      <c r="ARB365" s="36"/>
      <c r="ARC365" s="36"/>
      <c r="ARD365" s="36"/>
      <c r="ARE365" s="36"/>
      <c r="ARF365" s="36"/>
      <c r="ARG365" s="36"/>
      <c r="ARH365" s="36"/>
      <c r="ARI365" s="36"/>
      <c r="ARJ365" s="36"/>
      <c r="ARK365" s="36"/>
      <c r="ARL365" s="36"/>
      <c r="ARM365" s="36"/>
      <c r="ARN365" s="36"/>
      <c r="ARO365" s="36"/>
      <c r="ARP365" s="36"/>
      <c r="ARQ365" s="36"/>
      <c r="ARR365" s="36"/>
      <c r="ARS365" s="36"/>
      <c r="ART365" s="36"/>
      <c r="ARU365" s="36"/>
      <c r="ARV365" s="36"/>
      <c r="ARW365" s="36"/>
      <c r="ARX365" s="36"/>
      <c r="ARY365" s="36"/>
      <c r="ARZ365" s="36"/>
      <c r="ASA365" s="36"/>
      <c r="ASB365" s="36"/>
      <c r="ASC365" s="36"/>
      <c r="ASD365" s="36"/>
      <c r="ASE365" s="36"/>
      <c r="ASF365" s="36"/>
      <c r="ASG365" s="36"/>
      <c r="ASH365" s="36"/>
      <c r="ASI365" s="36"/>
      <c r="ASJ365" s="36"/>
      <c r="ASK365" s="36"/>
      <c r="ASL365" s="36"/>
      <c r="ASM365" s="36"/>
      <c r="ASN365" s="36"/>
      <c r="ASO365" s="36"/>
      <c r="ASP365" s="36"/>
      <c r="ASQ365" s="36"/>
      <c r="ASR365" s="36"/>
      <c r="ASS365" s="36"/>
      <c r="AST365" s="36"/>
      <c r="ASU365" s="36"/>
      <c r="ASV365" s="36"/>
      <c r="ASW365" s="36"/>
      <c r="ASX365" s="36"/>
      <c r="ASY365" s="36"/>
      <c r="ASZ365" s="36"/>
      <c r="ATA365" s="36"/>
      <c r="ATB365" s="36"/>
      <c r="ATC365" s="36"/>
      <c r="ATD365" s="36"/>
      <c r="ATE365" s="36"/>
      <c r="ATF365" s="36"/>
      <c r="ATG365" s="36"/>
      <c r="ATH365" s="36"/>
      <c r="ATI365" s="36"/>
      <c r="ATJ365" s="36"/>
    </row>
    <row r="366" spans="1:1206" x14ac:dyDescent="0.25">
      <c r="A366" s="21"/>
      <c r="F366" s="22"/>
      <c r="I366" s="39"/>
      <c r="AD366" s="6"/>
      <c r="AE366" s="39"/>
      <c r="AF366" s="39"/>
      <c r="AH366" s="39"/>
      <c r="BF366" s="27"/>
      <c r="CJ366" s="36"/>
      <c r="CZ366" s="26"/>
      <c r="DA366" s="26"/>
      <c r="DB366" s="26"/>
      <c r="DC366" s="26"/>
      <c r="DD366" s="29"/>
      <c r="DQ366" s="26"/>
      <c r="DR366" s="26"/>
      <c r="DS366" s="26"/>
      <c r="DT366" s="26"/>
      <c r="DU366" s="26"/>
      <c r="DV366" s="26"/>
      <c r="EB366" s="26"/>
      <c r="EC366" s="30"/>
      <c r="EU366" s="31"/>
      <c r="FM366" s="30"/>
      <c r="GE366" s="32"/>
      <c r="GW366" s="30"/>
      <c r="HO366" s="32"/>
      <c r="IG366" s="30"/>
      <c r="IY366" s="31"/>
      <c r="KI366" s="31"/>
      <c r="ZX366" s="36"/>
      <c r="ZY366" s="36"/>
      <c r="ZZ366" s="36"/>
      <c r="AAA366" s="36"/>
      <c r="AAB366" s="36"/>
      <c r="AAC366" s="36"/>
      <c r="AAD366" s="36"/>
      <c r="AAE366" s="36"/>
      <c r="AAF366" s="36"/>
      <c r="AAG366" s="36"/>
      <c r="AAH366" s="36"/>
      <c r="AAI366" s="36"/>
      <c r="AAJ366" s="36"/>
      <c r="AAK366" s="36"/>
      <c r="AAL366" s="36"/>
      <c r="AAM366" s="36"/>
      <c r="AAN366" s="36"/>
      <c r="AAO366" s="36"/>
      <c r="AAP366" s="36"/>
      <c r="AAQ366" s="36"/>
      <c r="AAR366" s="36"/>
      <c r="AAS366" s="36"/>
      <c r="AAT366" s="36"/>
      <c r="AAU366" s="36"/>
      <c r="AAV366" s="36"/>
      <c r="AAW366" s="36"/>
      <c r="AAX366" s="36"/>
      <c r="AAY366" s="36"/>
      <c r="AAZ366" s="36"/>
      <c r="ABA366" s="36"/>
      <c r="ABB366" s="36"/>
      <c r="ABC366" s="36"/>
      <c r="ABD366" s="36"/>
      <c r="ABE366" s="36"/>
      <c r="ABF366" s="36"/>
      <c r="ABG366" s="36"/>
      <c r="ABH366" s="36"/>
      <c r="ABI366" s="36"/>
      <c r="ABJ366" s="36"/>
      <c r="ABK366" s="36"/>
      <c r="ABL366" s="36"/>
      <c r="ABM366" s="36"/>
      <c r="ABN366" s="36"/>
      <c r="ABO366" s="36"/>
      <c r="ABP366" s="36"/>
      <c r="ABQ366" s="36"/>
      <c r="ABR366" s="36"/>
      <c r="ABS366" s="36"/>
      <c r="ABT366" s="36"/>
      <c r="ABU366" s="36"/>
      <c r="ABV366" s="36"/>
      <c r="ABW366" s="36"/>
      <c r="ABX366" s="36"/>
      <c r="ABY366" s="36"/>
      <c r="ABZ366" s="36"/>
      <c r="ACA366" s="36"/>
      <c r="ACB366" s="36"/>
      <c r="ACC366" s="36"/>
      <c r="ACD366" s="36"/>
      <c r="ACE366" s="36"/>
      <c r="ACF366" s="36"/>
      <c r="ACG366" s="36"/>
      <c r="ACH366" s="36"/>
      <c r="ACI366" s="36"/>
      <c r="ACJ366" s="36"/>
      <c r="ACK366" s="36"/>
      <c r="ACL366" s="36"/>
      <c r="ACM366" s="36"/>
      <c r="ACN366" s="36"/>
      <c r="ACO366" s="36"/>
      <c r="ACP366" s="36"/>
      <c r="ACQ366" s="36"/>
      <c r="ACR366" s="36"/>
      <c r="ACS366" s="36"/>
      <c r="ACT366" s="36"/>
      <c r="ACU366" s="36"/>
      <c r="ACV366" s="36"/>
      <c r="ACW366" s="36"/>
      <c r="ACX366" s="36"/>
      <c r="ACY366" s="36"/>
      <c r="ACZ366" s="36"/>
      <c r="ADA366" s="36"/>
      <c r="ADB366" s="36"/>
      <c r="ADC366" s="36"/>
      <c r="ADD366" s="36"/>
      <c r="ADE366" s="36"/>
      <c r="ADF366" s="36"/>
      <c r="ADG366" s="36"/>
      <c r="ADH366" s="36"/>
      <c r="ADI366" s="36"/>
      <c r="ADJ366" s="36"/>
      <c r="ADK366" s="36"/>
      <c r="ADL366" s="36"/>
      <c r="ADM366" s="36"/>
      <c r="ADN366" s="36"/>
      <c r="ADO366" s="36"/>
      <c r="ADP366" s="36"/>
      <c r="ADQ366" s="36"/>
      <c r="ADR366" s="36"/>
      <c r="ADS366" s="36"/>
      <c r="ADT366" s="36"/>
      <c r="ADU366" s="36"/>
      <c r="ADV366" s="36"/>
      <c r="ADW366" s="36"/>
      <c r="ADX366" s="36"/>
      <c r="ADY366" s="36"/>
      <c r="ADZ366" s="36"/>
      <c r="AEA366" s="36"/>
      <c r="AEB366" s="36"/>
      <c r="AEC366" s="36"/>
      <c r="AED366" s="36"/>
      <c r="AEE366" s="36"/>
      <c r="AEF366" s="36"/>
      <c r="AEG366" s="36"/>
      <c r="AEH366" s="36"/>
      <c r="AEI366" s="36"/>
      <c r="AEJ366" s="36"/>
      <c r="AEK366" s="36"/>
      <c r="AEL366" s="36"/>
      <c r="AEM366" s="36"/>
      <c r="AEN366" s="36"/>
      <c r="AEO366" s="36"/>
      <c r="AEP366" s="36"/>
      <c r="AEQ366" s="36"/>
      <c r="AER366" s="36"/>
      <c r="AES366" s="36"/>
      <c r="AET366" s="36"/>
      <c r="AEU366" s="36"/>
      <c r="AEV366" s="36"/>
      <c r="AEW366" s="36"/>
      <c r="AEX366" s="36"/>
      <c r="AEY366" s="36"/>
      <c r="AEZ366" s="36"/>
      <c r="AFA366" s="36"/>
      <c r="AFB366" s="36"/>
      <c r="AFC366" s="36"/>
      <c r="AFD366" s="36"/>
      <c r="AFE366" s="36"/>
      <c r="AFF366" s="36"/>
      <c r="AFG366" s="36"/>
      <c r="AFH366" s="36"/>
      <c r="AFI366" s="36"/>
      <c r="AFJ366" s="36"/>
      <c r="AFK366" s="36"/>
      <c r="AFL366" s="36"/>
      <c r="AFM366" s="36"/>
      <c r="AFN366" s="36"/>
      <c r="AFO366" s="36"/>
      <c r="AFP366" s="36"/>
      <c r="AFQ366" s="36"/>
      <c r="AFR366" s="36"/>
      <c r="AFS366" s="36"/>
      <c r="AFT366" s="36"/>
      <c r="AFU366" s="36"/>
      <c r="AFV366" s="36"/>
      <c r="AFW366" s="36"/>
      <c r="AFX366" s="36"/>
      <c r="AFY366" s="36"/>
      <c r="AFZ366" s="36"/>
      <c r="AGA366" s="36"/>
      <c r="AGB366" s="36"/>
      <c r="AGC366" s="36"/>
      <c r="AGD366" s="36"/>
      <c r="AGE366" s="36"/>
      <c r="AGF366" s="36"/>
      <c r="AGG366" s="36"/>
      <c r="AGH366" s="36"/>
      <c r="AGI366" s="36"/>
      <c r="AGJ366" s="36"/>
      <c r="AGK366" s="36"/>
      <c r="AGL366" s="36"/>
      <c r="AGM366" s="36"/>
      <c r="AGN366" s="36"/>
      <c r="AGO366" s="36"/>
      <c r="AGP366" s="36"/>
      <c r="AGQ366" s="36"/>
      <c r="AGR366" s="36"/>
      <c r="AGS366" s="36"/>
      <c r="AGT366" s="36"/>
      <c r="AGU366" s="36"/>
      <c r="AGV366" s="36"/>
      <c r="AGW366" s="36"/>
      <c r="AGX366" s="36"/>
      <c r="AGY366" s="36"/>
      <c r="AGZ366" s="36"/>
      <c r="AHA366" s="36"/>
      <c r="AHB366" s="36"/>
      <c r="AHC366" s="36"/>
      <c r="AHD366" s="36"/>
      <c r="AHE366" s="36"/>
      <c r="AHF366" s="36"/>
      <c r="AHG366" s="36"/>
      <c r="AHH366" s="36"/>
      <c r="AHI366" s="36"/>
      <c r="AHJ366" s="36"/>
      <c r="AHK366" s="36"/>
      <c r="AHL366" s="36"/>
      <c r="AHM366" s="36"/>
      <c r="AHN366" s="36"/>
      <c r="AHO366" s="36"/>
      <c r="AHP366" s="36"/>
      <c r="AHQ366" s="36"/>
      <c r="AHR366" s="36"/>
      <c r="AHS366" s="36"/>
      <c r="AHT366" s="36"/>
      <c r="AHU366" s="36"/>
      <c r="AHV366" s="36"/>
      <c r="AHW366" s="36"/>
      <c r="AHX366" s="36"/>
      <c r="AHY366" s="36"/>
      <c r="AHZ366" s="36"/>
      <c r="AIA366" s="36"/>
      <c r="AIB366" s="36"/>
      <c r="AIC366" s="36"/>
      <c r="AID366" s="36"/>
      <c r="AIE366" s="36"/>
      <c r="AIF366" s="36"/>
      <c r="AIG366" s="36"/>
      <c r="AIH366" s="36"/>
      <c r="AII366" s="36"/>
      <c r="AIJ366" s="36"/>
      <c r="AIK366" s="36"/>
      <c r="AIL366" s="36"/>
      <c r="AIM366" s="36"/>
      <c r="AIN366" s="36"/>
      <c r="AIO366" s="36"/>
      <c r="AIP366" s="36"/>
      <c r="AIQ366" s="36"/>
      <c r="AIR366" s="36"/>
      <c r="AIS366" s="36"/>
      <c r="AIT366" s="36"/>
      <c r="AIU366" s="36"/>
      <c r="AIV366" s="36"/>
      <c r="AIW366" s="36"/>
      <c r="AIX366" s="36"/>
      <c r="AIY366" s="36"/>
      <c r="AIZ366" s="36"/>
      <c r="AJA366" s="36"/>
      <c r="AJB366" s="36"/>
      <c r="AJC366" s="36"/>
      <c r="AJD366" s="36"/>
      <c r="AJE366" s="36"/>
      <c r="AJF366" s="36"/>
      <c r="AJG366" s="36"/>
      <c r="AJH366" s="36"/>
      <c r="AJI366" s="36"/>
      <c r="AJJ366" s="36"/>
      <c r="AJK366" s="36"/>
      <c r="AJL366" s="36"/>
      <c r="AJM366" s="36"/>
      <c r="AJN366" s="36"/>
      <c r="AJO366" s="36"/>
      <c r="AJP366" s="36"/>
      <c r="AJQ366" s="36"/>
      <c r="AJR366" s="36"/>
      <c r="AJS366" s="36"/>
      <c r="AJT366" s="36"/>
      <c r="AJU366" s="36"/>
      <c r="AJV366" s="36"/>
      <c r="AJW366" s="36"/>
      <c r="AJX366" s="36"/>
      <c r="AJY366" s="36"/>
      <c r="AJZ366" s="36"/>
      <c r="AKA366" s="36"/>
      <c r="AKB366" s="36"/>
      <c r="AKC366" s="36"/>
      <c r="AKD366" s="36"/>
      <c r="AKE366" s="36"/>
      <c r="AKF366" s="36"/>
      <c r="AKG366" s="36"/>
      <c r="AKH366" s="36"/>
      <c r="AKI366" s="36"/>
      <c r="AKJ366" s="36"/>
      <c r="AKK366" s="36"/>
      <c r="AKL366" s="36"/>
      <c r="AKM366" s="36"/>
      <c r="AKN366" s="36"/>
      <c r="AKO366" s="36"/>
      <c r="AKP366" s="36"/>
      <c r="AKQ366" s="36"/>
      <c r="AKR366" s="36"/>
      <c r="AKS366" s="36"/>
      <c r="AKT366" s="36"/>
      <c r="AKU366" s="36"/>
      <c r="AKV366" s="36"/>
      <c r="AKW366" s="36"/>
      <c r="AKX366" s="36"/>
      <c r="AKY366" s="36"/>
      <c r="AKZ366" s="36"/>
      <c r="ALA366" s="36"/>
      <c r="ALB366" s="36"/>
      <c r="ALC366" s="36"/>
      <c r="ALD366" s="36"/>
      <c r="ALE366" s="36"/>
      <c r="ALF366" s="36"/>
      <c r="ALG366" s="36"/>
      <c r="ALH366" s="36"/>
      <c r="ALI366" s="36"/>
      <c r="ALJ366" s="36"/>
      <c r="ALK366" s="36"/>
      <c r="ALL366" s="36"/>
      <c r="ALM366" s="36"/>
      <c r="ALN366" s="36"/>
      <c r="ALO366" s="36"/>
      <c r="ALP366" s="36"/>
      <c r="ALQ366" s="36"/>
      <c r="ALR366" s="36"/>
      <c r="ALS366" s="36"/>
      <c r="ALT366" s="36"/>
      <c r="ALU366" s="36"/>
      <c r="ALV366" s="36"/>
      <c r="ALW366" s="36"/>
      <c r="ALX366" s="36"/>
      <c r="ALY366" s="36"/>
      <c r="ALZ366" s="36"/>
      <c r="AMA366" s="36"/>
      <c r="AMB366" s="36"/>
      <c r="AMC366" s="36"/>
      <c r="AMD366" s="36"/>
      <c r="AME366" s="36"/>
      <c r="AMF366" s="36"/>
      <c r="AMG366" s="36"/>
      <c r="AMH366" s="36"/>
      <c r="AMI366" s="36"/>
      <c r="AMJ366" s="36"/>
      <c r="AMK366" s="36"/>
      <c r="AML366" s="36"/>
      <c r="AMM366" s="36"/>
      <c r="AMN366" s="36"/>
      <c r="AMO366" s="36"/>
      <c r="AMP366" s="36"/>
      <c r="AMQ366" s="36"/>
      <c r="AMR366" s="36"/>
      <c r="AMS366" s="36"/>
      <c r="AMT366" s="36"/>
      <c r="AMU366" s="36"/>
      <c r="AMV366" s="36"/>
      <c r="AMW366" s="36"/>
      <c r="AMX366" s="36"/>
      <c r="AMY366" s="36"/>
      <c r="AMZ366" s="36"/>
      <c r="ANA366" s="36"/>
      <c r="ANB366" s="36"/>
      <c r="ANC366" s="36"/>
      <c r="AND366" s="36"/>
      <c r="ANE366" s="36"/>
      <c r="ANF366" s="36"/>
      <c r="ANG366" s="36"/>
      <c r="ANH366" s="36"/>
      <c r="ANI366" s="36"/>
      <c r="ANJ366" s="36"/>
      <c r="ANK366" s="36"/>
      <c r="ANL366" s="36"/>
      <c r="ANM366" s="36"/>
      <c r="ANN366" s="36"/>
      <c r="ANO366" s="36"/>
      <c r="ANP366" s="36"/>
      <c r="ANQ366" s="36"/>
      <c r="ANR366" s="36"/>
      <c r="ANS366" s="36"/>
      <c r="ANT366" s="36"/>
      <c r="ANU366" s="36"/>
      <c r="ANV366" s="36"/>
      <c r="ANW366" s="36"/>
      <c r="ANX366" s="36"/>
      <c r="ANY366" s="36"/>
      <c r="ANZ366" s="36"/>
      <c r="AOA366" s="36"/>
      <c r="AOB366" s="36"/>
      <c r="AOC366" s="36"/>
      <c r="AOD366" s="36"/>
      <c r="AOE366" s="36"/>
      <c r="AOF366" s="36"/>
      <c r="AOG366" s="36"/>
      <c r="AOH366" s="36"/>
      <c r="AOI366" s="36"/>
      <c r="AOJ366" s="36"/>
      <c r="AOK366" s="36"/>
      <c r="AOL366" s="36"/>
      <c r="AOM366" s="36"/>
      <c r="AON366" s="36"/>
      <c r="AOO366" s="36"/>
      <c r="AOP366" s="36"/>
      <c r="AOQ366" s="36"/>
      <c r="AOR366" s="36"/>
      <c r="AOS366" s="36"/>
      <c r="AOT366" s="36"/>
      <c r="AOU366" s="36"/>
      <c r="AOV366" s="36"/>
      <c r="AOW366" s="36"/>
      <c r="AOX366" s="36"/>
      <c r="AOY366" s="36"/>
      <c r="AOZ366" s="36"/>
      <c r="APA366" s="36"/>
      <c r="APB366" s="36"/>
      <c r="APC366" s="36"/>
      <c r="APD366" s="36"/>
      <c r="APE366" s="36"/>
      <c r="APF366" s="36"/>
      <c r="APG366" s="36"/>
      <c r="APH366" s="36"/>
      <c r="API366" s="36"/>
      <c r="APJ366" s="36"/>
      <c r="APK366" s="36"/>
      <c r="APL366" s="36"/>
      <c r="APM366" s="36"/>
      <c r="APN366" s="36"/>
      <c r="APO366" s="36"/>
      <c r="APP366" s="36"/>
      <c r="APQ366" s="36"/>
      <c r="APR366" s="36"/>
      <c r="APS366" s="36"/>
      <c r="APT366" s="36"/>
      <c r="APU366" s="36"/>
      <c r="APV366" s="36"/>
      <c r="APW366" s="36"/>
      <c r="APX366" s="36"/>
      <c r="APY366" s="36"/>
      <c r="APZ366" s="36"/>
      <c r="AQA366" s="36"/>
      <c r="AQB366" s="36"/>
      <c r="AQC366" s="36"/>
      <c r="AQD366" s="36"/>
      <c r="AQE366" s="36"/>
      <c r="AQF366" s="36"/>
      <c r="AQG366" s="36"/>
      <c r="AQH366" s="36"/>
      <c r="AQI366" s="36"/>
      <c r="AQJ366" s="36"/>
      <c r="AQK366" s="36"/>
      <c r="AQL366" s="36"/>
      <c r="AQM366" s="36"/>
      <c r="AQN366" s="36"/>
      <c r="AQO366" s="36"/>
      <c r="AQP366" s="36"/>
      <c r="AQQ366" s="36"/>
      <c r="AQR366" s="36"/>
      <c r="AQS366" s="36"/>
      <c r="AQT366" s="36"/>
      <c r="AQU366" s="36"/>
      <c r="AQV366" s="36"/>
      <c r="AQW366" s="36"/>
      <c r="AQX366" s="36"/>
      <c r="AQY366" s="36"/>
      <c r="AQZ366" s="36"/>
      <c r="ARA366" s="36"/>
      <c r="ARB366" s="36"/>
      <c r="ARC366" s="36"/>
      <c r="ARD366" s="36"/>
      <c r="ARE366" s="36"/>
      <c r="ARF366" s="36"/>
      <c r="ARG366" s="36"/>
      <c r="ARH366" s="36"/>
      <c r="ARI366" s="36"/>
      <c r="ARJ366" s="36"/>
      <c r="ARK366" s="36"/>
      <c r="ARL366" s="36"/>
      <c r="ARM366" s="36"/>
      <c r="ARN366" s="36"/>
      <c r="ARO366" s="36"/>
      <c r="ARP366" s="36"/>
      <c r="ARQ366" s="36"/>
      <c r="ARR366" s="36"/>
      <c r="ARS366" s="36"/>
      <c r="ART366" s="36"/>
      <c r="ARU366" s="36"/>
      <c r="ARV366" s="36"/>
      <c r="ARW366" s="36"/>
      <c r="ARX366" s="36"/>
      <c r="ARY366" s="36"/>
      <c r="ARZ366" s="36"/>
      <c r="ASA366" s="36"/>
      <c r="ASB366" s="36"/>
      <c r="ASC366" s="36"/>
      <c r="ASD366" s="36"/>
      <c r="ASE366" s="36"/>
      <c r="ASF366" s="36"/>
      <c r="ASG366" s="36"/>
      <c r="ASH366" s="36"/>
      <c r="ASI366" s="36"/>
      <c r="ASJ366" s="36"/>
      <c r="ASK366" s="36"/>
      <c r="ASL366" s="36"/>
      <c r="ASM366" s="36"/>
      <c r="ASN366" s="36"/>
      <c r="ASO366" s="36"/>
      <c r="ASP366" s="36"/>
      <c r="ASQ366" s="36"/>
      <c r="ASR366" s="36"/>
      <c r="ASS366" s="36"/>
      <c r="AST366" s="36"/>
      <c r="ASU366" s="36"/>
      <c r="ASV366" s="36"/>
      <c r="ASW366" s="36"/>
      <c r="ASX366" s="36"/>
      <c r="ASY366" s="36"/>
      <c r="ASZ366" s="36"/>
      <c r="ATA366" s="36"/>
      <c r="ATB366" s="36"/>
      <c r="ATC366" s="36"/>
      <c r="ATD366" s="36"/>
      <c r="ATE366" s="36"/>
      <c r="ATF366" s="36"/>
      <c r="ATG366" s="36"/>
      <c r="ATH366" s="36"/>
      <c r="ATI366" s="36"/>
      <c r="ATJ366" s="36"/>
    </row>
    <row r="367" spans="1:1206" x14ac:dyDescent="0.25">
      <c r="A367" s="21"/>
      <c r="F367" s="22"/>
      <c r="I367" s="39"/>
      <c r="AD367" s="6"/>
      <c r="AE367" s="39"/>
      <c r="AF367" s="39"/>
      <c r="AH367" s="39"/>
      <c r="BF367" s="27"/>
      <c r="CJ367" s="36"/>
      <c r="CZ367" s="26"/>
      <c r="DA367" s="26"/>
      <c r="DB367" s="26"/>
      <c r="DC367" s="26"/>
      <c r="DD367" s="29"/>
      <c r="DQ367" s="26"/>
      <c r="DR367" s="26"/>
      <c r="DS367" s="26"/>
      <c r="DT367" s="26"/>
      <c r="DU367" s="26"/>
      <c r="DV367" s="26"/>
      <c r="EB367" s="26"/>
      <c r="EC367" s="30"/>
      <c r="EU367" s="31"/>
      <c r="FM367" s="30"/>
      <c r="GE367" s="32"/>
      <c r="GW367" s="30"/>
      <c r="HO367" s="32"/>
      <c r="IG367" s="30"/>
      <c r="IY367" s="31"/>
      <c r="KI367" s="31"/>
      <c r="ZX367" s="36"/>
      <c r="ZY367" s="36"/>
      <c r="ZZ367" s="36"/>
      <c r="AAA367" s="36"/>
      <c r="AAB367" s="36"/>
      <c r="AAC367" s="36"/>
      <c r="AAD367" s="36"/>
      <c r="AAE367" s="36"/>
      <c r="AAF367" s="36"/>
      <c r="AAG367" s="36"/>
      <c r="AAH367" s="36"/>
      <c r="AAI367" s="36"/>
      <c r="AAJ367" s="36"/>
      <c r="AAK367" s="36"/>
      <c r="AAL367" s="36"/>
      <c r="AAM367" s="36"/>
      <c r="AAN367" s="36"/>
      <c r="AAO367" s="36"/>
      <c r="AAP367" s="36"/>
      <c r="AAQ367" s="36"/>
      <c r="AAR367" s="36"/>
      <c r="AAS367" s="36"/>
      <c r="AAT367" s="36"/>
      <c r="AAU367" s="36"/>
      <c r="AAV367" s="36"/>
      <c r="AAW367" s="36"/>
      <c r="AAX367" s="36"/>
      <c r="AAY367" s="36"/>
      <c r="AAZ367" s="36"/>
      <c r="ABA367" s="36"/>
      <c r="ABB367" s="36"/>
      <c r="ABC367" s="36"/>
      <c r="ABD367" s="36"/>
      <c r="ABE367" s="36"/>
      <c r="ABF367" s="36"/>
      <c r="ABG367" s="36"/>
      <c r="ABH367" s="36"/>
      <c r="ABI367" s="36"/>
      <c r="ABJ367" s="36"/>
      <c r="ABK367" s="36"/>
      <c r="ABL367" s="36"/>
      <c r="ABM367" s="36"/>
      <c r="ABN367" s="36"/>
      <c r="ABO367" s="36"/>
      <c r="ABP367" s="36"/>
      <c r="ABQ367" s="36"/>
      <c r="ABR367" s="36"/>
      <c r="ABS367" s="36"/>
      <c r="ABT367" s="36"/>
      <c r="ABU367" s="36"/>
      <c r="ABV367" s="36"/>
      <c r="ABW367" s="36"/>
      <c r="ABX367" s="36"/>
      <c r="ABY367" s="36"/>
      <c r="ABZ367" s="36"/>
      <c r="ACA367" s="36"/>
      <c r="ACB367" s="36"/>
      <c r="ACC367" s="36"/>
      <c r="ACD367" s="36"/>
      <c r="ACE367" s="36"/>
      <c r="ACF367" s="36"/>
      <c r="ACG367" s="36"/>
      <c r="ACH367" s="36"/>
      <c r="ACI367" s="36"/>
      <c r="ACJ367" s="36"/>
      <c r="ACK367" s="36"/>
      <c r="ACL367" s="36"/>
      <c r="ACM367" s="36"/>
      <c r="ACN367" s="36"/>
      <c r="ACO367" s="36"/>
      <c r="ACP367" s="36"/>
      <c r="ACQ367" s="36"/>
      <c r="ACR367" s="36"/>
      <c r="ACS367" s="36"/>
      <c r="ACT367" s="36"/>
      <c r="ACU367" s="36"/>
      <c r="ACV367" s="36"/>
      <c r="ACW367" s="36"/>
      <c r="ACX367" s="36"/>
      <c r="ACY367" s="36"/>
      <c r="ACZ367" s="36"/>
      <c r="ADA367" s="36"/>
      <c r="ADB367" s="36"/>
      <c r="ADC367" s="36"/>
      <c r="ADD367" s="36"/>
      <c r="ADE367" s="36"/>
      <c r="ADF367" s="36"/>
      <c r="ADG367" s="36"/>
      <c r="ADH367" s="36"/>
      <c r="ADI367" s="36"/>
      <c r="ADJ367" s="36"/>
      <c r="ADK367" s="36"/>
      <c r="ADL367" s="36"/>
      <c r="ADM367" s="36"/>
      <c r="ADN367" s="36"/>
      <c r="ADO367" s="36"/>
      <c r="ADP367" s="36"/>
      <c r="ADQ367" s="36"/>
      <c r="ADR367" s="36"/>
      <c r="ADS367" s="36"/>
      <c r="ADT367" s="36"/>
      <c r="ADU367" s="36"/>
      <c r="ADV367" s="36"/>
      <c r="ADW367" s="36"/>
      <c r="ADX367" s="36"/>
      <c r="ADY367" s="36"/>
      <c r="ADZ367" s="36"/>
      <c r="AEA367" s="36"/>
      <c r="AEB367" s="36"/>
      <c r="AEC367" s="36"/>
      <c r="AED367" s="36"/>
      <c r="AEE367" s="36"/>
      <c r="AEF367" s="36"/>
      <c r="AEG367" s="36"/>
      <c r="AEH367" s="36"/>
      <c r="AEI367" s="36"/>
      <c r="AEJ367" s="36"/>
      <c r="AEK367" s="36"/>
      <c r="AEL367" s="36"/>
      <c r="AEM367" s="36"/>
      <c r="AEN367" s="36"/>
      <c r="AEO367" s="36"/>
      <c r="AEP367" s="36"/>
      <c r="AEQ367" s="36"/>
      <c r="AER367" s="36"/>
      <c r="AES367" s="36"/>
      <c r="AET367" s="36"/>
      <c r="AEU367" s="36"/>
      <c r="AEV367" s="36"/>
      <c r="AEW367" s="36"/>
      <c r="AEX367" s="36"/>
      <c r="AEY367" s="36"/>
      <c r="AEZ367" s="36"/>
      <c r="AFA367" s="36"/>
      <c r="AFB367" s="36"/>
      <c r="AFC367" s="36"/>
      <c r="AFD367" s="36"/>
      <c r="AFE367" s="36"/>
      <c r="AFF367" s="36"/>
      <c r="AFG367" s="36"/>
      <c r="AFH367" s="36"/>
      <c r="AFI367" s="36"/>
      <c r="AFJ367" s="36"/>
      <c r="AFK367" s="36"/>
      <c r="AFL367" s="36"/>
      <c r="AFM367" s="36"/>
      <c r="AFN367" s="36"/>
      <c r="AFO367" s="36"/>
      <c r="AFP367" s="36"/>
      <c r="AFQ367" s="36"/>
      <c r="AFR367" s="36"/>
      <c r="AFS367" s="36"/>
      <c r="AFT367" s="36"/>
      <c r="AFU367" s="36"/>
      <c r="AFV367" s="36"/>
      <c r="AFW367" s="36"/>
      <c r="AFX367" s="36"/>
      <c r="AFY367" s="36"/>
      <c r="AFZ367" s="36"/>
      <c r="AGA367" s="36"/>
      <c r="AGB367" s="36"/>
      <c r="AGC367" s="36"/>
      <c r="AGD367" s="36"/>
      <c r="AGE367" s="36"/>
      <c r="AGF367" s="36"/>
      <c r="AGG367" s="36"/>
      <c r="AGH367" s="36"/>
      <c r="AGI367" s="36"/>
      <c r="AGJ367" s="36"/>
      <c r="AGK367" s="36"/>
      <c r="AGL367" s="36"/>
      <c r="AGM367" s="36"/>
      <c r="AGN367" s="36"/>
      <c r="AGO367" s="36"/>
      <c r="AGP367" s="36"/>
      <c r="AGQ367" s="36"/>
      <c r="AGR367" s="36"/>
      <c r="AGS367" s="36"/>
      <c r="AGT367" s="36"/>
      <c r="AGU367" s="36"/>
      <c r="AGV367" s="36"/>
      <c r="AGW367" s="36"/>
      <c r="AGX367" s="36"/>
      <c r="AGY367" s="36"/>
      <c r="AGZ367" s="36"/>
      <c r="AHA367" s="36"/>
      <c r="AHB367" s="36"/>
      <c r="AHC367" s="36"/>
      <c r="AHD367" s="36"/>
      <c r="AHE367" s="36"/>
      <c r="AHF367" s="36"/>
      <c r="AHG367" s="36"/>
      <c r="AHH367" s="36"/>
      <c r="AHI367" s="36"/>
      <c r="AHJ367" s="36"/>
      <c r="AHK367" s="36"/>
      <c r="AHL367" s="36"/>
      <c r="AHM367" s="36"/>
      <c r="AHN367" s="36"/>
      <c r="AHO367" s="36"/>
      <c r="AHP367" s="36"/>
      <c r="AHQ367" s="36"/>
      <c r="AHR367" s="36"/>
      <c r="AHS367" s="36"/>
      <c r="AHT367" s="36"/>
      <c r="AHU367" s="36"/>
      <c r="AHV367" s="36"/>
      <c r="AHW367" s="36"/>
      <c r="AHX367" s="36"/>
      <c r="AHY367" s="36"/>
      <c r="AHZ367" s="36"/>
      <c r="AIA367" s="36"/>
      <c r="AIB367" s="36"/>
      <c r="AIC367" s="36"/>
      <c r="AID367" s="36"/>
      <c r="AIE367" s="36"/>
      <c r="AIF367" s="36"/>
      <c r="AIG367" s="36"/>
      <c r="AIH367" s="36"/>
      <c r="AII367" s="36"/>
      <c r="AIJ367" s="36"/>
      <c r="AIK367" s="36"/>
      <c r="AIL367" s="36"/>
      <c r="AIM367" s="36"/>
      <c r="AIN367" s="36"/>
      <c r="AIO367" s="36"/>
      <c r="AIP367" s="36"/>
      <c r="AIQ367" s="36"/>
      <c r="AIR367" s="36"/>
      <c r="AIS367" s="36"/>
      <c r="AIT367" s="36"/>
      <c r="AIU367" s="36"/>
      <c r="AIV367" s="36"/>
      <c r="AIW367" s="36"/>
      <c r="AIX367" s="36"/>
      <c r="AIY367" s="36"/>
      <c r="AIZ367" s="36"/>
      <c r="AJA367" s="36"/>
      <c r="AJB367" s="36"/>
      <c r="AJC367" s="36"/>
      <c r="AJD367" s="36"/>
      <c r="AJE367" s="36"/>
      <c r="AJF367" s="36"/>
      <c r="AJG367" s="36"/>
      <c r="AJH367" s="36"/>
      <c r="AJI367" s="36"/>
      <c r="AJJ367" s="36"/>
      <c r="AJK367" s="36"/>
      <c r="AJL367" s="36"/>
      <c r="AJM367" s="36"/>
      <c r="AJN367" s="36"/>
      <c r="AJO367" s="36"/>
      <c r="AJP367" s="36"/>
      <c r="AJQ367" s="36"/>
      <c r="AJR367" s="36"/>
      <c r="AJS367" s="36"/>
      <c r="AJT367" s="36"/>
      <c r="AJU367" s="36"/>
      <c r="AJV367" s="36"/>
      <c r="AJW367" s="36"/>
      <c r="AJX367" s="36"/>
      <c r="AJY367" s="36"/>
      <c r="AJZ367" s="36"/>
      <c r="AKA367" s="36"/>
      <c r="AKB367" s="36"/>
      <c r="AKC367" s="36"/>
      <c r="AKD367" s="36"/>
      <c r="AKE367" s="36"/>
      <c r="AKF367" s="36"/>
      <c r="AKG367" s="36"/>
      <c r="AKH367" s="36"/>
      <c r="AKI367" s="36"/>
      <c r="AKJ367" s="36"/>
      <c r="AKK367" s="36"/>
      <c r="AKL367" s="36"/>
      <c r="AKM367" s="36"/>
      <c r="AKN367" s="36"/>
      <c r="AKO367" s="36"/>
      <c r="AKP367" s="36"/>
      <c r="AKQ367" s="36"/>
      <c r="AKR367" s="36"/>
      <c r="AKS367" s="36"/>
      <c r="AKT367" s="36"/>
      <c r="AKU367" s="36"/>
      <c r="AKV367" s="36"/>
      <c r="AKW367" s="36"/>
      <c r="AKX367" s="36"/>
      <c r="AKY367" s="36"/>
      <c r="AKZ367" s="36"/>
      <c r="ALA367" s="36"/>
      <c r="ALB367" s="36"/>
      <c r="ALC367" s="36"/>
      <c r="ALD367" s="36"/>
      <c r="ALE367" s="36"/>
      <c r="ALF367" s="36"/>
      <c r="ALG367" s="36"/>
      <c r="ALH367" s="36"/>
      <c r="ALI367" s="36"/>
      <c r="ALJ367" s="36"/>
      <c r="ALK367" s="36"/>
      <c r="ALL367" s="36"/>
      <c r="ALM367" s="36"/>
      <c r="ALN367" s="36"/>
      <c r="ALO367" s="36"/>
      <c r="ALP367" s="36"/>
      <c r="ALQ367" s="36"/>
      <c r="ALR367" s="36"/>
      <c r="ALS367" s="36"/>
      <c r="ALT367" s="36"/>
      <c r="ALU367" s="36"/>
      <c r="ALV367" s="36"/>
      <c r="ALW367" s="36"/>
      <c r="ALX367" s="36"/>
      <c r="ALY367" s="36"/>
      <c r="ALZ367" s="36"/>
      <c r="AMA367" s="36"/>
      <c r="AMB367" s="36"/>
      <c r="AMC367" s="36"/>
      <c r="AMD367" s="36"/>
      <c r="AME367" s="36"/>
      <c r="AMF367" s="36"/>
      <c r="AMG367" s="36"/>
      <c r="AMH367" s="36"/>
      <c r="AMI367" s="36"/>
      <c r="AMJ367" s="36"/>
      <c r="AMK367" s="36"/>
      <c r="AML367" s="36"/>
      <c r="AMM367" s="36"/>
      <c r="AMN367" s="36"/>
      <c r="AMO367" s="36"/>
      <c r="AMP367" s="36"/>
      <c r="AMQ367" s="36"/>
      <c r="AMR367" s="36"/>
      <c r="AMS367" s="36"/>
      <c r="AMT367" s="36"/>
      <c r="AMU367" s="36"/>
      <c r="AMV367" s="36"/>
      <c r="AMW367" s="36"/>
      <c r="AMX367" s="36"/>
      <c r="AMY367" s="36"/>
      <c r="AMZ367" s="36"/>
      <c r="ANA367" s="36"/>
      <c r="ANB367" s="36"/>
      <c r="ANC367" s="36"/>
      <c r="AND367" s="36"/>
      <c r="ANE367" s="36"/>
      <c r="ANF367" s="36"/>
      <c r="ANG367" s="36"/>
      <c r="ANH367" s="36"/>
      <c r="ANI367" s="36"/>
      <c r="ANJ367" s="36"/>
      <c r="ANK367" s="36"/>
      <c r="ANL367" s="36"/>
      <c r="ANM367" s="36"/>
      <c r="ANN367" s="36"/>
      <c r="ANO367" s="36"/>
      <c r="ANP367" s="36"/>
      <c r="ANQ367" s="36"/>
      <c r="ANR367" s="36"/>
      <c r="ANS367" s="36"/>
      <c r="ANT367" s="36"/>
      <c r="ANU367" s="36"/>
      <c r="ANV367" s="36"/>
      <c r="ANW367" s="36"/>
      <c r="ANX367" s="36"/>
      <c r="ANY367" s="36"/>
      <c r="ANZ367" s="36"/>
      <c r="AOA367" s="36"/>
      <c r="AOB367" s="36"/>
      <c r="AOC367" s="36"/>
      <c r="AOD367" s="36"/>
      <c r="AOE367" s="36"/>
      <c r="AOF367" s="36"/>
      <c r="AOG367" s="36"/>
      <c r="AOH367" s="36"/>
      <c r="AOI367" s="36"/>
      <c r="AOJ367" s="36"/>
      <c r="AOK367" s="36"/>
      <c r="AOL367" s="36"/>
      <c r="AOM367" s="36"/>
      <c r="AON367" s="36"/>
      <c r="AOO367" s="36"/>
      <c r="AOP367" s="36"/>
      <c r="AOQ367" s="36"/>
      <c r="AOR367" s="36"/>
      <c r="AOS367" s="36"/>
      <c r="AOT367" s="36"/>
      <c r="AOU367" s="36"/>
      <c r="AOV367" s="36"/>
      <c r="AOW367" s="36"/>
      <c r="AOX367" s="36"/>
      <c r="AOY367" s="36"/>
      <c r="AOZ367" s="36"/>
      <c r="APA367" s="36"/>
      <c r="APB367" s="36"/>
      <c r="APC367" s="36"/>
      <c r="APD367" s="36"/>
      <c r="APE367" s="36"/>
      <c r="APF367" s="36"/>
      <c r="APG367" s="36"/>
      <c r="APH367" s="36"/>
      <c r="API367" s="36"/>
      <c r="APJ367" s="36"/>
      <c r="APK367" s="36"/>
      <c r="APL367" s="36"/>
      <c r="APM367" s="36"/>
      <c r="APN367" s="36"/>
      <c r="APO367" s="36"/>
      <c r="APP367" s="36"/>
      <c r="APQ367" s="36"/>
      <c r="APR367" s="36"/>
      <c r="APS367" s="36"/>
      <c r="APT367" s="36"/>
      <c r="APU367" s="36"/>
      <c r="APV367" s="36"/>
      <c r="APW367" s="36"/>
      <c r="APX367" s="36"/>
      <c r="APY367" s="36"/>
      <c r="APZ367" s="36"/>
      <c r="AQA367" s="36"/>
      <c r="AQB367" s="36"/>
      <c r="AQC367" s="36"/>
      <c r="AQD367" s="36"/>
      <c r="AQE367" s="36"/>
      <c r="AQF367" s="36"/>
      <c r="AQG367" s="36"/>
      <c r="AQH367" s="36"/>
      <c r="AQI367" s="36"/>
      <c r="AQJ367" s="36"/>
      <c r="AQK367" s="36"/>
      <c r="AQL367" s="36"/>
      <c r="AQM367" s="36"/>
      <c r="AQN367" s="36"/>
      <c r="AQO367" s="36"/>
      <c r="AQP367" s="36"/>
      <c r="AQQ367" s="36"/>
      <c r="AQR367" s="36"/>
      <c r="AQS367" s="36"/>
      <c r="AQT367" s="36"/>
      <c r="AQU367" s="36"/>
      <c r="AQV367" s="36"/>
      <c r="AQW367" s="36"/>
      <c r="AQX367" s="36"/>
      <c r="AQY367" s="36"/>
      <c r="AQZ367" s="36"/>
      <c r="ARA367" s="36"/>
      <c r="ARB367" s="36"/>
      <c r="ARC367" s="36"/>
      <c r="ARD367" s="36"/>
      <c r="ARE367" s="36"/>
      <c r="ARF367" s="36"/>
      <c r="ARG367" s="36"/>
      <c r="ARH367" s="36"/>
      <c r="ARI367" s="36"/>
      <c r="ARJ367" s="36"/>
      <c r="ARK367" s="36"/>
      <c r="ARL367" s="36"/>
      <c r="ARM367" s="36"/>
      <c r="ARN367" s="36"/>
      <c r="ARO367" s="36"/>
      <c r="ARP367" s="36"/>
      <c r="ARQ367" s="36"/>
      <c r="ARR367" s="36"/>
      <c r="ARS367" s="36"/>
      <c r="ART367" s="36"/>
      <c r="ARU367" s="36"/>
      <c r="ARV367" s="36"/>
      <c r="ARW367" s="36"/>
      <c r="ARX367" s="36"/>
      <c r="ARY367" s="36"/>
      <c r="ARZ367" s="36"/>
      <c r="ASA367" s="36"/>
      <c r="ASB367" s="36"/>
      <c r="ASC367" s="36"/>
      <c r="ASD367" s="36"/>
      <c r="ASE367" s="36"/>
      <c r="ASF367" s="36"/>
      <c r="ASG367" s="36"/>
      <c r="ASH367" s="36"/>
      <c r="ASI367" s="36"/>
      <c r="ASJ367" s="36"/>
      <c r="ASK367" s="36"/>
      <c r="ASL367" s="36"/>
      <c r="ASM367" s="36"/>
      <c r="ASN367" s="36"/>
      <c r="ASO367" s="36"/>
      <c r="ASP367" s="36"/>
      <c r="ASQ367" s="36"/>
      <c r="ASR367" s="36"/>
      <c r="ASS367" s="36"/>
      <c r="AST367" s="36"/>
      <c r="ASU367" s="36"/>
      <c r="ASV367" s="36"/>
      <c r="ASW367" s="36"/>
      <c r="ASX367" s="36"/>
      <c r="ASY367" s="36"/>
      <c r="ASZ367" s="36"/>
      <c r="ATA367" s="36"/>
      <c r="ATB367" s="36"/>
      <c r="ATC367" s="36"/>
      <c r="ATD367" s="36"/>
      <c r="ATE367" s="36"/>
      <c r="ATF367" s="36"/>
      <c r="ATG367" s="36"/>
      <c r="ATH367" s="36"/>
      <c r="ATI367" s="36"/>
      <c r="ATJ367" s="36"/>
    </row>
    <row r="368" spans="1:1206" x14ac:dyDescent="0.25">
      <c r="A368" s="21"/>
      <c r="F368" s="22"/>
      <c r="I368" s="39"/>
      <c r="AD368" s="6"/>
      <c r="AE368" s="39"/>
      <c r="AF368" s="39"/>
      <c r="AH368" s="39"/>
      <c r="BF368" s="27"/>
      <c r="CJ368" s="36"/>
      <c r="CZ368" s="26"/>
      <c r="DD368" s="29"/>
      <c r="DQ368" s="26"/>
      <c r="DR368" s="26"/>
      <c r="DS368" s="26"/>
      <c r="DT368" s="26"/>
      <c r="DU368" s="26"/>
      <c r="DV368" s="26"/>
      <c r="EB368" s="26"/>
      <c r="EC368" s="30"/>
      <c r="EU368" s="31"/>
      <c r="FM368" s="30"/>
      <c r="GE368" s="32"/>
      <c r="GW368" s="30"/>
      <c r="HO368" s="32"/>
      <c r="IG368" s="30"/>
      <c r="IY368" s="31"/>
      <c r="KI368" s="31"/>
      <c r="WH368" s="36"/>
      <c r="WI368" s="36"/>
      <c r="WJ368" s="36"/>
      <c r="WK368" s="36"/>
      <c r="WL368" s="36"/>
      <c r="WM368" s="36"/>
      <c r="WN368" s="36"/>
      <c r="WO368" s="36"/>
      <c r="WP368" s="36"/>
      <c r="WQ368" s="36"/>
      <c r="WR368" s="36"/>
      <c r="WS368" s="36"/>
      <c r="WT368" s="36"/>
      <c r="WU368" s="36"/>
      <c r="WV368" s="36"/>
      <c r="WW368" s="36"/>
      <c r="WX368" s="36"/>
      <c r="WY368" s="36"/>
      <c r="WZ368" s="36"/>
      <c r="XA368" s="36"/>
      <c r="XB368" s="36"/>
      <c r="XC368" s="36"/>
      <c r="XD368" s="36"/>
      <c r="XE368" s="36"/>
      <c r="XF368" s="36"/>
      <c r="XG368" s="36"/>
      <c r="XH368" s="36"/>
      <c r="XI368" s="36"/>
      <c r="XJ368" s="36"/>
      <c r="XK368" s="36"/>
      <c r="XL368" s="36"/>
      <c r="XM368" s="36"/>
      <c r="XN368" s="36"/>
      <c r="XO368" s="36"/>
      <c r="XP368" s="36"/>
      <c r="XQ368" s="36"/>
      <c r="XR368" s="36"/>
      <c r="XS368" s="36"/>
      <c r="XT368" s="36"/>
      <c r="XU368" s="36"/>
      <c r="XV368" s="36"/>
      <c r="XW368" s="36"/>
      <c r="XX368" s="36"/>
      <c r="XY368" s="36"/>
      <c r="XZ368" s="36"/>
      <c r="YA368" s="36"/>
      <c r="YB368" s="36"/>
      <c r="YC368" s="36"/>
      <c r="YD368" s="36"/>
      <c r="YE368" s="36"/>
      <c r="YF368" s="36"/>
      <c r="YG368" s="36"/>
      <c r="YH368" s="36"/>
      <c r="YI368" s="36"/>
      <c r="YJ368" s="36"/>
      <c r="YK368" s="36"/>
      <c r="YL368" s="36"/>
      <c r="YM368" s="36"/>
      <c r="YN368" s="36"/>
      <c r="YO368" s="36"/>
      <c r="YP368" s="36"/>
      <c r="YQ368" s="36"/>
      <c r="YR368" s="36"/>
      <c r="YS368" s="36"/>
      <c r="YT368" s="36"/>
      <c r="YU368" s="36"/>
      <c r="YV368" s="36"/>
      <c r="YW368" s="36"/>
      <c r="YX368" s="36"/>
      <c r="YY368" s="36"/>
      <c r="YZ368" s="36"/>
      <c r="ZA368" s="36"/>
      <c r="ZB368" s="36"/>
      <c r="ZC368" s="36"/>
      <c r="ZD368" s="36"/>
      <c r="ZE368" s="36"/>
      <c r="ZF368" s="36"/>
      <c r="ZG368" s="36"/>
      <c r="ZH368" s="36"/>
      <c r="ZI368" s="36"/>
      <c r="ZJ368" s="36"/>
      <c r="ZK368" s="36"/>
      <c r="ZL368" s="36"/>
      <c r="ZM368" s="36"/>
      <c r="ZN368" s="36"/>
      <c r="ZO368" s="36"/>
      <c r="ZP368" s="36"/>
      <c r="ZQ368" s="36"/>
      <c r="ZR368" s="36"/>
      <c r="ZS368" s="36"/>
      <c r="ZT368" s="36"/>
      <c r="ZU368" s="36"/>
      <c r="ZV368" s="36"/>
      <c r="ZW368" s="36"/>
      <c r="ZX368" s="36"/>
      <c r="ZY368" s="36"/>
      <c r="ZZ368" s="36"/>
      <c r="AAA368" s="36"/>
      <c r="AAB368" s="36"/>
      <c r="AAC368" s="36"/>
      <c r="AAD368" s="36"/>
      <c r="AAE368" s="36"/>
      <c r="AAF368" s="36"/>
      <c r="AAG368" s="36"/>
      <c r="AAH368" s="36"/>
      <c r="AAI368" s="36"/>
      <c r="AAJ368" s="36"/>
      <c r="AAK368" s="36"/>
      <c r="AAL368" s="36"/>
      <c r="AAM368" s="36"/>
      <c r="AAN368" s="36"/>
      <c r="AAO368" s="36"/>
      <c r="AAP368" s="36"/>
      <c r="AAQ368" s="36"/>
      <c r="AAR368" s="36"/>
      <c r="AAS368" s="36"/>
      <c r="AAT368" s="36"/>
      <c r="AAU368" s="36"/>
      <c r="AAV368" s="36"/>
      <c r="AAW368" s="36"/>
      <c r="AAX368" s="36"/>
      <c r="AAY368" s="36"/>
      <c r="AAZ368" s="36"/>
      <c r="ABA368" s="36"/>
      <c r="ABB368" s="36"/>
      <c r="ABC368" s="36"/>
      <c r="ABD368" s="36"/>
      <c r="ABE368" s="36"/>
      <c r="ABF368" s="36"/>
      <c r="ABG368" s="36"/>
      <c r="ABH368" s="36"/>
      <c r="ABI368" s="36"/>
      <c r="ABJ368" s="36"/>
      <c r="ABK368" s="36"/>
      <c r="ABL368" s="36"/>
      <c r="ABM368" s="36"/>
      <c r="ABN368" s="36"/>
      <c r="ABO368" s="36"/>
      <c r="ABP368" s="36"/>
      <c r="ABQ368" s="36"/>
      <c r="ABR368" s="36"/>
      <c r="ABS368" s="36"/>
      <c r="ABT368" s="36"/>
      <c r="ABU368" s="36"/>
      <c r="ABV368" s="36"/>
      <c r="ABW368" s="36"/>
      <c r="ABX368" s="36"/>
      <c r="ABY368" s="36"/>
      <c r="ABZ368" s="36"/>
      <c r="ACA368" s="36"/>
      <c r="ACB368" s="36"/>
      <c r="ACC368" s="36"/>
      <c r="ACD368" s="36"/>
      <c r="ACE368" s="36"/>
      <c r="ACF368" s="36"/>
      <c r="ACG368" s="36"/>
      <c r="ACH368" s="36"/>
      <c r="ACI368" s="36"/>
      <c r="ACJ368" s="36"/>
      <c r="ACK368" s="36"/>
      <c r="ACL368" s="36"/>
      <c r="ACM368" s="36"/>
      <c r="ACN368" s="36"/>
      <c r="ACO368" s="36"/>
      <c r="ACP368" s="36"/>
      <c r="ACQ368" s="36"/>
      <c r="ACR368" s="36"/>
      <c r="ACS368" s="36"/>
      <c r="ACT368" s="36"/>
      <c r="ACU368" s="36"/>
      <c r="ACV368" s="36"/>
      <c r="ACW368" s="36"/>
      <c r="ACX368" s="36"/>
      <c r="ACY368" s="36"/>
      <c r="ACZ368" s="36"/>
      <c r="ADA368" s="36"/>
      <c r="ADB368" s="36"/>
      <c r="ADC368" s="36"/>
      <c r="ADD368" s="36"/>
      <c r="ADE368" s="36"/>
      <c r="ADF368" s="36"/>
      <c r="ADG368" s="36"/>
      <c r="ADH368" s="36"/>
      <c r="ADI368" s="36"/>
      <c r="ADJ368" s="36"/>
      <c r="ADK368" s="36"/>
      <c r="ADL368" s="36"/>
      <c r="ADM368" s="36"/>
      <c r="ADN368" s="36"/>
      <c r="ADO368" s="36"/>
      <c r="ADP368" s="36"/>
      <c r="ADQ368" s="36"/>
      <c r="ADR368" s="36"/>
      <c r="ADS368" s="36"/>
      <c r="ADT368" s="36"/>
      <c r="ADU368" s="36"/>
      <c r="ADV368" s="36"/>
      <c r="ADW368" s="36"/>
      <c r="ADX368" s="36"/>
      <c r="ADY368" s="36"/>
      <c r="ADZ368" s="36"/>
      <c r="AEA368" s="36"/>
      <c r="AEB368" s="36"/>
      <c r="AEC368" s="36"/>
      <c r="AED368" s="36"/>
      <c r="AEE368" s="36"/>
      <c r="AEF368" s="36"/>
      <c r="AEG368" s="36"/>
      <c r="AEH368" s="36"/>
      <c r="AEI368" s="36"/>
      <c r="AEJ368" s="36"/>
      <c r="AEK368" s="36"/>
      <c r="AEL368" s="36"/>
      <c r="AEM368" s="36"/>
      <c r="AEN368" s="36"/>
      <c r="AEO368" s="36"/>
      <c r="AEP368" s="36"/>
      <c r="AEQ368" s="36"/>
      <c r="AER368" s="36"/>
      <c r="AES368" s="36"/>
      <c r="AET368" s="36"/>
      <c r="AEU368" s="36"/>
      <c r="AEV368" s="36"/>
      <c r="AEW368" s="36"/>
      <c r="AEX368" s="36"/>
      <c r="AEY368" s="36"/>
      <c r="AEZ368" s="36"/>
      <c r="AFA368" s="36"/>
      <c r="AFB368" s="36"/>
      <c r="AFC368" s="36"/>
      <c r="AFD368" s="36"/>
      <c r="AFE368" s="36"/>
      <c r="AFF368" s="36"/>
      <c r="AFG368" s="36"/>
      <c r="AFH368" s="36"/>
      <c r="AFI368" s="36"/>
      <c r="AFJ368" s="36"/>
      <c r="AFK368" s="36"/>
      <c r="AFL368" s="36"/>
      <c r="AFM368" s="36"/>
      <c r="AFN368" s="36"/>
      <c r="AFO368" s="36"/>
      <c r="AFP368" s="36"/>
      <c r="AFQ368" s="36"/>
      <c r="AFR368" s="36"/>
      <c r="AFS368" s="36"/>
      <c r="AFT368" s="36"/>
      <c r="AFU368" s="36"/>
      <c r="AFV368" s="36"/>
      <c r="AFW368" s="36"/>
      <c r="AFX368" s="36"/>
      <c r="AFY368" s="36"/>
      <c r="AFZ368" s="36"/>
      <c r="AGA368" s="36"/>
      <c r="AGB368" s="36"/>
      <c r="AGC368" s="36"/>
      <c r="AGD368" s="36"/>
      <c r="AGE368" s="36"/>
      <c r="AGF368" s="36"/>
      <c r="AGG368" s="36"/>
      <c r="AGH368" s="36"/>
      <c r="AGI368" s="36"/>
      <c r="AGJ368" s="36"/>
      <c r="AGK368" s="36"/>
      <c r="AGL368" s="36"/>
      <c r="AGM368" s="36"/>
      <c r="AGN368" s="36"/>
      <c r="AGO368" s="36"/>
      <c r="AGP368" s="36"/>
      <c r="AGQ368" s="36"/>
      <c r="AGR368" s="36"/>
      <c r="AGS368" s="36"/>
      <c r="AGT368" s="36"/>
      <c r="AGU368" s="36"/>
      <c r="AGV368" s="36"/>
      <c r="AGW368" s="36"/>
      <c r="AGX368" s="36"/>
      <c r="AGY368" s="36"/>
      <c r="AGZ368" s="36"/>
      <c r="AHA368" s="36"/>
      <c r="AHB368" s="36"/>
      <c r="AHC368" s="36"/>
      <c r="AHD368" s="36"/>
      <c r="AHE368" s="36"/>
      <c r="AHF368" s="36"/>
      <c r="AHG368" s="36"/>
      <c r="AHH368" s="36"/>
      <c r="AHI368" s="36"/>
      <c r="AHJ368" s="36"/>
      <c r="AHK368" s="36"/>
      <c r="AHL368" s="36"/>
      <c r="AHM368" s="36"/>
      <c r="AHN368" s="36"/>
      <c r="AHO368" s="36"/>
      <c r="AHP368" s="36"/>
      <c r="AHQ368" s="36"/>
      <c r="AHR368" s="36"/>
      <c r="AHS368" s="36"/>
      <c r="AHT368" s="36"/>
      <c r="AHU368" s="36"/>
      <c r="AHV368" s="36"/>
      <c r="AHW368" s="36"/>
      <c r="AHX368" s="36"/>
      <c r="AHY368" s="36"/>
      <c r="AHZ368" s="36"/>
      <c r="AIA368" s="36"/>
      <c r="AIB368" s="36"/>
      <c r="AIC368" s="36"/>
      <c r="AID368" s="36"/>
      <c r="AIE368" s="36"/>
      <c r="AIF368" s="36"/>
      <c r="AIG368" s="36"/>
      <c r="AIH368" s="36"/>
      <c r="AII368" s="36"/>
      <c r="AIJ368" s="36"/>
      <c r="AIK368" s="36"/>
      <c r="AIL368" s="36"/>
      <c r="AIM368" s="36"/>
      <c r="AIN368" s="36"/>
      <c r="AIO368" s="36"/>
      <c r="AIP368" s="36"/>
      <c r="AIQ368" s="36"/>
      <c r="AIR368" s="36"/>
      <c r="AIS368" s="36"/>
      <c r="AIT368" s="36"/>
      <c r="AIU368" s="36"/>
      <c r="AIV368" s="36"/>
      <c r="AIW368" s="36"/>
      <c r="AIX368" s="36"/>
      <c r="AIY368" s="36"/>
      <c r="AIZ368" s="36"/>
      <c r="AJA368" s="36"/>
      <c r="AJB368" s="36"/>
      <c r="AJC368" s="36"/>
      <c r="AJD368" s="36"/>
      <c r="AJE368" s="36"/>
      <c r="AJF368" s="36"/>
      <c r="AJG368" s="36"/>
      <c r="AJH368" s="36"/>
      <c r="AJI368" s="36"/>
      <c r="AJJ368" s="36"/>
      <c r="AJK368" s="36"/>
      <c r="AJL368" s="36"/>
      <c r="AJM368" s="36"/>
      <c r="AJN368" s="36"/>
      <c r="AJO368" s="36"/>
      <c r="AJP368" s="36"/>
      <c r="AJQ368" s="36"/>
      <c r="AJR368" s="36"/>
      <c r="AJS368" s="36"/>
      <c r="AJT368" s="36"/>
      <c r="AJU368" s="36"/>
      <c r="AJV368" s="36"/>
      <c r="AJW368" s="36"/>
      <c r="AJX368" s="36"/>
      <c r="AJY368" s="36"/>
      <c r="AJZ368" s="36"/>
      <c r="AKA368" s="36"/>
      <c r="AKB368" s="36"/>
      <c r="AKC368" s="36"/>
      <c r="AKD368" s="36"/>
      <c r="AKE368" s="36"/>
      <c r="AKF368" s="36"/>
      <c r="AKG368" s="36"/>
      <c r="AKH368" s="36"/>
      <c r="AKI368" s="36"/>
      <c r="AKJ368" s="36"/>
      <c r="AKK368" s="36"/>
      <c r="AKL368" s="36"/>
      <c r="AKM368" s="36"/>
      <c r="AKN368" s="36"/>
      <c r="AKO368" s="36"/>
      <c r="AKP368" s="36"/>
      <c r="AKQ368" s="36"/>
      <c r="AKR368" s="36"/>
      <c r="AKS368" s="36"/>
      <c r="AKT368" s="36"/>
      <c r="AKU368" s="36"/>
      <c r="AKV368" s="36"/>
      <c r="AKW368" s="36"/>
      <c r="AKX368" s="36"/>
      <c r="AKY368" s="36"/>
      <c r="AKZ368" s="36"/>
      <c r="ALA368" s="36"/>
      <c r="ALB368" s="36"/>
      <c r="ALC368" s="36"/>
      <c r="ALD368" s="36"/>
      <c r="ALE368" s="36"/>
      <c r="ALF368" s="36"/>
      <c r="ALG368" s="36"/>
      <c r="ALH368" s="36"/>
      <c r="ALI368" s="36"/>
      <c r="ALJ368" s="36"/>
      <c r="ALK368" s="36"/>
      <c r="ALL368" s="36"/>
      <c r="ALM368" s="36"/>
      <c r="ALN368" s="36"/>
      <c r="ALO368" s="36"/>
      <c r="ALP368" s="36"/>
      <c r="ALQ368" s="36"/>
      <c r="ALR368" s="36"/>
      <c r="ALS368" s="36"/>
      <c r="ALT368" s="36"/>
      <c r="ALU368" s="36"/>
      <c r="ALV368" s="36"/>
      <c r="ALW368" s="36"/>
      <c r="ALX368" s="36"/>
      <c r="ALY368" s="36"/>
      <c r="ALZ368" s="36"/>
      <c r="AMA368" s="36"/>
      <c r="AMB368" s="36"/>
      <c r="AMC368" s="36"/>
      <c r="AMD368" s="36"/>
      <c r="AME368" s="36"/>
      <c r="AMF368" s="36"/>
      <c r="AMG368" s="36"/>
      <c r="AMH368" s="36"/>
      <c r="AMI368" s="36"/>
      <c r="AMJ368" s="36"/>
      <c r="AMK368" s="36"/>
      <c r="AML368" s="36"/>
      <c r="AMM368" s="36"/>
      <c r="AMN368" s="36"/>
      <c r="AMO368" s="36"/>
      <c r="AMP368" s="36"/>
      <c r="AMQ368" s="36"/>
      <c r="AMR368" s="36"/>
      <c r="AMS368" s="36"/>
      <c r="AMT368" s="36"/>
      <c r="AMU368" s="36"/>
      <c r="AMV368" s="36"/>
      <c r="AMW368" s="36"/>
      <c r="AMX368" s="36"/>
      <c r="AMY368" s="36"/>
      <c r="AMZ368" s="36"/>
      <c r="ANA368" s="36"/>
      <c r="ANB368" s="36"/>
      <c r="ANC368" s="36"/>
      <c r="AND368" s="36"/>
      <c r="ANE368" s="36"/>
      <c r="ANF368" s="36"/>
      <c r="ANG368" s="36"/>
      <c r="ANH368" s="36"/>
      <c r="ANI368" s="36"/>
      <c r="ANJ368" s="36"/>
      <c r="ANK368" s="36"/>
      <c r="ANL368" s="36"/>
      <c r="ANM368" s="36"/>
      <c r="ANN368" s="36"/>
      <c r="ANO368" s="36"/>
      <c r="ANP368" s="36"/>
      <c r="ANQ368" s="36"/>
      <c r="ANR368" s="36"/>
      <c r="ANS368" s="36"/>
      <c r="ANT368" s="36"/>
      <c r="ANU368" s="36"/>
      <c r="ANV368" s="36"/>
      <c r="ANW368" s="36"/>
      <c r="ANX368" s="36"/>
      <c r="ANY368" s="36"/>
      <c r="ANZ368" s="36"/>
      <c r="AOA368" s="36"/>
      <c r="AOB368" s="36"/>
      <c r="AOC368" s="36"/>
      <c r="AOD368" s="36"/>
      <c r="AOE368" s="36"/>
      <c r="AOF368" s="36"/>
      <c r="AOG368" s="36"/>
      <c r="AOH368" s="36"/>
      <c r="AOI368" s="36"/>
      <c r="AOJ368" s="36"/>
      <c r="AOK368" s="36"/>
      <c r="AOL368" s="36"/>
      <c r="AOM368" s="36"/>
      <c r="AON368" s="36"/>
      <c r="AOO368" s="36"/>
      <c r="AOP368" s="36"/>
      <c r="AOQ368" s="36"/>
      <c r="AOR368" s="36"/>
      <c r="AOS368" s="36"/>
      <c r="AOT368" s="36"/>
      <c r="AOU368" s="36"/>
      <c r="AOV368" s="36"/>
      <c r="AOW368" s="36"/>
      <c r="AOX368" s="36"/>
      <c r="AOY368" s="36"/>
      <c r="AOZ368" s="36"/>
      <c r="APA368" s="36"/>
      <c r="APB368" s="36"/>
      <c r="APC368" s="36"/>
      <c r="APD368" s="36"/>
      <c r="APE368" s="36"/>
      <c r="APF368" s="36"/>
      <c r="APG368" s="36"/>
      <c r="APH368" s="36"/>
      <c r="API368" s="36"/>
      <c r="APJ368" s="36"/>
      <c r="APK368" s="36"/>
      <c r="APL368" s="36"/>
      <c r="APM368" s="36"/>
      <c r="APN368" s="36"/>
      <c r="APO368" s="36"/>
      <c r="APP368" s="36"/>
      <c r="APQ368" s="36"/>
      <c r="APR368" s="36"/>
      <c r="APS368" s="36"/>
      <c r="APT368" s="36"/>
      <c r="APU368" s="36"/>
      <c r="APV368" s="36"/>
      <c r="APW368" s="36"/>
      <c r="APX368" s="36"/>
      <c r="APY368" s="36"/>
      <c r="APZ368" s="36"/>
      <c r="AQA368" s="36"/>
      <c r="AQB368" s="36"/>
      <c r="AQC368" s="36"/>
      <c r="AQD368" s="36"/>
      <c r="AQE368" s="36"/>
      <c r="AQF368" s="36"/>
      <c r="AQG368" s="36"/>
      <c r="AQH368" s="36"/>
      <c r="AQI368" s="36"/>
      <c r="AQJ368" s="36"/>
      <c r="AQK368" s="36"/>
      <c r="AQL368" s="36"/>
      <c r="AQM368" s="36"/>
      <c r="AQN368" s="36"/>
      <c r="AQO368" s="36"/>
      <c r="AQP368" s="36"/>
      <c r="AQQ368" s="36"/>
      <c r="AQR368" s="36"/>
      <c r="AQS368" s="36"/>
      <c r="AQT368" s="36"/>
      <c r="AQU368" s="36"/>
      <c r="AQV368" s="36"/>
      <c r="AQW368" s="36"/>
      <c r="AQX368" s="36"/>
      <c r="AQY368" s="36"/>
      <c r="AQZ368" s="36"/>
      <c r="ARA368" s="36"/>
      <c r="ARB368" s="36"/>
      <c r="ARC368" s="36"/>
      <c r="ARD368" s="36"/>
      <c r="ARE368" s="36"/>
      <c r="ARF368" s="36"/>
      <c r="ARG368" s="36"/>
      <c r="ARH368" s="36"/>
      <c r="ARI368" s="36"/>
      <c r="ARJ368" s="36"/>
      <c r="ARK368" s="36"/>
      <c r="ARL368" s="36"/>
      <c r="ARM368" s="36"/>
      <c r="ARN368" s="36"/>
      <c r="ARO368" s="36"/>
      <c r="ARP368" s="36"/>
      <c r="ARQ368" s="36"/>
      <c r="ARR368" s="36"/>
      <c r="ARS368" s="36"/>
      <c r="ART368" s="36"/>
      <c r="ARU368" s="36"/>
      <c r="ARV368" s="36"/>
      <c r="ARW368" s="36"/>
      <c r="ARX368" s="36"/>
      <c r="ARY368" s="36"/>
      <c r="ARZ368" s="36"/>
      <c r="ASA368" s="36"/>
      <c r="ASB368" s="36"/>
      <c r="ASC368" s="36"/>
      <c r="ASD368" s="36"/>
      <c r="ASE368" s="36"/>
      <c r="ASF368" s="36"/>
      <c r="ASG368" s="36"/>
      <c r="ASH368" s="36"/>
      <c r="ASI368" s="36"/>
      <c r="ASJ368" s="36"/>
      <c r="ASK368" s="36"/>
      <c r="ASL368" s="36"/>
      <c r="ASM368" s="36"/>
      <c r="ASN368" s="36"/>
      <c r="ASO368" s="36"/>
      <c r="ASP368" s="36"/>
      <c r="ASQ368" s="36"/>
      <c r="ASR368" s="36"/>
      <c r="ASS368" s="36"/>
      <c r="AST368" s="36"/>
      <c r="ASU368" s="36"/>
      <c r="ASV368" s="36"/>
      <c r="ASW368" s="36"/>
      <c r="ASX368" s="36"/>
      <c r="ASY368" s="36"/>
      <c r="ASZ368" s="36"/>
      <c r="ATA368" s="36"/>
      <c r="ATB368" s="36"/>
      <c r="ATC368" s="36"/>
      <c r="ATD368" s="36"/>
      <c r="ATE368" s="36"/>
      <c r="ATF368" s="36"/>
      <c r="ATG368" s="36"/>
      <c r="ATH368" s="36"/>
      <c r="ATI368" s="36"/>
      <c r="ATJ368" s="36"/>
    </row>
    <row r="369" spans="1:1206" x14ac:dyDescent="0.25">
      <c r="A369" s="21"/>
      <c r="F369" s="22"/>
      <c r="I369" s="39"/>
      <c r="AD369" s="6"/>
      <c r="AE369" s="39"/>
      <c r="AF369" s="39"/>
      <c r="AH369" s="39"/>
      <c r="BF369" s="27"/>
      <c r="CJ369" s="36"/>
      <c r="CZ369" s="26"/>
      <c r="DA369" s="26"/>
      <c r="DC369" s="26"/>
      <c r="DD369" s="29"/>
      <c r="DQ369" s="26"/>
      <c r="DR369" s="26"/>
      <c r="DS369" s="26"/>
      <c r="DT369" s="26"/>
      <c r="DU369" s="26"/>
      <c r="DV369" s="26"/>
      <c r="EB369" s="26"/>
      <c r="EC369" s="30"/>
      <c r="EU369" s="31"/>
      <c r="FM369" s="30"/>
      <c r="GE369" s="32"/>
      <c r="GW369" s="30"/>
      <c r="HO369" s="32"/>
      <c r="IG369" s="30"/>
      <c r="IY369" s="31"/>
      <c r="KI369" s="31"/>
      <c r="WH369" s="36"/>
      <c r="WI369" s="36"/>
      <c r="WJ369" s="36"/>
      <c r="WK369" s="36"/>
      <c r="WL369" s="36"/>
      <c r="WM369" s="36"/>
      <c r="WN369" s="36"/>
      <c r="WO369" s="36"/>
      <c r="WP369" s="36"/>
      <c r="WQ369" s="36"/>
      <c r="WR369" s="36"/>
      <c r="WS369" s="36"/>
      <c r="WT369" s="36"/>
      <c r="WU369" s="36"/>
      <c r="WV369" s="36"/>
      <c r="WW369" s="36"/>
      <c r="WX369" s="36"/>
      <c r="WY369" s="36"/>
      <c r="WZ369" s="36"/>
      <c r="XA369" s="36"/>
      <c r="XB369" s="36"/>
      <c r="XC369" s="36"/>
      <c r="XD369" s="36"/>
      <c r="XE369" s="36"/>
      <c r="XF369" s="36"/>
      <c r="XG369" s="36"/>
      <c r="XH369" s="36"/>
      <c r="XI369" s="36"/>
      <c r="XJ369" s="36"/>
      <c r="XK369" s="36"/>
      <c r="XL369" s="36"/>
      <c r="XM369" s="36"/>
      <c r="XN369" s="36"/>
      <c r="XO369" s="36"/>
      <c r="XP369" s="36"/>
      <c r="XQ369" s="36"/>
      <c r="XR369" s="36"/>
      <c r="XS369" s="36"/>
      <c r="XT369" s="36"/>
      <c r="XU369" s="36"/>
      <c r="XV369" s="36"/>
      <c r="XW369" s="36"/>
      <c r="XX369" s="36"/>
      <c r="XY369" s="36"/>
      <c r="XZ369" s="36"/>
      <c r="YA369" s="36"/>
      <c r="YB369" s="36"/>
      <c r="YC369" s="36"/>
      <c r="YD369" s="36"/>
      <c r="YE369" s="36"/>
      <c r="YF369" s="36"/>
      <c r="YG369" s="36"/>
      <c r="YH369" s="36"/>
      <c r="YI369" s="36"/>
      <c r="YJ369" s="36"/>
      <c r="YK369" s="36"/>
      <c r="YL369" s="36"/>
      <c r="YM369" s="36"/>
      <c r="YN369" s="36"/>
      <c r="YO369" s="36"/>
      <c r="YP369" s="36"/>
      <c r="YQ369" s="36"/>
      <c r="YR369" s="36"/>
      <c r="YS369" s="36"/>
      <c r="YT369" s="36"/>
      <c r="YU369" s="36"/>
      <c r="YV369" s="36"/>
      <c r="YW369" s="36"/>
      <c r="YX369" s="36"/>
      <c r="YY369" s="36"/>
      <c r="YZ369" s="36"/>
      <c r="ZA369" s="36"/>
      <c r="ZB369" s="36"/>
      <c r="ZC369" s="36"/>
      <c r="ZD369" s="36"/>
      <c r="ZE369" s="36"/>
      <c r="ZF369" s="36"/>
      <c r="ZG369" s="36"/>
      <c r="ZH369" s="36"/>
      <c r="ZI369" s="36"/>
      <c r="ZJ369" s="36"/>
      <c r="ZK369" s="36"/>
      <c r="ZL369" s="36"/>
      <c r="ZM369" s="36"/>
      <c r="ZN369" s="36"/>
      <c r="ZO369" s="36"/>
      <c r="ZP369" s="36"/>
      <c r="ZQ369" s="36"/>
      <c r="ZR369" s="36"/>
      <c r="ZS369" s="36"/>
      <c r="ZT369" s="36"/>
      <c r="ZU369" s="36"/>
      <c r="ZV369" s="36"/>
      <c r="ZW369" s="36"/>
      <c r="ZX369" s="36"/>
      <c r="ZY369" s="36"/>
      <c r="ZZ369" s="36"/>
      <c r="AAA369" s="36"/>
      <c r="AAB369" s="36"/>
      <c r="AAC369" s="36"/>
      <c r="AAD369" s="36"/>
      <c r="AAE369" s="36"/>
      <c r="AAF369" s="36"/>
      <c r="AAG369" s="36"/>
      <c r="AAH369" s="36"/>
      <c r="AAI369" s="36"/>
      <c r="AAJ369" s="36"/>
      <c r="AAK369" s="36"/>
      <c r="AAL369" s="36"/>
      <c r="AAM369" s="36"/>
      <c r="AAN369" s="36"/>
      <c r="AAO369" s="36"/>
      <c r="AAP369" s="36"/>
      <c r="AAQ369" s="36"/>
      <c r="AAR369" s="36"/>
      <c r="AAS369" s="36"/>
      <c r="AAT369" s="36"/>
      <c r="AAU369" s="36"/>
      <c r="AAV369" s="36"/>
      <c r="AAW369" s="36"/>
      <c r="AAX369" s="36"/>
      <c r="AAY369" s="36"/>
      <c r="AAZ369" s="36"/>
      <c r="ABA369" s="36"/>
      <c r="ABB369" s="36"/>
      <c r="ABC369" s="36"/>
      <c r="ABD369" s="36"/>
      <c r="ABE369" s="36"/>
      <c r="ABF369" s="36"/>
      <c r="ABG369" s="36"/>
      <c r="ABH369" s="36"/>
      <c r="ABI369" s="36"/>
      <c r="ABJ369" s="36"/>
      <c r="ABK369" s="36"/>
      <c r="ABL369" s="36"/>
      <c r="ABM369" s="36"/>
      <c r="ABN369" s="36"/>
      <c r="ABO369" s="36"/>
      <c r="ABP369" s="36"/>
      <c r="ABQ369" s="36"/>
      <c r="ABR369" s="36"/>
      <c r="ABS369" s="36"/>
      <c r="ABT369" s="36"/>
      <c r="ABU369" s="36"/>
      <c r="ABV369" s="36"/>
      <c r="ABW369" s="36"/>
      <c r="ABX369" s="36"/>
      <c r="ABY369" s="36"/>
      <c r="ABZ369" s="36"/>
      <c r="ACA369" s="36"/>
      <c r="ACB369" s="36"/>
      <c r="ACC369" s="36"/>
      <c r="ACD369" s="36"/>
      <c r="ACE369" s="36"/>
      <c r="ACF369" s="36"/>
      <c r="ACG369" s="36"/>
      <c r="ACH369" s="36"/>
      <c r="ACI369" s="36"/>
      <c r="ACJ369" s="36"/>
      <c r="ACK369" s="36"/>
      <c r="ACL369" s="36"/>
      <c r="ACM369" s="36"/>
      <c r="ACN369" s="36"/>
      <c r="ACO369" s="36"/>
      <c r="ACP369" s="36"/>
      <c r="ACQ369" s="36"/>
      <c r="ACR369" s="36"/>
      <c r="ACS369" s="36"/>
      <c r="ACT369" s="36"/>
      <c r="ACU369" s="36"/>
      <c r="ACV369" s="36"/>
      <c r="ACW369" s="36"/>
      <c r="ACX369" s="36"/>
      <c r="ACY369" s="36"/>
      <c r="ACZ369" s="36"/>
      <c r="ADA369" s="36"/>
      <c r="ADB369" s="36"/>
      <c r="ADC369" s="36"/>
      <c r="ADD369" s="36"/>
      <c r="ADE369" s="36"/>
      <c r="ADF369" s="36"/>
      <c r="ADG369" s="36"/>
      <c r="ADH369" s="36"/>
      <c r="ADI369" s="36"/>
      <c r="ADJ369" s="36"/>
      <c r="ADK369" s="36"/>
      <c r="ADL369" s="36"/>
      <c r="ADM369" s="36"/>
      <c r="ADN369" s="36"/>
      <c r="ADO369" s="36"/>
      <c r="ADP369" s="36"/>
      <c r="ADQ369" s="36"/>
      <c r="ADR369" s="36"/>
      <c r="ADS369" s="36"/>
      <c r="ADT369" s="36"/>
      <c r="ADU369" s="36"/>
      <c r="ADV369" s="36"/>
      <c r="ADW369" s="36"/>
      <c r="ADX369" s="36"/>
      <c r="ADY369" s="36"/>
      <c r="ADZ369" s="36"/>
      <c r="AEA369" s="36"/>
      <c r="AEB369" s="36"/>
      <c r="AEC369" s="36"/>
      <c r="AED369" s="36"/>
      <c r="AEE369" s="36"/>
      <c r="AEF369" s="36"/>
      <c r="AEG369" s="36"/>
      <c r="AEH369" s="36"/>
      <c r="AEI369" s="36"/>
      <c r="AEJ369" s="36"/>
      <c r="AEK369" s="36"/>
      <c r="AEL369" s="36"/>
      <c r="AEM369" s="36"/>
      <c r="AEN369" s="36"/>
      <c r="AEO369" s="36"/>
      <c r="AEP369" s="36"/>
      <c r="AEQ369" s="36"/>
      <c r="AER369" s="36"/>
      <c r="AES369" s="36"/>
      <c r="AET369" s="36"/>
      <c r="AEU369" s="36"/>
      <c r="AEV369" s="36"/>
      <c r="AEW369" s="36"/>
      <c r="AEX369" s="36"/>
      <c r="AEY369" s="36"/>
      <c r="AEZ369" s="36"/>
      <c r="AFA369" s="36"/>
      <c r="AFB369" s="36"/>
      <c r="AFC369" s="36"/>
      <c r="AFD369" s="36"/>
      <c r="AFE369" s="36"/>
      <c r="AFF369" s="36"/>
      <c r="AFG369" s="36"/>
      <c r="AFH369" s="36"/>
      <c r="AFI369" s="36"/>
      <c r="AFJ369" s="36"/>
      <c r="AFK369" s="36"/>
      <c r="AFL369" s="36"/>
      <c r="AFM369" s="36"/>
      <c r="AFN369" s="36"/>
      <c r="AFO369" s="36"/>
      <c r="AFP369" s="36"/>
      <c r="AFQ369" s="36"/>
      <c r="AFR369" s="36"/>
      <c r="AFS369" s="36"/>
      <c r="AFT369" s="36"/>
      <c r="AFU369" s="36"/>
      <c r="AFV369" s="36"/>
      <c r="AFW369" s="36"/>
      <c r="AFX369" s="36"/>
      <c r="AFY369" s="36"/>
      <c r="AFZ369" s="36"/>
      <c r="AGA369" s="36"/>
      <c r="AGB369" s="36"/>
      <c r="AGC369" s="36"/>
      <c r="AGD369" s="36"/>
      <c r="AGE369" s="36"/>
      <c r="AGF369" s="36"/>
      <c r="AGG369" s="36"/>
      <c r="AGH369" s="36"/>
      <c r="AGI369" s="36"/>
      <c r="AGJ369" s="36"/>
      <c r="AGK369" s="36"/>
      <c r="AGL369" s="36"/>
      <c r="AGM369" s="36"/>
      <c r="AGN369" s="36"/>
      <c r="AGO369" s="36"/>
      <c r="AGP369" s="36"/>
      <c r="AGQ369" s="36"/>
      <c r="AGR369" s="36"/>
      <c r="AGS369" s="36"/>
      <c r="AGT369" s="36"/>
      <c r="AGU369" s="36"/>
      <c r="AGV369" s="36"/>
      <c r="AGW369" s="36"/>
      <c r="AGX369" s="36"/>
      <c r="AGY369" s="36"/>
      <c r="AGZ369" s="36"/>
      <c r="AHA369" s="36"/>
      <c r="AHB369" s="36"/>
      <c r="AHC369" s="36"/>
      <c r="AHD369" s="36"/>
      <c r="AHE369" s="36"/>
      <c r="AHF369" s="36"/>
      <c r="AHG369" s="36"/>
      <c r="AHH369" s="36"/>
      <c r="AHI369" s="36"/>
      <c r="AHJ369" s="36"/>
      <c r="AHK369" s="36"/>
      <c r="AHL369" s="36"/>
      <c r="AHM369" s="36"/>
      <c r="AHN369" s="36"/>
      <c r="AHO369" s="36"/>
      <c r="AHP369" s="36"/>
      <c r="AHQ369" s="36"/>
      <c r="AHR369" s="36"/>
      <c r="AHS369" s="36"/>
      <c r="AHT369" s="36"/>
      <c r="AHU369" s="36"/>
      <c r="AHV369" s="36"/>
      <c r="AHW369" s="36"/>
      <c r="AHX369" s="36"/>
      <c r="AHY369" s="36"/>
      <c r="AHZ369" s="36"/>
      <c r="AIA369" s="36"/>
      <c r="AIB369" s="36"/>
      <c r="AIC369" s="36"/>
      <c r="AID369" s="36"/>
      <c r="AIE369" s="36"/>
      <c r="AIF369" s="36"/>
      <c r="AIG369" s="36"/>
      <c r="AIH369" s="36"/>
      <c r="AII369" s="36"/>
      <c r="AIJ369" s="36"/>
      <c r="AIK369" s="36"/>
      <c r="AIL369" s="36"/>
      <c r="AIM369" s="36"/>
      <c r="AIN369" s="36"/>
      <c r="AIO369" s="36"/>
      <c r="AIP369" s="36"/>
      <c r="AIQ369" s="36"/>
      <c r="AIR369" s="36"/>
      <c r="AIS369" s="36"/>
      <c r="AIT369" s="36"/>
      <c r="AIU369" s="36"/>
      <c r="AIV369" s="36"/>
      <c r="AIW369" s="36"/>
      <c r="AIX369" s="36"/>
      <c r="AIY369" s="36"/>
      <c r="AIZ369" s="36"/>
      <c r="AJA369" s="36"/>
      <c r="AJB369" s="36"/>
      <c r="AJC369" s="36"/>
      <c r="AJD369" s="36"/>
      <c r="AJE369" s="36"/>
      <c r="AJF369" s="36"/>
      <c r="AJG369" s="36"/>
      <c r="AJH369" s="36"/>
      <c r="AJI369" s="36"/>
      <c r="AJJ369" s="36"/>
      <c r="AJK369" s="36"/>
      <c r="AJL369" s="36"/>
      <c r="AJM369" s="36"/>
      <c r="AJN369" s="36"/>
      <c r="AJO369" s="36"/>
      <c r="AJP369" s="36"/>
      <c r="AJQ369" s="36"/>
      <c r="AJR369" s="36"/>
      <c r="AJS369" s="36"/>
      <c r="AJT369" s="36"/>
      <c r="AJU369" s="36"/>
      <c r="AJV369" s="36"/>
      <c r="AJW369" s="36"/>
      <c r="AJX369" s="36"/>
      <c r="AJY369" s="36"/>
      <c r="AJZ369" s="36"/>
      <c r="AKA369" s="36"/>
      <c r="AKB369" s="36"/>
      <c r="AKC369" s="36"/>
      <c r="AKD369" s="36"/>
      <c r="AKE369" s="36"/>
      <c r="AKF369" s="36"/>
      <c r="AKG369" s="36"/>
      <c r="AKH369" s="36"/>
      <c r="AKI369" s="36"/>
      <c r="AKJ369" s="36"/>
      <c r="AKK369" s="36"/>
      <c r="AKL369" s="36"/>
      <c r="AKM369" s="36"/>
      <c r="AKN369" s="36"/>
      <c r="AKO369" s="36"/>
      <c r="AKP369" s="36"/>
      <c r="AKQ369" s="36"/>
      <c r="AKR369" s="36"/>
      <c r="AKS369" s="36"/>
      <c r="AKT369" s="36"/>
      <c r="AKU369" s="36"/>
      <c r="AKV369" s="36"/>
      <c r="AKW369" s="36"/>
      <c r="AKX369" s="36"/>
      <c r="AKY369" s="36"/>
      <c r="AKZ369" s="36"/>
      <c r="ALA369" s="36"/>
      <c r="ALB369" s="36"/>
      <c r="ALC369" s="36"/>
      <c r="ALD369" s="36"/>
      <c r="ALE369" s="36"/>
      <c r="ALF369" s="36"/>
      <c r="ALG369" s="36"/>
      <c r="ALH369" s="36"/>
      <c r="ALI369" s="36"/>
      <c r="ALJ369" s="36"/>
      <c r="ALK369" s="36"/>
      <c r="ALL369" s="36"/>
      <c r="ALM369" s="36"/>
      <c r="ALN369" s="36"/>
      <c r="ALO369" s="36"/>
      <c r="ALP369" s="36"/>
      <c r="ALQ369" s="36"/>
      <c r="ALR369" s="36"/>
      <c r="ALS369" s="36"/>
      <c r="ALT369" s="36"/>
      <c r="ALU369" s="36"/>
      <c r="ALV369" s="36"/>
      <c r="ALW369" s="36"/>
      <c r="ALX369" s="36"/>
      <c r="ALY369" s="36"/>
      <c r="ALZ369" s="36"/>
      <c r="AMA369" s="36"/>
      <c r="AMB369" s="36"/>
      <c r="AMC369" s="36"/>
      <c r="AMD369" s="36"/>
      <c r="AME369" s="36"/>
      <c r="AMF369" s="36"/>
      <c r="AMG369" s="36"/>
      <c r="AMH369" s="36"/>
      <c r="AMI369" s="36"/>
      <c r="AMJ369" s="36"/>
      <c r="AMK369" s="36"/>
      <c r="AML369" s="36"/>
      <c r="AMM369" s="36"/>
      <c r="AMN369" s="36"/>
      <c r="AMO369" s="36"/>
      <c r="AMP369" s="36"/>
      <c r="AMQ369" s="36"/>
      <c r="AMR369" s="36"/>
      <c r="AMS369" s="36"/>
      <c r="AMT369" s="36"/>
      <c r="AMU369" s="36"/>
      <c r="AMV369" s="36"/>
      <c r="AMW369" s="36"/>
      <c r="AMX369" s="36"/>
      <c r="AMY369" s="36"/>
      <c r="AMZ369" s="36"/>
      <c r="ANA369" s="36"/>
      <c r="ANB369" s="36"/>
      <c r="ANC369" s="36"/>
      <c r="AND369" s="36"/>
      <c r="ANE369" s="36"/>
      <c r="ANF369" s="36"/>
      <c r="ANG369" s="36"/>
      <c r="ANH369" s="36"/>
      <c r="ANI369" s="36"/>
      <c r="ANJ369" s="36"/>
      <c r="ANK369" s="36"/>
      <c r="ANL369" s="36"/>
      <c r="ANM369" s="36"/>
      <c r="ANN369" s="36"/>
      <c r="ANO369" s="36"/>
      <c r="ANP369" s="36"/>
      <c r="ANQ369" s="36"/>
      <c r="ANR369" s="36"/>
      <c r="ANS369" s="36"/>
      <c r="ANT369" s="36"/>
      <c r="ANU369" s="36"/>
      <c r="ANV369" s="36"/>
      <c r="ANW369" s="36"/>
      <c r="ANX369" s="36"/>
      <c r="ANY369" s="36"/>
      <c r="ANZ369" s="36"/>
      <c r="AOA369" s="36"/>
      <c r="AOB369" s="36"/>
      <c r="AOC369" s="36"/>
      <c r="AOD369" s="36"/>
      <c r="AOE369" s="36"/>
      <c r="AOF369" s="36"/>
      <c r="AOG369" s="36"/>
      <c r="AOH369" s="36"/>
      <c r="AOI369" s="36"/>
      <c r="AOJ369" s="36"/>
      <c r="AOK369" s="36"/>
      <c r="AOL369" s="36"/>
      <c r="AOM369" s="36"/>
      <c r="AON369" s="36"/>
      <c r="AOO369" s="36"/>
      <c r="AOP369" s="36"/>
      <c r="AOQ369" s="36"/>
      <c r="AOR369" s="36"/>
      <c r="AOS369" s="36"/>
      <c r="AOT369" s="36"/>
      <c r="AOU369" s="36"/>
      <c r="AOV369" s="36"/>
      <c r="AOW369" s="36"/>
      <c r="AOX369" s="36"/>
      <c r="AOY369" s="36"/>
      <c r="AOZ369" s="36"/>
      <c r="APA369" s="36"/>
      <c r="APB369" s="36"/>
      <c r="APC369" s="36"/>
      <c r="APD369" s="36"/>
      <c r="APE369" s="36"/>
      <c r="APF369" s="36"/>
      <c r="APG369" s="36"/>
      <c r="APH369" s="36"/>
      <c r="API369" s="36"/>
      <c r="APJ369" s="36"/>
      <c r="APK369" s="36"/>
      <c r="APL369" s="36"/>
      <c r="APM369" s="36"/>
      <c r="APN369" s="36"/>
      <c r="APO369" s="36"/>
      <c r="APP369" s="36"/>
      <c r="APQ369" s="36"/>
      <c r="APR369" s="36"/>
      <c r="APS369" s="36"/>
      <c r="APT369" s="36"/>
      <c r="APU369" s="36"/>
      <c r="APV369" s="36"/>
      <c r="APW369" s="36"/>
      <c r="APX369" s="36"/>
      <c r="APY369" s="36"/>
      <c r="APZ369" s="36"/>
      <c r="AQA369" s="36"/>
      <c r="AQB369" s="36"/>
      <c r="AQC369" s="36"/>
      <c r="AQD369" s="36"/>
      <c r="AQE369" s="36"/>
      <c r="AQF369" s="36"/>
      <c r="AQG369" s="36"/>
      <c r="AQH369" s="36"/>
      <c r="AQI369" s="36"/>
      <c r="AQJ369" s="36"/>
      <c r="AQK369" s="36"/>
      <c r="AQL369" s="36"/>
      <c r="AQM369" s="36"/>
      <c r="AQN369" s="36"/>
      <c r="AQO369" s="36"/>
      <c r="AQP369" s="36"/>
      <c r="AQQ369" s="36"/>
      <c r="AQR369" s="36"/>
      <c r="AQS369" s="36"/>
      <c r="AQT369" s="36"/>
      <c r="AQU369" s="36"/>
      <c r="AQV369" s="36"/>
      <c r="AQW369" s="36"/>
      <c r="AQX369" s="36"/>
      <c r="AQY369" s="36"/>
      <c r="AQZ369" s="36"/>
      <c r="ARA369" s="36"/>
      <c r="ARB369" s="36"/>
      <c r="ARC369" s="36"/>
      <c r="ARD369" s="36"/>
      <c r="ARE369" s="36"/>
      <c r="ARF369" s="36"/>
      <c r="ARG369" s="36"/>
      <c r="ARH369" s="36"/>
      <c r="ARI369" s="36"/>
      <c r="ARJ369" s="36"/>
      <c r="ARK369" s="36"/>
      <c r="ARL369" s="36"/>
      <c r="ARM369" s="36"/>
      <c r="ARN369" s="36"/>
      <c r="ARO369" s="36"/>
      <c r="ARP369" s="36"/>
      <c r="ARQ369" s="36"/>
      <c r="ARR369" s="36"/>
      <c r="ARS369" s="36"/>
      <c r="ART369" s="36"/>
      <c r="ARU369" s="36"/>
      <c r="ARV369" s="36"/>
      <c r="ARW369" s="36"/>
      <c r="ARX369" s="36"/>
      <c r="ARY369" s="36"/>
      <c r="ARZ369" s="36"/>
      <c r="ASA369" s="36"/>
      <c r="ASB369" s="36"/>
      <c r="ASC369" s="36"/>
      <c r="ASD369" s="36"/>
      <c r="ASE369" s="36"/>
      <c r="ASF369" s="36"/>
      <c r="ASG369" s="36"/>
      <c r="ASH369" s="36"/>
      <c r="ASI369" s="36"/>
      <c r="ASJ369" s="36"/>
      <c r="ASK369" s="36"/>
      <c r="ASL369" s="36"/>
      <c r="ASM369" s="36"/>
      <c r="ASN369" s="36"/>
      <c r="ASO369" s="36"/>
      <c r="ASP369" s="36"/>
      <c r="ASQ369" s="36"/>
      <c r="ASR369" s="36"/>
      <c r="ASS369" s="36"/>
      <c r="AST369" s="36"/>
      <c r="ASU369" s="36"/>
      <c r="ASV369" s="36"/>
      <c r="ASW369" s="36"/>
      <c r="ASX369" s="36"/>
      <c r="ASY369" s="36"/>
      <c r="ASZ369" s="36"/>
      <c r="ATA369" s="36"/>
      <c r="ATB369" s="36"/>
      <c r="ATC369" s="36"/>
      <c r="ATD369" s="36"/>
      <c r="ATE369" s="36"/>
      <c r="ATF369" s="36"/>
      <c r="ATG369" s="36"/>
      <c r="ATH369" s="36"/>
      <c r="ATI369" s="36"/>
      <c r="ATJ369" s="36"/>
    </row>
    <row r="370" spans="1:1206" x14ac:dyDescent="0.25">
      <c r="A370" s="21"/>
      <c r="F370" s="22"/>
      <c r="I370" s="39"/>
      <c r="AD370" s="6"/>
      <c r="AE370" s="39"/>
      <c r="AF370" s="39"/>
      <c r="BF370" s="27"/>
      <c r="CJ370" s="36"/>
      <c r="CZ370" s="26"/>
      <c r="DA370" s="26"/>
      <c r="DB370" s="26"/>
      <c r="DC370" s="26"/>
      <c r="DD370" s="29"/>
      <c r="DQ370" s="26"/>
      <c r="DR370" s="26"/>
      <c r="DS370" s="26"/>
      <c r="DT370" s="26"/>
      <c r="DU370" s="26"/>
      <c r="DV370" s="26"/>
      <c r="EB370" s="26"/>
      <c r="EC370" s="30"/>
      <c r="EU370" s="31"/>
      <c r="FM370" s="30"/>
      <c r="GE370" s="32"/>
      <c r="GW370" s="30"/>
      <c r="HO370" s="32"/>
      <c r="IG370" s="30"/>
      <c r="IY370" s="31"/>
      <c r="KI370" s="31"/>
      <c r="WH370" s="36"/>
      <c r="WI370" s="36"/>
      <c r="WJ370" s="36"/>
      <c r="WK370" s="36"/>
      <c r="WL370" s="36"/>
      <c r="WM370" s="36"/>
      <c r="WN370" s="36"/>
      <c r="WO370" s="36"/>
      <c r="WP370" s="36"/>
      <c r="WQ370" s="36"/>
      <c r="WR370" s="36"/>
      <c r="WS370" s="36"/>
      <c r="WT370" s="36"/>
      <c r="WU370" s="36"/>
      <c r="WV370" s="36"/>
      <c r="WW370" s="36"/>
      <c r="WX370" s="36"/>
      <c r="WY370" s="36"/>
      <c r="WZ370" s="36"/>
      <c r="XA370" s="36"/>
      <c r="XB370" s="36"/>
      <c r="XC370" s="36"/>
      <c r="XD370" s="36"/>
      <c r="XE370" s="36"/>
      <c r="XF370" s="36"/>
      <c r="XG370" s="36"/>
      <c r="XH370" s="36"/>
      <c r="XI370" s="36"/>
      <c r="XJ370" s="36"/>
      <c r="XK370" s="36"/>
      <c r="XL370" s="36"/>
      <c r="XM370" s="36"/>
      <c r="XN370" s="36"/>
      <c r="XO370" s="36"/>
      <c r="XP370" s="36"/>
      <c r="XQ370" s="36"/>
      <c r="XR370" s="36"/>
      <c r="XS370" s="36"/>
      <c r="XT370" s="36"/>
      <c r="XU370" s="36"/>
      <c r="XV370" s="36"/>
      <c r="XW370" s="36"/>
      <c r="XX370" s="36"/>
      <c r="XY370" s="36"/>
      <c r="XZ370" s="36"/>
      <c r="YA370" s="36"/>
      <c r="YB370" s="36"/>
      <c r="YC370" s="36"/>
      <c r="YD370" s="36"/>
      <c r="YE370" s="36"/>
      <c r="YF370" s="36"/>
      <c r="YG370" s="36"/>
      <c r="YH370" s="36"/>
      <c r="YI370" s="36"/>
      <c r="YJ370" s="36"/>
      <c r="YK370" s="36"/>
      <c r="YL370" s="36"/>
      <c r="YM370" s="36"/>
      <c r="YN370" s="36"/>
      <c r="YO370" s="36"/>
      <c r="YP370" s="36"/>
      <c r="YQ370" s="36"/>
      <c r="YR370" s="36"/>
      <c r="YS370" s="36"/>
      <c r="YT370" s="36"/>
      <c r="YU370" s="36"/>
      <c r="YV370" s="36"/>
      <c r="YW370" s="36"/>
      <c r="YX370" s="36"/>
      <c r="YY370" s="36"/>
      <c r="YZ370" s="36"/>
      <c r="ZA370" s="36"/>
      <c r="ZB370" s="36"/>
      <c r="ZC370" s="36"/>
      <c r="ZD370" s="36"/>
      <c r="ZE370" s="36"/>
      <c r="ZF370" s="36"/>
      <c r="ZG370" s="36"/>
      <c r="ZH370" s="36"/>
      <c r="ZI370" s="36"/>
      <c r="ZJ370" s="36"/>
      <c r="ZK370" s="36"/>
      <c r="ZL370" s="36"/>
      <c r="ZM370" s="36"/>
      <c r="ZN370" s="36"/>
      <c r="ZO370" s="36"/>
      <c r="ZP370" s="36"/>
      <c r="ZQ370" s="36"/>
      <c r="ZR370" s="36"/>
      <c r="ZS370" s="36"/>
      <c r="ZT370" s="36"/>
      <c r="ZU370" s="36"/>
      <c r="ZV370" s="36"/>
      <c r="ZW370" s="36"/>
      <c r="ZX370" s="36"/>
      <c r="ZY370" s="36"/>
      <c r="ZZ370" s="36"/>
      <c r="AAA370" s="36"/>
      <c r="AAB370" s="36"/>
      <c r="AAC370" s="36"/>
      <c r="AAD370" s="36"/>
      <c r="AAE370" s="36"/>
      <c r="AAF370" s="36"/>
      <c r="AAG370" s="36"/>
      <c r="AAH370" s="36"/>
      <c r="AAI370" s="36"/>
      <c r="AAJ370" s="36"/>
      <c r="AAK370" s="36"/>
      <c r="AAL370" s="36"/>
      <c r="AAM370" s="36"/>
      <c r="AAN370" s="36"/>
      <c r="AAO370" s="36"/>
      <c r="AAP370" s="36"/>
      <c r="AAQ370" s="36"/>
      <c r="AAR370" s="36"/>
      <c r="AAS370" s="36"/>
      <c r="AAT370" s="36"/>
      <c r="AAU370" s="36"/>
      <c r="AAV370" s="36"/>
      <c r="AAW370" s="36"/>
      <c r="AAX370" s="36"/>
      <c r="AAY370" s="36"/>
      <c r="AAZ370" s="36"/>
      <c r="ABA370" s="36"/>
      <c r="ABB370" s="36"/>
      <c r="ABC370" s="36"/>
      <c r="ABD370" s="36"/>
      <c r="ABE370" s="36"/>
      <c r="ABF370" s="36"/>
      <c r="ABG370" s="36"/>
      <c r="ABH370" s="36"/>
      <c r="ABI370" s="36"/>
      <c r="ABJ370" s="36"/>
      <c r="ABK370" s="36"/>
      <c r="ABL370" s="36"/>
      <c r="ABM370" s="36"/>
      <c r="ABN370" s="36"/>
      <c r="ABO370" s="36"/>
      <c r="ABP370" s="36"/>
      <c r="ABQ370" s="36"/>
      <c r="ABR370" s="36"/>
      <c r="ABS370" s="36"/>
      <c r="ABT370" s="36"/>
      <c r="ABU370" s="36"/>
      <c r="ABV370" s="36"/>
      <c r="ABW370" s="36"/>
      <c r="ABX370" s="36"/>
      <c r="ABY370" s="36"/>
      <c r="ABZ370" s="36"/>
      <c r="ACA370" s="36"/>
      <c r="ACB370" s="36"/>
      <c r="ACC370" s="36"/>
      <c r="ACD370" s="36"/>
      <c r="ACE370" s="36"/>
      <c r="ACF370" s="36"/>
      <c r="ACG370" s="36"/>
      <c r="ACH370" s="36"/>
      <c r="ACI370" s="36"/>
      <c r="ACJ370" s="36"/>
      <c r="ACK370" s="36"/>
      <c r="ACL370" s="36"/>
      <c r="ACM370" s="36"/>
      <c r="ACN370" s="36"/>
      <c r="ACO370" s="36"/>
      <c r="ACP370" s="36"/>
      <c r="ACQ370" s="36"/>
      <c r="ACR370" s="36"/>
      <c r="ACS370" s="36"/>
      <c r="ACT370" s="36"/>
      <c r="ACU370" s="36"/>
      <c r="ACV370" s="36"/>
      <c r="ACW370" s="36"/>
      <c r="ACX370" s="36"/>
      <c r="ACY370" s="36"/>
      <c r="ACZ370" s="36"/>
      <c r="ADA370" s="36"/>
      <c r="ADB370" s="36"/>
      <c r="ADC370" s="36"/>
      <c r="ADD370" s="36"/>
      <c r="ADE370" s="36"/>
      <c r="ADF370" s="36"/>
      <c r="ADG370" s="36"/>
      <c r="ADH370" s="36"/>
      <c r="ADI370" s="36"/>
      <c r="ADJ370" s="36"/>
      <c r="ADK370" s="36"/>
      <c r="ADL370" s="36"/>
      <c r="ADM370" s="36"/>
      <c r="ADN370" s="36"/>
      <c r="ADO370" s="36"/>
      <c r="ADP370" s="36"/>
      <c r="ADQ370" s="36"/>
      <c r="ADR370" s="36"/>
      <c r="ADS370" s="36"/>
      <c r="ADT370" s="36"/>
      <c r="ADU370" s="36"/>
      <c r="ADV370" s="36"/>
      <c r="ADW370" s="36"/>
      <c r="ADX370" s="36"/>
      <c r="ADY370" s="36"/>
      <c r="ADZ370" s="36"/>
      <c r="AEA370" s="36"/>
      <c r="AEB370" s="36"/>
      <c r="AEC370" s="36"/>
      <c r="AED370" s="36"/>
      <c r="AEE370" s="36"/>
      <c r="AEF370" s="36"/>
      <c r="AEG370" s="36"/>
      <c r="AEH370" s="36"/>
      <c r="AEI370" s="36"/>
      <c r="AEJ370" s="36"/>
      <c r="AEK370" s="36"/>
      <c r="AEL370" s="36"/>
      <c r="AEM370" s="36"/>
      <c r="AEN370" s="36"/>
      <c r="AEO370" s="36"/>
      <c r="AEP370" s="36"/>
      <c r="AEQ370" s="36"/>
      <c r="AER370" s="36"/>
      <c r="AES370" s="36"/>
      <c r="AET370" s="36"/>
      <c r="AEU370" s="36"/>
      <c r="AEV370" s="36"/>
      <c r="AEW370" s="36"/>
      <c r="AEX370" s="36"/>
      <c r="AEY370" s="36"/>
      <c r="AEZ370" s="36"/>
      <c r="AFA370" s="36"/>
      <c r="AFB370" s="36"/>
      <c r="AFC370" s="36"/>
      <c r="AFD370" s="36"/>
      <c r="AFE370" s="36"/>
      <c r="AFF370" s="36"/>
      <c r="AFG370" s="36"/>
      <c r="AFH370" s="36"/>
      <c r="AFI370" s="36"/>
      <c r="AFJ370" s="36"/>
      <c r="AFK370" s="36"/>
      <c r="AFL370" s="36"/>
      <c r="AFM370" s="36"/>
      <c r="AFN370" s="36"/>
      <c r="AFO370" s="36"/>
      <c r="AFP370" s="36"/>
      <c r="AFQ370" s="36"/>
      <c r="AFR370" s="36"/>
      <c r="AFS370" s="36"/>
      <c r="AFT370" s="36"/>
      <c r="AFU370" s="36"/>
      <c r="AFV370" s="36"/>
      <c r="AFW370" s="36"/>
      <c r="AFX370" s="36"/>
      <c r="AFY370" s="36"/>
      <c r="AFZ370" s="36"/>
      <c r="AGA370" s="36"/>
      <c r="AGB370" s="36"/>
      <c r="AGC370" s="36"/>
      <c r="AGD370" s="36"/>
      <c r="AGE370" s="36"/>
      <c r="AGF370" s="36"/>
      <c r="AGG370" s="36"/>
      <c r="AGH370" s="36"/>
      <c r="AGI370" s="36"/>
      <c r="AGJ370" s="36"/>
      <c r="AGK370" s="36"/>
      <c r="AGL370" s="36"/>
      <c r="AGM370" s="36"/>
      <c r="AGN370" s="36"/>
      <c r="AGO370" s="36"/>
      <c r="AGP370" s="36"/>
      <c r="AGQ370" s="36"/>
      <c r="AGR370" s="36"/>
      <c r="AGS370" s="36"/>
      <c r="AGT370" s="36"/>
      <c r="AGU370" s="36"/>
      <c r="AGV370" s="36"/>
      <c r="AGW370" s="36"/>
      <c r="AGX370" s="36"/>
      <c r="AGY370" s="36"/>
      <c r="AGZ370" s="36"/>
      <c r="AHA370" s="36"/>
      <c r="AHB370" s="36"/>
      <c r="AHC370" s="36"/>
      <c r="AHD370" s="36"/>
      <c r="AHE370" s="36"/>
      <c r="AHF370" s="36"/>
      <c r="AHG370" s="36"/>
      <c r="AHH370" s="36"/>
      <c r="AHI370" s="36"/>
      <c r="AHJ370" s="36"/>
      <c r="AHK370" s="36"/>
      <c r="AHL370" s="36"/>
      <c r="AHM370" s="36"/>
      <c r="AHN370" s="36"/>
      <c r="AHO370" s="36"/>
      <c r="AHP370" s="36"/>
      <c r="AHQ370" s="36"/>
      <c r="AHR370" s="36"/>
      <c r="AHS370" s="36"/>
      <c r="AHT370" s="36"/>
      <c r="AHU370" s="36"/>
      <c r="AHV370" s="36"/>
      <c r="AHW370" s="36"/>
      <c r="AHX370" s="36"/>
      <c r="AHY370" s="36"/>
      <c r="AHZ370" s="36"/>
      <c r="AIA370" s="36"/>
      <c r="AIB370" s="36"/>
      <c r="AIC370" s="36"/>
      <c r="AID370" s="36"/>
      <c r="AIE370" s="36"/>
      <c r="AIF370" s="36"/>
      <c r="AIG370" s="36"/>
      <c r="AIH370" s="36"/>
      <c r="AII370" s="36"/>
      <c r="AIJ370" s="36"/>
      <c r="AIK370" s="36"/>
      <c r="AIL370" s="36"/>
      <c r="AIM370" s="36"/>
      <c r="AIN370" s="36"/>
      <c r="AIO370" s="36"/>
      <c r="AIP370" s="36"/>
      <c r="AIQ370" s="36"/>
      <c r="AIR370" s="36"/>
      <c r="AIS370" s="36"/>
      <c r="AIT370" s="36"/>
      <c r="AIU370" s="36"/>
      <c r="AIV370" s="36"/>
      <c r="AIW370" s="36"/>
      <c r="AIX370" s="36"/>
      <c r="AIY370" s="36"/>
      <c r="AIZ370" s="36"/>
      <c r="AJA370" s="36"/>
      <c r="AJB370" s="36"/>
      <c r="AJC370" s="36"/>
      <c r="AJD370" s="36"/>
      <c r="AJE370" s="36"/>
      <c r="AJF370" s="36"/>
      <c r="AJG370" s="36"/>
      <c r="AJH370" s="36"/>
      <c r="AJI370" s="36"/>
      <c r="AJJ370" s="36"/>
      <c r="AJK370" s="36"/>
      <c r="AJL370" s="36"/>
      <c r="AJM370" s="36"/>
      <c r="AJN370" s="36"/>
      <c r="AJO370" s="36"/>
      <c r="AJP370" s="36"/>
      <c r="AJQ370" s="36"/>
      <c r="AJR370" s="36"/>
      <c r="AJS370" s="36"/>
      <c r="AJT370" s="36"/>
      <c r="AJU370" s="36"/>
      <c r="AJV370" s="36"/>
      <c r="AJW370" s="36"/>
      <c r="AJX370" s="36"/>
      <c r="AJY370" s="36"/>
      <c r="AJZ370" s="36"/>
      <c r="AKA370" s="36"/>
      <c r="AKB370" s="36"/>
      <c r="AKC370" s="36"/>
      <c r="AKD370" s="36"/>
      <c r="AKE370" s="36"/>
      <c r="AKF370" s="36"/>
      <c r="AKG370" s="36"/>
      <c r="AKH370" s="36"/>
      <c r="AKI370" s="36"/>
      <c r="AKJ370" s="36"/>
      <c r="AKK370" s="36"/>
      <c r="AKL370" s="36"/>
      <c r="AKM370" s="36"/>
      <c r="AKN370" s="36"/>
      <c r="AKO370" s="36"/>
      <c r="AKP370" s="36"/>
      <c r="AKQ370" s="36"/>
      <c r="AKR370" s="36"/>
      <c r="AKS370" s="36"/>
      <c r="AKT370" s="36"/>
      <c r="AKU370" s="36"/>
      <c r="AKV370" s="36"/>
      <c r="AKW370" s="36"/>
      <c r="AKX370" s="36"/>
      <c r="AKY370" s="36"/>
      <c r="AKZ370" s="36"/>
      <c r="ALA370" s="36"/>
      <c r="ALB370" s="36"/>
      <c r="ALC370" s="36"/>
      <c r="ALD370" s="36"/>
      <c r="ALE370" s="36"/>
      <c r="ALF370" s="36"/>
      <c r="ALG370" s="36"/>
      <c r="ALH370" s="36"/>
      <c r="ALI370" s="36"/>
      <c r="ALJ370" s="36"/>
      <c r="ALK370" s="36"/>
      <c r="ALL370" s="36"/>
      <c r="ALM370" s="36"/>
      <c r="ALN370" s="36"/>
      <c r="ALO370" s="36"/>
      <c r="ALP370" s="36"/>
      <c r="ALQ370" s="36"/>
      <c r="ALR370" s="36"/>
      <c r="ALS370" s="36"/>
      <c r="ALT370" s="36"/>
      <c r="ALU370" s="36"/>
      <c r="ALV370" s="36"/>
      <c r="ALW370" s="36"/>
      <c r="ALX370" s="36"/>
      <c r="ALY370" s="36"/>
      <c r="ALZ370" s="36"/>
      <c r="AMA370" s="36"/>
      <c r="AMB370" s="36"/>
      <c r="AMC370" s="36"/>
      <c r="AMD370" s="36"/>
      <c r="AME370" s="36"/>
      <c r="AMF370" s="36"/>
      <c r="AMG370" s="36"/>
      <c r="AMH370" s="36"/>
      <c r="AMI370" s="36"/>
      <c r="AMJ370" s="36"/>
      <c r="AMK370" s="36"/>
      <c r="AML370" s="36"/>
      <c r="AMM370" s="36"/>
      <c r="AMN370" s="36"/>
      <c r="AMO370" s="36"/>
      <c r="AMP370" s="36"/>
      <c r="AMQ370" s="36"/>
      <c r="AMR370" s="36"/>
      <c r="AMS370" s="36"/>
      <c r="AMT370" s="36"/>
      <c r="AMU370" s="36"/>
      <c r="AMV370" s="36"/>
      <c r="AMW370" s="36"/>
      <c r="AMX370" s="36"/>
      <c r="AMY370" s="36"/>
      <c r="AMZ370" s="36"/>
      <c r="ANA370" s="36"/>
      <c r="ANB370" s="36"/>
      <c r="ANC370" s="36"/>
      <c r="AND370" s="36"/>
      <c r="ANE370" s="36"/>
      <c r="ANF370" s="36"/>
      <c r="ANG370" s="36"/>
      <c r="ANH370" s="36"/>
      <c r="ANI370" s="36"/>
      <c r="ANJ370" s="36"/>
      <c r="ANK370" s="36"/>
      <c r="ANL370" s="36"/>
      <c r="ANM370" s="36"/>
      <c r="ANN370" s="36"/>
      <c r="ANO370" s="36"/>
      <c r="ANP370" s="36"/>
      <c r="ANQ370" s="36"/>
      <c r="ANR370" s="36"/>
      <c r="ANS370" s="36"/>
      <c r="ANT370" s="36"/>
      <c r="ANU370" s="36"/>
      <c r="ANV370" s="36"/>
      <c r="ANW370" s="36"/>
      <c r="ANX370" s="36"/>
      <c r="ANY370" s="36"/>
      <c r="ANZ370" s="36"/>
      <c r="AOA370" s="36"/>
      <c r="AOB370" s="36"/>
      <c r="AOC370" s="36"/>
      <c r="AOD370" s="36"/>
      <c r="AOE370" s="36"/>
      <c r="AOF370" s="36"/>
      <c r="AOG370" s="36"/>
      <c r="AOH370" s="36"/>
      <c r="AOI370" s="36"/>
      <c r="AOJ370" s="36"/>
      <c r="AOK370" s="36"/>
      <c r="AOL370" s="36"/>
      <c r="AOM370" s="36"/>
      <c r="AON370" s="36"/>
      <c r="AOO370" s="36"/>
      <c r="AOP370" s="36"/>
      <c r="AOQ370" s="36"/>
      <c r="AOR370" s="36"/>
      <c r="AOS370" s="36"/>
      <c r="AOT370" s="36"/>
      <c r="AOU370" s="36"/>
      <c r="AOV370" s="36"/>
      <c r="AOW370" s="36"/>
      <c r="AOX370" s="36"/>
      <c r="AOY370" s="36"/>
      <c r="AOZ370" s="36"/>
      <c r="APA370" s="36"/>
      <c r="APB370" s="36"/>
      <c r="APC370" s="36"/>
      <c r="APD370" s="36"/>
      <c r="APE370" s="36"/>
      <c r="APF370" s="36"/>
      <c r="APG370" s="36"/>
      <c r="APH370" s="36"/>
      <c r="API370" s="36"/>
      <c r="APJ370" s="36"/>
      <c r="APK370" s="36"/>
      <c r="APL370" s="36"/>
      <c r="APM370" s="36"/>
      <c r="APN370" s="36"/>
      <c r="APO370" s="36"/>
      <c r="APP370" s="36"/>
      <c r="APQ370" s="36"/>
      <c r="APR370" s="36"/>
      <c r="APS370" s="36"/>
      <c r="APT370" s="36"/>
      <c r="APU370" s="36"/>
      <c r="APV370" s="36"/>
      <c r="APW370" s="36"/>
      <c r="APX370" s="36"/>
      <c r="APY370" s="36"/>
      <c r="APZ370" s="36"/>
      <c r="AQA370" s="36"/>
      <c r="AQB370" s="36"/>
      <c r="AQC370" s="36"/>
      <c r="AQD370" s="36"/>
      <c r="AQE370" s="36"/>
      <c r="AQF370" s="36"/>
      <c r="AQG370" s="36"/>
      <c r="AQH370" s="36"/>
      <c r="AQI370" s="36"/>
      <c r="AQJ370" s="36"/>
      <c r="AQK370" s="36"/>
      <c r="AQL370" s="36"/>
      <c r="AQM370" s="36"/>
      <c r="AQN370" s="36"/>
      <c r="AQO370" s="36"/>
      <c r="AQP370" s="36"/>
      <c r="AQQ370" s="36"/>
      <c r="AQR370" s="36"/>
      <c r="AQS370" s="36"/>
      <c r="AQT370" s="36"/>
      <c r="AQU370" s="36"/>
      <c r="AQV370" s="36"/>
      <c r="AQW370" s="36"/>
      <c r="AQX370" s="36"/>
      <c r="AQY370" s="36"/>
      <c r="AQZ370" s="36"/>
      <c r="ARA370" s="36"/>
      <c r="ARB370" s="36"/>
      <c r="ARC370" s="36"/>
      <c r="ARD370" s="36"/>
      <c r="ARE370" s="36"/>
      <c r="ARF370" s="36"/>
      <c r="ARG370" s="36"/>
      <c r="ARH370" s="36"/>
      <c r="ARI370" s="36"/>
      <c r="ARJ370" s="36"/>
      <c r="ARK370" s="36"/>
      <c r="ARL370" s="36"/>
      <c r="ARM370" s="36"/>
      <c r="ARN370" s="36"/>
      <c r="ARO370" s="36"/>
      <c r="ARP370" s="36"/>
      <c r="ARQ370" s="36"/>
      <c r="ARR370" s="36"/>
      <c r="ARS370" s="36"/>
      <c r="ART370" s="36"/>
      <c r="ARU370" s="36"/>
      <c r="ARV370" s="36"/>
      <c r="ARW370" s="36"/>
      <c r="ARX370" s="36"/>
      <c r="ARY370" s="36"/>
      <c r="ARZ370" s="36"/>
      <c r="ASA370" s="36"/>
      <c r="ASB370" s="36"/>
      <c r="ASC370" s="36"/>
      <c r="ASD370" s="36"/>
      <c r="ASE370" s="36"/>
      <c r="ASF370" s="36"/>
      <c r="ASG370" s="36"/>
      <c r="ASH370" s="36"/>
      <c r="ASI370" s="36"/>
      <c r="ASJ370" s="36"/>
      <c r="ASK370" s="36"/>
      <c r="ASL370" s="36"/>
      <c r="ASM370" s="36"/>
      <c r="ASN370" s="36"/>
      <c r="ASO370" s="36"/>
      <c r="ASP370" s="36"/>
      <c r="ASQ370" s="36"/>
      <c r="ASR370" s="36"/>
      <c r="ASS370" s="36"/>
      <c r="AST370" s="36"/>
      <c r="ASU370" s="36"/>
      <c r="ASV370" s="36"/>
      <c r="ASW370" s="36"/>
      <c r="ASX370" s="36"/>
      <c r="ASY370" s="36"/>
      <c r="ASZ370" s="36"/>
      <c r="ATA370" s="36"/>
      <c r="ATB370" s="36"/>
      <c r="ATC370" s="36"/>
      <c r="ATD370" s="36"/>
      <c r="ATE370" s="36"/>
      <c r="ATF370" s="36"/>
      <c r="ATG370" s="36"/>
      <c r="ATH370" s="36"/>
      <c r="ATI370" s="36"/>
      <c r="ATJ370" s="36"/>
    </row>
    <row r="371" spans="1:1206" x14ac:dyDescent="0.25">
      <c r="A371" s="21"/>
      <c r="F371" s="22"/>
      <c r="I371" s="39"/>
      <c r="AD371" s="6"/>
      <c r="AE371" s="39"/>
      <c r="AF371" s="39"/>
      <c r="AH371" s="39"/>
      <c r="BF371" s="27"/>
      <c r="BG371" s="42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CZ371" s="26"/>
      <c r="DA371" s="26"/>
      <c r="DB371" s="26"/>
      <c r="DC371" s="26"/>
      <c r="DD371" s="29"/>
      <c r="DQ371" s="26"/>
      <c r="DR371" s="26"/>
      <c r="DS371" s="26"/>
      <c r="DT371" s="26"/>
      <c r="DU371" s="26"/>
      <c r="DV371" s="26"/>
      <c r="EB371" s="26"/>
      <c r="EC371" s="30"/>
      <c r="EU371" s="31"/>
      <c r="FM371" s="30"/>
      <c r="GE371" s="32"/>
      <c r="GW371" s="30"/>
      <c r="HO371" s="32"/>
      <c r="IG371" s="30"/>
      <c r="IY371" s="31"/>
      <c r="KI371" s="31"/>
      <c r="ZX371" s="36"/>
      <c r="ZY371" s="36"/>
      <c r="ZZ371" s="36"/>
      <c r="AAA371" s="36"/>
      <c r="AAB371" s="36"/>
      <c r="AAC371" s="36"/>
      <c r="AAD371" s="36"/>
      <c r="AAE371" s="36"/>
      <c r="AAF371" s="36"/>
      <c r="AAG371" s="36"/>
      <c r="AAH371" s="36"/>
      <c r="AAI371" s="36"/>
      <c r="AAJ371" s="36"/>
      <c r="AAK371" s="36"/>
      <c r="AAL371" s="36"/>
      <c r="AAM371" s="36"/>
      <c r="AAN371" s="36"/>
      <c r="AAO371" s="36"/>
      <c r="AAP371" s="36"/>
      <c r="AAQ371" s="36"/>
      <c r="AAR371" s="36"/>
      <c r="AAS371" s="36"/>
      <c r="AAT371" s="36"/>
      <c r="AAU371" s="36"/>
      <c r="AAV371" s="36"/>
      <c r="AAW371" s="36"/>
      <c r="AAX371" s="36"/>
      <c r="AAY371" s="36"/>
      <c r="AAZ371" s="36"/>
      <c r="ABA371" s="36"/>
      <c r="ABB371" s="36"/>
      <c r="ABC371" s="36"/>
      <c r="ABD371" s="36"/>
      <c r="ABE371" s="36"/>
      <c r="ABF371" s="36"/>
      <c r="ABG371" s="36"/>
      <c r="ABH371" s="36"/>
      <c r="ABI371" s="36"/>
      <c r="ABJ371" s="36"/>
      <c r="ABK371" s="36"/>
      <c r="ABL371" s="36"/>
      <c r="ABM371" s="36"/>
      <c r="ABN371" s="36"/>
      <c r="ABO371" s="36"/>
      <c r="ABP371" s="36"/>
      <c r="ABQ371" s="36"/>
      <c r="ABR371" s="36"/>
      <c r="ABS371" s="36"/>
      <c r="ABT371" s="36"/>
      <c r="ABU371" s="36"/>
      <c r="ABV371" s="36"/>
      <c r="ABW371" s="36"/>
      <c r="ABX371" s="36"/>
      <c r="ABY371" s="36"/>
      <c r="ABZ371" s="36"/>
      <c r="ACA371" s="36"/>
      <c r="ACB371" s="36"/>
      <c r="ACC371" s="36"/>
      <c r="ACD371" s="36"/>
      <c r="ACE371" s="36"/>
      <c r="ACF371" s="36"/>
      <c r="ACG371" s="36"/>
      <c r="ACH371" s="36"/>
      <c r="ACI371" s="36"/>
      <c r="ACJ371" s="36"/>
      <c r="ACK371" s="36"/>
      <c r="ACL371" s="36"/>
      <c r="ACM371" s="36"/>
      <c r="ACN371" s="36"/>
      <c r="ACO371" s="36"/>
      <c r="ACP371" s="36"/>
      <c r="ACQ371" s="36"/>
      <c r="ACR371" s="36"/>
      <c r="ACS371" s="36"/>
      <c r="ACT371" s="36"/>
      <c r="ACU371" s="36"/>
      <c r="ACV371" s="36"/>
      <c r="ACW371" s="36"/>
      <c r="ACX371" s="36"/>
      <c r="ACY371" s="36"/>
      <c r="ACZ371" s="36"/>
      <c r="ADA371" s="36"/>
      <c r="ADB371" s="36"/>
      <c r="ADC371" s="36"/>
      <c r="ADD371" s="36"/>
      <c r="ADE371" s="36"/>
      <c r="ADF371" s="36"/>
      <c r="ADG371" s="36"/>
      <c r="ADH371" s="36"/>
      <c r="ADI371" s="36"/>
      <c r="ADJ371" s="36"/>
      <c r="ADK371" s="36"/>
      <c r="ADL371" s="36"/>
      <c r="ADM371" s="36"/>
      <c r="ADN371" s="36"/>
      <c r="ADO371" s="36"/>
      <c r="ADP371" s="36"/>
      <c r="ADQ371" s="36"/>
      <c r="ADR371" s="36"/>
      <c r="ADS371" s="36"/>
      <c r="ADT371" s="36"/>
      <c r="ADU371" s="36"/>
      <c r="ADV371" s="36"/>
      <c r="ADW371" s="36"/>
      <c r="ADX371" s="36"/>
      <c r="ADY371" s="36"/>
      <c r="ADZ371" s="36"/>
      <c r="AEA371" s="36"/>
      <c r="AEB371" s="36"/>
      <c r="AEC371" s="36"/>
      <c r="AED371" s="36"/>
      <c r="AEE371" s="36"/>
      <c r="AEF371" s="36"/>
      <c r="AEG371" s="36"/>
      <c r="AEH371" s="36"/>
      <c r="AEI371" s="36"/>
      <c r="AEJ371" s="36"/>
      <c r="AEK371" s="36"/>
      <c r="AEL371" s="36"/>
      <c r="AEM371" s="36"/>
      <c r="AEN371" s="36"/>
      <c r="AEO371" s="36"/>
      <c r="AEP371" s="36"/>
      <c r="AEQ371" s="36"/>
      <c r="AER371" s="36"/>
      <c r="AES371" s="36"/>
      <c r="AET371" s="36"/>
      <c r="AEU371" s="36"/>
      <c r="AEV371" s="36"/>
      <c r="AEW371" s="36"/>
      <c r="AEX371" s="36"/>
      <c r="AEY371" s="36"/>
      <c r="AEZ371" s="36"/>
      <c r="AFA371" s="36"/>
      <c r="AFB371" s="36"/>
      <c r="AFC371" s="36"/>
      <c r="AFD371" s="36"/>
      <c r="AFE371" s="36"/>
      <c r="AFF371" s="36"/>
      <c r="AFG371" s="36"/>
      <c r="AFH371" s="36"/>
      <c r="AFI371" s="36"/>
      <c r="AFJ371" s="36"/>
      <c r="AFK371" s="36"/>
      <c r="AFL371" s="36"/>
      <c r="AFM371" s="36"/>
      <c r="AFN371" s="36"/>
      <c r="AFO371" s="36"/>
      <c r="AFP371" s="36"/>
      <c r="AFQ371" s="36"/>
      <c r="AFR371" s="36"/>
      <c r="AFS371" s="36"/>
      <c r="AFT371" s="36"/>
      <c r="AFU371" s="36"/>
      <c r="AFV371" s="36"/>
      <c r="AFW371" s="36"/>
      <c r="AFX371" s="36"/>
      <c r="AFY371" s="36"/>
      <c r="AFZ371" s="36"/>
      <c r="AGA371" s="36"/>
      <c r="AGB371" s="36"/>
      <c r="AGC371" s="36"/>
      <c r="AGD371" s="36"/>
      <c r="AGE371" s="36"/>
      <c r="AGF371" s="36"/>
      <c r="AGG371" s="36"/>
      <c r="AGH371" s="36"/>
      <c r="AGI371" s="36"/>
      <c r="AGJ371" s="36"/>
      <c r="AGK371" s="36"/>
      <c r="AGL371" s="36"/>
      <c r="AGM371" s="36"/>
      <c r="AGN371" s="36"/>
      <c r="AGO371" s="36"/>
      <c r="AGP371" s="36"/>
      <c r="AGQ371" s="36"/>
      <c r="AGR371" s="36"/>
      <c r="AGS371" s="36"/>
      <c r="AGT371" s="36"/>
      <c r="AGU371" s="36"/>
      <c r="AGV371" s="36"/>
      <c r="AGW371" s="36"/>
      <c r="AGX371" s="36"/>
      <c r="AGY371" s="36"/>
      <c r="AGZ371" s="36"/>
      <c r="AHA371" s="36"/>
      <c r="AHB371" s="36"/>
      <c r="AHC371" s="36"/>
      <c r="AHD371" s="36"/>
      <c r="AHE371" s="36"/>
      <c r="AHF371" s="36"/>
      <c r="AHG371" s="36"/>
      <c r="AHH371" s="36"/>
      <c r="AHI371" s="36"/>
      <c r="AHJ371" s="36"/>
      <c r="AHK371" s="36"/>
      <c r="AHL371" s="36"/>
      <c r="AHM371" s="36"/>
      <c r="AHN371" s="36"/>
      <c r="AHO371" s="36"/>
      <c r="AHP371" s="36"/>
      <c r="AHQ371" s="36"/>
      <c r="AHR371" s="36"/>
      <c r="AHS371" s="36"/>
      <c r="AHT371" s="36"/>
      <c r="AHU371" s="36"/>
      <c r="AHV371" s="36"/>
      <c r="AHW371" s="36"/>
      <c r="AHX371" s="36"/>
      <c r="AHY371" s="36"/>
      <c r="AHZ371" s="36"/>
      <c r="AIA371" s="36"/>
      <c r="AIB371" s="36"/>
      <c r="AIC371" s="36"/>
      <c r="AID371" s="36"/>
      <c r="AIE371" s="36"/>
      <c r="AIF371" s="36"/>
      <c r="AIG371" s="36"/>
      <c r="AIH371" s="36"/>
      <c r="AII371" s="36"/>
      <c r="AIJ371" s="36"/>
      <c r="AIK371" s="36"/>
      <c r="AIL371" s="36"/>
      <c r="AIM371" s="36"/>
      <c r="AIN371" s="36"/>
      <c r="AIO371" s="36"/>
      <c r="AIP371" s="36"/>
      <c r="AIQ371" s="36"/>
      <c r="AIR371" s="36"/>
      <c r="AIS371" s="36"/>
      <c r="AIT371" s="36"/>
      <c r="AIU371" s="36"/>
      <c r="AIV371" s="36"/>
      <c r="AIW371" s="36"/>
      <c r="AIX371" s="36"/>
      <c r="AIY371" s="36"/>
      <c r="AIZ371" s="36"/>
      <c r="AJA371" s="36"/>
      <c r="AJB371" s="36"/>
      <c r="AJC371" s="36"/>
      <c r="AJD371" s="36"/>
      <c r="AJE371" s="36"/>
      <c r="AJF371" s="36"/>
      <c r="AJG371" s="36"/>
      <c r="AJH371" s="36"/>
      <c r="AJI371" s="36"/>
      <c r="AJJ371" s="36"/>
      <c r="AJK371" s="36"/>
      <c r="AJL371" s="36"/>
      <c r="AJM371" s="36"/>
      <c r="AJN371" s="36"/>
      <c r="AJO371" s="36"/>
      <c r="AJP371" s="36"/>
      <c r="AJQ371" s="36"/>
      <c r="AJR371" s="36"/>
      <c r="AJS371" s="36"/>
      <c r="AJT371" s="36"/>
      <c r="AJU371" s="36"/>
      <c r="AJV371" s="36"/>
      <c r="AJW371" s="36"/>
      <c r="AJX371" s="36"/>
      <c r="AJY371" s="36"/>
      <c r="AJZ371" s="36"/>
      <c r="AKA371" s="36"/>
      <c r="AKB371" s="36"/>
      <c r="AKC371" s="36"/>
      <c r="AKD371" s="36"/>
      <c r="AKE371" s="36"/>
      <c r="AKF371" s="36"/>
      <c r="AKG371" s="36"/>
      <c r="AKH371" s="36"/>
      <c r="AKI371" s="36"/>
      <c r="AKJ371" s="36"/>
      <c r="AKK371" s="36"/>
      <c r="AKL371" s="36"/>
      <c r="AKM371" s="36"/>
      <c r="AKN371" s="36"/>
      <c r="AKO371" s="36"/>
      <c r="AKP371" s="36"/>
      <c r="AKQ371" s="36"/>
      <c r="AKR371" s="36"/>
      <c r="AKS371" s="36"/>
      <c r="AKT371" s="36"/>
      <c r="AKU371" s="36"/>
      <c r="AKV371" s="36"/>
      <c r="AKW371" s="36"/>
      <c r="AKX371" s="36"/>
      <c r="AKY371" s="36"/>
      <c r="AKZ371" s="36"/>
      <c r="ALA371" s="36"/>
      <c r="ALB371" s="36"/>
      <c r="ALC371" s="36"/>
      <c r="ALD371" s="36"/>
      <c r="ALE371" s="36"/>
      <c r="ALF371" s="36"/>
      <c r="ALG371" s="36"/>
      <c r="ALH371" s="36"/>
      <c r="ALI371" s="36"/>
      <c r="ALJ371" s="36"/>
      <c r="ALK371" s="36"/>
      <c r="ALL371" s="36"/>
      <c r="ALM371" s="36"/>
      <c r="ALN371" s="36"/>
      <c r="ALO371" s="36"/>
      <c r="ALP371" s="36"/>
      <c r="ALQ371" s="36"/>
      <c r="ALR371" s="36"/>
      <c r="ALS371" s="36"/>
      <c r="ALT371" s="36"/>
      <c r="ALU371" s="36"/>
      <c r="ALV371" s="36"/>
      <c r="ALW371" s="36"/>
      <c r="ALX371" s="36"/>
      <c r="ALY371" s="36"/>
      <c r="ALZ371" s="36"/>
      <c r="AMA371" s="36"/>
      <c r="AMB371" s="36"/>
      <c r="AMC371" s="36"/>
      <c r="AMD371" s="36"/>
      <c r="AME371" s="36"/>
      <c r="AMF371" s="36"/>
      <c r="AMG371" s="36"/>
      <c r="AMH371" s="36"/>
      <c r="AMI371" s="36"/>
      <c r="AMJ371" s="36"/>
      <c r="AMK371" s="36"/>
      <c r="AML371" s="36"/>
      <c r="AMM371" s="36"/>
      <c r="AMN371" s="36"/>
      <c r="AMO371" s="36"/>
      <c r="AMP371" s="36"/>
      <c r="AMQ371" s="36"/>
      <c r="AMR371" s="36"/>
      <c r="AMS371" s="36"/>
      <c r="AMT371" s="36"/>
      <c r="AMU371" s="36"/>
      <c r="AMV371" s="36"/>
      <c r="AMW371" s="36"/>
      <c r="AMX371" s="36"/>
      <c r="AMY371" s="36"/>
      <c r="AMZ371" s="36"/>
      <c r="ANA371" s="36"/>
      <c r="ANB371" s="36"/>
      <c r="ANC371" s="36"/>
      <c r="AND371" s="36"/>
      <c r="ANE371" s="36"/>
      <c r="ANF371" s="36"/>
      <c r="ANG371" s="36"/>
      <c r="ANH371" s="36"/>
      <c r="ANI371" s="36"/>
      <c r="ANJ371" s="36"/>
      <c r="ANK371" s="36"/>
      <c r="ANL371" s="36"/>
      <c r="ANM371" s="36"/>
      <c r="ANN371" s="36"/>
      <c r="ANO371" s="36"/>
      <c r="ANP371" s="36"/>
      <c r="ANQ371" s="36"/>
      <c r="ANR371" s="36"/>
      <c r="ANS371" s="36"/>
      <c r="ANT371" s="36"/>
      <c r="ANU371" s="36"/>
      <c r="ANV371" s="36"/>
      <c r="ANW371" s="36"/>
      <c r="ANX371" s="36"/>
      <c r="ANY371" s="36"/>
      <c r="ANZ371" s="36"/>
      <c r="AOA371" s="36"/>
      <c r="AOB371" s="36"/>
      <c r="AOC371" s="36"/>
      <c r="AOD371" s="36"/>
      <c r="AOE371" s="36"/>
      <c r="AOF371" s="36"/>
      <c r="AOG371" s="36"/>
      <c r="AOH371" s="36"/>
      <c r="AOI371" s="36"/>
      <c r="AOJ371" s="36"/>
      <c r="AOK371" s="36"/>
      <c r="AOL371" s="36"/>
      <c r="AOM371" s="36"/>
      <c r="AON371" s="36"/>
      <c r="AOO371" s="36"/>
      <c r="AOP371" s="36"/>
      <c r="AOQ371" s="36"/>
      <c r="AOR371" s="36"/>
      <c r="AOS371" s="36"/>
      <c r="AOT371" s="36"/>
      <c r="AOU371" s="36"/>
      <c r="AOV371" s="36"/>
      <c r="AOW371" s="36"/>
      <c r="AOX371" s="36"/>
      <c r="AOY371" s="36"/>
      <c r="AOZ371" s="36"/>
      <c r="APA371" s="36"/>
      <c r="APB371" s="36"/>
      <c r="APC371" s="36"/>
      <c r="APD371" s="36"/>
      <c r="APE371" s="36"/>
      <c r="APF371" s="36"/>
      <c r="APG371" s="36"/>
      <c r="APH371" s="36"/>
      <c r="API371" s="36"/>
      <c r="APJ371" s="36"/>
      <c r="APK371" s="36"/>
      <c r="APL371" s="36"/>
      <c r="APM371" s="36"/>
      <c r="APN371" s="36"/>
      <c r="APO371" s="36"/>
      <c r="APP371" s="36"/>
      <c r="APQ371" s="36"/>
      <c r="APR371" s="36"/>
      <c r="APS371" s="36"/>
      <c r="APT371" s="36"/>
      <c r="APU371" s="36"/>
      <c r="APV371" s="36"/>
      <c r="APW371" s="36"/>
      <c r="APX371" s="36"/>
      <c r="APY371" s="36"/>
      <c r="APZ371" s="36"/>
      <c r="AQA371" s="36"/>
      <c r="AQB371" s="36"/>
      <c r="AQC371" s="36"/>
      <c r="AQD371" s="36"/>
      <c r="AQE371" s="36"/>
      <c r="AQF371" s="36"/>
      <c r="AQG371" s="36"/>
      <c r="AQH371" s="36"/>
      <c r="AQI371" s="36"/>
      <c r="AQJ371" s="36"/>
      <c r="AQK371" s="36"/>
      <c r="AQL371" s="36"/>
      <c r="AQM371" s="36"/>
      <c r="AQN371" s="36"/>
      <c r="AQO371" s="36"/>
      <c r="AQP371" s="36"/>
      <c r="AQQ371" s="36"/>
      <c r="AQR371" s="36"/>
      <c r="AQS371" s="36"/>
      <c r="AQT371" s="36"/>
      <c r="AQU371" s="36"/>
      <c r="AQV371" s="36"/>
      <c r="AQW371" s="36"/>
      <c r="AQX371" s="36"/>
      <c r="AQY371" s="36"/>
      <c r="AQZ371" s="36"/>
      <c r="ARA371" s="36"/>
      <c r="ARB371" s="36"/>
      <c r="ARC371" s="36"/>
      <c r="ARD371" s="36"/>
      <c r="ARE371" s="36"/>
      <c r="ARF371" s="36"/>
      <c r="ARG371" s="36"/>
      <c r="ARH371" s="36"/>
      <c r="ARI371" s="36"/>
      <c r="ARJ371" s="36"/>
      <c r="ARK371" s="36"/>
      <c r="ARL371" s="36"/>
      <c r="ARM371" s="36"/>
      <c r="ARN371" s="36"/>
      <c r="ARO371" s="36"/>
      <c r="ARP371" s="36"/>
      <c r="ARQ371" s="36"/>
      <c r="ARR371" s="36"/>
      <c r="ARS371" s="36"/>
      <c r="ART371" s="36"/>
      <c r="ARU371" s="36"/>
      <c r="ARV371" s="36"/>
      <c r="ARW371" s="36"/>
      <c r="ARX371" s="36"/>
      <c r="ARY371" s="36"/>
      <c r="ARZ371" s="36"/>
      <c r="ASA371" s="36"/>
      <c r="ASB371" s="36"/>
      <c r="ASC371" s="36"/>
      <c r="ASD371" s="36"/>
      <c r="ASE371" s="36"/>
      <c r="ASF371" s="36"/>
      <c r="ASG371" s="36"/>
      <c r="ASH371" s="36"/>
      <c r="ASI371" s="36"/>
      <c r="ASJ371" s="36"/>
      <c r="ASK371" s="36"/>
      <c r="ASL371" s="36"/>
      <c r="ASM371" s="36"/>
      <c r="ASN371" s="36"/>
      <c r="ASO371" s="36"/>
      <c r="ASP371" s="36"/>
      <c r="ASQ371" s="36"/>
      <c r="ASR371" s="36"/>
      <c r="ASS371" s="36"/>
      <c r="AST371" s="36"/>
      <c r="ASU371" s="36"/>
      <c r="ASV371" s="36"/>
      <c r="ASW371" s="36"/>
      <c r="ASX371" s="36"/>
      <c r="ASY371" s="36"/>
      <c r="ASZ371" s="36"/>
      <c r="ATA371" s="36"/>
      <c r="ATB371" s="36"/>
      <c r="ATC371" s="36"/>
      <c r="ATD371" s="36"/>
      <c r="ATE371" s="36"/>
      <c r="ATF371" s="36"/>
      <c r="ATG371" s="36"/>
      <c r="ATH371" s="36"/>
      <c r="ATI371" s="36"/>
      <c r="ATJ371" s="36"/>
    </row>
    <row r="372" spans="1:1206" x14ac:dyDescent="0.25">
      <c r="A372" s="21"/>
      <c r="F372" s="22"/>
      <c r="I372" s="39"/>
      <c r="AD372" s="6"/>
      <c r="AE372" s="39"/>
      <c r="AF372" s="39"/>
      <c r="AH372" s="39"/>
      <c r="BF372" s="27"/>
      <c r="CZ372" s="26"/>
      <c r="DA372" s="26"/>
      <c r="DC372" s="26"/>
      <c r="DD372" s="29"/>
      <c r="DQ372" s="26"/>
      <c r="DR372" s="26"/>
      <c r="DS372" s="26"/>
      <c r="DT372" s="26"/>
      <c r="DU372" s="26"/>
      <c r="DV372" s="26"/>
      <c r="EB372" s="26"/>
      <c r="EC372" s="30"/>
      <c r="EU372" s="31"/>
      <c r="FM372" s="30"/>
      <c r="GE372" s="32"/>
      <c r="GW372" s="30"/>
      <c r="HO372" s="32"/>
      <c r="IG372" s="30"/>
      <c r="IY372" s="31"/>
      <c r="KI372" s="31"/>
    </row>
    <row r="373" spans="1:1206" x14ac:dyDescent="0.25">
      <c r="A373" s="21"/>
      <c r="F373" s="22"/>
      <c r="I373" s="39"/>
      <c r="AD373" s="6"/>
      <c r="AE373" s="39"/>
      <c r="AF373" s="39"/>
      <c r="AH373" s="39"/>
      <c r="BF373" s="27"/>
      <c r="CZ373" s="26"/>
      <c r="DD373" s="29"/>
      <c r="DQ373" s="26"/>
      <c r="DR373" s="26"/>
      <c r="DS373" s="26"/>
      <c r="DT373" s="26"/>
      <c r="DU373" s="26"/>
      <c r="DV373" s="26"/>
      <c r="EB373" s="26"/>
      <c r="EC373" s="30"/>
      <c r="EU373" s="31"/>
      <c r="FM373" s="30"/>
      <c r="GE373" s="32"/>
      <c r="GW373" s="30"/>
      <c r="HO373" s="32"/>
      <c r="IG373" s="30"/>
      <c r="IY373" s="31"/>
      <c r="KI373" s="31"/>
    </row>
    <row r="374" spans="1:1206" x14ac:dyDescent="0.25">
      <c r="A374" s="21"/>
      <c r="F374" s="22"/>
      <c r="I374" s="39"/>
      <c r="AD374" s="6"/>
      <c r="AE374" s="39"/>
      <c r="AF374" s="39"/>
      <c r="AG374" s="28"/>
      <c r="AH374" s="39"/>
      <c r="BF374" s="27"/>
      <c r="CZ374" s="26"/>
      <c r="DA374" s="26"/>
      <c r="DB374" s="26"/>
      <c r="DC374" s="26"/>
      <c r="DD374" s="29"/>
      <c r="DQ374" s="26"/>
      <c r="DR374" s="26"/>
      <c r="DS374" s="26"/>
      <c r="DT374" s="26"/>
      <c r="DU374" s="26"/>
      <c r="DV374" s="26"/>
      <c r="EB374" s="26"/>
      <c r="EC374" s="30"/>
      <c r="EU374" s="31"/>
      <c r="FM374" s="30"/>
      <c r="GE374" s="32"/>
      <c r="GW374" s="30"/>
      <c r="HO374" s="32"/>
      <c r="IG374" s="30"/>
      <c r="IY374" s="31"/>
      <c r="KI374" s="31"/>
    </row>
    <row r="375" spans="1:1206" x14ac:dyDescent="0.25">
      <c r="A375" s="21"/>
      <c r="F375" s="22"/>
      <c r="I375" s="39"/>
      <c r="AD375" s="6"/>
      <c r="AE375" s="39"/>
      <c r="AF375" s="39"/>
      <c r="AH375" s="39"/>
      <c r="BF375" s="27"/>
      <c r="CZ375" s="26"/>
      <c r="DA375" s="26"/>
      <c r="DB375" s="26"/>
      <c r="DC375" s="26"/>
      <c r="DD375" s="29"/>
      <c r="DQ375" s="26"/>
      <c r="DR375" s="26"/>
      <c r="DS375" s="26"/>
      <c r="DT375" s="26"/>
      <c r="DU375" s="26"/>
      <c r="DV375" s="26"/>
      <c r="EB375" s="26"/>
      <c r="EC375" s="30"/>
      <c r="EU375" s="31"/>
      <c r="FM375" s="30"/>
      <c r="GE375" s="32"/>
      <c r="GW375" s="30"/>
      <c r="HO375" s="32"/>
      <c r="IG375" s="30"/>
      <c r="IY375" s="31"/>
      <c r="KI375" s="31"/>
    </row>
    <row r="376" spans="1:1206" x14ac:dyDescent="0.25">
      <c r="A376" s="21"/>
      <c r="F376" s="22"/>
      <c r="I376" s="39"/>
      <c r="AD376" s="6"/>
      <c r="AE376" s="39"/>
      <c r="AF376" s="39"/>
      <c r="AH376" s="39"/>
      <c r="BF376" s="27"/>
      <c r="CZ376" s="26"/>
      <c r="DA376" s="26"/>
      <c r="DB376" s="26"/>
      <c r="DC376" s="26"/>
      <c r="DD376" s="29"/>
      <c r="DQ376" s="26"/>
      <c r="DR376" s="26"/>
      <c r="DS376" s="26"/>
      <c r="DT376" s="26"/>
      <c r="DU376" s="26"/>
      <c r="DV376" s="26"/>
      <c r="EB376" s="26"/>
      <c r="EC376" s="30"/>
      <c r="EU376" s="31"/>
      <c r="FM376" s="30"/>
      <c r="GE376" s="32"/>
      <c r="GW376" s="30"/>
      <c r="HO376" s="32"/>
      <c r="IG376" s="30"/>
      <c r="IY376" s="31"/>
      <c r="KI376" s="31"/>
    </row>
    <row r="377" spans="1:1206" x14ac:dyDescent="0.25">
      <c r="A377" s="21"/>
      <c r="F377" s="22"/>
      <c r="I377" s="39"/>
      <c r="AD377" s="6"/>
      <c r="AE377" s="39"/>
      <c r="AF377" s="39"/>
      <c r="AH377" s="39"/>
      <c r="BF377" s="27"/>
      <c r="CZ377" s="26"/>
      <c r="DA377" s="26"/>
      <c r="DB377" s="26"/>
      <c r="DC377" s="26"/>
      <c r="DD377" s="29"/>
      <c r="DQ377" s="26"/>
      <c r="DR377" s="26"/>
      <c r="DS377" s="26"/>
      <c r="DT377" s="26"/>
      <c r="DU377" s="26"/>
      <c r="DV377" s="26"/>
      <c r="EB377" s="26"/>
      <c r="EC377" s="30"/>
      <c r="EU377" s="31"/>
      <c r="FM377" s="30"/>
      <c r="GE377" s="32"/>
      <c r="GW377" s="30"/>
      <c r="HO377" s="32"/>
      <c r="IG377" s="30"/>
      <c r="IY377" s="31"/>
      <c r="KI377" s="31"/>
    </row>
    <row r="378" spans="1:1206" x14ac:dyDescent="0.25">
      <c r="A378" s="21"/>
      <c r="F378" s="22"/>
      <c r="I378" s="39"/>
      <c r="AD378" s="6"/>
      <c r="AE378" s="28"/>
      <c r="AF378" s="28"/>
      <c r="AH378" s="39"/>
      <c r="BF378" s="27"/>
      <c r="CZ378" s="26"/>
      <c r="DD378" s="29"/>
      <c r="DQ378" s="26"/>
      <c r="DR378" s="26"/>
      <c r="DS378" s="26"/>
      <c r="DT378" s="26"/>
      <c r="DU378" s="26"/>
      <c r="DV378" s="26"/>
      <c r="EB378" s="26"/>
      <c r="EC378" s="30"/>
      <c r="EU378" s="31"/>
      <c r="FM378" s="30"/>
      <c r="GE378" s="32"/>
      <c r="GW378" s="30"/>
      <c r="HO378" s="32"/>
      <c r="IG378" s="30"/>
      <c r="IY378" s="31"/>
      <c r="KI378" s="31"/>
    </row>
    <row r="379" spans="1:1206" x14ac:dyDescent="0.25">
      <c r="A379" s="21"/>
      <c r="F379" s="22"/>
      <c r="I379" s="39"/>
      <c r="AD379" s="6"/>
      <c r="AE379" s="39"/>
      <c r="AF379" s="28"/>
      <c r="AH379" s="39"/>
      <c r="BF379" s="27"/>
      <c r="CZ379" s="26"/>
      <c r="DA379" s="26"/>
      <c r="DB379" s="26"/>
      <c r="DC379" s="26"/>
      <c r="DD379" s="29"/>
      <c r="DV379" s="26"/>
      <c r="EB379" s="26"/>
      <c r="EC379" s="30"/>
      <c r="EU379" s="31"/>
      <c r="FM379" s="30"/>
      <c r="GE379" s="32"/>
      <c r="GW379" s="30"/>
      <c r="HO379" s="32"/>
      <c r="IG379" s="30"/>
      <c r="IY379" s="31"/>
      <c r="KI379" s="31"/>
    </row>
    <row r="380" spans="1:1206" x14ac:dyDescent="0.25">
      <c r="A380" s="21"/>
      <c r="F380" s="22"/>
      <c r="I380" s="39"/>
      <c r="AD380" s="6"/>
      <c r="AE380" s="39"/>
      <c r="AF380" s="28"/>
      <c r="AH380" s="39"/>
      <c r="BF380" s="27"/>
      <c r="CZ380" s="26"/>
      <c r="DA380" s="26"/>
      <c r="DB380" s="26"/>
      <c r="DC380" s="26"/>
      <c r="DD380" s="29"/>
      <c r="DV380" s="26"/>
      <c r="EB380" s="26"/>
      <c r="EC380" s="30"/>
      <c r="EU380" s="31"/>
      <c r="FM380" s="30"/>
      <c r="GE380" s="32"/>
      <c r="GW380" s="30"/>
      <c r="HO380" s="32"/>
      <c r="IG380" s="30"/>
      <c r="IY380" s="31"/>
      <c r="KI380" s="31"/>
    </row>
    <row r="381" spans="1:1206" x14ac:dyDescent="0.25">
      <c r="A381" s="21"/>
      <c r="B381" s="13"/>
      <c r="D381" s="13"/>
      <c r="E381" s="13"/>
      <c r="F381" s="2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25"/>
      <c r="X381" s="25"/>
      <c r="Y381" s="88"/>
      <c r="Z381" s="50"/>
      <c r="AA381" s="25"/>
      <c r="AB381" s="25"/>
      <c r="AD381" s="25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60"/>
      <c r="BC381" s="15"/>
      <c r="BD381" s="15"/>
      <c r="BE381" s="15"/>
      <c r="BF381" s="27"/>
      <c r="BG381" s="13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59"/>
      <c r="BV381" s="59"/>
      <c r="BW381" s="59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K381" s="25"/>
      <c r="CL381" s="25"/>
      <c r="CM381" s="25"/>
      <c r="CN381" s="61"/>
      <c r="CO381" s="61"/>
      <c r="CP381" s="61"/>
      <c r="CQ381" s="61"/>
      <c r="CR381" s="61"/>
      <c r="CS381" s="25"/>
      <c r="CT381" s="25"/>
      <c r="CU381" s="25"/>
      <c r="CV381" s="25"/>
      <c r="CW381" s="25"/>
      <c r="CX381" s="13"/>
      <c r="CY381" s="13"/>
      <c r="CZ381" s="15"/>
      <c r="DA381" s="15"/>
      <c r="DB381" s="15"/>
      <c r="DC381" s="15"/>
      <c r="DD381" s="86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5"/>
      <c r="DR381" s="15"/>
      <c r="DS381" s="15"/>
      <c r="DT381" s="15"/>
      <c r="DU381" s="15"/>
      <c r="DV381" s="15"/>
      <c r="DW381" s="15"/>
      <c r="DX381" s="13"/>
      <c r="DY381" s="13"/>
      <c r="DZ381" s="13"/>
      <c r="EA381" s="13"/>
      <c r="EB381" s="15"/>
      <c r="EC381" s="6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64"/>
      <c r="EV381" s="13"/>
      <c r="EW381" s="13"/>
      <c r="EX381" s="13"/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  <c r="FK381" s="13"/>
      <c r="FL381" s="13"/>
      <c r="FM381" s="63"/>
      <c r="FN381" s="13"/>
      <c r="FO381" s="13"/>
      <c r="FP381" s="13"/>
      <c r="FQ381" s="13"/>
      <c r="FR381" s="13"/>
      <c r="FS381" s="13"/>
      <c r="FT381" s="13"/>
      <c r="FU381" s="13"/>
      <c r="FV381" s="13"/>
      <c r="FW381" s="13"/>
      <c r="FX381" s="13"/>
      <c r="FY381" s="13"/>
      <c r="FZ381" s="13"/>
      <c r="GA381" s="13"/>
      <c r="GB381" s="13"/>
      <c r="GC381" s="13"/>
      <c r="GD381" s="13"/>
      <c r="GE381" s="65"/>
      <c r="GF381" s="13"/>
      <c r="GG381" s="13"/>
      <c r="GH381" s="13"/>
      <c r="GI381" s="13"/>
      <c r="GJ381" s="13"/>
      <c r="GK381" s="13"/>
      <c r="GL381" s="13"/>
      <c r="GM381" s="13"/>
      <c r="GN381" s="13"/>
      <c r="GO381" s="13"/>
      <c r="GP381" s="13"/>
      <c r="GQ381" s="13"/>
      <c r="GR381" s="13"/>
      <c r="GS381" s="13"/>
      <c r="GT381" s="13"/>
      <c r="GU381" s="13"/>
      <c r="GV381" s="13"/>
      <c r="GW381" s="63"/>
      <c r="GX381" s="13"/>
      <c r="GY381" s="13"/>
      <c r="GZ381" s="13"/>
      <c r="HA381" s="13"/>
      <c r="HB381" s="13"/>
      <c r="HC381" s="13"/>
      <c r="HD381" s="13"/>
      <c r="HE381" s="13"/>
      <c r="HF381" s="13"/>
      <c r="HG381" s="13"/>
      <c r="HH381" s="13"/>
      <c r="HI381" s="13"/>
      <c r="HJ381" s="13"/>
      <c r="HK381" s="13"/>
      <c r="HL381" s="13"/>
      <c r="HM381" s="13"/>
      <c r="HN381" s="13"/>
      <c r="HO381" s="65"/>
      <c r="HP381" s="13"/>
      <c r="HQ381" s="13"/>
      <c r="HR381" s="13"/>
      <c r="HS381" s="13"/>
      <c r="HT381" s="13"/>
      <c r="HU381" s="13"/>
      <c r="HV381" s="13"/>
      <c r="HW381" s="13"/>
      <c r="HX381" s="13"/>
      <c r="HY381" s="13"/>
      <c r="HZ381" s="13"/>
      <c r="IA381" s="13"/>
      <c r="IB381" s="13"/>
      <c r="IC381" s="13"/>
      <c r="ID381" s="13"/>
      <c r="IE381" s="13"/>
      <c r="IF381" s="13"/>
      <c r="IG381" s="63"/>
      <c r="IH381" s="13"/>
      <c r="II381" s="13"/>
      <c r="IJ381" s="13"/>
      <c r="IK381" s="13"/>
      <c r="IL381" s="13"/>
      <c r="IM381" s="13"/>
      <c r="IN381" s="13"/>
      <c r="IO381" s="13"/>
      <c r="IP381" s="13"/>
      <c r="IQ381" s="13"/>
      <c r="IR381" s="13"/>
      <c r="IS381" s="13"/>
      <c r="IT381" s="13"/>
      <c r="IU381" s="13"/>
      <c r="IV381" s="13"/>
      <c r="IW381" s="13"/>
      <c r="IX381" s="13"/>
      <c r="IY381" s="64"/>
      <c r="IZ381" s="13"/>
      <c r="JA381" s="13"/>
      <c r="JB381" s="13"/>
      <c r="JC381" s="13"/>
      <c r="JD381" s="13"/>
      <c r="JE381" s="13"/>
      <c r="JF381" s="13"/>
      <c r="JG381" s="13"/>
      <c r="JH381" s="13"/>
      <c r="JI381" s="13"/>
      <c r="JJ381" s="13"/>
      <c r="JK381" s="13"/>
      <c r="JL381" s="13"/>
      <c r="JM381" s="13"/>
      <c r="JN381" s="13"/>
      <c r="JO381" s="13"/>
      <c r="JP381" s="13"/>
      <c r="JQ381" s="13"/>
      <c r="JR381" s="13"/>
      <c r="JS381" s="13"/>
      <c r="JT381" s="13"/>
      <c r="JU381" s="13"/>
      <c r="JV381" s="13"/>
      <c r="JW381" s="13"/>
      <c r="JX381" s="13"/>
      <c r="JY381" s="13"/>
      <c r="JZ381" s="13"/>
      <c r="KA381" s="13"/>
      <c r="KB381" s="13"/>
      <c r="KC381" s="13"/>
      <c r="KD381" s="13"/>
      <c r="KE381" s="13"/>
      <c r="KF381" s="13"/>
      <c r="KG381" s="13"/>
      <c r="KH381" s="13"/>
      <c r="KI381" s="64"/>
      <c r="KJ381" s="13"/>
      <c r="KK381" s="13"/>
      <c r="KL381" s="13"/>
      <c r="KM381" s="13"/>
      <c r="KN381" s="13"/>
      <c r="KO381" s="13"/>
      <c r="KP381" s="13"/>
      <c r="KQ381" s="13"/>
      <c r="KR381" s="13"/>
      <c r="KS381" s="13"/>
      <c r="KT381" s="13"/>
      <c r="KU381" s="13"/>
      <c r="KV381" s="13"/>
      <c r="KW381" s="13"/>
      <c r="KX381" s="13"/>
      <c r="KY381" s="13"/>
      <c r="TQ381" s="36"/>
      <c r="TR381" s="36"/>
      <c r="TS381" s="36"/>
      <c r="TT381" s="36"/>
      <c r="TU381" s="36"/>
      <c r="TV381" s="36"/>
      <c r="TW381" s="36"/>
      <c r="TX381" s="36"/>
      <c r="TY381" s="36"/>
      <c r="TZ381" s="36"/>
      <c r="UA381" s="36"/>
      <c r="UB381" s="36"/>
      <c r="UC381" s="36"/>
      <c r="UD381" s="36"/>
      <c r="UE381" s="36"/>
      <c r="UF381" s="36"/>
      <c r="UG381" s="36"/>
      <c r="UH381" s="36"/>
      <c r="UI381" s="36"/>
      <c r="UJ381" s="36"/>
      <c r="UK381" s="36"/>
      <c r="UL381" s="36"/>
      <c r="UM381" s="36"/>
      <c r="UN381" s="36"/>
      <c r="UO381" s="36"/>
      <c r="UP381" s="36"/>
      <c r="UQ381" s="36"/>
      <c r="UR381" s="36"/>
      <c r="US381" s="36"/>
      <c r="UT381" s="36"/>
      <c r="UU381" s="36"/>
      <c r="UV381" s="36"/>
      <c r="UW381" s="36"/>
      <c r="UX381" s="36"/>
      <c r="UY381" s="36"/>
      <c r="UZ381" s="36"/>
      <c r="VA381" s="36"/>
      <c r="VB381" s="36"/>
      <c r="VC381" s="36"/>
      <c r="VD381" s="36"/>
      <c r="VE381" s="36"/>
      <c r="VF381" s="36"/>
      <c r="VG381" s="36"/>
      <c r="VH381" s="36"/>
      <c r="VI381" s="36"/>
      <c r="VJ381" s="36"/>
      <c r="VK381" s="36"/>
      <c r="VL381" s="36"/>
      <c r="VM381" s="36"/>
      <c r="VN381" s="36"/>
      <c r="VO381" s="36"/>
      <c r="VP381" s="36"/>
      <c r="VQ381" s="36"/>
      <c r="VR381" s="36"/>
      <c r="VS381" s="36"/>
      <c r="VT381" s="36"/>
      <c r="VU381" s="36"/>
      <c r="VV381" s="36"/>
      <c r="VW381" s="36"/>
      <c r="VX381" s="36"/>
      <c r="VY381" s="36"/>
      <c r="VZ381" s="36"/>
      <c r="WA381" s="36"/>
      <c r="WB381" s="36"/>
      <c r="WC381" s="36"/>
      <c r="WD381" s="36"/>
      <c r="WE381" s="36"/>
      <c r="WF381" s="36"/>
      <c r="WG381" s="36"/>
    </row>
    <row r="382" spans="1:1206" x14ac:dyDescent="0.25">
      <c r="A382" s="88"/>
      <c r="B382" s="36"/>
      <c r="D382" s="36"/>
      <c r="E382" s="36"/>
      <c r="F382" s="117"/>
      <c r="G382" s="88"/>
      <c r="H382" s="88"/>
      <c r="I382" s="88"/>
      <c r="J382" s="88"/>
      <c r="K382" s="88"/>
      <c r="L382" s="36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118"/>
      <c r="X382" s="118"/>
      <c r="Y382" s="53"/>
      <c r="Z382" s="53"/>
      <c r="AA382" s="118"/>
      <c r="AB382" s="118"/>
      <c r="AD382" s="25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119"/>
      <c r="AZ382" s="119"/>
      <c r="BA382" s="119"/>
      <c r="BB382" s="119"/>
      <c r="BC382" s="120"/>
      <c r="BD382" s="120"/>
      <c r="BE382" s="120"/>
      <c r="BF382" s="121"/>
      <c r="BG382" s="119"/>
      <c r="BH382" s="119"/>
      <c r="BI382" s="119"/>
      <c r="BJ382" s="119"/>
      <c r="BK382" s="119"/>
      <c r="BL382" s="119"/>
      <c r="BM382" s="119"/>
      <c r="BN382" s="119"/>
      <c r="BO382" s="119"/>
      <c r="BP382" s="119"/>
      <c r="BQ382" s="119"/>
      <c r="BR382" s="119"/>
      <c r="BS382" s="119"/>
      <c r="BT382" s="119"/>
      <c r="BU382" s="122"/>
      <c r="BV382" s="122"/>
      <c r="BW382" s="122"/>
      <c r="BX382" s="119"/>
      <c r="BY382" s="119"/>
      <c r="BZ382" s="119"/>
      <c r="CA382" s="119"/>
      <c r="CB382" s="119"/>
      <c r="CC382" s="119"/>
      <c r="CD382" s="119"/>
      <c r="CE382" s="119"/>
      <c r="CF382" s="119"/>
      <c r="CG382" s="119"/>
      <c r="CH382" s="119"/>
      <c r="CI382" s="119"/>
      <c r="CK382" s="119"/>
      <c r="CL382" s="119"/>
      <c r="CM382" s="119"/>
      <c r="CN382" s="123"/>
      <c r="CO382" s="123"/>
      <c r="CP382" s="36"/>
      <c r="CQ382" s="36"/>
      <c r="CR382" s="119"/>
      <c r="CS382" s="122"/>
      <c r="CT382" s="122"/>
      <c r="CU382" s="122"/>
      <c r="CV382" s="122"/>
      <c r="CW382" s="122"/>
      <c r="CX382" s="13"/>
      <c r="CY382" s="13"/>
      <c r="CZ382" s="120"/>
      <c r="DA382" s="120"/>
      <c r="DB382" s="120"/>
      <c r="DC382" s="120"/>
      <c r="DD382" s="124"/>
      <c r="DE382" s="119"/>
      <c r="DF382" s="119"/>
      <c r="DG382" s="119"/>
      <c r="DH382" s="119"/>
      <c r="DI382" s="119"/>
      <c r="DJ382" s="119"/>
      <c r="DK382" s="119"/>
      <c r="DL382" s="119"/>
      <c r="DM382" s="119"/>
      <c r="DN382" s="119"/>
      <c r="DO382" s="119"/>
      <c r="DP382" s="119"/>
      <c r="DQ382" s="120"/>
      <c r="DR382" s="120"/>
      <c r="DS382" s="120"/>
      <c r="DT382" s="120"/>
      <c r="DU382" s="120"/>
      <c r="DV382" s="120"/>
      <c r="DW382" s="120"/>
      <c r="DX382" s="36"/>
      <c r="DY382" s="36"/>
      <c r="DZ382" s="36"/>
      <c r="EA382" s="36"/>
      <c r="EB382" s="120"/>
      <c r="EC382" s="125"/>
      <c r="ED382" s="36"/>
      <c r="EE382" s="36"/>
      <c r="EF382" s="36"/>
      <c r="EG382" s="36"/>
      <c r="EH382" s="36"/>
      <c r="EI382" s="36"/>
      <c r="EJ382" s="36"/>
      <c r="EK382" s="36"/>
      <c r="EL382" s="36"/>
      <c r="EM382" s="36"/>
      <c r="EN382" s="36"/>
      <c r="EO382" s="36"/>
      <c r="EP382" s="36"/>
      <c r="EQ382" s="36"/>
      <c r="ER382" s="36"/>
      <c r="ES382" s="36"/>
      <c r="ET382" s="36"/>
      <c r="EU382" s="126"/>
      <c r="EV382" s="36"/>
      <c r="EW382" s="36"/>
      <c r="EX382" s="36"/>
      <c r="EY382" s="36"/>
      <c r="EZ382" s="36"/>
      <c r="FA382" s="36"/>
      <c r="FB382" s="36"/>
      <c r="FC382" s="36"/>
      <c r="FD382" s="36"/>
      <c r="FE382" s="36"/>
      <c r="FF382" s="36"/>
      <c r="FG382" s="36"/>
      <c r="FH382" s="36"/>
      <c r="FI382" s="36"/>
      <c r="FJ382" s="36"/>
      <c r="FK382" s="36"/>
      <c r="FL382" s="36"/>
      <c r="FM382" s="125"/>
      <c r="FN382" s="36"/>
      <c r="FO382" s="36"/>
      <c r="FP382" s="36"/>
      <c r="FQ382" s="36"/>
      <c r="FR382" s="36"/>
      <c r="FS382" s="36"/>
      <c r="FT382" s="36"/>
      <c r="FU382" s="36"/>
      <c r="FV382" s="36"/>
      <c r="FW382" s="36"/>
      <c r="FX382" s="36"/>
      <c r="FY382" s="36"/>
      <c r="FZ382" s="36"/>
      <c r="GA382" s="36"/>
      <c r="GB382" s="36"/>
      <c r="GC382" s="36"/>
      <c r="GD382" s="36"/>
      <c r="GE382" s="127"/>
      <c r="GF382" s="36"/>
      <c r="GG382" s="36"/>
      <c r="GH382" s="36"/>
      <c r="GI382" s="36"/>
      <c r="GJ382" s="36"/>
      <c r="GK382" s="36"/>
      <c r="GL382" s="36"/>
      <c r="GM382" s="36"/>
      <c r="GN382" s="36"/>
      <c r="GO382" s="36"/>
      <c r="GP382" s="36"/>
      <c r="GQ382" s="36"/>
      <c r="GR382" s="36"/>
      <c r="GS382" s="36"/>
      <c r="GT382" s="36"/>
      <c r="GU382" s="36"/>
      <c r="GV382" s="36"/>
      <c r="GW382" s="125"/>
      <c r="GX382" s="36"/>
      <c r="GY382" s="36"/>
      <c r="GZ382" s="36"/>
      <c r="HA382" s="36"/>
      <c r="HB382" s="36"/>
      <c r="HC382" s="36"/>
      <c r="HD382" s="36"/>
      <c r="HE382" s="36"/>
      <c r="HF382" s="36"/>
      <c r="HG382" s="36"/>
      <c r="HH382" s="36"/>
      <c r="HI382" s="36"/>
      <c r="HJ382" s="36"/>
      <c r="HK382" s="36"/>
      <c r="HL382" s="36"/>
      <c r="HM382" s="36"/>
      <c r="HN382" s="36"/>
      <c r="HO382" s="127"/>
      <c r="HP382" s="36"/>
      <c r="HQ382" s="36"/>
      <c r="HR382" s="36"/>
      <c r="HS382" s="36"/>
      <c r="HT382" s="36"/>
      <c r="HU382" s="36"/>
      <c r="HV382" s="36"/>
      <c r="HW382" s="36"/>
      <c r="HX382" s="36"/>
      <c r="HY382" s="36"/>
      <c r="HZ382" s="36"/>
      <c r="IA382" s="36"/>
      <c r="IB382" s="36"/>
      <c r="IC382" s="36"/>
      <c r="ID382" s="36"/>
      <c r="IE382" s="36"/>
      <c r="IF382" s="36"/>
      <c r="IG382" s="125"/>
      <c r="IH382" s="36"/>
      <c r="II382" s="36"/>
      <c r="IJ382" s="36"/>
      <c r="IK382" s="36"/>
      <c r="IL382" s="36"/>
      <c r="IM382" s="36"/>
      <c r="IN382" s="36"/>
      <c r="IO382" s="36"/>
      <c r="IP382" s="36"/>
      <c r="IQ382" s="36"/>
      <c r="IR382" s="36"/>
      <c r="IS382" s="36"/>
      <c r="IT382" s="36"/>
      <c r="IU382" s="36"/>
      <c r="IV382" s="36"/>
      <c r="IW382" s="36"/>
      <c r="IX382" s="36"/>
      <c r="IY382" s="126"/>
      <c r="IZ382" s="36"/>
      <c r="JA382" s="36"/>
      <c r="JB382" s="36"/>
      <c r="JC382" s="36"/>
      <c r="JD382" s="36"/>
      <c r="JE382" s="36"/>
      <c r="JF382" s="36"/>
      <c r="JG382" s="36"/>
      <c r="JH382" s="36"/>
      <c r="JI382" s="36"/>
      <c r="JJ382" s="36"/>
      <c r="JK382" s="36"/>
      <c r="JL382" s="36"/>
      <c r="JM382" s="36"/>
      <c r="JN382" s="36"/>
      <c r="JO382" s="36"/>
      <c r="JP382" s="36"/>
      <c r="JQ382" s="36"/>
      <c r="JR382" s="36"/>
      <c r="JS382" s="36"/>
      <c r="JT382" s="36"/>
      <c r="JU382" s="36"/>
      <c r="JV382" s="36"/>
      <c r="JW382" s="36"/>
      <c r="JX382" s="36"/>
      <c r="JY382" s="36"/>
      <c r="JZ382" s="36"/>
      <c r="KA382" s="36"/>
      <c r="KB382" s="36"/>
      <c r="KC382" s="36"/>
      <c r="KD382" s="36"/>
      <c r="KE382" s="36"/>
      <c r="KF382" s="36"/>
      <c r="KG382" s="36"/>
      <c r="KH382" s="36"/>
      <c r="KI382" s="126"/>
      <c r="KJ382" s="36"/>
      <c r="KK382" s="36"/>
      <c r="KL382" s="36"/>
      <c r="KM382" s="36"/>
      <c r="KN382" s="36"/>
      <c r="KO382" s="36"/>
      <c r="KP382" s="36"/>
      <c r="KQ382" s="36"/>
      <c r="KR382" s="36"/>
      <c r="KS382" s="36"/>
      <c r="KT382" s="36"/>
      <c r="KU382" s="36"/>
      <c r="KV382" s="36"/>
      <c r="KW382" s="36"/>
      <c r="KX382" s="36"/>
      <c r="KY382" s="36"/>
      <c r="KZ382" s="119"/>
      <c r="LA382" s="119"/>
      <c r="LB382" s="119"/>
      <c r="LC382" s="119"/>
      <c r="LD382" s="119"/>
      <c r="LE382" s="119"/>
      <c r="LF382" s="119"/>
      <c r="LG382" s="119"/>
      <c r="LH382" s="119"/>
      <c r="LI382" s="119"/>
      <c r="LJ382" s="119"/>
      <c r="LK382" s="119"/>
      <c r="LL382" s="119"/>
      <c r="LM382" s="119"/>
      <c r="LN382" s="119"/>
      <c r="LO382" s="119"/>
      <c r="LP382" s="119"/>
      <c r="LQ382" s="119"/>
      <c r="LR382" s="119"/>
      <c r="LS382" s="119"/>
      <c r="LT382" s="119"/>
      <c r="LU382" s="119"/>
      <c r="LV382" s="119"/>
      <c r="LW382" s="119"/>
      <c r="LX382" s="119"/>
      <c r="LY382" s="119"/>
      <c r="LZ382" s="119"/>
      <c r="MA382" s="119"/>
      <c r="MB382" s="119"/>
      <c r="MC382" s="119"/>
      <c r="MD382" s="119"/>
      <c r="ME382" s="119"/>
      <c r="MF382" s="119"/>
      <c r="MG382" s="119"/>
      <c r="MH382" s="119"/>
      <c r="MI382" s="119"/>
      <c r="MJ382" s="119"/>
      <c r="MK382" s="119"/>
      <c r="ML382" s="119"/>
      <c r="MM382" s="119"/>
      <c r="MN382" s="119"/>
      <c r="MO382" s="119"/>
      <c r="MP382" s="119"/>
      <c r="MQ382" s="119"/>
      <c r="MR382" s="119"/>
      <c r="MS382" s="119"/>
      <c r="MT382" s="119"/>
      <c r="MU382" s="119"/>
      <c r="MV382" s="119"/>
      <c r="MW382" s="119"/>
      <c r="MX382" s="119"/>
      <c r="MY382" s="119"/>
      <c r="MZ382" s="119"/>
      <c r="NA382" s="119"/>
      <c r="NB382" s="119"/>
      <c r="NC382" s="119"/>
      <c r="ND382" s="119"/>
      <c r="NE382" s="119"/>
      <c r="NF382" s="119"/>
      <c r="NG382" s="119"/>
      <c r="NH382" s="119"/>
      <c r="NI382" s="119"/>
      <c r="NJ382" s="119"/>
      <c r="NK382" s="119"/>
      <c r="NL382" s="119"/>
      <c r="NM382" s="119"/>
      <c r="NN382" s="119"/>
      <c r="NO382" s="119"/>
      <c r="NP382" s="119"/>
      <c r="NQ382" s="119"/>
      <c r="NR382" s="119"/>
      <c r="NS382" s="119"/>
      <c r="NT382" s="119"/>
      <c r="NU382" s="119"/>
      <c r="NV382" s="119"/>
      <c r="NW382" s="119"/>
      <c r="NX382" s="119"/>
      <c r="NY382" s="119"/>
      <c r="NZ382" s="119"/>
      <c r="OA382" s="119"/>
      <c r="OB382" s="119"/>
      <c r="OC382" s="119"/>
      <c r="OD382" s="119"/>
      <c r="OE382" s="119"/>
      <c r="OF382" s="119"/>
      <c r="OG382" s="119"/>
      <c r="OH382" s="119"/>
      <c r="OI382" s="119"/>
      <c r="OJ382" s="119"/>
      <c r="OK382" s="119"/>
      <c r="OL382" s="119"/>
      <c r="OM382" s="119"/>
      <c r="ON382" s="119"/>
      <c r="OO382" s="119"/>
      <c r="OP382" s="119"/>
      <c r="OQ382" s="119"/>
      <c r="OR382" s="119"/>
      <c r="OS382" s="119"/>
      <c r="OT382" s="119"/>
      <c r="OU382" s="119"/>
      <c r="OV382" s="119"/>
      <c r="OW382" s="119"/>
      <c r="OX382" s="119"/>
      <c r="OY382" s="119"/>
      <c r="OZ382" s="119"/>
      <c r="PA382" s="119"/>
      <c r="PB382" s="119"/>
      <c r="PC382" s="119"/>
      <c r="PD382" s="119"/>
      <c r="PE382" s="119"/>
      <c r="PF382" s="119"/>
      <c r="PG382" s="119"/>
      <c r="PH382" s="119"/>
      <c r="PI382" s="119"/>
      <c r="PJ382" s="119"/>
      <c r="PK382" s="119"/>
      <c r="PL382" s="119"/>
      <c r="PM382" s="119"/>
      <c r="PN382" s="119"/>
      <c r="PO382" s="119"/>
      <c r="PP382" s="119"/>
      <c r="PQ382" s="119"/>
      <c r="PR382" s="119"/>
      <c r="PS382" s="119"/>
      <c r="PT382" s="119"/>
      <c r="PU382" s="119"/>
      <c r="PV382" s="119"/>
      <c r="PW382" s="119"/>
      <c r="PX382" s="119"/>
      <c r="PY382" s="119"/>
      <c r="PZ382" s="119"/>
      <c r="QA382" s="119"/>
      <c r="QB382" s="119"/>
      <c r="QC382" s="119"/>
      <c r="QD382" s="119"/>
      <c r="QE382" s="119"/>
      <c r="QF382" s="119"/>
      <c r="QG382" s="119"/>
      <c r="QH382" s="119"/>
      <c r="QI382" s="119"/>
      <c r="QJ382" s="119"/>
      <c r="QK382" s="119"/>
      <c r="QL382" s="119"/>
      <c r="QM382" s="119"/>
      <c r="QN382" s="119"/>
      <c r="QO382" s="119"/>
      <c r="QP382" s="119"/>
      <c r="QQ382" s="119"/>
      <c r="QR382" s="119"/>
      <c r="QS382" s="119"/>
      <c r="QT382" s="119"/>
      <c r="QU382" s="119"/>
      <c r="QV382" s="119"/>
      <c r="QW382" s="119"/>
      <c r="QX382" s="119"/>
      <c r="QY382" s="119"/>
      <c r="QZ382" s="119"/>
      <c r="RA382" s="119"/>
      <c r="RB382" s="119"/>
      <c r="RC382" s="119"/>
      <c r="RD382" s="119"/>
      <c r="RE382" s="119"/>
      <c r="RF382" s="119"/>
      <c r="RG382" s="119"/>
      <c r="RH382" s="119"/>
      <c r="RI382" s="119"/>
      <c r="RJ382" s="119"/>
      <c r="RK382" s="119"/>
      <c r="RL382" s="119"/>
      <c r="RM382" s="119"/>
      <c r="RN382" s="119"/>
      <c r="RO382" s="119"/>
      <c r="RP382" s="119"/>
      <c r="RQ382" s="119"/>
      <c r="RR382" s="119"/>
      <c r="RS382" s="119"/>
      <c r="RT382" s="119"/>
      <c r="RU382" s="119"/>
      <c r="RV382" s="119"/>
      <c r="RW382" s="119"/>
      <c r="RX382" s="119"/>
      <c r="RY382" s="119"/>
      <c r="RZ382" s="119"/>
      <c r="SA382" s="119"/>
      <c r="SB382" s="119"/>
      <c r="SC382" s="119"/>
      <c r="SD382" s="119"/>
      <c r="SE382" s="119"/>
      <c r="SF382" s="119"/>
      <c r="SG382" s="119"/>
      <c r="SH382" s="119"/>
      <c r="SI382" s="119"/>
      <c r="SJ382" s="119"/>
      <c r="SK382" s="119"/>
      <c r="SL382" s="119"/>
      <c r="SM382" s="119"/>
      <c r="SN382" s="119"/>
      <c r="SO382" s="119"/>
      <c r="SP382" s="119"/>
      <c r="SQ382" s="119"/>
      <c r="SR382" s="119"/>
      <c r="SS382" s="119"/>
      <c r="ST382" s="119"/>
      <c r="SU382" s="119"/>
      <c r="SV382" s="119"/>
      <c r="SW382" s="119"/>
      <c r="SX382" s="119"/>
      <c r="SY382" s="119"/>
      <c r="SZ382" s="119"/>
      <c r="TA382" s="119"/>
      <c r="TB382" s="119"/>
      <c r="TC382" s="119"/>
      <c r="TD382" s="119"/>
      <c r="TE382" s="119"/>
      <c r="TF382" s="119"/>
      <c r="TG382" s="119"/>
      <c r="TH382" s="119"/>
      <c r="TI382" s="119"/>
      <c r="TJ382" s="119"/>
      <c r="TK382" s="119"/>
      <c r="TL382" s="119"/>
      <c r="TM382" s="119"/>
      <c r="TN382" s="119"/>
      <c r="TO382" s="119"/>
      <c r="TP382" s="119"/>
    </row>
    <row r="383" spans="1:1206" x14ac:dyDescent="0.25">
      <c r="A383" s="21"/>
      <c r="B383" s="66"/>
      <c r="D383" s="13"/>
      <c r="E383" s="13"/>
      <c r="F383" s="22"/>
      <c r="G383" s="13"/>
      <c r="H383" s="13"/>
      <c r="I383" s="13"/>
      <c r="M383" s="13"/>
      <c r="N383" s="13"/>
      <c r="P383" s="13"/>
      <c r="Q383" s="13"/>
      <c r="R383" s="13"/>
      <c r="S383" s="13"/>
      <c r="T383" s="13"/>
      <c r="U383" s="13"/>
      <c r="V383" s="13"/>
      <c r="Y383" s="53"/>
      <c r="Z383" s="53"/>
      <c r="AD383" s="25"/>
      <c r="AI383" s="42"/>
      <c r="BF383" s="27"/>
      <c r="BG383" s="111"/>
      <c r="BH383" s="111"/>
      <c r="BI383" s="111"/>
      <c r="BJ383" s="54"/>
      <c r="BK383" s="112"/>
      <c r="BL383" s="111"/>
      <c r="BM383" s="112"/>
      <c r="BN383" s="111"/>
      <c r="BO383" s="111"/>
      <c r="BP383" s="111"/>
      <c r="BQ383" s="111"/>
      <c r="BR383" s="111"/>
      <c r="BS383" s="111"/>
      <c r="BT383" s="111"/>
      <c r="BU383" s="112"/>
      <c r="BV383" s="112"/>
      <c r="BW383" s="112"/>
      <c r="BX383" s="111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K383" s="6"/>
      <c r="CL383" s="6"/>
      <c r="CM383" s="6"/>
      <c r="CX383" s="13"/>
      <c r="CY383" s="13"/>
      <c r="CZ383" s="26"/>
      <c r="DD383" s="29"/>
      <c r="DQ383" s="26"/>
      <c r="DV383" s="26"/>
      <c r="DW383" s="26"/>
      <c r="EB383" s="26"/>
      <c r="EC383" s="30"/>
      <c r="EU383" s="31"/>
      <c r="FM383" s="30"/>
      <c r="GE383" s="32"/>
      <c r="GW383" s="30"/>
      <c r="HO383" s="32"/>
      <c r="IG383" s="30"/>
      <c r="IY383" s="31"/>
      <c r="KI383" s="31"/>
    </row>
    <row r="384" spans="1:1206" x14ac:dyDescent="0.25">
      <c r="A384" s="21"/>
      <c r="B384" s="13"/>
      <c r="D384" s="13"/>
      <c r="E384" s="13"/>
      <c r="F384" s="22"/>
      <c r="I384" s="13"/>
      <c r="Y384" s="53"/>
      <c r="Z384" s="53"/>
      <c r="AD384" s="25"/>
      <c r="AG384" s="23"/>
      <c r="AH384" s="23"/>
      <c r="BF384" s="27"/>
      <c r="CN384" s="105"/>
      <c r="CO384" s="105"/>
      <c r="CP384" s="105"/>
      <c r="CQ384" s="105"/>
      <c r="CR384" s="105"/>
      <c r="CX384" s="13"/>
      <c r="CY384" s="13"/>
      <c r="CZ384" s="26"/>
      <c r="DA384" s="26"/>
      <c r="DB384" s="26"/>
      <c r="DC384" s="26"/>
      <c r="DD384" s="29"/>
      <c r="DQ384" s="26"/>
      <c r="DR384" s="26"/>
      <c r="DS384" s="26"/>
      <c r="DT384" s="26"/>
      <c r="DU384" s="26"/>
      <c r="DV384" s="26"/>
      <c r="DW384" s="26"/>
      <c r="DX384" s="26"/>
      <c r="DY384" s="26"/>
      <c r="DZ384" s="26"/>
      <c r="EA384" s="26"/>
      <c r="EB384" s="26"/>
      <c r="EC384" s="30"/>
      <c r="EU384" s="31"/>
      <c r="FM384" s="30"/>
      <c r="GE384" s="32"/>
      <c r="GW384" s="30"/>
      <c r="HO384" s="32"/>
      <c r="IG384" s="30"/>
      <c r="IY384" s="31"/>
      <c r="KI384" s="31"/>
    </row>
    <row r="385" spans="1:699" x14ac:dyDescent="0.25">
      <c r="A385" s="21"/>
      <c r="B385" s="13"/>
      <c r="D385" s="13"/>
      <c r="E385" s="13"/>
      <c r="F385" s="22"/>
      <c r="I385" s="13"/>
      <c r="Y385" s="53"/>
      <c r="Z385" s="53"/>
      <c r="AD385" s="25"/>
      <c r="AI385" s="42"/>
      <c r="BF385" s="35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43"/>
      <c r="BV385" s="43"/>
      <c r="BW385" s="43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K385" s="6"/>
      <c r="CL385" s="6"/>
      <c r="CM385" s="6"/>
      <c r="CN385" s="105"/>
      <c r="CO385" s="105"/>
      <c r="CP385" s="105"/>
      <c r="CQ385" s="105"/>
      <c r="CR385" s="105"/>
      <c r="CX385" s="13"/>
      <c r="CY385" s="13"/>
      <c r="CZ385" s="26"/>
      <c r="DD385" s="29"/>
      <c r="DV385" s="26"/>
      <c r="DW385" s="26"/>
      <c r="EB385" s="26"/>
      <c r="EC385" s="30"/>
      <c r="EU385" s="31"/>
      <c r="FM385" s="30"/>
      <c r="GE385" s="32"/>
      <c r="GW385" s="30"/>
      <c r="HO385" s="32"/>
      <c r="IG385" s="30"/>
      <c r="IY385" s="31"/>
      <c r="KI385" s="31"/>
    </row>
    <row r="386" spans="1:699" x14ac:dyDescent="0.25">
      <c r="A386" s="21"/>
      <c r="B386" s="13"/>
      <c r="D386" s="13"/>
      <c r="E386" s="13"/>
      <c r="F386" s="22"/>
      <c r="I386" s="13"/>
      <c r="Y386" s="53"/>
      <c r="Z386" s="53"/>
      <c r="AD386" s="25"/>
      <c r="AI386" s="42"/>
      <c r="BF386" s="27"/>
      <c r="CN386" s="105"/>
      <c r="CO386" s="105"/>
      <c r="CP386" s="105"/>
      <c r="CQ386" s="105"/>
      <c r="CR386" s="105"/>
      <c r="CX386" s="13"/>
      <c r="CY386" s="13"/>
      <c r="CZ386" s="26"/>
      <c r="DD386" s="29"/>
      <c r="DQ386" s="26"/>
      <c r="DR386" s="26"/>
      <c r="DS386" s="26"/>
      <c r="DT386" s="26"/>
      <c r="DU386" s="26"/>
      <c r="DV386" s="26"/>
      <c r="DW386" s="26"/>
      <c r="EB386" s="26"/>
      <c r="EC386" s="30"/>
      <c r="EU386" s="31"/>
      <c r="FM386" s="30"/>
      <c r="GE386" s="32"/>
      <c r="GW386" s="30"/>
      <c r="HO386" s="32"/>
      <c r="IG386" s="30"/>
      <c r="IY386" s="31"/>
      <c r="KI386" s="31"/>
    </row>
    <row r="387" spans="1:699" x14ac:dyDescent="0.25">
      <c r="A387" s="21"/>
      <c r="B387" s="13"/>
      <c r="D387" s="13"/>
      <c r="E387" s="13"/>
      <c r="F387" s="22"/>
      <c r="Y387" s="53"/>
      <c r="Z387" s="53"/>
      <c r="AD387" s="25"/>
      <c r="BF387" s="27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K387" s="6"/>
      <c r="CL387" s="6"/>
      <c r="CM387" s="6"/>
      <c r="CN387" s="105"/>
      <c r="CO387" s="105"/>
      <c r="CP387" s="105"/>
      <c r="CX387" s="13"/>
      <c r="CY387" s="93"/>
      <c r="CZ387" s="26"/>
      <c r="DD387" s="29"/>
      <c r="DV387" s="26"/>
      <c r="DW387" s="26"/>
      <c r="EB387" s="26"/>
      <c r="EC387" s="30"/>
      <c r="EU387" s="31"/>
      <c r="FM387" s="30"/>
      <c r="GE387" s="32"/>
      <c r="GW387" s="30"/>
      <c r="HO387" s="32"/>
      <c r="IG387" s="30"/>
      <c r="IY387" s="31"/>
      <c r="KI387" s="31"/>
      <c r="KZ387" s="42"/>
    </row>
    <row r="388" spans="1:699" x14ac:dyDescent="0.25">
      <c r="A388" s="21"/>
      <c r="B388" s="13"/>
      <c r="D388" s="13"/>
      <c r="E388" s="13"/>
      <c r="F388" s="22"/>
      <c r="Y388" s="53"/>
      <c r="Z388" s="53"/>
      <c r="AD388" s="25"/>
      <c r="BF388" s="27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43"/>
      <c r="BV388" s="43"/>
      <c r="BW388" s="43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K388" s="6"/>
      <c r="CL388" s="6"/>
      <c r="CM388" s="6"/>
      <c r="CN388" s="105"/>
      <c r="CO388" s="105"/>
      <c r="CP388" s="105"/>
      <c r="CX388" s="13"/>
      <c r="CY388" s="93"/>
      <c r="CZ388" s="26"/>
      <c r="DD388" s="29"/>
      <c r="DV388" s="26"/>
      <c r="DW388" s="26"/>
      <c r="EB388" s="26"/>
      <c r="EC388" s="30"/>
      <c r="EU388" s="31"/>
      <c r="FM388" s="30"/>
      <c r="GE388" s="32"/>
      <c r="GW388" s="30"/>
      <c r="HO388" s="32"/>
      <c r="IG388" s="30"/>
      <c r="IY388" s="31"/>
      <c r="KI388" s="31"/>
      <c r="KZ388" s="42"/>
      <c r="LA388" s="21"/>
      <c r="LB388" s="21"/>
      <c r="LC388" s="21"/>
      <c r="LD388" s="21"/>
      <c r="LE388" s="21"/>
      <c r="LF388" s="21"/>
      <c r="LG388" s="21"/>
      <c r="LH388" s="21"/>
      <c r="LI388" s="21"/>
      <c r="LJ388" s="21"/>
      <c r="LK388" s="21"/>
      <c r="LL388" s="21"/>
      <c r="LM388" s="21"/>
      <c r="LN388" s="21"/>
      <c r="LO388" s="21"/>
      <c r="LP388" s="21"/>
      <c r="LQ388" s="21"/>
      <c r="LR388" s="21"/>
      <c r="LS388" s="21"/>
      <c r="LT388" s="21"/>
      <c r="LU388" s="21"/>
      <c r="LV388" s="21"/>
      <c r="LW388" s="21"/>
      <c r="LX388" s="21"/>
      <c r="LY388" s="21"/>
      <c r="LZ388" s="21"/>
      <c r="MA388" s="21"/>
      <c r="MB388" s="21"/>
      <c r="MC388" s="21"/>
      <c r="MD388" s="21"/>
      <c r="ME388" s="21"/>
      <c r="MF388" s="21"/>
      <c r="MG388" s="21"/>
      <c r="MH388" s="21"/>
      <c r="MI388" s="21"/>
      <c r="MJ388" s="21"/>
      <c r="MK388" s="21"/>
      <c r="ML388" s="21"/>
      <c r="MM388" s="21"/>
      <c r="MN388" s="21"/>
      <c r="MO388" s="21"/>
      <c r="MP388" s="21"/>
      <c r="MQ388" s="21"/>
      <c r="MR388" s="21"/>
      <c r="MS388" s="21"/>
      <c r="MT388" s="21"/>
      <c r="MU388" s="21"/>
      <c r="MV388" s="21"/>
      <c r="MW388" s="21"/>
      <c r="MX388" s="21"/>
      <c r="MY388" s="21"/>
      <c r="MZ388" s="21"/>
      <c r="NA388" s="21"/>
      <c r="NB388" s="21"/>
      <c r="NC388" s="21"/>
      <c r="ND388" s="21"/>
      <c r="NE388" s="21"/>
      <c r="NF388" s="21"/>
      <c r="NG388" s="21"/>
      <c r="NH388" s="21"/>
      <c r="NI388" s="21"/>
      <c r="NJ388" s="21"/>
      <c r="NK388" s="21"/>
      <c r="NL388" s="21"/>
      <c r="NM388" s="21"/>
      <c r="NN388" s="21"/>
      <c r="NO388" s="21"/>
      <c r="NP388" s="21"/>
      <c r="NQ388" s="21"/>
      <c r="NR388" s="21"/>
      <c r="NS388" s="21"/>
      <c r="NT388" s="21"/>
      <c r="NU388" s="21"/>
      <c r="NV388" s="21"/>
      <c r="NW388" s="21"/>
      <c r="NX388" s="21"/>
      <c r="NY388" s="21"/>
      <c r="NZ388" s="21"/>
      <c r="OA388" s="21"/>
      <c r="OB388" s="21"/>
      <c r="OC388" s="21"/>
      <c r="OD388" s="21"/>
      <c r="OE388" s="21"/>
      <c r="OF388" s="21"/>
      <c r="OG388" s="21"/>
      <c r="OH388" s="21"/>
      <c r="OI388" s="21"/>
      <c r="OJ388" s="21"/>
      <c r="OK388" s="21"/>
      <c r="OL388" s="21"/>
      <c r="OM388" s="21"/>
      <c r="ON388" s="21"/>
      <c r="OO388" s="21"/>
      <c r="OP388" s="21"/>
      <c r="OQ388" s="21"/>
      <c r="OR388" s="21"/>
      <c r="OS388" s="21"/>
      <c r="OT388" s="21"/>
      <c r="OU388" s="21"/>
      <c r="OV388" s="21"/>
      <c r="OW388" s="21"/>
      <c r="OX388" s="21"/>
      <c r="OY388" s="21"/>
      <c r="OZ388" s="21"/>
      <c r="PA388" s="21"/>
      <c r="PB388" s="21"/>
      <c r="PC388" s="21"/>
      <c r="PD388" s="21"/>
      <c r="PE388" s="21"/>
      <c r="PF388" s="21"/>
      <c r="PG388" s="21"/>
      <c r="PH388" s="21"/>
      <c r="PI388" s="21"/>
      <c r="PJ388" s="21"/>
      <c r="PK388" s="21"/>
      <c r="PL388" s="21"/>
      <c r="PM388" s="21"/>
      <c r="PN388" s="21"/>
      <c r="PO388" s="21"/>
      <c r="PP388" s="21"/>
      <c r="PQ388" s="21"/>
      <c r="PR388" s="21"/>
      <c r="PS388" s="21"/>
      <c r="PT388" s="21"/>
      <c r="PU388" s="21"/>
      <c r="PV388" s="21"/>
      <c r="PW388" s="21"/>
      <c r="PX388" s="21"/>
      <c r="PY388" s="21"/>
      <c r="PZ388" s="21"/>
      <c r="QA388" s="21"/>
      <c r="QB388" s="21"/>
      <c r="QC388" s="21"/>
      <c r="QD388" s="21"/>
      <c r="QE388" s="21"/>
      <c r="QF388" s="21"/>
      <c r="QG388" s="21"/>
      <c r="QH388" s="21"/>
      <c r="QI388" s="21"/>
      <c r="QJ388" s="21"/>
      <c r="QK388" s="21"/>
      <c r="QL388" s="21"/>
      <c r="QM388" s="21"/>
      <c r="QN388" s="21"/>
      <c r="QO388" s="21"/>
      <c r="QP388" s="21"/>
      <c r="QQ388" s="21"/>
      <c r="QR388" s="21"/>
      <c r="QS388" s="21"/>
      <c r="QT388" s="21"/>
      <c r="QU388" s="21"/>
      <c r="QV388" s="21"/>
      <c r="QW388" s="21"/>
      <c r="QX388" s="21"/>
      <c r="QY388" s="21"/>
      <c r="QZ388" s="21"/>
      <c r="RA388" s="21"/>
      <c r="RB388" s="21"/>
      <c r="RC388" s="21"/>
      <c r="RD388" s="21"/>
      <c r="RE388" s="21"/>
      <c r="RF388" s="21"/>
      <c r="RG388" s="21"/>
      <c r="RH388" s="21"/>
      <c r="RI388" s="21"/>
      <c r="RJ388" s="21"/>
      <c r="RK388" s="21"/>
      <c r="RL388" s="21"/>
      <c r="RM388" s="21"/>
      <c r="RN388" s="21"/>
      <c r="RO388" s="21"/>
      <c r="RP388" s="21"/>
      <c r="RQ388" s="21"/>
      <c r="RR388" s="21"/>
      <c r="RS388" s="21"/>
      <c r="RT388" s="21"/>
      <c r="RU388" s="21"/>
      <c r="RV388" s="21"/>
      <c r="RW388" s="21"/>
      <c r="RX388" s="21"/>
      <c r="RY388" s="21"/>
      <c r="RZ388" s="21"/>
      <c r="SA388" s="21"/>
      <c r="SB388" s="21"/>
      <c r="SC388" s="21"/>
      <c r="SD388" s="21"/>
      <c r="SE388" s="21"/>
      <c r="SF388" s="21"/>
      <c r="SG388" s="21"/>
      <c r="SH388" s="21"/>
      <c r="SI388" s="21"/>
      <c r="SJ388" s="21"/>
      <c r="SK388" s="21"/>
      <c r="SL388" s="21"/>
      <c r="SM388" s="21"/>
      <c r="SN388" s="21"/>
      <c r="SO388" s="21"/>
      <c r="SP388" s="21"/>
      <c r="SQ388" s="21"/>
      <c r="SR388" s="21"/>
      <c r="SS388" s="21"/>
      <c r="ST388" s="21"/>
      <c r="SU388" s="21"/>
      <c r="SV388" s="21"/>
      <c r="SW388" s="21"/>
      <c r="SX388" s="21"/>
      <c r="SY388" s="21"/>
      <c r="SZ388" s="21"/>
      <c r="TA388" s="21"/>
      <c r="TB388" s="21"/>
      <c r="TC388" s="21"/>
      <c r="TD388" s="21"/>
      <c r="TE388" s="21"/>
      <c r="TF388" s="21"/>
      <c r="TG388" s="21"/>
      <c r="TH388" s="21"/>
      <c r="TI388" s="21"/>
      <c r="TJ388" s="21"/>
      <c r="TK388" s="21"/>
      <c r="TL388" s="21"/>
      <c r="TM388" s="21"/>
      <c r="TN388" s="21"/>
      <c r="TO388" s="21"/>
      <c r="TP388" s="21"/>
    </row>
    <row r="389" spans="1:699" x14ac:dyDescent="0.25">
      <c r="A389" s="21"/>
      <c r="D389" s="36"/>
      <c r="E389" s="36"/>
      <c r="F389" s="22"/>
      <c r="Y389" s="53"/>
      <c r="Z389" s="53"/>
      <c r="AD389" s="25"/>
      <c r="AG389" s="23"/>
      <c r="AH389" s="23"/>
      <c r="BF389" s="27"/>
      <c r="CN389" s="105"/>
      <c r="CO389" s="105"/>
      <c r="CX389" s="13"/>
      <c r="CY389" s="13"/>
      <c r="CZ389" s="26"/>
      <c r="DD389" s="29"/>
      <c r="DV389" s="26"/>
      <c r="DW389" s="26"/>
      <c r="EB389" s="26"/>
      <c r="EC389" s="30"/>
      <c r="EU389" s="31"/>
      <c r="FM389" s="30"/>
      <c r="GE389" s="32"/>
      <c r="GW389" s="30"/>
      <c r="HO389" s="32"/>
      <c r="IG389" s="30"/>
      <c r="IY389" s="31"/>
      <c r="KI389" s="31"/>
    </row>
    <row r="390" spans="1:699" x14ac:dyDescent="0.25">
      <c r="A390" s="21"/>
      <c r="B390" s="13"/>
      <c r="D390" s="119"/>
      <c r="E390" s="119"/>
      <c r="F390" s="22"/>
      <c r="G390" s="36"/>
      <c r="Y390" s="53"/>
      <c r="Z390" s="53"/>
      <c r="AD390" s="25"/>
      <c r="AG390" s="23"/>
      <c r="AN390" s="93"/>
      <c r="AO390" s="93"/>
      <c r="AP390" s="93"/>
      <c r="AY390" s="13"/>
      <c r="AZ390" s="13"/>
      <c r="BA390" s="13"/>
      <c r="BF390" s="27"/>
      <c r="CN390" s="105"/>
      <c r="CX390" s="13"/>
      <c r="CY390" s="93"/>
      <c r="CZ390" s="26"/>
      <c r="DD390" s="29"/>
      <c r="DV390" s="26"/>
      <c r="EB390" s="26"/>
      <c r="EC390" s="30"/>
      <c r="EU390" s="31"/>
      <c r="FM390" s="30"/>
      <c r="GE390" s="32"/>
      <c r="GW390" s="30"/>
      <c r="HO390" s="32"/>
      <c r="IG390" s="30"/>
      <c r="IY390" s="31"/>
      <c r="KI390" s="31"/>
      <c r="KZ390" s="21"/>
      <c r="LA390" s="21"/>
      <c r="LB390" s="21"/>
      <c r="LC390" s="21"/>
      <c r="LD390" s="21"/>
      <c r="LE390" s="21"/>
      <c r="LF390" s="21"/>
      <c r="LG390" s="21"/>
      <c r="LH390" s="21"/>
      <c r="LI390" s="21"/>
      <c r="LJ390" s="21"/>
      <c r="LK390" s="21"/>
      <c r="LL390" s="21"/>
      <c r="LM390" s="21"/>
      <c r="LN390" s="21"/>
      <c r="LO390" s="21"/>
      <c r="LP390" s="21"/>
      <c r="LQ390" s="21"/>
      <c r="LR390" s="21"/>
      <c r="LS390" s="21"/>
      <c r="LT390" s="21"/>
      <c r="LU390" s="21"/>
      <c r="LV390" s="21"/>
      <c r="LW390" s="21"/>
      <c r="LX390" s="21"/>
      <c r="LY390" s="21"/>
      <c r="LZ390" s="21"/>
      <c r="MA390" s="21"/>
      <c r="MB390" s="21"/>
      <c r="MC390" s="21"/>
      <c r="MD390" s="21"/>
      <c r="ME390" s="21"/>
      <c r="MF390" s="21"/>
      <c r="MG390" s="21"/>
      <c r="MH390" s="21"/>
      <c r="MI390" s="21"/>
      <c r="MJ390" s="21"/>
      <c r="MK390" s="21"/>
      <c r="ML390" s="21"/>
      <c r="MM390" s="21"/>
      <c r="MN390" s="21"/>
      <c r="MO390" s="21"/>
      <c r="MP390" s="21"/>
      <c r="MQ390" s="21"/>
      <c r="MR390" s="21"/>
      <c r="MS390" s="21"/>
      <c r="MT390" s="21"/>
      <c r="MU390" s="21"/>
      <c r="MV390" s="21"/>
      <c r="MW390" s="21"/>
      <c r="MX390" s="21"/>
      <c r="MY390" s="21"/>
      <c r="MZ390" s="21"/>
      <c r="NA390" s="21"/>
      <c r="NB390" s="21"/>
      <c r="NC390" s="21"/>
      <c r="ND390" s="21"/>
      <c r="NE390" s="21"/>
      <c r="NF390" s="21"/>
      <c r="NG390" s="21"/>
      <c r="NH390" s="21"/>
      <c r="NI390" s="21"/>
      <c r="NJ390" s="21"/>
      <c r="NK390" s="21"/>
      <c r="NL390" s="21"/>
      <c r="NM390" s="21"/>
      <c r="NN390" s="21"/>
      <c r="NO390" s="21"/>
      <c r="NP390" s="21"/>
      <c r="NQ390" s="21"/>
      <c r="NR390" s="21"/>
      <c r="NS390" s="21"/>
      <c r="NT390" s="21"/>
      <c r="NU390" s="21"/>
      <c r="NV390" s="21"/>
      <c r="NW390" s="21"/>
      <c r="NX390" s="21"/>
      <c r="NY390" s="21"/>
      <c r="NZ390" s="21"/>
      <c r="OA390" s="21"/>
      <c r="OB390" s="21"/>
      <c r="OC390" s="21"/>
      <c r="OD390" s="21"/>
      <c r="OE390" s="21"/>
      <c r="OF390" s="21"/>
      <c r="OG390" s="21"/>
      <c r="OH390" s="21"/>
      <c r="OI390" s="21"/>
      <c r="OJ390" s="21"/>
      <c r="OK390" s="21"/>
      <c r="OL390" s="21"/>
      <c r="OM390" s="21"/>
      <c r="ON390" s="21"/>
      <c r="OO390" s="21"/>
      <c r="OP390" s="21"/>
      <c r="OQ390" s="21"/>
      <c r="OR390" s="21"/>
      <c r="OS390" s="21"/>
      <c r="OT390" s="21"/>
      <c r="OU390" s="21"/>
      <c r="OV390" s="21"/>
      <c r="OW390" s="21"/>
      <c r="OX390" s="21"/>
      <c r="OY390" s="21"/>
      <c r="OZ390" s="21"/>
      <c r="PA390" s="21"/>
      <c r="PB390" s="21"/>
      <c r="PC390" s="21"/>
      <c r="PD390" s="21"/>
      <c r="PE390" s="21"/>
      <c r="PF390" s="21"/>
      <c r="PG390" s="21"/>
      <c r="PH390" s="21"/>
      <c r="PI390" s="21"/>
      <c r="PJ390" s="21"/>
      <c r="PK390" s="21"/>
      <c r="PL390" s="21"/>
      <c r="PM390" s="21"/>
      <c r="PN390" s="21"/>
      <c r="PO390" s="21"/>
      <c r="PP390" s="21"/>
      <c r="PQ390" s="21"/>
      <c r="PR390" s="21"/>
      <c r="PS390" s="21"/>
      <c r="PT390" s="21"/>
      <c r="PU390" s="21"/>
      <c r="PV390" s="21"/>
      <c r="PW390" s="21"/>
      <c r="PX390" s="21"/>
      <c r="PY390" s="21"/>
      <c r="PZ390" s="21"/>
      <c r="QA390" s="21"/>
      <c r="QB390" s="21"/>
      <c r="QC390" s="21"/>
      <c r="QD390" s="21"/>
      <c r="QE390" s="21"/>
      <c r="QF390" s="21"/>
      <c r="QG390" s="21"/>
      <c r="QH390" s="21"/>
      <c r="QI390" s="21"/>
      <c r="QJ390" s="21"/>
      <c r="QK390" s="21"/>
      <c r="QL390" s="21"/>
      <c r="QM390" s="21"/>
      <c r="QN390" s="21"/>
      <c r="QO390" s="21"/>
      <c r="QP390" s="21"/>
      <c r="QQ390" s="21"/>
      <c r="QR390" s="21"/>
      <c r="QS390" s="21"/>
      <c r="QT390" s="21"/>
      <c r="QU390" s="21"/>
      <c r="QV390" s="21"/>
      <c r="QW390" s="21"/>
      <c r="QX390" s="21"/>
      <c r="QY390" s="21"/>
      <c r="QZ390" s="21"/>
      <c r="RA390" s="21"/>
      <c r="RB390" s="21"/>
      <c r="RC390" s="21"/>
      <c r="RD390" s="21"/>
      <c r="RE390" s="21"/>
      <c r="RF390" s="21"/>
      <c r="RG390" s="21"/>
      <c r="RH390" s="21"/>
      <c r="RI390" s="21"/>
      <c r="RJ390" s="21"/>
      <c r="RK390" s="21"/>
      <c r="RL390" s="21"/>
      <c r="RM390" s="21"/>
      <c r="RN390" s="21"/>
      <c r="RO390" s="21"/>
      <c r="RP390" s="21"/>
      <c r="RQ390" s="21"/>
      <c r="RR390" s="21"/>
      <c r="RS390" s="21"/>
      <c r="RT390" s="21"/>
      <c r="RU390" s="21"/>
      <c r="RV390" s="21"/>
      <c r="RW390" s="21"/>
      <c r="RX390" s="21"/>
      <c r="RY390" s="21"/>
      <c r="RZ390" s="21"/>
      <c r="SA390" s="21"/>
      <c r="SB390" s="21"/>
      <c r="SC390" s="21"/>
      <c r="SD390" s="21"/>
      <c r="SE390" s="21"/>
      <c r="SF390" s="21"/>
      <c r="SG390" s="21"/>
      <c r="SH390" s="21"/>
      <c r="SI390" s="21"/>
      <c r="SJ390" s="21"/>
      <c r="SK390" s="21"/>
      <c r="SL390" s="21"/>
      <c r="SM390" s="21"/>
      <c r="SN390" s="21"/>
      <c r="SO390" s="21"/>
      <c r="SP390" s="21"/>
      <c r="SQ390" s="21"/>
      <c r="SR390" s="21"/>
      <c r="SS390" s="21"/>
      <c r="ST390" s="21"/>
      <c r="SU390" s="21"/>
      <c r="SV390" s="21"/>
      <c r="SW390" s="21"/>
      <c r="SX390" s="21"/>
      <c r="SY390" s="21"/>
      <c r="SZ390" s="21"/>
      <c r="TA390" s="21"/>
      <c r="TB390" s="21"/>
      <c r="TC390" s="21"/>
      <c r="TD390" s="21"/>
      <c r="TE390" s="21"/>
      <c r="TF390" s="21"/>
      <c r="TG390" s="21"/>
      <c r="TH390" s="21"/>
      <c r="TI390" s="21"/>
      <c r="TJ390" s="21"/>
      <c r="TK390" s="21"/>
      <c r="TL390" s="21"/>
      <c r="TM390" s="21"/>
      <c r="TN390" s="21"/>
      <c r="TO390" s="21"/>
      <c r="TP390" s="21"/>
    </row>
    <row r="391" spans="1:699" x14ac:dyDescent="0.25">
      <c r="A391" s="21"/>
      <c r="B391" s="13"/>
      <c r="D391" s="36"/>
      <c r="E391" s="36"/>
      <c r="F391" s="22"/>
      <c r="Y391" s="53"/>
      <c r="Z391" s="53"/>
      <c r="AD391" s="25"/>
      <c r="AG391" s="23"/>
      <c r="AH391" s="23"/>
      <c r="AI391" s="23"/>
      <c r="BF391" s="27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K391" s="21"/>
      <c r="CL391" s="21"/>
      <c r="CM391" s="21"/>
      <c r="CN391" s="105"/>
      <c r="CO391" s="105"/>
      <c r="CP391" s="105"/>
      <c r="CQ391" s="105"/>
      <c r="CR391" s="21"/>
      <c r="CS391" s="97"/>
      <c r="CT391" s="97"/>
      <c r="CU391" s="97"/>
      <c r="CV391" s="97"/>
      <c r="CW391" s="97"/>
      <c r="CX391" s="13"/>
      <c r="CY391" s="13"/>
      <c r="CZ391" s="104"/>
      <c r="DA391" s="104"/>
      <c r="DB391" s="104"/>
      <c r="DC391" s="104"/>
      <c r="DD391" s="104"/>
      <c r="DE391" s="21"/>
      <c r="DF391" s="21"/>
      <c r="DG391" s="21"/>
      <c r="DH391" s="21"/>
      <c r="DI391" s="21"/>
      <c r="DJ391" s="21"/>
      <c r="DK391" s="21"/>
      <c r="DL391" s="21"/>
      <c r="DM391" s="21"/>
      <c r="DN391" s="21"/>
      <c r="DO391" s="21"/>
      <c r="DP391" s="21"/>
      <c r="DV391" s="26"/>
      <c r="EB391" s="26"/>
      <c r="EC391" s="30"/>
      <c r="EU391" s="31"/>
      <c r="FM391" s="30"/>
      <c r="GE391" s="32"/>
      <c r="GW391" s="30"/>
      <c r="HO391" s="32"/>
      <c r="IG391" s="30"/>
      <c r="IY391" s="31"/>
      <c r="KI391" s="31"/>
      <c r="KZ391" s="21"/>
      <c r="LA391" s="21"/>
      <c r="LB391" s="21"/>
      <c r="LC391" s="21"/>
      <c r="LD391" s="21"/>
      <c r="LE391" s="21"/>
      <c r="LF391" s="21"/>
      <c r="LG391" s="21"/>
      <c r="LH391" s="21"/>
      <c r="LI391" s="21"/>
      <c r="LJ391" s="21"/>
      <c r="LK391" s="21"/>
      <c r="LL391" s="21"/>
      <c r="LM391" s="21"/>
      <c r="LN391" s="21"/>
      <c r="LO391" s="21"/>
      <c r="LP391" s="21"/>
      <c r="LQ391" s="21"/>
      <c r="LR391" s="21"/>
      <c r="LS391" s="21"/>
      <c r="LT391" s="21"/>
      <c r="LU391" s="21"/>
      <c r="LV391" s="21"/>
      <c r="LW391" s="21"/>
      <c r="LX391" s="21"/>
      <c r="LY391" s="21"/>
      <c r="LZ391" s="21"/>
      <c r="MA391" s="21"/>
      <c r="MB391" s="21"/>
      <c r="MC391" s="21"/>
      <c r="MD391" s="21"/>
      <c r="ME391" s="21"/>
      <c r="MF391" s="21"/>
      <c r="MG391" s="21"/>
      <c r="MH391" s="21"/>
      <c r="MI391" s="21"/>
      <c r="MJ391" s="21"/>
      <c r="MK391" s="21"/>
      <c r="ML391" s="21"/>
      <c r="MM391" s="21"/>
      <c r="MN391" s="21"/>
      <c r="MO391" s="21"/>
      <c r="MP391" s="21"/>
      <c r="MQ391" s="21"/>
      <c r="MR391" s="21"/>
      <c r="MS391" s="21"/>
      <c r="MT391" s="21"/>
      <c r="MU391" s="21"/>
      <c r="MV391" s="21"/>
      <c r="MW391" s="21"/>
      <c r="MX391" s="21"/>
      <c r="MY391" s="21"/>
      <c r="MZ391" s="21"/>
      <c r="NA391" s="21"/>
      <c r="NB391" s="21"/>
      <c r="NC391" s="21"/>
      <c r="ND391" s="21"/>
      <c r="NE391" s="21"/>
      <c r="NF391" s="21"/>
      <c r="NG391" s="21"/>
      <c r="NH391" s="21"/>
      <c r="NI391" s="21"/>
      <c r="NJ391" s="21"/>
      <c r="NK391" s="21"/>
      <c r="NL391" s="21"/>
      <c r="NM391" s="21"/>
      <c r="NN391" s="21"/>
      <c r="NO391" s="21"/>
      <c r="NP391" s="21"/>
      <c r="NQ391" s="21"/>
      <c r="NR391" s="21"/>
      <c r="NS391" s="21"/>
      <c r="NT391" s="21"/>
      <c r="NU391" s="21"/>
      <c r="NV391" s="21"/>
      <c r="NW391" s="21"/>
      <c r="NX391" s="21"/>
      <c r="NY391" s="21"/>
      <c r="NZ391" s="21"/>
      <c r="OA391" s="21"/>
      <c r="OB391" s="21"/>
      <c r="OC391" s="21"/>
      <c r="OD391" s="21"/>
      <c r="OE391" s="21"/>
      <c r="OF391" s="21"/>
      <c r="OG391" s="21"/>
      <c r="OH391" s="21"/>
      <c r="OI391" s="21"/>
      <c r="OJ391" s="21"/>
      <c r="OK391" s="21"/>
      <c r="OL391" s="21"/>
      <c r="OM391" s="21"/>
      <c r="ON391" s="21"/>
      <c r="OO391" s="21"/>
      <c r="OP391" s="21"/>
      <c r="OQ391" s="21"/>
      <c r="OR391" s="21"/>
      <c r="OS391" s="21"/>
      <c r="OT391" s="21"/>
      <c r="OU391" s="21"/>
      <c r="OV391" s="21"/>
      <c r="OW391" s="21"/>
      <c r="OX391" s="21"/>
      <c r="OY391" s="21"/>
      <c r="OZ391" s="21"/>
      <c r="PA391" s="21"/>
      <c r="PB391" s="21"/>
      <c r="PC391" s="21"/>
      <c r="PD391" s="21"/>
      <c r="PE391" s="21"/>
      <c r="PF391" s="21"/>
      <c r="PG391" s="21"/>
      <c r="PH391" s="21"/>
      <c r="PI391" s="21"/>
      <c r="PJ391" s="21"/>
      <c r="PK391" s="21"/>
      <c r="PL391" s="21"/>
      <c r="PM391" s="21"/>
      <c r="PN391" s="21"/>
      <c r="PO391" s="21"/>
      <c r="PP391" s="21"/>
      <c r="PQ391" s="21"/>
      <c r="PR391" s="21"/>
      <c r="PS391" s="21"/>
      <c r="PT391" s="21"/>
      <c r="PU391" s="21"/>
      <c r="PV391" s="21"/>
      <c r="PW391" s="21"/>
      <c r="PX391" s="21"/>
      <c r="PY391" s="21"/>
      <c r="PZ391" s="21"/>
      <c r="QA391" s="21"/>
      <c r="QB391" s="21"/>
      <c r="QC391" s="21"/>
      <c r="QD391" s="21"/>
      <c r="QE391" s="21"/>
      <c r="QF391" s="21"/>
      <c r="QG391" s="21"/>
      <c r="QH391" s="21"/>
      <c r="QI391" s="21"/>
      <c r="QJ391" s="21"/>
      <c r="QK391" s="21"/>
      <c r="QL391" s="21"/>
      <c r="QM391" s="21"/>
      <c r="QN391" s="21"/>
      <c r="QO391" s="21"/>
      <c r="QP391" s="21"/>
      <c r="QQ391" s="21"/>
      <c r="QR391" s="21"/>
      <c r="QS391" s="21"/>
      <c r="QT391" s="21"/>
      <c r="QU391" s="21"/>
      <c r="QV391" s="21"/>
      <c r="QW391" s="21"/>
      <c r="QX391" s="21"/>
      <c r="QY391" s="21"/>
      <c r="QZ391" s="21"/>
      <c r="RA391" s="21"/>
      <c r="RB391" s="21"/>
      <c r="RC391" s="21"/>
      <c r="RD391" s="21"/>
      <c r="RE391" s="21"/>
      <c r="RF391" s="21"/>
      <c r="RG391" s="21"/>
      <c r="RH391" s="21"/>
      <c r="RI391" s="21"/>
      <c r="RJ391" s="21"/>
      <c r="RK391" s="21"/>
      <c r="RL391" s="21"/>
      <c r="RM391" s="21"/>
      <c r="RN391" s="21"/>
      <c r="RO391" s="21"/>
      <c r="RP391" s="21"/>
      <c r="RQ391" s="21"/>
      <c r="RR391" s="21"/>
      <c r="RS391" s="21"/>
      <c r="RT391" s="21"/>
      <c r="RU391" s="21"/>
      <c r="RV391" s="21"/>
      <c r="RW391" s="21"/>
      <c r="RX391" s="21"/>
      <c r="RY391" s="21"/>
      <c r="RZ391" s="21"/>
      <c r="SA391" s="21"/>
      <c r="SB391" s="21"/>
      <c r="SC391" s="21"/>
      <c r="SD391" s="21"/>
      <c r="SE391" s="21"/>
      <c r="SF391" s="21"/>
      <c r="SG391" s="21"/>
      <c r="SH391" s="21"/>
      <c r="SI391" s="21"/>
      <c r="SJ391" s="21"/>
      <c r="SK391" s="21"/>
      <c r="SL391" s="21"/>
      <c r="SM391" s="21"/>
      <c r="SN391" s="21"/>
      <c r="SO391" s="21"/>
      <c r="SP391" s="21"/>
      <c r="SQ391" s="21"/>
      <c r="SR391" s="21"/>
      <c r="SS391" s="21"/>
      <c r="ST391" s="21"/>
      <c r="SU391" s="21"/>
      <c r="SV391" s="21"/>
      <c r="SW391" s="21"/>
      <c r="SX391" s="21"/>
      <c r="SY391" s="21"/>
      <c r="SZ391" s="21"/>
      <c r="TA391" s="21"/>
      <c r="TB391" s="21"/>
      <c r="TC391" s="21"/>
      <c r="TD391" s="21"/>
      <c r="TE391" s="21"/>
      <c r="TF391" s="21"/>
      <c r="TG391" s="21"/>
      <c r="TH391" s="21"/>
      <c r="TI391" s="21"/>
      <c r="TJ391" s="21"/>
      <c r="TK391" s="21"/>
      <c r="TL391" s="21"/>
      <c r="TM391" s="21"/>
      <c r="TN391" s="21"/>
      <c r="TO391" s="21"/>
      <c r="TP391" s="21"/>
    </row>
    <row r="392" spans="1:699" x14ac:dyDescent="0.25">
      <c r="A392" s="21"/>
      <c r="B392" s="66"/>
      <c r="D392" s="36"/>
      <c r="E392" s="36"/>
      <c r="F392" s="22"/>
      <c r="Y392" s="53"/>
      <c r="Z392" s="53"/>
      <c r="AD392" s="25"/>
      <c r="BF392" s="27"/>
      <c r="BG392" s="112"/>
      <c r="BH392" s="112"/>
      <c r="BI392" s="112"/>
      <c r="BJ392" s="112"/>
      <c r="BK392" s="112"/>
      <c r="BL392" s="112"/>
      <c r="BM392" s="112"/>
      <c r="BN392" s="112"/>
      <c r="BO392" s="112"/>
      <c r="BP392" s="112"/>
      <c r="BQ392" s="112"/>
      <c r="BR392" s="112"/>
      <c r="BS392" s="112"/>
      <c r="BT392" s="112"/>
      <c r="BU392" s="112"/>
      <c r="BV392" s="112"/>
      <c r="BW392" s="112"/>
      <c r="BX392" s="112"/>
      <c r="BY392" s="112"/>
      <c r="CN392" s="105"/>
      <c r="CO392" s="105"/>
      <c r="CP392" s="105"/>
      <c r="CX392" s="13"/>
      <c r="CY392" s="13"/>
      <c r="CZ392" s="26"/>
      <c r="DD392" s="29"/>
      <c r="DV392" s="26"/>
      <c r="EB392" s="26"/>
      <c r="EC392" s="30"/>
      <c r="EU392" s="31"/>
      <c r="FM392" s="30"/>
      <c r="GE392" s="32"/>
      <c r="GW392" s="30"/>
      <c r="HO392" s="32"/>
      <c r="IG392" s="30"/>
      <c r="IY392" s="31"/>
      <c r="KI392" s="31"/>
      <c r="KZ392" s="42"/>
      <c r="LA392" s="42"/>
      <c r="LB392" s="42"/>
      <c r="LC392" s="42"/>
      <c r="LD392" s="42"/>
      <c r="LE392" s="42"/>
      <c r="LF392" s="42"/>
      <c r="LG392" s="42"/>
      <c r="LH392" s="42"/>
      <c r="LI392" s="42"/>
      <c r="LJ392" s="42"/>
      <c r="LK392" s="42"/>
      <c r="LL392" s="42"/>
      <c r="LM392" s="42"/>
      <c r="LN392" s="42"/>
      <c r="LO392" s="42"/>
      <c r="LP392" s="42"/>
      <c r="LQ392" s="42"/>
      <c r="LR392" s="42"/>
      <c r="LS392" s="42"/>
      <c r="LT392" s="42"/>
      <c r="LU392" s="42"/>
      <c r="LV392" s="42"/>
      <c r="LW392" s="42"/>
      <c r="LX392" s="42"/>
      <c r="LY392" s="42"/>
      <c r="LZ392" s="42"/>
      <c r="MA392" s="42"/>
      <c r="MB392" s="42"/>
      <c r="MC392" s="42"/>
      <c r="MD392" s="42"/>
      <c r="ME392" s="42"/>
      <c r="MF392" s="42"/>
      <c r="MG392" s="42"/>
      <c r="MH392" s="42"/>
      <c r="MI392" s="42"/>
      <c r="MJ392" s="42"/>
      <c r="MK392" s="42"/>
      <c r="ML392" s="42"/>
      <c r="MM392" s="42"/>
      <c r="MN392" s="42"/>
      <c r="MO392" s="42"/>
      <c r="MP392" s="42"/>
      <c r="MQ392" s="42"/>
      <c r="MR392" s="42"/>
      <c r="MS392" s="42"/>
      <c r="MT392" s="42"/>
      <c r="MU392" s="42"/>
      <c r="MV392" s="42"/>
      <c r="MW392" s="42"/>
      <c r="MX392" s="42"/>
      <c r="MY392" s="42"/>
      <c r="MZ392" s="42"/>
      <c r="NA392" s="42"/>
      <c r="NB392" s="42"/>
      <c r="NC392" s="42"/>
      <c r="ND392" s="42"/>
      <c r="NE392" s="42"/>
      <c r="NF392" s="42"/>
      <c r="NG392" s="42"/>
      <c r="NH392" s="42"/>
      <c r="NI392" s="42"/>
      <c r="NJ392" s="42"/>
      <c r="NK392" s="42"/>
      <c r="NL392" s="42"/>
      <c r="NM392" s="42"/>
      <c r="NN392" s="42"/>
      <c r="NO392" s="42"/>
      <c r="NP392" s="42"/>
      <c r="NQ392" s="42"/>
      <c r="NR392" s="42"/>
      <c r="NS392" s="42"/>
      <c r="NT392" s="42"/>
      <c r="NU392" s="42"/>
      <c r="NV392" s="42"/>
      <c r="NW392" s="42"/>
      <c r="NX392" s="42"/>
      <c r="NY392" s="42"/>
      <c r="NZ392" s="42"/>
      <c r="OA392" s="42"/>
      <c r="OB392" s="42"/>
      <c r="OC392" s="42"/>
      <c r="OD392" s="42"/>
      <c r="OE392" s="42"/>
      <c r="OF392" s="42"/>
      <c r="OG392" s="42"/>
      <c r="OH392" s="42"/>
      <c r="OI392" s="42"/>
      <c r="OJ392" s="42"/>
      <c r="OK392" s="42"/>
      <c r="OL392" s="42"/>
      <c r="OM392" s="42"/>
      <c r="ON392" s="42"/>
      <c r="OO392" s="42"/>
      <c r="OP392" s="42"/>
      <c r="OQ392" s="42"/>
      <c r="OR392" s="42"/>
      <c r="OS392" s="42"/>
      <c r="OT392" s="42"/>
      <c r="OU392" s="42"/>
      <c r="OV392" s="42"/>
      <c r="OW392" s="42"/>
      <c r="OX392" s="42"/>
      <c r="OY392" s="42"/>
      <c r="OZ392" s="42"/>
      <c r="PA392" s="42"/>
      <c r="PB392" s="42"/>
      <c r="PC392" s="42"/>
      <c r="PD392" s="42"/>
      <c r="PE392" s="42"/>
      <c r="PF392" s="42"/>
      <c r="PG392" s="42"/>
      <c r="PH392" s="42"/>
      <c r="PI392" s="42"/>
      <c r="PJ392" s="42"/>
      <c r="PK392" s="42"/>
      <c r="PL392" s="42"/>
      <c r="PM392" s="42"/>
      <c r="PN392" s="42"/>
      <c r="PO392" s="42"/>
      <c r="PP392" s="42"/>
      <c r="PQ392" s="42"/>
      <c r="PR392" s="42"/>
      <c r="PS392" s="42"/>
      <c r="PT392" s="42"/>
      <c r="PU392" s="42"/>
      <c r="PV392" s="42"/>
      <c r="PW392" s="42"/>
      <c r="PX392" s="42"/>
      <c r="PY392" s="42"/>
      <c r="PZ392" s="42"/>
      <c r="QA392" s="42"/>
      <c r="QB392" s="42"/>
      <c r="QC392" s="42"/>
      <c r="QD392" s="42"/>
      <c r="QE392" s="42"/>
      <c r="QF392" s="42"/>
      <c r="QG392" s="42"/>
      <c r="QH392" s="42"/>
      <c r="QI392" s="42"/>
      <c r="QJ392" s="42"/>
      <c r="QK392" s="42"/>
      <c r="QL392" s="42"/>
      <c r="QM392" s="42"/>
      <c r="QN392" s="42"/>
      <c r="QO392" s="42"/>
      <c r="QP392" s="42"/>
      <c r="QQ392" s="42"/>
      <c r="QR392" s="42"/>
      <c r="QS392" s="42"/>
      <c r="QT392" s="42"/>
      <c r="QU392" s="42"/>
      <c r="QV392" s="42"/>
      <c r="QW392" s="42"/>
      <c r="QX392" s="42"/>
      <c r="QY392" s="42"/>
      <c r="QZ392" s="42"/>
      <c r="RA392" s="42"/>
      <c r="RB392" s="42"/>
      <c r="RC392" s="42"/>
      <c r="RD392" s="42"/>
      <c r="RE392" s="42"/>
      <c r="RF392" s="42"/>
      <c r="RG392" s="42"/>
      <c r="RH392" s="42"/>
      <c r="RI392" s="42"/>
      <c r="RJ392" s="42"/>
      <c r="RK392" s="42"/>
      <c r="RL392" s="42"/>
      <c r="RM392" s="42"/>
      <c r="RN392" s="42"/>
      <c r="RO392" s="42"/>
      <c r="RP392" s="42"/>
      <c r="RQ392" s="42"/>
      <c r="RR392" s="42"/>
      <c r="RS392" s="42"/>
      <c r="RT392" s="42"/>
      <c r="RU392" s="42"/>
      <c r="RV392" s="42"/>
      <c r="RW392" s="42"/>
      <c r="RX392" s="42"/>
      <c r="RY392" s="42"/>
      <c r="RZ392" s="42"/>
      <c r="SA392" s="42"/>
      <c r="SB392" s="42"/>
      <c r="SC392" s="42"/>
      <c r="SD392" s="42"/>
      <c r="SE392" s="42"/>
      <c r="SF392" s="42"/>
      <c r="SG392" s="42"/>
      <c r="SH392" s="42"/>
      <c r="SI392" s="42"/>
      <c r="SJ392" s="42"/>
      <c r="SK392" s="42"/>
      <c r="SL392" s="42"/>
      <c r="SM392" s="42"/>
      <c r="SN392" s="42"/>
      <c r="SO392" s="42"/>
      <c r="SP392" s="42"/>
      <c r="SQ392" s="42"/>
      <c r="SR392" s="42"/>
      <c r="SS392" s="42"/>
      <c r="ST392" s="42"/>
      <c r="SU392" s="42"/>
      <c r="SV392" s="42"/>
      <c r="SW392" s="42"/>
      <c r="SX392" s="42"/>
      <c r="SY392" s="42"/>
      <c r="SZ392" s="42"/>
      <c r="TA392" s="42"/>
      <c r="TB392" s="42"/>
      <c r="TC392" s="42"/>
      <c r="TD392" s="42"/>
      <c r="TE392" s="42"/>
      <c r="TF392" s="42"/>
      <c r="TG392" s="42"/>
      <c r="TH392" s="42"/>
      <c r="TI392" s="42"/>
      <c r="TJ392" s="42"/>
      <c r="TK392" s="42"/>
      <c r="TL392" s="42"/>
      <c r="TM392" s="42"/>
      <c r="TN392" s="42"/>
      <c r="TO392" s="42"/>
      <c r="TP392" s="42"/>
      <c r="TQ392" s="42"/>
      <c r="TR392" s="42"/>
      <c r="TS392" s="42"/>
      <c r="TT392" s="42"/>
      <c r="TU392" s="42"/>
      <c r="TV392" s="42"/>
      <c r="TW392" s="42"/>
      <c r="TX392" s="42"/>
      <c r="TY392" s="42"/>
      <c r="TZ392" s="42"/>
      <c r="UA392" s="42"/>
      <c r="UB392" s="42"/>
      <c r="UC392" s="42"/>
      <c r="UD392" s="42"/>
      <c r="UE392" s="42"/>
      <c r="UF392" s="42"/>
      <c r="UG392" s="42"/>
      <c r="UH392" s="42"/>
      <c r="UI392" s="42"/>
      <c r="UJ392" s="42"/>
      <c r="UK392" s="42"/>
      <c r="UL392" s="42"/>
      <c r="UM392" s="42"/>
      <c r="UN392" s="42"/>
      <c r="UO392" s="42"/>
      <c r="UP392" s="42"/>
      <c r="UQ392" s="42"/>
      <c r="UR392" s="42"/>
      <c r="US392" s="42"/>
      <c r="UT392" s="42"/>
      <c r="UU392" s="42"/>
      <c r="UV392" s="42"/>
      <c r="UW392" s="42"/>
      <c r="UX392" s="42"/>
      <c r="UY392" s="42"/>
      <c r="UZ392" s="42"/>
      <c r="VA392" s="42"/>
      <c r="VB392" s="42"/>
      <c r="VC392" s="42"/>
      <c r="VD392" s="42"/>
      <c r="VE392" s="42"/>
      <c r="VF392" s="42"/>
      <c r="VG392" s="42"/>
      <c r="VH392" s="42"/>
      <c r="VI392" s="42"/>
      <c r="VJ392" s="42"/>
      <c r="VK392" s="42"/>
      <c r="VL392" s="42"/>
      <c r="VM392" s="42"/>
      <c r="VN392" s="42"/>
      <c r="VO392" s="42"/>
      <c r="VP392" s="42"/>
      <c r="VQ392" s="42"/>
      <c r="VR392" s="42"/>
      <c r="VS392" s="42"/>
      <c r="VT392" s="42"/>
      <c r="VU392" s="42"/>
      <c r="VV392" s="42"/>
      <c r="VW392" s="42"/>
      <c r="VX392" s="42"/>
      <c r="VY392" s="42"/>
      <c r="VZ392" s="42"/>
      <c r="WA392" s="42"/>
      <c r="WB392" s="42"/>
      <c r="WC392" s="42"/>
      <c r="WD392" s="42"/>
      <c r="WE392" s="42"/>
      <c r="WF392" s="42"/>
      <c r="WG392" s="42"/>
      <c r="WH392" s="42"/>
      <c r="WI392" s="42"/>
      <c r="WJ392" s="42"/>
      <c r="WK392" s="42"/>
      <c r="WL392" s="42"/>
      <c r="WM392" s="42"/>
      <c r="WN392" s="42"/>
      <c r="WO392" s="42"/>
      <c r="WP392" s="42"/>
      <c r="WQ392" s="42"/>
      <c r="WR392" s="42"/>
      <c r="WS392" s="42"/>
      <c r="WT392" s="42"/>
      <c r="WU392" s="42"/>
      <c r="WV392" s="42"/>
      <c r="WW392" s="42"/>
      <c r="WX392" s="42"/>
      <c r="WY392" s="42"/>
      <c r="WZ392" s="42"/>
      <c r="XA392" s="42"/>
      <c r="XB392" s="42"/>
      <c r="XC392" s="42"/>
      <c r="XD392" s="42"/>
      <c r="XE392" s="42"/>
      <c r="XF392" s="42"/>
      <c r="XG392" s="42"/>
      <c r="XH392" s="42"/>
      <c r="XI392" s="42"/>
      <c r="XJ392" s="42"/>
      <c r="XK392" s="42"/>
      <c r="XL392" s="42"/>
      <c r="XM392" s="42"/>
      <c r="XN392" s="42"/>
      <c r="XO392" s="42"/>
      <c r="XP392" s="42"/>
      <c r="XQ392" s="42"/>
      <c r="XR392" s="42"/>
      <c r="XS392" s="42"/>
      <c r="XT392" s="42"/>
      <c r="XU392" s="42"/>
      <c r="XV392" s="42"/>
      <c r="XW392" s="42"/>
      <c r="XX392" s="42"/>
      <c r="XY392" s="42"/>
      <c r="XZ392" s="42"/>
      <c r="YA392" s="42"/>
      <c r="YB392" s="42"/>
      <c r="YC392" s="42"/>
      <c r="YD392" s="42"/>
      <c r="YE392" s="42"/>
      <c r="YF392" s="42"/>
      <c r="YG392" s="42"/>
      <c r="YH392" s="42"/>
      <c r="YI392" s="42"/>
      <c r="YJ392" s="42"/>
      <c r="YK392" s="42"/>
      <c r="YL392" s="42"/>
      <c r="YM392" s="42"/>
      <c r="YN392" s="42"/>
      <c r="YO392" s="42"/>
      <c r="YP392" s="42"/>
      <c r="YQ392" s="42"/>
      <c r="YR392" s="42"/>
      <c r="YS392" s="42"/>
      <c r="YT392" s="42"/>
      <c r="YU392" s="42"/>
      <c r="YV392" s="42"/>
      <c r="YW392" s="42"/>
      <c r="YX392" s="42"/>
      <c r="YY392" s="42"/>
      <c r="YZ392" s="42"/>
      <c r="ZA392" s="42"/>
      <c r="ZB392" s="42"/>
      <c r="ZC392" s="42"/>
      <c r="ZD392" s="42"/>
      <c r="ZE392" s="42"/>
      <c r="ZF392" s="42"/>
      <c r="ZG392" s="42"/>
      <c r="ZH392" s="42"/>
      <c r="ZI392" s="42"/>
      <c r="ZJ392" s="42"/>
      <c r="ZK392" s="42"/>
      <c r="ZL392" s="42"/>
      <c r="ZM392" s="42"/>
      <c r="ZN392" s="42"/>
      <c r="ZO392" s="42"/>
      <c r="ZP392" s="42"/>
      <c r="ZQ392" s="42"/>
      <c r="ZR392" s="42"/>
      <c r="ZS392" s="42"/>
      <c r="ZT392" s="42"/>
      <c r="ZU392" s="42"/>
      <c r="ZV392" s="42"/>
      <c r="ZW392" s="42"/>
    </row>
    <row r="393" spans="1:699" x14ac:dyDescent="0.25">
      <c r="B393" s="13"/>
      <c r="I393" s="111"/>
      <c r="AD393" s="6"/>
    </row>
    <row r="394" spans="1:699" x14ac:dyDescent="0.25">
      <c r="B394" s="13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105"/>
      <c r="CO394" s="105"/>
      <c r="CP394" s="105"/>
      <c r="CQ394" s="105"/>
      <c r="CR394" s="105"/>
      <c r="CW394" s="6"/>
      <c r="DD394" s="6"/>
    </row>
    <row r="395" spans="1:699" x14ac:dyDescent="0.25">
      <c r="B395" s="13"/>
      <c r="CN395" s="105"/>
      <c r="CO395" s="105"/>
      <c r="CP395" s="105"/>
      <c r="CQ395" s="105"/>
      <c r="CR395" s="105"/>
      <c r="CZ395" s="26"/>
      <c r="DD395" s="29"/>
      <c r="DQ395" s="26"/>
      <c r="DR395" s="26"/>
      <c r="DS395" s="26"/>
      <c r="DT395" s="26"/>
      <c r="DU395" s="26"/>
      <c r="DV395" s="26"/>
      <c r="EB395" s="26"/>
    </row>
    <row r="397" spans="1:699" x14ac:dyDescent="0.25">
      <c r="AF397" s="23"/>
      <c r="AG397" s="23"/>
      <c r="AH397" s="23"/>
    </row>
    <row r="400" spans="1:699" x14ac:dyDescent="0.25">
      <c r="A400" s="21"/>
      <c r="B400" s="82"/>
      <c r="D400" s="119"/>
      <c r="E400" s="119"/>
      <c r="F400" s="22"/>
      <c r="G400" s="36"/>
      <c r="Y400" s="53"/>
      <c r="Z400" s="53"/>
      <c r="AD400" s="25"/>
      <c r="BF400" s="27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K400" s="21"/>
      <c r="CL400" s="21"/>
      <c r="CM400" s="21"/>
      <c r="CN400" s="105"/>
      <c r="CO400" s="6"/>
      <c r="CR400" s="21"/>
      <c r="CS400" s="97"/>
      <c r="CT400" s="97"/>
      <c r="CU400" s="97"/>
      <c r="CV400" s="97"/>
      <c r="CW400" s="97"/>
      <c r="CX400" s="13"/>
      <c r="CY400" s="93"/>
      <c r="CZ400" s="104"/>
      <c r="DA400" s="21"/>
      <c r="DB400" s="21"/>
      <c r="DC400" s="21"/>
      <c r="DD400" s="104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V400" s="26"/>
      <c r="EB400" s="26"/>
      <c r="EC400" s="30"/>
      <c r="EU400" s="31"/>
      <c r="FM400" s="30"/>
      <c r="GE400" s="32"/>
      <c r="GW400" s="30"/>
      <c r="HO400" s="32"/>
      <c r="IG400" s="30"/>
      <c r="IY400" s="31"/>
      <c r="KI400" s="31"/>
      <c r="KZ400" s="21"/>
      <c r="LA400" s="21"/>
      <c r="LB400" s="21"/>
      <c r="LC400" s="21"/>
      <c r="LD400" s="21"/>
      <c r="LE400" s="21"/>
      <c r="LF400" s="21"/>
      <c r="LG400" s="21"/>
      <c r="LH400" s="21"/>
      <c r="LI400" s="21"/>
      <c r="LJ400" s="21"/>
      <c r="LK400" s="21"/>
      <c r="LL400" s="21"/>
      <c r="LM400" s="21"/>
      <c r="LN400" s="21"/>
      <c r="LO400" s="21"/>
      <c r="LP400" s="21"/>
      <c r="LQ400" s="21"/>
      <c r="LR400" s="21"/>
      <c r="LS400" s="21"/>
      <c r="LT400" s="21"/>
      <c r="LU400" s="21"/>
      <c r="LV400" s="21"/>
      <c r="LW400" s="21"/>
      <c r="LX400" s="21"/>
      <c r="LY400" s="21"/>
      <c r="LZ400" s="21"/>
      <c r="MA400" s="21"/>
      <c r="MB400" s="21"/>
      <c r="MC400" s="21"/>
      <c r="MD400" s="21"/>
      <c r="ME400" s="21"/>
      <c r="MF400" s="21"/>
      <c r="MG400" s="21"/>
      <c r="MH400" s="21"/>
      <c r="MI400" s="21"/>
      <c r="MJ400" s="21"/>
      <c r="MK400" s="21"/>
      <c r="ML400" s="21"/>
      <c r="MM400" s="21"/>
      <c r="MN400" s="21"/>
      <c r="MO400" s="21"/>
      <c r="MP400" s="21"/>
      <c r="MQ400" s="21"/>
      <c r="MR400" s="21"/>
      <c r="MS400" s="21"/>
      <c r="MT400" s="21"/>
      <c r="MU400" s="21"/>
      <c r="MV400" s="21"/>
      <c r="MW400" s="21"/>
      <c r="MX400" s="21"/>
      <c r="MY400" s="21"/>
      <c r="MZ400" s="21"/>
      <c r="NA400" s="21"/>
      <c r="NB400" s="21"/>
      <c r="NC400" s="21"/>
      <c r="ND400" s="21"/>
      <c r="NE400" s="21"/>
      <c r="NF400" s="21"/>
      <c r="NG400" s="21"/>
      <c r="NH400" s="21"/>
      <c r="NI400" s="21"/>
      <c r="NJ400" s="21"/>
      <c r="NK400" s="21"/>
      <c r="NL400" s="21"/>
      <c r="NM400" s="21"/>
      <c r="NN400" s="21"/>
      <c r="NO400" s="21"/>
      <c r="NP400" s="21"/>
      <c r="NQ400" s="21"/>
      <c r="NR400" s="21"/>
      <c r="NS400" s="21"/>
      <c r="NT400" s="21"/>
      <c r="NU400" s="21"/>
      <c r="NV400" s="21"/>
      <c r="NW400" s="21"/>
      <c r="NX400" s="21"/>
      <c r="NY400" s="21"/>
      <c r="NZ400" s="21"/>
      <c r="OA400" s="21"/>
      <c r="OB400" s="21"/>
      <c r="OC400" s="21"/>
      <c r="OD400" s="21"/>
      <c r="OE400" s="21"/>
      <c r="OF400" s="21"/>
      <c r="OG400" s="21"/>
      <c r="OH400" s="21"/>
      <c r="OI400" s="21"/>
      <c r="OJ400" s="21"/>
      <c r="OK400" s="21"/>
      <c r="OL400" s="21"/>
      <c r="OM400" s="21"/>
      <c r="ON400" s="21"/>
      <c r="OO400" s="21"/>
      <c r="OP400" s="21"/>
      <c r="OQ400" s="21"/>
      <c r="OR400" s="21"/>
      <c r="OS400" s="21"/>
      <c r="OT400" s="21"/>
      <c r="OU400" s="21"/>
      <c r="OV400" s="21"/>
      <c r="OW400" s="21"/>
      <c r="OX400" s="21"/>
      <c r="OY400" s="21"/>
      <c r="OZ400" s="21"/>
      <c r="PA400" s="21"/>
      <c r="PB400" s="21"/>
      <c r="PC400" s="21"/>
      <c r="PD400" s="21"/>
      <c r="PE400" s="21"/>
      <c r="PF400" s="21"/>
      <c r="PG400" s="21"/>
      <c r="PH400" s="21"/>
      <c r="PI400" s="21"/>
      <c r="PJ400" s="21"/>
      <c r="PK400" s="21"/>
      <c r="PL400" s="21"/>
      <c r="PM400" s="21"/>
      <c r="PN400" s="21"/>
      <c r="PO400" s="21"/>
      <c r="PP400" s="21"/>
      <c r="PQ400" s="21"/>
      <c r="PR400" s="21"/>
      <c r="PS400" s="21"/>
      <c r="PT400" s="21"/>
      <c r="PU400" s="21"/>
      <c r="PV400" s="21"/>
      <c r="PW400" s="21"/>
      <c r="PX400" s="21"/>
      <c r="PY400" s="21"/>
      <c r="PZ400" s="21"/>
      <c r="QA400" s="21"/>
      <c r="QB400" s="21"/>
      <c r="QC400" s="21"/>
      <c r="QD400" s="21"/>
      <c r="QE400" s="21"/>
      <c r="QF400" s="21"/>
      <c r="QG400" s="21"/>
      <c r="QH400" s="21"/>
      <c r="QI400" s="21"/>
      <c r="QJ400" s="21"/>
      <c r="QK400" s="21"/>
      <c r="QL400" s="21"/>
      <c r="QM400" s="21"/>
      <c r="QN400" s="21"/>
      <c r="QO400" s="21"/>
      <c r="QP400" s="21"/>
      <c r="QQ400" s="21"/>
      <c r="QR400" s="21"/>
      <c r="QS400" s="21"/>
      <c r="QT400" s="21"/>
      <c r="QU400" s="21"/>
      <c r="QV400" s="21"/>
      <c r="QW400" s="21"/>
      <c r="QX400" s="21"/>
      <c r="QY400" s="21"/>
      <c r="QZ400" s="21"/>
      <c r="RA400" s="21"/>
      <c r="RB400" s="21"/>
      <c r="RC400" s="21"/>
      <c r="RD400" s="21"/>
      <c r="RE400" s="21"/>
      <c r="RF400" s="21"/>
      <c r="RG400" s="21"/>
      <c r="RH400" s="21"/>
      <c r="RI400" s="21"/>
      <c r="RJ400" s="21"/>
      <c r="RK400" s="21"/>
      <c r="RL400" s="21"/>
      <c r="RM400" s="21"/>
      <c r="RN400" s="21"/>
      <c r="RO400" s="21"/>
      <c r="RP400" s="21"/>
      <c r="RQ400" s="21"/>
      <c r="RR400" s="21"/>
      <c r="RS400" s="21"/>
      <c r="RT400" s="21"/>
      <c r="RU400" s="21"/>
      <c r="RV400" s="21"/>
      <c r="RW400" s="21"/>
      <c r="RX400" s="21"/>
      <c r="RY400" s="21"/>
      <c r="RZ400" s="21"/>
      <c r="SA400" s="21"/>
      <c r="SB400" s="21"/>
      <c r="SC400" s="21"/>
      <c r="SD400" s="21"/>
      <c r="SE400" s="21"/>
      <c r="SF400" s="21"/>
      <c r="SG400" s="21"/>
      <c r="SH400" s="21"/>
      <c r="SI400" s="21"/>
      <c r="SJ400" s="21"/>
      <c r="SK400" s="21"/>
      <c r="SL400" s="21"/>
      <c r="SM400" s="21"/>
      <c r="SN400" s="21"/>
      <c r="SO400" s="21"/>
      <c r="SP400" s="21"/>
      <c r="SQ400" s="21"/>
      <c r="SR400" s="21"/>
      <c r="SS400" s="21"/>
      <c r="ST400" s="21"/>
      <c r="SU400" s="21"/>
      <c r="SV400" s="21"/>
      <c r="SW400" s="21"/>
      <c r="SX400" s="21"/>
      <c r="SY400" s="21"/>
      <c r="SZ400" s="21"/>
      <c r="TA400" s="21"/>
      <c r="TB400" s="21"/>
      <c r="TC400" s="21"/>
      <c r="TD400" s="21"/>
      <c r="TE400" s="21"/>
      <c r="TF400" s="21"/>
      <c r="TG400" s="21"/>
      <c r="TH400" s="21"/>
      <c r="TI400" s="21"/>
      <c r="TJ400" s="21"/>
      <c r="TK400" s="21"/>
      <c r="TL400" s="21"/>
      <c r="TM400" s="21"/>
      <c r="TN400" s="21"/>
      <c r="TO400" s="21"/>
      <c r="TP400" s="21"/>
    </row>
    <row r="401" spans="2:2" x14ac:dyDescent="0.25">
      <c r="B401" s="13"/>
    </row>
  </sheetData>
  <autoFilter ref="A1:ATJ402" xr:uid="{CAE631BC-40EA-834A-876F-137E4FB919E4}">
    <sortState xmlns:xlrd2="http://schemas.microsoft.com/office/spreadsheetml/2017/richdata2" ref="A2:ATJ402">
      <sortCondition ref="AA1:AA4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 Physiology data</vt:lpstr>
      <vt:lpstr>Slice v VD position</vt:lpstr>
      <vt:lpstr>Sheet4</vt:lpstr>
      <vt:lpstr>Excluded cells with anatomy 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2018-04-24T16:10:10Z</dcterms:created>
  <dcterms:modified xsi:type="dcterms:W3CDTF">2020-11-12T20:49:28Z</dcterms:modified>
</cp:coreProperties>
</file>