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barish/Downloads/Evidence based mgmnt /Final project/"/>
    </mc:Choice>
  </mc:AlternateContent>
  <xr:revisionPtr revIDLastSave="0" documentId="13_ncr:1_{99EE19B1-5E27-5544-9494-EEBE4C2F6A1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BC auction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87" i="1" l="1"/>
  <c r="AN87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2" i="2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2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49" i="1"/>
  <c r="AQ51" i="1"/>
  <c r="AQ50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2" i="1"/>
  <c r="AM2" i="1"/>
  <c r="F77" i="1"/>
</calcChain>
</file>

<file path=xl/sharedStrings.xml><?xml version="1.0" encoding="utf-8"?>
<sst xmlns="http://schemas.openxmlformats.org/spreadsheetml/2006/main" count="233" uniqueCount="155">
  <si>
    <t>idno</t>
  </si>
  <si>
    <t>auction</t>
  </si>
  <si>
    <t>consign</t>
  </si>
  <si>
    <t>sold</t>
  </si>
  <si>
    <t>lotdamag</t>
  </si>
  <si>
    <t>grossrev</t>
  </si>
  <si>
    <t>ebitda</t>
  </si>
  <si>
    <t>ftterm</t>
  </si>
  <si>
    <t>fthead</t>
  </si>
  <si>
    <t>ptterm</t>
  </si>
  <si>
    <t>pthead</t>
  </si>
  <si>
    <t>wcclaims</t>
  </si>
  <si>
    <t>osha</t>
  </si>
  <si>
    <t>type</t>
  </si>
  <si>
    <t>legacy</t>
  </si>
  <si>
    <t>training</t>
  </si>
  <si>
    <t>t1</t>
  </si>
  <si>
    <t>t2</t>
  </si>
  <si>
    <t>t3</t>
  </si>
  <si>
    <t>trhrs</t>
  </si>
  <si>
    <t>prof</t>
  </si>
  <si>
    <t>pfevale</t>
  </si>
  <si>
    <t>jobdesc</t>
  </si>
  <si>
    <t>selection</t>
  </si>
  <si>
    <t>griev</t>
  </si>
  <si>
    <t>fininf</t>
  </si>
  <si>
    <t>plninf</t>
  </si>
  <si>
    <t>rotat</t>
  </si>
  <si>
    <t>cross</t>
  </si>
  <si>
    <t>bonus</t>
  </si>
  <si>
    <t>merit</t>
  </si>
  <si>
    <t>senpay</t>
  </si>
  <si>
    <t>intprom</t>
  </si>
  <si>
    <t>intpost</t>
  </si>
  <si>
    <t>applic</t>
  </si>
  <si>
    <t>gmten</t>
  </si>
  <si>
    <t>ei</t>
  </si>
  <si>
    <t>oc</t>
  </si>
  <si>
    <t>Albany</t>
  </si>
  <si>
    <t>Ark-La-Tex</t>
  </si>
  <si>
    <t>Atlanta</t>
  </si>
  <si>
    <t>Austin</t>
  </si>
  <si>
    <t>Baton Rouge</t>
  </si>
  <si>
    <t>Birmingham</t>
  </si>
  <si>
    <t>Boston</t>
  </si>
  <si>
    <t>Buffalo</t>
  </si>
  <si>
    <t>Calgary</t>
  </si>
  <si>
    <t>Cary</t>
  </si>
  <si>
    <t>Central Ark</t>
  </si>
  <si>
    <t>Charlotte</t>
  </si>
  <si>
    <t>Cherry Hill</t>
  </si>
  <si>
    <t>Cinci/Dayton</t>
  </si>
  <si>
    <t>Clearwater</t>
  </si>
  <si>
    <t>Cleveland</t>
  </si>
  <si>
    <t>Co Springs</t>
  </si>
  <si>
    <t>Concord</t>
  </si>
  <si>
    <t>Dallas</t>
  </si>
  <si>
    <t>Dartmouth</t>
  </si>
  <si>
    <t>Des Moines</t>
  </si>
  <si>
    <t>Edmonton S</t>
  </si>
  <si>
    <t>El Dorado</t>
  </si>
  <si>
    <t>El Paso</t>
  </si>
  <si>
    <t>Eugene</t>
  </si>
  <si>
    <t>Golden Gate</t>
  </si>
  <si>
    <t>Grapevine</t>
  </si>
  <si>
    <t>Green Bay</t>
  </si>
  <si>
    <t>Halifax</t>
  </si>
  <si>
    <t>Hamilton</t>
  </si>
  <si>
    <t>Houston</t>
  </si>
  <si>
    <t>Indy</t>
  </si>
  <si>
    <t>Iowa City</t>
  </si>
  <si>
    <t>Jacksonville</t>
  </si>
  <si>
    <t>Kansas City</t>
  </si>
  <si>
    <t>Kitchener</t>
  </si>
  <si>
    <t>Knoxville</t>
  </si>
  <si>
    <t>Lansing</t>
  </si>
  <si>
    <t>Las Vegas</t>
  </si>
  <si>
    <t>Les Cedres</t>
  </si>
  <si>
    <t>Lexington</t>
  </si>
  <si>
    <t>Lincoln</t>
  </si>
  <si>
    <t>Little Rock</t>
  </si>
  <si>
    <t>Long Beach</t>
  </si>
  <si>
    <t>Los Angeles</t>
  </si>
  <si>
    <t>Memphis</t>
  </si>
  <si>
    <t>Moncton</t>
  </si>
  <si>
    <t>Montreal</t>
  </si>
  <si>
    <t>Nashville</t>
  </si>
  <si>
    <t>New Jersey</t>
  </si>
  <si>
    <t>Ocala</t>
  </si>
  <si>
    <t>Orlando-San</t>
  </si>
  <si>
    <t>Ottawa</t>
  </si>
  <si>
    <t>Pittsburg</t>
  </si>
  <si>
    <t>Rhode Island</t>
  </si>
  <si>
    <t>Richmond</t>
  </si>
  <si>
    <t>Riverside</t>
  </si>
  <si>
    <t>Roakoe</t>
  </si>
  <si>
    <t>S. Indiana</t>
  </si>
  <si>
    <t>Sacramento</t>
  </si>
  <si>
    <t>San Antonio</t>
  </si>
  <si>
    <t>San Diego</t>
  </si>
  <si>
    <t>SanteFe</t>
  </si>
  <si>
    <t>Saskatoon</t>
  </si>
  <si>
    <t>Seattle</t>
  </si>
  <si>
    <t>South Florida</t>
  </si>
  <si>
    <t>Springfield</t>
  </si>
  <si>
    <t>St. John's</t>
  </si>
  <si>
    <t>St. Louis</t>
  </si>
  <si>
    <t>Storrs</t>
  </si>
  <si>
    <t>Toronto</t>
  </si>
  <si>
    <t>Tulsa</t>
  </si>
  <si>
    <t>Vancouver</t>
  </si>
  <si>
    <t>Victoria</t>
  </si>
  <si>
    <t>Winnipeg</t>
  </si>
  <si>
    <t>Full time turnover percent</t>
  </si>
  <si>
    <t>Total consign</t>
  </si>
  <si>
    <t>Part time turnover percent</t>
  </si>
  <si>
    <t>EBIDTA  as per of gross rev</t>
  </si>
  <si>
    <t>Gross rev per car</t>
  </si>
  <si>
    <t>Workman's Comp claims</t>
  </si>
  <si>
    <t>OSHA incidents</t>
  </si>
  <si>
    <t>Lot damage per car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</si>
  <si>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</si>
  <si>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</si>
  <si>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</si>
  <si>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</si>
  <si>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</si>
  <si>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</si>
  <si>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</si>
  <si>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</si>
  <si>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</si>
  <si>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</si>
  <si>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</si>
  <si>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</si>
  <si>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</si>
  <si>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</si>
  <si>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</si>
  <si>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</si>
  <si>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</si>
  <si>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</si>
  <si>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</si>
  <si>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</si>
  <si>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</si>
  <si>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</si>
  <si>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</si>
  <si>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</si>
  <si>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</si>
  <si>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</si>
  <si>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ebitda</t>
  </si>
  <si>
    <t>Residuals</t>
  </si>
  <si>
    <t>Predicted 10350476.143</t>
  </si>
  <si>
    <t>Predicted Full time turnover percent</t>
  </si>
  <si>
    <t>fulltime turnover percent</t>
  </si>
  <si>
    <t>parttime turnover percent</t>
  </si>
  <si>
    <t xml:space="preserve">OSHA incidents </t>
  </si>
  <si>
    <t>lot damage per car consigned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</si>
</sst>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0411198600175"/>
          <c:y val="0.12076407115777195"/>
          <c:w val="0.78328477690288711"/>
          <c:h val="0.77187481773111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'ABC auctions'!$AN$1</c:f>
              <c:strCache>
                <c:ptCount val="1"/>
                <c:pt idx="0">
                  <c:v>Full time turnover percent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'ABC auctions'!$G$2:$G$77</c:f>
              <c:numCache>
                <c:formatCode>"$"#,##0.00</c:formatCode>
                <c:ptCount val="76"/>
                <c:pt idx="0">
                  <c:v>10350476.142999999</c:v>
                </c:pt>
                <c:pt idx="1">
                  <c:v>4680368</c:v>
                </c:pt>
                <c:pt idx="2">
                  <c:v>8383278</c:v>
                </c:pt>
                <c:pt idx="3">
                  <c:v>1633827</c:v>
                </c:pt>
                <c:pt idx="4">
                  <c:v>2729447</c:v>
                </c:pt>
                <c:pt idx="5">
                  <c:v>7542541</c:v>
                </c:pt>
                <c:pt idx="6">
                  <c:v>8427746</c:v>
                </c:pt>
                <c:pt idx="7">
                  <c:v>8449676</c:v>
                </c:pt>
                <c:pt idx="8">
                  <c:v>6111454.5</c:v>
                </c:pt>
                <c:pt idx="9">
                  <c:v>6210670.7286</c:v>
                </c:pt>
                <c:pt idx="10">
                  <c:v>29814</c:v>
                </c:pt>
                <c:pt idx="11">
                  <c:v>5659715</c:v>
                </c:pt>
                <c:pt idx="12">
                  <c:v>12316310.829299999</c:v>
                </c:pt>
                <c:pt idx="13">
                  <c:v>4077833</c:v>
                </c:pt>
                <c:pt idx="14">
                  <c:v>615499</c:v>
                </c:pt>
                <c:pt idx="15">
                  <c:v>2585365</c:v>
                </c:pt>
                <c:pt idx="16">
                  <c:v>2641456</c:v>
                </c:pt>
                <c:pt idx="17">
                  <c:v>762631</c:v>
                </c:pt>
                <c:pt idx="18">
                  <c:v>10278204</c:v>
                </c:pt>
                <c:pt idx="19">
                  <c:v>7996108.5</c:v>
                </c:pt>
                <c:pt idx="20">
                  <c:v>2015926</c:v>
                </c:pt>
                <c:pt idx="21">
                  <c:v>3071239</c:v>
                </c:pt>
                <c:pt idx="22">
                  <c:v>5399563.051</c:v>
                </c:pt>
                <c:pt idx="23">
                  <c:v>-445374.36439999996</c:v>
                </c:pt>
                <c:pt idx="24">
                  <c:v>1440741.4065999999</c:v>
                </c:pt>
                <c:pt idx="25">
                  <c:v>7574156</c:v>
                </c:pt>
                <c:pt idx="26">
                  <c:v>1613279.5</c:v>
                </c:pt>
                <c:pt idx="27">
                  <c:v>4436374.3905999996</c:v>
                </c:pt>
                <c:pt idx="28">
                  <c:v>1867948</c:v>
                </c:pt>
                <c:pt idx="29">
                  <c:v>2613410.5</c:v>
                </c:pt>
                <c:pt idx="30">
                  <c:v>42247</c:v>
                </c:pt>
                <c:pt idx="31">
                  <c:v>9497059</c:v>
                </c:pt>
                <c:pt idx="32">
                  <c:v>2926579.2443999997</c:v>
                </c:pt>
                <c:pt idx="33">
                  <c:v>1654074</c:v>
                </c:pt>
                <c:pt idx="34">
                  <c:v>6255056</c:v>
                </c:pt>
                <c:pt idx="35">
                  <c:v>1268604</c:v>
                </c:pt>
                <c:pt idx="36">
                  <c:v>1836016</c:v>
                </c:pt>
                <c:pt idx="37">
                  <c:v>1287933</c:v>
                </c:pt>
                <c:pt idx="38">
                  <c:v>2613410.5</c:v>
                </c:pt>
                <c:pt idx="39">
                  <c:v>5322697.5</c:v>
                </c:pt>
                <c:pt idx="40">
                  <c:v>5656072</c:v>
                </c:pt>
                <c:pt idx="41">
                  <c:v>1038871.417</c:v>
                </c:pt>
                <c:pt idx="42">
                  <c:v>1070710</c:v>
                </c:pt>
                <c:pt idx="43">
                  <c:v>958154.43059999996</c:v>
                </c:pt>
                <c:pt idx="44">
                  <c:v>-326186</c:v>
                </c:pt>
                <c:pt idx="45">
                  <c:v>4184310</c:v>
                </c:pt>
                <c:pt idx="46">
                  <c:v>3954565</c:v>
                </c:pt>
                <c:pt idx="47">
                  <c:v>1561974.5</c:v>
                </c:pt>
                <c:pt idx="48">
                  <c:v>3720028.25</c:v>
                </c:pt>
                <c:pt idx="49">
                  <c:v>7580545</c:v>
                </c:pt>
                <c:pt idx="50">
                  <c:v>-340516</c:v>
                </c:pt>
                <c:pt idx="51">
                  <c:v>1055179</c:v>
                </c:pt>
                <c:pt idx="52">
                  <c:v>2257910</c:v>
                </c:pt>
                <c:pt idx="53">
                  <c:v>3249139</c:v>
                </c:pt>
                <c:pt idx="54">
                  <c:v>4548609</c:v>
                </c:pt>
                <c:pt idx="55">
                  <c:v>3082950.3139999998</c:v>
                </c:pt>
                <c:pt idx="56">
                  <c:v>1895459.25</c:v>
                </c:pt>
                <c:pt idx="57">
                  <c:v>2132719.9822999998</c:v>
                </c:pt>
                <c:pt idx="58">
                  <c:v>701739</c:v>
                </c:pt>
                <c:pt idx="59">
                  <c:v>424727</c:v>
                </c:pt>
                <c:pt idx="60">
                  <c:v>3206232</c:v>
                </c:pt>
                <c:pt idx="61">
                  <c:v>3157806</c:v>
                </c:pt>
                <c:pt idx="62">
                  <c:v>5713256.8739999998</c:v>
                </c:pt>
                <c:pt idx="63">
                  <c:v>952196</c:v>
                </c:pt>
                <c:pt idx="64">
                  <c:v>2305938</c:v>
                </c:pt>
                <c:pt idx="65">
                  <c:v>2753524.5</c:v>
                </c:pt>
                <c:pt idx="66">
                  <c:v>2143386</c:v>
                </c:pt>
                <c:pt idx="67">
                  <c:v>1872582.5</c:v>
                </c:pt>
                <c:pt idx="68">
                  <c:v>695404</c:v>
                </c:pt>
                <c:pt idx="69">
                  <c:v>605399</c:v>
                </c:pt>
                <c:pt idx="70">
                  <c:v>1777275</c:v>
                </c:pt>
                <c:pt idx="71">
                  <c:v>1629067</c:v>
                </c:pt>
                <c:pt idx="72">
                  <c:v>4972490</c:v>
                </c:pt>
                <c:pt idx="73">
                  <c:v>940243</c:v>
                </c:pt>
                <c:pt idx="74">
                  <c:v>3385743</c:v>
                </c:pt>
              </c:numCache>
            </c:numRef>
          </c:xVal>
          <c:yVal>
            <c:numRef>
              <c:f>'ABC auctions'!$AN$2:$AN$77</c:f>
              <c:numCache>
                <c:formatCode>General</c:formatCode>
                <c:ptCount val="76"/>
                <c:pt idx="0">
                  <c:v>55.647382920110189</c:v>
                </c:pt>
                <c:pt idx="1">
                  <c:v>83.739837398373979</c:v>
                </c:pt>
                <c:pt idx="2">
                  <c:v>46.527777777777779</c:v>
                </c:pt>
                <c:pt idx="3">
                  <c:v>87.179487179487182</c:v>
                </c:pt>
                <c:pt idx="4">
                  <c:v>55.208333333333336</c:v>
                </c:pt>
                <c:pt idx="5">
                  <c:v>47.037037037037038</c:v>
                </c:pt>
                <c:pt idx="6">
                  <c:v>51.083591331269353</c:v>
                </c:pt>
                <c:pt idx="7">
                  <c:v>58.020477815699657</c:v>
                </c:pt>
                <c:pt idx="8">
                  <c:v>72.932330827067673</c:v>
                </c:pt>
                <c:pt idx="9">
                  <c:v>94.801980198019791</c:v>
                </c:pt>
                <c:pt idx="10">
                  <c:v>26.190476190476193</c:v>
                </c:pt>
                <c:pt idx="11">
                  <c:v>98.82352941176471</c:v>
                </c:pt>
                <c:pt idx="12">
                  <c:v>33.273381294964025</c:v>
                </c:pt>
                <c:pt idx="13">
                  <c:v>78.94736842105263</c:v>
                </c:pt>
                <c:pt idx="14">
                  <c:v>74.193548387096769</c:v>
                </c:pt>
                <c:pt idx="15">
                  <c:v>105.88235294117648</c:v>
                </c:pt>
                <c:pt idx="16">
                  <c:v>66.141732283464577</c:v>
                </c:pt>
                <c:pt idx="17">
                  <c:v>59.45945945945946</c:v>
                </c:pt>
                <c:pt idx="18">
                  <c:v>42.148760330578511</c:v>
                </c:pt>
                <c:pt idx="19">
                  <c:v>46.97508896797153</c:v>
                </c:pt>
                <c:pt idx="20">
                  <c:v>90.322580645161281</c:v>
                </c:pt>
                <c:pt idx="21">
                  <c:v>22.222222222222221</c:v>
                </c:pt>
                <c:pt idx="22">
                  <c:v>57.201646090534972</c:v>
                </c:pt>
                <c:pt idx="23">
                  <c:v>94.573643410852711</c:v>
                </c:pt>
                <c:pt idx="24">
                  <c:v>17.391304347826086</c:v>
                </c:pt>
                <c:pt idx="25">
                  <c:v>83.577712609970675</c:v>
                </c:pt>
                <c:pt idx="26">
                  <c:v>11.479028697571744</c:v>
                </c:pt>
                <c:pt idx="27">
                  <c:v>1.5384615384615385</c:v>
                </c:pt>
                <c:pt idx="28">
                  <c:v>9.0909090909090917</c:v>
                </c:pt>
                <c:pt idx="29">
                  <c:v>81.012658227848107</c:v>
                </c:pt>
                <c:pt idx="30">
                  <c:v>126.98412698412697</c:v>
                </c:pt>
                <c:pt idx="31">
                  <c:v>61.428571428571431</c:v>
                </c:pt>
                <c:pt idx="32">
                  <c:v>64.444444444444443</c:v>
                </c:pt>
                <c:pt idx="33">
                  <c:v>84.615384615384613</c:v>
                </c:pt>
                <c:pt idx="34">
                  <c:v>46.616541353383454</c:v>
                </c:pt>
                <c:pt idx="35">
                  <c:v>92.753623188405797</c:v>
                </c:pt>
                <c:pt idx="36">
                  <c:v>83.333333333333343</c:v>
                </c:pt>
                <c:pt idx="37">
                  <c:v>60.606060606060609</c:v>
                </c:pt>
                <c:pt idx="38">
                  <c:v>60.360360360360367</c:v>
                </c:pt>
                <c:pt idx="39">
                  <c:v>73.91304347826086</c:v>
                </c:pt>
                <c:pt idx="40">
                  <c:v>70.769230769230774</c:v>
                </c:pt>
                <c:pt idx="41">
                  <c:v>78.125</c:v>
                </c:pt>
                <c:pt idx="42">
                  <c:v>115.15151515151516</c:v>
                </c:pt>
                <c:pt idx="43">
                  <c:v>45.454545454545453</c:v>
                </c:pt>
                <c:pt idx="44">
                  <c:v>94.73684210526315</c:v>
                </c:pt>
                <c:pt idx="45">
                  <c:v>50.359712230215827</c:v>
                </c:pt>
                <c:pt idx="46">
                  <c:v>57.303370786516851</c:v>
                </c:pt>
                <c:pt idx="47">
                  <c:v>112.28070175438596</c:v>
                </c:pt>
                <c:pt idx="48">
                  <c:v>75.824175824175825</c:v>
                </c:pt>
                <c:pt idx="49">
                  <c:v>55.639097744360896</c:v>
                </c:pt>
                <c:pt idx="50">
                  <c:v>71.428571428571431</c:v>
                </c:pt>
                <c:pt idx="51">
                  <c:v>53.503184713375795</c:v>
                </c:pt>
                <c:pt idx="52">
                  <c:v>18.75</c:v>
                </c:pt>
                <c:pt idx="53">
                  <c:v>2.083333333333333</c:v>
                </c:pt>
                <c:pt idx="54">
                  <c:v>94.932432432432435</c:v>
                </c:pt>
                <c:pt idx="55">
                  <c:v>26.436781609195403</c:v>
                </c:pt>
                <c:pt idx="56">
                  <c:v>41.17647058823529</c:v>
                </c:pt>
                <c:pt idx="57">
                  <c:v>112.98701298701299</c:v>
                </c:pt>
                <c:pt idx="58">
                  <c:v>46.341463414634148</c:v>
                </c:pt>
                <c:pt idx="59">
                  <c:v>120</c:v>
                </c:pt>
                <c:pt idx="60">
                  <c:v>76.712328767123282</c:v>
                </c:pt>
                <c:pt idx="61">
                  <c:v>70.085470085470078</c:v>
                </c:pt>
                <c:pt idx="62">
                  <c:v>50.264550264550266</c:v>
                </c:pt>
                <c:pt idx="63">
                  <c:v>9.5238095238095237</c:v>
                </c:pt>
                <c:pt idx="64">
                  <c:v>36.507936507936506</c:v>
                </c:pt>
                <c:pt idx="65">
                  <c:v>36.95652173913043</c:v>
                </c:pt>
                <c:pt idx="66">
                  <c:v>64.393939393939391</c:v>
                </c:pt>
                <c:pt idx="67">
                  <c:v>68.376068376068375</c:v>
                </c:pt>
                <c:pt idx="68">
                  <c:v>86.206896551724128</c:v>
                </c:pt>
                <c:pt idx="69">
                  <c:v>64.81481481481481</c:v>
                </c:pt>
                <c:pt idx="70">
                  <c:v>50.649350649350644</c:v>
                </c:pt>
                <c:pt idx="71">
                  <c:v>53.684210526315788</c:v>
                </c:pt>
                <c:pt idx="72">
                  <c:v>72.222222222222214</c:v>
                </c:pt>
                <c:pt idx="73">
                  <c:v>43.75</c:v>
                </c:pt>
                <c:pt idx="74">
                  <c:v>55.208333333333336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1-C04E-8063-4D91C5EF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52624"/>
        <c:axId val="857778784"/>
      </c:scatterChart>
      <c:valAx>
        <c:axId val="8584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78784"/>
        <c:crosses val="autoZero"/>
        <c:crossBetween val="midCat"/>
      </c:valAx>
      <c:valAx>
        <c:axId val="8577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527050</xdr:colOff>
      <xdr:row>11</xdr:row>
      <xdr:rowOff>19050</xdr:rowOff>
    </xdr:from>
    <xdr:to>
      <xdr:col>53</xdr:col>
      <xdr:colOff>387350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C26BA-7833-A205-73B8-55ECD33CC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10"/>
  <sheetViews>
    <sheetView tabSelected="1" topLeftCell="AH1" zoomScale="80" zoomScaleNormal="80" workbookViewId="0">
      <selection activeCell="D3" sqref="D3"/>
    </sheetView>
  </sheetViews>
  <sheetFormatPr baseColWidth="10" defaultColWidth="8.83203125" defaultRowHeight="15" x14ac:dyDescent="0.2"/>
  <cols>
    <col min="5" max="5" width="18.6640625" customWidth="1"/>
    <col min="6" max="6" width="18.33203125" customWidth="1"/>
    <col min="7" max="7" width="17.83203125" customWidth="1"/>
    <col min="27" max="38" width="9" bestFit="1" customWidth="1"/>
    <col min="39" max="39" width="14.33203125" customWidth="1"/>
    <col min="40" max="40" width="22.33203125" customWidth="1"/>
    <col min="41" max="41" width="21.33203125" customWidth="1"/>
    <col min="42" max="42" width="20.33203125" customWidth="1"/>
    <col min="43" max="43" width="15.1640625" customWidth="1"/>
    <col min="44" max="44" width="19.5" customWidth="1"/>
    <col min="45" max="45" width="13.5" customWidth="1"/>
    <col min="46" max="46" width="16.5" customWidth="1"/>
    <col min="56" max="57" width="9" bestFit="1" customWidth="1"/>
    <col min="58" max="59" width="11.83203125" bestFit="1" customWidth="1"/>
    <col min="60" max="60" width="9" bestFit="1" customWidth="1"/>
    <col min="61" max="61" width="37.33203125" customWidth="1"/>
    <col min="62" max="64" width="9" bestFit="1" customWidth="1"/>
    <col min="75" max="75" width="35.5" customWidth="1"/>
    <col min="89" max="89" width="36.1640625" customWidth="1"/>
  </cols>
  <sheetData>
    <row r="1" spans="1:8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t="s">
        <v>114</v>
      </c>
      <c r="AN1" s="5" t="s">
        <v>113</v>
      </c>
      <c r="AO1" s="5" t="s">
        <v>115</v>
      </c>
      <c r="AP1" s="5" t="s">
        <v>116</v>
      </c>
      <c r="AQ1" s="5" t="s">
        <v>117</v>
      </c>
      <c r="AR1" s="5" t="s">
        <v>118</v>
      </c>
      <c r="AS1" s="5" t="s">
        <v>119</v>
      </c>
      <c r="AT1" s="5" t="s">
        <v>120</v>
      </c>
    </row>
    <row r="2" spans="1:85" x14ac:dyDescent="0.2">
      <c r="A2" s="4">
        <v>1</v>
      </c>
      <c r="B2" t="s">
        <v>38</v>
      </c>
      <c r="C2" s="4">
        <v>213240</v>
      </c>
      <c r="D2" s="4">
        <v>81600</v>
      </c>
      <c r="E2" s="1">
        <v>185555.1292</v>
      </c>
      <c r="F2" s="1">
        <v>51867277.759599999</v>
      </c>
      <c r="G2" s="1">
        <v>10350476.142999999</v>
      </c>
      <c r="H2" s="4">
        <v>202</v>
      </c>
      <c r="I2" s="4">
        <v>363</v>
      </c>
      <c r="J2" s="4">
        <v>49</v>
      </c>
      <c r="K2" s="4">
        <v>110</v>
      </c>
      <c r="L2" s="4">
        <v>12</v>
      </c>
      <c r="M2" s="4">
        <v>54</v>
      </c>
      <c r="N2" s="4">
        <v>3</v>
      </c>
      <c r="O2" s="4">
        <v>2</v>
      </c>
      <c r="P2" s="4">
        <v>1</v>
      </c>
      <c r="Q2" s="4">
        <v>1</v>
      </c>
      <c r="R2" s="4">
        <v>1</v>
      </c>
      <c r="S2" s="4">
        <v>1</v>
      </c>
      <c r="T2" s="4">
        <v>8</v>
      </c>
      <c r="U2" s="4">
        <v>1</v>
      </c>
      <c r="V2" s="4">
        <v>5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</v>
      </c>
      <c r="AC2" s="4">
        <v>1</v>
      </c>
      <c r="AD2" s="4">
        <v>1</v>
      </c>
      <c r="AE2" s="4">
        <v>1</v>
      </c>
      <c r="AF2" s="4">
        <v>0</v>
      </c>
      <c r="AG2" s="4">
        <v>5</v>
      </c>
      <c r="AH2" s="4">
        <v>1</v>
      </c>
      <c r="AI2" s="4">
        <v>15</v>
      </c>
      <c r="AJ2" s="4">
        <v>2</v>
      </c>
      <c r="AK2" s="3">
        <v>2.3548545453359591</v>
      </c>
      <c r="AL2" s="2">
        <v>3.2229999999999999</v>
      </c>
      <c r="AM2" s="4">
        <f>SUM(C2,C76)</f>
        <v>256211.35</v>
      </c>
      <c r="AN2">
        <f>H2/I2*100</f>
        <v>55.647382920110189</v>
      </c>
      <c r="AO2">
        <f>J2/K2*100</f>
        <v>44.545454545454547</v>
      </c>
      <c r="AP2">
        <f>G2/F2*100</f>
        <v>19.955695749010566</v>
      </c>
      <c r="AQ2" s="1">
        <f>F2/AM2</f>
        <v>202.43942260793676</v>
      </c>
      <c r="AR2">
        <f>L2/C2*10000</f>
        <v>0.56274620146314014</v>
      </c>
      <c r="AS2">
        <f>M2/C2*10000</f>
        <v>2.5323579065841306</v>
      </c>
      <c r="AT2" s="1">
        <f>E2/C2</f>
        <v>0.87017036766085165</v>
      </c>
      <c r="BD2" t="s">
        <v>121</v>
      </c>
    </row>
    <row r="3" spans="1:85" ht="16" thickBot="1" x14ac:dyDescent="0.25">
      <c r="A3" s="4">
        <v>2</v>
      </c>
      <c r="B3" t="s">
        <v>39</v>
      </c>
      <c r="C3" s="4">
        <v>54500.4</v>
      </c>
      <c r="D3" s="4">
        <v>35899</v>
      </c>
      <c r="E3" s="1">
        <v>19833</v>
      </c>
      <c r="F3" s="1">
        <v>12500995</v>
      </c>
      <c r="G3" s="1">
        <v>4680368</v>
      </c>
      <c r="H3" s="4">
        <v>103</v>
      </c>
      <c r="I3" s="4">
        <v>123</v>
      </c>
      <c r="J3" s="4">
        <v>45</v>
      </c>
      <c r="K3" s="4">
        <v>33</v>
      </c>
      <c r="L3" s="4">
        <v>3</v>
      </c>
      <c r="M3" s="4">
        <v>7</v>
      </c>
      <c r="N3" s="4">
        <v>3</v>
      </c>
      <c r="O3" s="4">
        <v>2</v>
      </c>
      <c r="P3" s="4">
        <v>0</v>
      </c>
      <c r="Q3" s="4">
        <v>0</v>
      </c>
      <c r="R3" s="4">
        <v>0</v>
      </c>
      <c r="S3" s="4">
        <v>1</v>
      </c>
      <c r="T3" s="4">
        <v>1</v>
      </c>
      <c r="U3" s="4">
        <v>3</v>
      </c>
      <c r="V3" s="4">
        <v>4</v>
      </c>
      <c r="W3" s="4">
        <v>3</v>
      </c>
      <c r="X3" s="4">
        <v>0</v>
      </c>
      <c r="Y3" s="4">
        <v>0</v>
      </c>
      <c r="Z3" s="4">
        <v>1</v>
      </c>
      <c r="AA3" s="4">
        <v>1</v>
      </c>
      <c r="AB3" s="4">
        <v>0</v>
      </c>
      <c r="AC3" s="4">
        <v>1</v>
      </c>
      <c r="AD3" s="4">
        <v>0</v>
      </c>
      <c r="AE3" s="4">
        <v>1</v>
      </c>
      <c r="AF3" s="4">
        <v>1</v>
      </c>
      <c r="AG3" s="4">
        <v>4</v>
      </c>
      <c r="AH3" s="4">
        <v>1</v>
      </c>
      <c r="AI3" s="4">
        <v>50</v>
      </c>
      <c r="AJ3" s="4">
        <v>12</v>
      </c>
      <c r="AK3" s="3">
        <v>3.282591884854595</v>
      </c>
      <c r="AL3" s="2">
        <v>4.0345000000000004</v>
      </c>
      <c r="AN3">
        <f t="shared" ref="AN3:AN66" si="0">H3/I3*100</f>
        <v>83.739837398373979</v>
      </c>
      <c r="AO3">
        <f t="shared" ref="AO3:AO66" si="1">J3/K3*100</f>
        <v>136.36363636363635</v>
      </c>
      <c r="AP3">
        <f t="shared" ref="AP3:AP66" si="2">G3/F3*100</f>
        <v>37.439963778883204</v>
      </c>
      <c r="AQ3" s="1">
        <f>F3/AM2</f>
        <v>48.791729952634803</v>
      </c>
      <c r="AR3">
        <f t="shared" ref="AR3:AR66" si="3">L3/C3*10000</f>
        <v>0.55045467556201422</v>
      </c>
      <c r="AS3">
        <f t="shared" ref="AS3:AS66" si="4">M3/C3*10000</f>
        <v>1.2843942429780333</v>
      </c>
      <c r="AT3" s="1">
        <f t="shared" ref="AT3:AT66" si="5">E3/C3</f>
        <v>0.3639055860140476</v>
      </c>
    </row>
    <row r="4" spans="1:85" x14ac:dyDescent="0.2">
      <c r="A4" s="4">
        <v>3</v>
      </c>
      <c r="B4" t="s">
        <v>40</v>
      </c>
      <c r="C4" s="4">
        <v>85204.800000000003</v>
      </c>
      <c r="D4" s="4">
        <v>46801</v>
      </c>
      <c r="E4" s="1">
        <v>90248</v>
      </c>
      <c r="F4" s="1">
        <v>19916314</v>
      </c>
      <c r="G4" s="1">
        <v>8383278</v>
      </c>
      <c r="H4" s="4">
        <v>67</v>
      </c>
      <c r="I4" s="4">
        <v>144</v>
      </c>
      <c r="J4" s="4">
        <v>104</v>
      </c>
      <c r="K4" s="4">
        <v>106</v>
      </c>
      <c r="L4" s="4">
        <v>8</v>
      </c>
      <c r="M4" s="4">
        <v>21</v>
      </c>
      <c r="N4" s="4">
        <v>2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4</v>
      </c>
      <c r="U4" s="4">
        <v>2</v>
      </c>
      <c r="V4" s="4">
        <v>3</v>
      </c>
      <c r="W4" s="4">
        <v>5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0</v>
      </c>
      <c r="AE4" s="4">
        <v>1</v>
      </c>
      <c r="AF4" s="4">
        <v>0</v>
      </c>
      <c r="AG4" s="4">
        <v>1</v>
      </c>
      <c r="AH4" s="4">
        <v>1</v>
      </c>
      <c r="AI4" s="4">
        <v>2</v>
      </c>
      <c r="AJ4" s="4">
        <v>2</v>
      </c>
      <c r="AK4" s="3">
        <v>1.2843883843529158</v>
      </c>
      <c r="AL4" s="2">
        <v>2.0950723265084323</v>
      </c>
      <c r="AN4">
        <f t="shared" si="0"/>
        <v>46.527777777777779</v>
      </c>
      <c r="AO4">
        <f t="shared" si="1"/>
        <v>98.113207547169807</v>
      </c>
      <c r="AP4">
        <f t="shared" si="2"/>
        <v>42.092517721903761</v>
      </c>
      <c r="AQ4" s="1">
        <f>F4/AM2</f>
        <v>77.733925526718465</v>
      </c>
      <c r="AR4">
        <f t="shared" si="3"/>
        <v>0.9389142395733574</v>
      </c>
      <c r="AS4">
        <f t="shared" si="4"/>
        <v>2.464649878880063</v>
      </c>
      <c r="AT4" s="1">
        <f t="shared" si="5"/>
        <v>1.0591891536627045</v>
      </c>
      <c r="BD4" s="8" t="s">
        <v>122</v>
      </c>
      <c r="BE4" s="8"/>
    </row>
    <row r="5" spans="1:85" x14ac:dyDescent="0.2">
      <c r="A5" s="4">
        <v>4</v>
      </c>
      <c r="B5" t="s">
        <v>41</v>
      </c>
      <c r="C5" s="4">
        <v>42579</v>
      </c>
      <c r="D5" s="4">
        <v>19093</v>
      </c>
      <c r="E5" s="1">
        <v>18850</v>
      </c>
      <c r="F5" s="1">
        <v>6077423</v>
      </c>
      <c r="G5" s="1">
        <v>1633827</v>
      </c>
      <c r="H5" s="4">
        <v>34</v>
      </c>
      <c r="I5" s="4">
        <v>39</v>
      </c>
      <c r="J5" s="4">
        <v>12</v>
      </c>
      <c r="K5" s="4">
        <v>29</v>
      </c>
      <c r="L5" s="4">
        <v>4</v>
      </c>
      <c r="M5" s="4">
        <v>16</v>
      </c>
      <c r="N5" s="4">
        <v>2</v>
      </c>
      <c r="O5" s="4">
        <v>2</v>
      </c>
      <c r="P5" s="4">
        <v>1</v>
      </c>
      <c r="Q5" s="4">
        <v>1</v>
      </c>
      <c r="R5" s="4">
        <v>1</v>
      </c>
      <c r="S5" s="4">
        <v>1</v>
      </c>
      <c r="T5" s="4">
        <v>40</v>
      </c>
      <c r="U5" s="4">
        <v>3</v>
      </c>
      <c r="V5" s="4">
        <v>2</v>
      </c>
      <c r="W5" s="4">
        <v>1</v>
      </c>
      <c r="X5" s="4">
        <v>0</v>
      </c>
      <c r="Y5" s="4">
        <v>1</v>
      </c>
      <c r="Z5" s="4">
        <v>1</v>
      </c>
      <c r="AA5" s="4">
        <v>1</v>
      </c>
      <c r="AB5" s="4">
        <v>0</v>
      </c>
      <c r="AC5" s="4">
        <v>1</v>
      </c>
      <c r="AD5" s="4">
        <v>1</v>
      </c>
      <c r="AE5" s="4">
        <v>0</v>
      </c>
      <c r="AF5" s="4">
        <v>0</v>
      </c>
      <c r="AG5" s="4">
        <v>1</v>
      </c>
      <c r="AH5" s="4">
        <v>1</v>
      </c>
      <c r="AI5" s="4">
        <v>8</v>
      </c>
      <c r="AJ5" s="4">
        <v>3</v>
      </c>
      <c r="AK5" s="3">
        <v>3.186249930366122</v>
      </c>
      <c r="AL5" s="2">
        <v>2.1075806545410498</v>
      </c>
      <c r="AN5">
        <f t="shared" si="0"/>
        <v>87.179487179487182</v>
      </c>
      <c r="AO5">
        <f t="shared" si="1"/>
        <v>41.379310344827587</v>
      </c>
      <c r="AP5">
        <f t="shared" si="2"/>
        <v>26.88354916220247</v>
      </c>
      <c r="AQ5" s="1">
        <f>F5/AM2</f>
        <v>23.720350406022217</v>
      </c>
      <c r="AR5">
        <f t="shared" si="3"/>
        <v>0.93943023556213145</v>
      </c>
      <c r="AS5">
        <f t="shared" si="4"/>
        <v>3.7577209422485258</v>
      </c>
      <c r="AT5" s="1">
        <f t="shared" si="5"/>
        <v>0.44270649850865451</v>
      </c>
      <c r="BD5" t="s">
        <v>123</v>
      </c>
      <c r="BE5">
        <v>0.31059787833950486</v>
      </c>
    </row>
    <row r="6" spans="1:85" x14ac:dyDescent="0.2">
      <c r="A6" s="4">
        <v>5</v>
      </c>
      <c r="B6" t="s">
        <v>42</v>
      </c>
      <c r="C6" s="4">
        <v>46027</v>
      </c>
      <c r="D6" s="4">
        <v>27193</v>
      </c>
      <c r="E6" s="1">
        <v>31243.25</v>
      </c>
      <c r="F6" s="1">
        <v>12886454.375</v>
      </c>
      <c r="G6" s="1">
        <v>2729447</v>
      </c>
      <c r="H6" s="4">
        <v>53</v>
      </c>
      <c r="I6" s="4">
        <v>96</v>
      </c>
      <c r="J6" s="4">
        <v>43</v>
      </c>
      <c r="K6" s="4">
        <v>74</v>
      </c>
      <c r="L6" s="4">
        <v>10</v>
      </c>
      <c r="M6" s="4">
        <v>35</v>
      </c>
      <c r="N6" s="4">
        <v>2</v>
      </c>
      <c r="O6" s="4">
        <v>2</v>
      </c>
      <c r="P6" s="4">
        <v>1</v>
      </c>
      <c r="Q6" s="4">
        <v>1</v>
      </c>
      <c r="R6" s="4">
        <v>0</v>
      </c>
      <c r="S6" s="4">
        <v>0</v>
      </c>
      <c r="T6" s="4">
        <v>32.5625</v>
      </c>
      <c r="U6" s="4">
        <v>3</v>
      </c>
      <c r="V6" s="4">
        <v>4</v>
      </c>
      <c r="W6" s="4">
        <v>2</v>
      </c>
      <c r="X6" s="4">
        <v>1</v>
      </c>
      <c r="Y6" s="4">
        <v>1</v>
      </c>
      <c r="Z6" s="4">
        <v>1</v>
      </c>
      <c r="AA6" s="4">
        <v>1</v>
      </c>
      <c r="AB6" s="4">
        <v>0</v>
      </c>
      <c r="AC6" s="4">
        <v>1</v>
      </c>
      <c r="AD6" s="4">
        <v>1</v>
      </c>
      <c r="AE6" s="4">
        <v>1</v>
      </c>
      <c r="AF6" s="4">
        <v>0</v>
      </c>
      <c r="AG6" s="4">
        <v>1</v>
      </c>
      <c r="AH6" s="4">
        <v>1</v>
      </c>
      <c r="AI6" s="4">
        <v>10</v>
      </c>
      <c r="AJ6" s="4">
        <v>1</v>
      </c>
      <c r="AK6" s="3">
        <v>3.2112274741223921</v>
      </c>
      <c r="AL6" s="2">
        <v>3.56</v>
      </c>
      <c r="AN6">
        <f t="shared" si="0"/>
        <v>55.208333333333336</v>
      </c>
      <c r="AO6">
        <f t="shared" si="1"/>
        <v>58.108108108108105</v>
      </c>
      <c r="AP6">
        <f t="shared" si="2"/>
        <v>21.180744684086154</v>
      </c>
      <c r="AQ6" s="1">
        <f>F6/AM2</f>
        <v>50.296188576345273</v>
      </c>
      <c r="AR6">
        <f t="shared" si="3"/>
        <v>2.1726377995524366</v>
      </c>
      <c r="AS6">
        <f t="shared" si="4"/>
        <v>7.6042322984335273</v>
      </c>
      <c r="AT6" s="1">
        <f t="shared" si="5"/>
        <v>0.67880265930866668</v>
      </c>
      <c r="BD6" t="s">
        <v>124</v>
      </c>
      <c r="BE6">
        <v>9.6471042029001877E-2</v>
      </c>
    </row>
    <row r="7" spans="1:85" x14ac:dyDescent="0.2">
      <c r="A7" s="4">
        <v>6</v>
      </c>
      <c r="B7" t="s">
        <v>43</v>
      </c>
      <c r="C7" s="4">
        <v>101234.85</v>
      </c>
      <c r="D7" s="4">
        <v>62468</v>
      </c>
      <c r="E7" s="1">
        <v>40968</v>
      </c>
      <c r="F7" s="1">
        <v>21155661</v>
      </c>
      <c r="G7" s="1">
        <v>7542541</v>
      </c>
      <c r="H7" s="4">
        <v>127</v>
      </c>
      <c r="I7" s="4">
        <v>270</v>
      </c>
      <c r="J7" s="4">
        <v>36</v>
      </c>
      <c r="K7" s="4">
        <v>75</v>
      </c>
      <c r="L7" s="4">
        <v>1</v>
      </c>
      <c r="M7" s="4">
        <v>3</v>
      </c>
      <c r="N7" s="4">
        <v>2</v>
      </c>
      <c r="O7" s="4">
        <v>2</v>
      </c>
      <c r="P7" s="4">
        <v>0</v>
      </c>
      <c r="Q7" s="4">
        <v>1</v>
      </c>
      <c r="R7" s="4">
        <v>0</v>
      </c>
      <c r="S7" s="4">
        <v>0</v>
      </c>
      <c r="T7" s="4">
        <v>22</v>
      </c>
      <c r="U7" s="4">
        <v>5</v>
      </c>
      <c r="V7" s="4">
        <v>5</v>
      </c>
      <c r="W7" s="4">
        <v>1</v>
      </c>
      <c r="X7" s="4">
        <v>0</v>
      </c>
      <c r="Y7" s="4">
        <v>1</v>
      </c>
      <c r="Z7" s="4">
        <v>1</v>
      </c>
      <c r="AA7" s="4">
        <v>1</v>
      </c>
      <c r="AB7" s="4">
        <v>0</v>
      </c>
      <c r="AC7" s="4">
        <v>1</v>
      </c>
      <c r="AD7" s="4">
        <v>1</v>
      </c>
      <c r="AE7" s="4">
        <v>1</v>
      </c>
      <c r="AF7" s="4">
        <v>0</v>
      </c>
      <c r="AG7" s="4">
        <v>4</v>
      </c>
      <c r="AH7" s="4">
        <v>1</v>
      </c>
      <c r="AI7" s="4">
        <v>5</v>
      </c>
      <c r="AJ7" s="4">
        <v>13</v>
      </c>
      <c r="AK7" s="3">
        <v>3.5640000000000001</v>
      </c>
      <c r="AL7" s="2">
        <v>4.57</v>
      </c>
      <c r="AN7">
        <f t="shared" si="0"/>
        <v>47.037037037037038</v>
      </c>
      <c r="AO7">
        <f t="shared" si="1"/>
        <v>48</v>
      </c>
      <c r="AP7">
        <f t="shared" si="2"/>
        <v>35.652589630737609</v>
      </c>
      <c r="AQ7" s="1">
        <f>F7/AM2</f>
        <v>82.571131216474214</v>
      </c>
      <c r="AR7">
        <f t="shared" si="3"/>
        <v>9.8780212545383328E-2</v>
      </c>
      <c r="AS7">
        <f t="shared" si="4"/>
        <v>0.29634063763614998</v>
      </c>
      <c r="AT7" s="1">
        <f t="shared" si="5"/>
        <v>0.4046827747559264</v>
      </c>
      <c r="BD7" t="s">
        <v>125</v>
      </c>
      <c r="BE7">
        <v>8.4093933015700534E-2</v>
      </c>
      <c r="BR7" t="s">
        <v>121</v>
      </c>
    </row>
    <row r="8" spans="1:85" ht="16" thickBot="1" x14ac:dyDescent="0.25">
      <c r="A8" s="4">
        <v>7</v>
      </c>
      <c r="B8" t="s">
        <v>44</v>
      </c>
      <c r="C8" s="4">
        <v>157348</v>
      </c>
      <c r="D8" s="4">
        <v>107637</v>
      </c>
      <c r="E8" s="1">
        <v>332214</v>
      </c>
      <c r="F8" s="1">
        <v>41948004</v>
      </c>
      <c r="G8" s="1">
        <v>8427746</v>
      </c>
      <c r="H8" s="4">
        <v>165</v>
      </c>
      <c r="I8" s="4">
        <v>323</v>
      </c>
      <c r="J8" s="4">
        <v>108</v>
      </c>
      <c r="K8" s="4">
        <v>162</v>
      </c>
      <c r="L8" s="4">
        <v>15</v>
      </c>
      <c r="M8" s="4">
        <v>46</v>
      </c>
      <c r="N8" s="4">
        <v>3</v>
      </c>
      <c r="O8" s="4">
        <v>2</v>
      </c>
      <c r="P8" s="4">
        <v>1</v>
      </c>
      <c r="Q8" s="4">
        <v>1</v>
      </c>
      <c r="R8" s="4">
        <v>0</v>
      </c>
      <c r="S8" s="4">
        <v>1</v>
      </c>
      <c r="T8" s="4">
        <v>20</v>
      </c>
      <c r="U8" s="4">
        <v>2</v>
      </c>
      <c r="V8" s="4">
        <v>5</v>
      </c>
      <c r="W8" s="4">
        <v>1</v>
      </c>
      <c r="X8" s="4">
        <v>0</v>
      </c>
      <c r="Y8" s="4">
        <v>1</v>
      </c>
      <c r="Z8" s="4">
        <v>1</v>
      </c>
      <c r="AA8" s="4">
        <v>1</v>
      </c>
      <c r="AB8" s="4">
        <v>0</v>
      </c>
      <c r="AC8" s="4">
        <v>1</v>
      </c>
      <c r="AD8" s="4">
        <v>1</v>
      </c>
      <c r="AE8" s="4">
        <v>0</v>
      </c>
      <c r="AF8" s="4">
        <v>0</v>
      </c>
      <c r="AG8" s="4">
        <v>3</v>
      </c>
      <c r="AH8" s="4">
        <v>1</v>
      </c>
      <c r="AI8" s="4">
        <v>17</v>
      </c>
      <c r="AJ8" s="4">
        <v>20</v>
      </c>
      <c r="AK8" s="3">
        <v>2.9971342419257851</v>
      </c>
      <c r="AL8" s="2">
        <v>2.3827638712586441</v>
      </c>
      <c r="AN8">
        <f t="shared" si="0"/>
        <v>51.083591331269353</v>
      </c>
      <c r="AO8">
        <f t="shared" si="1"/>
        <v>66.666666666666657</v>
      </c>
      <c r="AP8">
        <f t="shared" si="2"/>
        <v>20.090934481650187</v>
      </c>
      <c r="AQ8" s="1">
        <f>F8/AM2</f>
        <v>163.72422220951569</v>
      </c>
      <c r="AR8">
        <f t="shared" si="3"/>
        <v>0.9533009634695071</v>
      </c>
      <c r="AS8">
        <f t="shared" si="4"/>
        <v>2.9234562879731549</v>
      </c>
      <c r="AT8" s="1">
        <f t="shared" si="5"/>
        <v>2.1113328418537254</v>
      </c>
      <c r="BD8" t="s">
        <v>126</v>
      </c>
      <c r="BE8">
        <v>2755793.7207960719</v>
      </c>
    </row>
    <row r="9" spans="1:85" ht="16" thickBot="1" x14ac:dyDescent="0.25">
      <c r="A9" s="4">
        <v>8</v>
      </c>
      <c r="B9" t="s">
        <v>45</v>
      </c>
      <c r="C9" s="4">
        <v>98301.6</v>
      </c>
      <c r="D9" s="4">
        <v>64767</v>
      </c>
      <c r="E9" s="1">
        <v>100738</v>
      </c>
      <c r="F9" s="1">
        <v>22858664</v>
      </c>
      <c r="G9" s="1">
        <v>8449676</v>
      </c>
      <c r="H9" s="4">
        <v>170</v>
      </c>
      <c r="I9" s="4">
        <v>293</v>
      </c>
      <c r="J9" s="4">
        <v>92</v>
      </c>
      <c r="K9" s="4">
        <v>139</v>
      </c>
      <c r="L9" s="4">
        <v>3</v>
      </c>
      <c r="M9" s="4">
        <v>11</v>
      </c>
      <c r="N9" s="4">
        <v>2</v>
      </c>
      <c r="O9" s="4">
        <v>2</v>
      </c>
      <c r="P9" s="4">
        <v>1</v>
      </c>
      <c r="Q9" s="4">
        <v>1</v>
      </c>
      <c r="R9" s="4">
        <v>1</v>
      </c>
      <c r="S9" s="4">
        <v>1</v>
      </c>
      <c r="T9" s="4">
        <v>8</v>
      </c>
      <c r="U9" s="4">
        <v>2</v>
      </c>
      <c r="V9" s="4">
        <v>5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0</v>
      </c>
      <c r="AC9" s="4">
        <v>1</v>
      </c>
      <c r="AD9" s="4">
        <v>1</v>
      </c>
      <c r="AE9" s="4">
        <v>1</v>
      </c>
      <c r="AF9" s="4">
        <v>0</v>
      </c>
      <c r="AG9" s="4">
        <v>4</v>
      </c>
      <c r="AH9" s="4">
        <v>1</v>
      </c>
      <c r="AI9" s="4">
        <v>25</v>
      </c>
      <c r="AJ9" s="4">
        <v>10</v>
      </c>
      <c r="AK9" s="3">
        <v>2.85</v>
      </c>
      <c r="AL9" s="2">
        <v>3.2833634896071331</v>
      </c>
      <c r="AN9">
        <f t="shared" si="0"/>
        <v>58.020477815699657</v>
      </c>
      <c r="AO9">
        <f t="shared" si="1"/>
        <v>66.187050359712231</v>
      </c>
      <c r="AP9">
        <f t="shared" si="2"/>
        <v>36.964872487735938</v>
      </c>
      <c r="AQ9" s="1">
        <f>F9/AM2</f>
        <v>89.217999124550886</v>
      </c>
      <c r="AR9">
        <f t="shared" si="3"/>
        <v>0.30518323201250025</v>
      </c>
      <c r="AS9">
        <f t="shared" si="4"/>
        <v>1.1190051840458344</v>
      </c>
      <c r="AT9" s="1">
        <f t="shared" si="5"/>
        <v>1.024784947549175</v>
      </c>
      <c r="BD9" s="6" t="s">
        <v>127</v>
      </c>
      <c r="BE9" s="6">
        <v>75</v>
      </c>
      <c r="BR9" s="8" t="s">
        <v>122</v>
      </c>
      <c r="BS9" s="8"/>
    </row>
    <row r="10" spans="1:85" x14ac:dyDescent="0.2">
      <c r="A10" s="4">
        <v>9</v>
      </c>
      <c r="B10" t="s">
        <v>46</v>
      </c>
      <c r="C10" s="4">
        <v>69852.600000000006</v>
      </c>
      <c r="D10" s="4">
        <v>41350</v>
      </c>
      <c r="E10" s="1">
        <v>30400.5</v>
      </c>
      <c r="F10" s="1">
        <v>16208654.5</v>
      </c>
      <c r="G10" s="1">
        <v>6111454.5</v>
      </c>
      <c r="H10" s="4">
        <v>97</v>
      </c>
      <c r="I10" s="4">
        <v>133</v>
      </c>
      <c r="J10" s="4">
        <v>52</v>
      </c>
      <c r="K10" s="4">
        <v>54</v>
      </c>
      <c r="L10" s="4">
        <v>5</v>
      </c>
      <c r="M10" s="4">
        <v>13</v>
      </c>
      <c r="N10" s="4">
        <v>3</v>
      </c>
      <c r="O10" s="4">
        <v>2</v>
      </c>
      <c r="P10" s="4">
        <v>1</v>
      </c>
      <c r="Q10" s="4">
        <v>1</v>
      </c>
      <c r="R10" s="4">
        <v>0</v>
      </c>
      <c r="S10" s="4">
        <v>1</v>
      </c>
      <c r="T10" s="4">
        <v>40</v>
      </c>
      <c r="U10" s="4">
        <v>3</v>
      </c>
      <c r="V10" s="4">
        <v>5</v>
      </c>
      <c r="W10" s="4">
        <v>2</v>
      </c>
      <c r="X10" s="4">
        <v>0</v>
      </c>
      <c r="Y10" s="4">
        <v>1</v>
      </c>
      <c r="Z10" s="4">
        <v>1</v>
      </c>
      <c r="AA10" s="4">
        <v>1</v>
      </c>
      <c r="AB10" s="4">
        <v>0</v>
      </c>
      <c r="AC10" s="4">
        <v>1</v>
      </c>
      <c r="AD10" s="4">
        <v>1</v>
      </c>
      <c r="AE10" s="4">
        <v>1</v>
      </c>
      <c r="AF10" s="4">
        <v>0</v>
      </c>
      <c r="AG10" s="4">
        <v>3</v>
      </c>
      <c r="AH10" s="4">
        <v>1</v>
      </c>
      <c r="AI10" s="4">
        <v>17</v>
      </c>
      <c r="AJ10" s="4">
        <v>7</v>
      </c>
      <c r="AK10" s="3">
        <v>2.4975833668003649</v>
      </c>
      <c r="AL10" s="2">
        <v>4.1230000000000002</v>
      </c>
      <c r="AN10">
        <f t="shared" si="0"/>
        <v>72.932330827067673</v>
      </c>
      <c r="AO10">
        <f t="shared" si="1"/>
        <v>96.296296296296291</v>
      </c>
      <c r="AP10">
        <f t="shared" si="2"/>
        <v>37.704884757707681</v>
      </c>
      <c r="AQ10" s="1">
        <f>F10/AM2</f>
        <v>63.262827739676638</v>
      </c>
      <c r="AR10">
        <f t="shared" si="3"/>
        <v>0.71579296976776807</v>
      </c>
      <c r="AS10">
        <f t="shared" si="4"/>
        <v>1.8610617213961971</v>
      </c>
      <c r="AT10" s="1">
        <f t="shared" si="5"/>
        <v>0.43520928354850064</v>
      </c>
      <c r="BR10" t="s">
        <v>123</v>
      </c>
      <c r="BS10">
        <v>0.32054510174897316</v>
      </c>
    </row>
    <row r="11" spans="1:85" ht="16" thickBot="1" x14ac:dyDescent="0.25">
      <c r="A11" s="4">
        <v>10</v>
      </c>
      <c r="B11" t="s">
        <v>47</v>
      </c>
      <c r="C11" s="4">
        <v>167676</v>
      </c>
      <c r="D11" s="4">
        <v>98747</v>
      </c>
      <c r="E11" s="1">
        <v>178538.33859999999</v>
      </c>
      <c r="F11" s="1">
        <v>37945799.995799996</v>
      </c>
      <c r="G11" s="1">
        <v>6210670.7286</v>
      </c>
      <c r="H11" s="4">
        <v>383</v>
      </c>
      <c r="I11" s="4">
        <v>404</v>
      </c>
      <c r="J11" s="4">
        <v>131</v>
      </c>
      <c r="K11" s="4">
        <v>189</v>
      </c>
      <c r="L11" s="4">
        <v>3</v>
      </c>
      <c r="M11" s="4">
        <v>21</v>
      </c>
      <c r="N11" s="4">
        <v>2</v>
      </c>
      <c r="O11" s="4">
        <v>1</v>
      </c>
      <c r="P11" s="4">
        <v>1</v>
      </c>
      <c r="Q11" s="4">
        <v>1</v>
      </c>
      <c r="R11" s="4">
        <v>0</v>
      </c>
      <c r="S11" s="4">
        <v>0</v>
      </c>
      <c r="T11" s="4">
        <v>8</v>
      </c>
      <c r="U11" s="4">
        <v>1</v>
      </c>
      <c r="V11" s="4">
        <v>1</v>
      </c>
      <c r="W11" s="4">
        <v>1</v>
      </c>
      <c r="X11" s="4">
        <v>1</v>
      </c>
      <c r="Y11" s="4">
        <v>0</v>
      </c>
      <c r="Z11" s="4">
        <v>1</v>
      </c>
      <c r="AA11" s="4">
        <v>0</v>
      </c>
      <c r="AB11" s="4">
        <v>0</v>
      </c>
      <c r="AC11" s="4">
        <v>1</v>
      </c>
      <c r="AD11" s="4">
        <v>1</v>
      </c>
      <c r="AE11" s="4">
        <v>0</v>
      </c>
      <c r="AF11" s="4">
        <v>0</v>
      </c>
      <c r="AG11" s="4">
        <v>2</v>
      </c>
      <c r="AH11" s="4">
        <v>1</v>
      </c>
      <c r="AI11" s="4">
        <v>3</v>
      </c>
      <c r="AJ11" s="4">
        <v>1</v>
      </c>
      <c r="AK11" s="3">
        <v>2.4012414123118906</v>
      </c>
      <c r="AL11" s="2">
        <v>1.6885516654483501</v>
      </c>
      <c r="AN11">
        <f t="shared" si="0"/>
        <v>94.801980198019791</v>
      </c>
      <c r="AO11">
        <f t="shared" si="1"/>
        <v>69.312169312169317</v>
      </c>
      <c r="AP11">
        <f t="shared" si="2"/>
        <v>16.367215157639116</v>
      </c>
      <c r="AQ11" s="1">
        <f>F11/AM2</f>
        <v>148.10350905922004</v>
      </c>
      <c r="AR11">
        <f t="shared" si="3"/>
        <v>0.17891648178630218</v>
      </c>
      <c r="AS11">
        <f t="shared" si="4"/>
        <v>1.2524153725041152</v>
      </c>
      <c r="AT11" s="1">
        <f t="shared" si="5"/>
        <v>1.0647817135427848</v>
      </c>
      <c r="BD11" t="s">
        <v>128</v>
      </c>
      <c r="BR11" t="s">
        <v>124</v>
      </c>
      <c r="BS11">
        <v>0.10274916225525955</v>
      </c>
      <c r="CF11" t="s">
        <v>121</v>
      </c>
    </row>
    <row r="12" spans="1:85" ht="16" thickBot="1" x14ac:dyDescent="0.25">
      <c r="A12" s="4">
        <v>11</v>
      </c>
      <c r="B12" t="s">
        <v>48</v>
      </c>
      <c r="C12" s="4">
        <v>17888</v>
      </c>
      <c r="D12" s="4">
        <v>7193</v>
      </c>
      <c r="E12" s="1">
        <v>30110</v>
      </c>
      <c r="F12" s="1">
        <v>1559460</v>
      </c>
      <c r="G12" s="1">
        <v>29814</v>
      </c>
      <c r="H12" s="4">
        <v>11</v>
      </c>
      <c r="I12" s="4">
        <v>42</v>
      </c>
      <c r="J12" s="4">
        <v>16</v>
      </c>
      <c r="K12" s="4">
        <v>22</v>
      </c>
      <c r="L12" s="4">
        <v>5</v>
      </c>
      <c r="M12" s="4">
        <v>10</v>
      </c>
      <c r="N12" s="4">
        <v>2</v>
      </c>
      <c r="O12" s="4">
        <v>2</v>
      </c>
      <c r="P12" s="4">
        <v>1</v>
      </c>
      <c r="Q12" s="4">
        <v>1</v>
      </c>
      <c r="R12" s="4">
        <v>1</v>
      </c>
      <c r="S12" s="4">
        <v>1</v>
      </c>
      <c r="T12" s="4">
        <v>2</v>
      </c>
      <c r="U12" s="4">
        <v>3</v>
      </c>
      <c r="V12" s="4">
        <v>5</v>
      </c>
      <c r="W12" s="4">
        <v>2</v>
      </c>
      <c r="X12" s="4">
        <v>1</v>
      </c>
      <c r="Y12" s="4">
        <v>1</v>
      </c>
      <c r="Z12" s="4">
        <v>1</v>
      </c>
      <c r="AA12" s="4">
        <v>1</v>
      </c>
      <c r="AB12" s="4">
        <v>0</v>
      </c>
      <c r="AC12" s="4">
        <v>1</v>
      </c>
      <c r="AD12" s="4">
        <v>1</v>
      </c>
      <c r="AE12" s="4">
        <v>1</v>
      </c>
      <c r="AF12" s="4">
        <v>0</v>
      </c>
      <c r="AG12" s="4">
        <v>2</v>
      </c>
      <c r="AH12" s="4">
        <v>1</v>
      </c>
      <c r="AI12" s="4">
        <v>15</v>
      </c>
      <c r="AJ12" s="4">
        <v>8</v>
      </c>
      <c r="AK12" s="3">
        <v>1.6768926433800324</v>
      </c>
      <c r="AL12" s="2">
        <v>1.2194893642251785</v>
      </c>
      <c r="AN12">
        <f t="shared" si="0"/>
        <v>26.190476190476193</v>
      </c>
      <c r="AO12">
        <f t="shared" si="1"/>
        <v>72.727272727272734</v>
      </c>
      <c r="AP12">
        <f t="shared" si="2"/>
        <v>1.9118156284867838</v>
      </c>
      <c r="AQ12" s="1">
        <f>F12/AM2</f>
        <v>6.0866156007530501</v>
      </c>
      <c r="AR12">
        <f t="shared" si="3"/>
        <v>2.7951699463327371</v>
      </c>
      <c r="AS12">
        <f t="shared" si="4"/>
        <v>5.5903398926654742</v>
      </c>
      <c r="AT12" s="1">
        <f t="shared" si="5"/>
        <v>1.6832513416815742</v>
      </c>
      <c r="BD12" s="7"/>
      <c r="BE12" s="7" t="s">
        <v>133</v>
      </c>
      <c r="BF12" s="7" t="s">
        <v>134</v>
      </c>
      <c r="BG12" s="7" t="s">
        <v>135</v>
      </c>
      <c r="BH12" s="7" t="s">
        <v>136</v>
      </c>
      <c r="BI12" s="7" t="s">
        <v>137</v>
      </c>
      <c r="BR12" t="s">
        <v>125</v>
      </c>
      <c r="BS12">
        <v>7.7474490769492227E-2</v>
      </c>
    </row>
    <row r="13" spans="1:85" x14ac:dyDescent="0.2">
      <c r="A13" s="4">
        <v>12</v>
      </c>
      <c r="B13" t="s">
        <v>49</v>
      </c>
      <c r="C13" s="4">
        <v>79067.55</v>
      </c>
      <c r="D13" s="4">
        <v>47427</v>
      </c>
      <c r="E13" s="1">
        <v>52217</v>
      </c>
      <c r="F13" s="1">
        <v>18863782</v>
      </c>
      <c r="G13" s="1">
        <v>5659715</v>
      </c>
      <c r="H13" s="4">
        <v>84</v>
      </c>
      <c r="I13" s="4">
        <v>85</v>
      </c>
      <c r="J13" s="4">
        <v>65</v>
      </c>
      <c r="K13" s="4">
        <v>52</v>
      </c>
      <c r="L13" s="4">
        <v>6</v>
      </c>
      <c r="M13" s="4">
        <v>21</v>
      </c>
      <c r="N13" s="4">
        <v>2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20</v>
      </c>
      <c r="U13" s="4">
        <v>3</v>
      </c>
      <c r="V13" s="4">
        <v>0</v>
      </c>
      <c r="W13" s="4">
        <v>3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0</v>
      </c>
      <c r="AE13" s="4">
        <v>1</v>
      </c>
      <c r="AF13" s="4">
        <v>0</v>
      </c>
      <c r="AG13" s="4">
        <v>1</v>
      </c>
      <c r="AH13" s="4">
        <v>1</v>
      </c>
      <c r="AI13" s="4">
        <v>10</v>
      </c>
      <c r="AJ13" s="4">
        <v>5</v>
      </c>
      <c r="AK13" s="3">
        <v>2.3548545453359591</v>
      </c>
      <c r="AL13" s="2">
        <v>2.5640000000000001</v>
      </c>
      <c r="AN13">
        <f t="shared" si="0"/>
        <v>98.82352941176471</v>
      </c>
      <c r="AO13">
        <f t="shared" si="1"/>
        <v>125</v>
      </c>
      <c r="AP13">
        <f t="shared" si="2"/>
        <v>30.003076795522766</v>
      </c>
      <c r="AQ13" s="1">
        <f>F13/AM2</f>
        <v>73.62586395957868</v>
      </c>
      <c r="AR13">
        <f t="shared" si="3"/>
        <v>0.75884481054490749</v>
      </c>
      <c r="AS13">
        <f t="shared" si="4"/>
        <v>2.6559568369071762</v>
      </c>
      <c r="AT13" s="1">
        <f t="shared" si="5"/>
        <v>0.6604099912037239</v>
      </c>
      <c r="BD13" t="s">
        <v>129</v>
      </c>
      <c r="BE13">
        <v>1</v>
      </c>
      <c r="BF13">
        <v>59193111038541.125</v>
      </c>
      <c r="BG13">
        <v>59193111038541.125</v>
      </c>
      <c r="BH13">
        <v>7.7943114119239851</v>
      </c>
      <c r="BI13">
        <v>6.6857181938179836E-3</v>
      </c>
      <c r="BR13" t="s">
        <v>126</v>
      </c>
      <c r="BS13">
        <v>2672659.5650143572</v>
      </c>
      <c r="CF13" s="8" t="s">
        <v>122</v>
      </c>
      <c r="CG13" s="8"/>
    </row>
    <row r="14" spans="1:85" ht="16" thickBot="1" x14ac:dyDescent="0.25">
      <c r="A14" s="4">
        <v>13</v>
      </c>
      <c r="B14" t="s">
        <v>50</v>
      </c>
      <c r="C14" s="4">
        <v>185202.5</v>
      </c>
      <c r="D14" s="4">
        <v>120640</v>
      </c>
      <c r="E14" s="1">
        <v>319860.77055000002</v>
      </c>
      <c r="F14" s="1">
        <v>45564153</v>
      </c>
      <c r="G14" s="1">
        <v>12316310.829299999</v>
      </c>
      <c r="H14" s="4">
        <v>185</v>
      </c>
      <c r="I14" s="4">
        <v>556</v>
      </c>
      <c r="J14" s="4">
        <v>34</v>
      </c>
      <c r="K14" s="4">
        <v>102</v>
      </c>
      <c r="L14" s="4">
        <v>13</v>
      </c>
      <c r="M14" s="4">
        <v>20</v>
      </c>
      <c r="N14" s="4">
        <v>3</v>
      </c>
      <c r="O14" s="4">
        <v>2</v>
      </c>
      <c r="P14" s="4">
        <v>0</v>
      </c>
      <c r="Q14" s="4">
        <v>1</v>
      </c>
      <c r="R14" s="4">
        <v>1</v>
      </c>
      <c r="S14" s="4">
        <v>1</v>
      </c>
      <c r="T14" s="4">
        <v>33.125</v>
      </c>
      <c r="U14" s="4">
        <v>1</v>
      </c>
      <c r="V14" s="4">
        <v>5</v>
      </c>
      <c r="W14" s="4">
        <v>1</v>
      </c>
      <c r="X14" s="4">
        <v>1</v>
      </c>
      <c r="Y14" s="4">
        <v>0</v>
      </c>
      <c r="Z14" s="4">
        <v>1</v>
      </c>
      <c r="AA14" s="4">
        <v>1</v>
      </c>
      <c r="AB14" s="4">
        <v>0</v>
      </c>
      <c r="AC14" s="4">
        <v>1</v>
      </c>
      <c r="AD14" s="4">
        <v>1</v>
      </c>
      <c r="AE14" s="4">
        <v>1</v>
      </c>
      <c r="AF14" s="4">
        <v>0</v>
      </c>
      <c r="AG14" s="4">
        <v>2</v>
      </c>
      <c r="AH14" s="4">
        <v>1</v>
      </c>
      <c r="AI14" s="4">
        <v>14</v>
      </c>
      <c r="AJ14" s="4">
        <v>1</v>
      </c>
      <c r="AK14" s="3">
        <v>2.54</v>
      </c>
      <c r="AL14" s="2">
        <v>1.45</v>
      </c>
      <c r="AN14">
        <f t="shared" si="0"/>
        <v>33.273381294964025</v>
      </c>
      <c r="AO14">
        <f t="shared" si="1"/>
        <v>33.333333333333329</v>
      </c>
      <c r="AP14">
        <f t="shared" si="2"/>
        <v>27.030702906515124</v>
      </c>
      <c r="AQ14" s="1">
        <f>F14/AM2</f>
        <v>177.83815197882529</v>
      </c>
      <c r="AR14">
        <f t="shared" si="3"/>
        <v>0.70193436913648566</v>
      </c>
      <c r="AS14">
        <f t="shared" si="4"/>
        <v>1.0798990294407473</v>
      </c>
      <c r="AT14" s="1">
        <f t="shared" si="5"/>
        <v>1.7270866783655729</v>
      </c>
      <c r="BD14" t="s">
        <v>130</v>
      </c>
      <c r="BE14">
        <v>73</v>
      </c>
      <c r="BF14">
        <v>554391129305271.38</v>
      </c>
      <c r="BG14">
        <v>7594399031579.0596</v>
      </c>
      <c r="BR14" s="6" t="s">
        <v>127</v>
      </c>
      <c r="BS14" s="6">
        <v>74</v>
      </c>
      <c r="CF14" t="s">
        <v>123</v>
      </c>
      <c r="CG14">
        <v>0.50466979792518685</v>
      </c>
    </row>
    <row r="15" spans="1:85" ht="16" thickBot="1" x14ac:dyDescent="0.25">
      <c r="A15" s="4">
        <v>14</v>
      </c>
      <c r="B15" t="s">
        <v>51</v>
      </c>
      <c r="C15" s="4">
        <v>50682.6</v>
      </c>
      <c r="D15" s="4">
        <v>31890</v>
      </c>
      <c r="E15" s="1">
        <v>14279</v>
      </c>
      <c r="F15" s="1">
        <v>11242082</v>
      </c>
      <c r="G15" s="1">
        <v>4077833</v>
      </c>
      <c r="H15" s="4">
        <v>45</v>
      </c>
      <c r="I15" s="4">
        <v>57</v>
      </c>
      <c r="J15" s="4">
        <v>30</v>
      </c>
      <c r="K15" s="4">
        <v>89</v>
      </c>
      <c r="L15" s="4">
        <v>4</v>
      </c>
      <c r="M15" s="4">
        <v>12</v>
      </c>
      <c r="N15" s="4">
        <v>2</v>
      </c>
      <c r="O15" s="4">
        <v>2</v>
      </c>
      <c r="P15" s="4">
        <v>1</v>
      </c>
      <c r="Q15" s="4">
        <v>1</v>
      </c>
      <c r="R15" s="4">
        <v>1</v>
      </c>
      <c r="S15" s="4">
        <v>1</v>
      </c>
      <c r="T15" s="4">
        <v>40</v>
      </c>
      <c r="U15" s="4">
        <v>3</v>
      </c>
      <c r="V15" s="4">
        <v>5</v>
      </c>
      <c r="W15" s="4">
        <v>2</v>
      </c>
      <c r="X15" s="4">
        <v>1</v>
      </c>
      <c r="Y15" s="4">
        <v>0</v>
      </c>
      <c r="Z15" s="4">
        <v>1</v>
      </c>
      <c r="AA15" s="4">
        <v>1</v>
      </c>
      <c r="AB15" s="4">
        <v>0</v>
      </c>
      <c r="AC15" s="4">
        <v>1</v>
      </c>
      <c r="AD15" s="4">
        <v>1</v>
      </c>
      <c r="AE15" s="4">
        <v>1</v>
      </c>
      <c r="AF15" s="4">
        <v>0</v>
      </c>
      <c r="AG15" s="4">
        <v>1</v>
      </c>
      <c r="AH15" s="4">
        <v>1</v>
      </c>
      <c r="AI15" s="4">
        <v>8</v>
      </c>
      <c r="AJ15" s="4">
        <v>3</v>
      </c>
      <c r="AK15" s="3">
        <v>3.43</v>
      </c>
      <c r="AL15" s="2">
        <v>4.34</v>
      </c>
      <c r="AN15">
        <f t="shared" si="0"/>
        <v>78.94736842105263</v>
      </c>
      <c r="AO15">
        <f t="shared" si="1"/>
        <v>33.707865168539328</v>
      </c>
      <c r="AP15">
        <f t="shared" si="2"/>
        <v>36.27293414155848</v>
      </c>
      <c r="AQ15" s="1">
        <f>F15/AM2</f>
        <v>43.878157622603368</v>
      </c>
      <c r="AR15">
        <f t="shared" si="3"/>
        <v>0.78922549356189309</v>
      </c>
      <c r="AS15">
        <f t="shared" si="4"/>
        <v>2.3676764806856792</v>
      </c>
      <c r="AT15" s="1">
        <f t="shared" si="5"/>
        <v>0.2817337705642568</v>
      </c>
      <c r="BD15" s="6" t="s">
        <v>131</v>
      </c>
      <c r="BE15" s="6">
        <v>74</v>
      </c>
      <c r="BF15" s="6">
        <v>613584240343812.5</v>
      </c>
      <c r="BG15" s="6"/>
      <c r="BH15" s="6"/>
      <c r="BI15" s="6"/>
      <c r="CF15" t="s">
        <v>124</v>
      </c>
      <c r="CG15">
        <v>0.25469160493784893</v>
      </c>
    </row>
    <row r="16" spans="1:85" ht="16" thickBot="1" x14ac:dyDescent="0.25">
      <c r="A16" s="4">
        <v>15</v>
      </c>
      <c r="B16" t="s">
        <v>52</v>
      </c>
      <c r="C16" s="4">
        <v>25795</v>
      </c>
      <c r="D16" s="4">
        <v>14244</v>
      </c>
      <c r="E16" s="1">
        <v>15497</v>
      </c>
      <c r="F16" s="1">
        <v>3950872</v>
      </c>
      <c r="G16" s="1">
        <v>615499</v>
      </c>
      <c r="H16" s="4">
        <v>23</v>
      </c>
      <c r="I16" s="4">
        <v>31</v>
      </c>
      <c r="J16" s="4">
        <v>53</v>
      </c>
      <c r="K16" s="4">
        <v>36</v>
      </c>
      <c r="L16" s="4">
        <v>3</v>
      </c>
      <c r="M16" s="4">
        <v>7</v>
      </c>
      <c r="N16" s="4">
        <v>2</v>
      </c>
      <c r="O16" s="4">
        <v>1</v>
      </c>
      <c r="P16" s="4">
        <v>1</v>
      </c>
      <c r="Q16" s="4">
        <v>1</v>
      </c>
      <c r="R16" s="4">
        <v>1</v>
      </c>
      <c r="S16" s="4">
        <v>0</v>
      </c>
      <c r="T16" s="4">
        <v>12</v>
      </c>
      <c r="U16" s="4">
        <v>4</v>
      </c>
      <c r="V16" s="4">
        <v>5</v>
      </c>
      <c r="W16" s="4">
        <v>5</v>
      </c>
      <c r="X16" s="4">
        <v>1</v>
      </c>
      <c r="Y16" s="4">
        <v>1</v>
      </c>
      <c r="Z16" s="4">
        <v>0</v>
      </c>
      <c r="AA16" s="4">
        <v>1</v>
      </c>
      <c r="AB16" s="4">
        <v>0</v>
      </c>
      <c r="AC16" s="4">
        <v>1</v>
      </c>
      <c r="AD16" s="4">
        <v>0</v>
      </c>
      <c r="AE16" s="4">
        <v>1</v>
      </c>
      <c r="AF16" s="4">
        <v>0</v>
      </c>
      <c r="AG16" s="4">
        <v>1</v>
      </c>
      <c r="AH16" s="4">
        <v>1</v>
      </c>
      <c r="AI16" s="4">
        <v>5</v>
      </c>
      <c r="AJ16" s="4">
        <v>1</v>
      </c>
      <c r="AK16" s="3">
        <v>2.8544054204613794</v>
      </c>
      <c r="AL16" s="2">
        <v>4.2300000000000004</v>
      </c>
      <c r="AN16">
        <f t="shared" si="0"/>
        <v>74.193548387096769</v>
      </c>
      <c r="AO16">
        <f t="shared" si="1"/>
        <v>147.22222222222223</v>
      </c>
      <c r="AP16">
        <f t="shared" si="2"/>
        <v>15.578813993467772</v>
      </c>
      <c r="AQ16" s="1">
        <f>F16/AM2</f>
        <v>15.420362915226043</v>
      </c>
      <c r="AR16">
        <f t="shared" si="3"/>
        <v>1.1630160883892227</v>
      </c>
      <c r="AS16">
        <f t="shared" si="4"/>
        <v>2.7137042062415198</v>
      </c>
      <c r="AT16" s="1">
        <f t="shared" si="5"/>
        <v>0.60077534405892619</v>
      </c>
      <c r="BR16" t="s">
        <v>128</v>
      </c>
      <c r="CF16" t="s">
        <v>125</v>
      </c>
      <c r="CG16">
        <v>0.23398859396390026</v>
      </c>
    </row>
    <row r="17" spans="1:92" x14ac:dyDescent="0.2">
      <c r="A17" s="4">
        <v>16</v>
      </c>
      <c r="B17" t="s">
        <v>53</v>
      </c>
      <c r="C17" s="4">
        <v>44776.35</v>
      </c>
      <c r="D17" s="4">
        <v>27514</v>
      </c>
      <c r="E17" s="1">
        <v>38467</v>
      </c>
      <c r="F17" s="1">
        <v>8969092</v>
      </c>
      <c r="G17" s="1">
        <v>2585365</v>
      </c>
      <c r="H17" s="4">
        <v>108</v>
      </c>
      <c r="I17" s="4">
        <v>102</v>
      </c>
      <c r="J17" s="4">
        <v>24</v>
      </c>
      <c r="K17" s="4">
        <v>75</v>
      </c>
      <c r="L17" s="4">
        <v>5</v>
      </c>
      <c r="M17" s="4">
        <v>18</v>
      </c>
      <c r="N17" s="4">
        <v>3</v>
      </c>
      <c r="O17" s="4">
        <v>2</v>
      </c>
      <c r="P17" s="4">
        <v>0</v>
      </c>
      <c r="Q17" s="4">
        <v>1</v>
      </c>
      <c r="R17" s="4">
        <v>1</v>
      </c>
      <c r="S17" s="4">
        <v>0</v>
      </c>
      <c r="T17" s="4">
        <v>8</v>
      </c>
      <c r="U17" s="4">
        <v>4</v>
      </c>
      <c r="V17" s="4">
        <v>1</v>
      </c>
      <c r="W17" s="4">
        <v>1</v>
      </c>
      <c r="X17" s="4">
        <v>0</v>
      </c>
      <c r="Y17" s="4">
        <v>0</v>
      </c>
      <c r="Z17" s="4">
        <v>1</v>
      </c>
      <c r="AA17" s="4">
        <v>1</v>
      </c>
      <c r="AB17" s="4">
        <v>0</v>
      </c>
      <c r="AC17" s="4">
        <v>1</v>
      </c>
      <c r="AD17" s="4">
        <v>0</v>
      </c>
      <c r="AE17" s="4">
        <v>0</v>
      </c>
      <c r="AF17" s="4">
        <v>0</v>
      </c>
      <c r="AG17" s="4">
        <v>1</v>
      </c>
      <c r="AH17" s="4">
        <v>1</v>
      </c>
      <c r="AI17" s="4">
        <v>5</v>
      </c>
      <c r="AJ17" s="4">
        <v>8</v>
      </c>
      <c r="AK17" s="3">
        <v>1.97</v>
      </c>
      <c r="AL17" s="2">
        <v>1.234</v>
      </c>
      <c r="AN17">
        <f t="shared" si="0"/>
        <v>105.88235294117648</v>
      </c>
      <c r="AO17">
        <f t="shared" si="1"/>
        <v>32</v>
      </c>
      <c r="AP17">
        <f t="shared" si="2"/>
        <v>28.825270161126674</v>
      </c>
      <c r="AQ17" s="1">
        <f>F17/AM2</f>
        <v>35.006614656220343</v>
      </c>
      <c r="AR17">
        <f t="shared" si="3"/>
        <v>1.1166609158629499</v>
      </c>
      <c r="AS17">
        <f t="shared" si="4"/>
        <v>4.0199792971066195</v>
      </c>
      <c r="AT17" s="1">
        <f t="shared" si="5"/>
        <v>0.85909190901000199</v>
      </c>
      <c r="BD17" s="7"/>
      <c r="BE17" s="7" t="s">
        <v>138</v>
      </c>
      <c r="BF17" s="7" t="s">
        <v>126</v>
      </c>
      <c r="BG17" s="7" t="s">
        <v>139</v>
      </c>
      <c r="BH17" s="7" t="s">
        <v>140</v>
      </c>
      <c r="BI17" s="7" t="s">
        <v>141</v>
      </c>
      <c r="BJ17" s="7" t="s">
        <v>142</v>
      </c>
      <c r="BK17" s="7" t="s">
        <v>143</v>
      </c>
      <c r="BL17" s="7" t="s">
        <v>144</v>
      </c>
      <c r="BR17" s="7"/>
      <c r="BS17" s="7" t="s">
        <v>133</v>
      </c>
      <c r="BT17" s="7" t="s">
        <v>134</v>
      </c>
      <c r="BU17" s="7" t="s">
        <v>135</v>
      </c>
      <c r="BV17" s="7" t="s">
        <v>136</v>
      </c>
      <c r="BW17" s="7" t="s">
        <v>137</v>
      </c>
      <c r="CF17" t="s">
        <v>126</v>
      </c>
      <c r="CG17">
        <v>24.726067927259603</v>
      </c>
    </row>
    <row r="18" spans="1:92" ht="16" thickBot="1" x14ac:dyDescent="0.25">
      <c r="A18" s="4">
        <v>17</v>
      </c>
      <c r="B18" t="s">
        <v>54</v>
      </c>
      <c r="C18" s="4">
        <v>48689</v>
      </c>
      <c r="D18" s="4">
        <v>27956</v>
      </c>
      <c r="E18" s="1">
        <v>112001</v>
      </c>
      <c r="F18" s="1">
        <v>13414039</v>
      </c>
      <c r="G18" s="1">
        <v>2641456</v>
      </c>
      <c r="H18" s="4">
        <v>84</v>
      </c>
      <c r="I18" s="4">
        <v>127</v>
      </c>
      <c r="J18" s="4">
        <v>29</v>
      </c>
      <c r="K18" s="4">
        <v>48</v>
      </c>
      <c r="L18" s="4">
        <v>17</v>
      </c>
      <c r="M18" s="4">
        <v>20</v>
      </c>
      <c r="N18" s="4">
        <v>2</v>
      </c>
      <c r="O18" s="4">
        <v>2</v>
      </c>
      <c r="P18" s="4">
        <v>0</v>
      </c>
      <c r="Q18" s="4">
        <v>1</v>
      </c>
      <c r="R18" s="4">
        <v>0</v>
      </c>
      <c r="S18" s="4">
        <v>0</v>
      </c>
      <c r="T18" s="4">
        <v>4</v>
      </c>
      <c r="U18" s="4">
        <v>2</v>
      </c>
      <c r="V18" s="4">
        <v>5</v>
      </c>
      <c r="W18" s="4">
        <v>1</v>
      </c>
      <c r="X18" s="4">
        <v>1</v>
      </c>
      <c r="Y18" s="4">
        <v>1</v>
      </c>
      <c r="Z18" s="4">
        <v>0</v>
      </c>
      <c r="AA18" s="4">
        <v>1</v>
      </c>
      <c r="AB18" s="4">
        <v>0</v>
      </c>
      <c r="AC18" s="4">
        <v>1</v>
      </c>
      <c r="AD18" s="4">
        <v>1</v>
      </c>
      <c r="AE18" s="4">
        <v>1</v>
      </c>
      <c r="AF18" s="4">
        <v>0</v>
      </c>
      <c r="AG18" s="4">
        <v>1</v>
      </c>
      <c r="AH18" s="4">
        <v>1</v>
      </c>
      <c r="AI18" s="4">
        <v>5</v>
      </c>
      <c r="AJ18" s="4">
        <v>2</v>
      </c>
      <c r="AK18" s="3">
        <v>1.43</v>
      </c>
      <c r="AL18" s="2">
        <v>2.64</v>
      </c>
      <c r="AN18">
        <f t="shared" si="0"/>
        <v>66.141732283464577</v>
      </c>
      <c r="AO18">
        <f t="shared" si="1"/>
        <v>60.416666666666664</v>
      </c>
      <c r="AP18">
        <f t="shared" si="2"/>
        <v>19.691727450620949</v>
      </c>
      <c r="AQ18" s="1">
        <f>F18/AM2</f>
        <v>52.355365989836123</v>
      </c>
      <c r="AR18">
        <f t="shared" si="3"/>
        <v>3.4915483990223666</v>
      </c>
      <c r="AS18">
        <f t="shared" si="4"/>
        <v>4.1077039988498427</v>
      </c>
      <c r="AT18" s="1">
        <f t="shared" si="5"/>
        <v>2.3003347778759062</v>
      </c>
      <c r="BD18" t="s">
        <v>132</v>
      </c>
      <c r="BE18">
        <v>5045632.3994941702</v>
      </c>
      <c r="BF18">
        <v>656067.00369905541</v>
      </c>
      <c r="BG18">
        <v>7.6907272748754991</v>
      </c>
      <c r="BH18">
        <v>5.3595674037535335E-11</v>
      </c>
      <c r="BI18">
        <v>3738092.746730783</v>
      </c>
      <c r="BJ18">
        <v>6353172.0522575574</v>
      </c>
      <c r="BK18">
        <v>3738092.746730783</v>
      </c>
      <c r="BL18">
        <v>6353172.0522575574</v>
      </c>
      <c r="BR18" t="s">
        <v>129</v>
      </c>
      <c r="BS18">
        <v>2</v>
      </c>
      <c r="BT18">
        <v>58077786017612.562</v>
      </c>
      <c r="BU18">
        <v>29038893008806.281</v>
      </c>
      <c r="BV18">
        <v>4.0653015930640137</v>
      </c>
      <c r="BW18">
        <v>2.1303083696901936E-2</v>
      </c>
      <c r="CF18" s="6" t="s">
        <v>127</v>
      </c>
      <c r="CG18" s="6">
        <v>75</v>
      </c>
    </row>
    <row r="19" spans="1:92" ht="16" thickBot="1" x14ac:dyDescent="0.25">
      <c r="A19" s="4">
        <v>18</v>
      </c>
      <c r="B19" t="s">
        <v>55</v>
      </c>
      <c r="C19" s="4">
        <v>22776</v>
      </c>
      <c r="D19" s="4">
        <v>9773</v>
      </c>
      <c r="E19" s="1">
        <v>14911</v>
      </c>
      <c r="F19" s="1">
        <v>4660222</v>
      </c>
      <c r="G19" s="1">
        <v>762631</v>
      </c>
      <c r="H19" s="4">
        <v>22</v>
      </c>
      <c r="I19" s="4">
        <v>37</v>
      </c>
      <c r="J19" s="4">
        <v>28</v>
      </c>
      <c r="K19" s="4">
        <v>18</v>
      </c>
      <c r="L19" s="4">
        <v>2</v>
      </c>
      <c r="M19" s="4">
        <v>4</v>
      </c>
      <c r="N19" s="4">
        <v>2</v>
      </c>
      <c r="O19" s="4">
        <v>2</v>
      </c>
      <c r="P19" s="4">
        <v>1</v>
      </c>
      <c r="Q19" s="4">
        <v>1</v>
      </c>
      <c r="R19" s="4">
        <v>0</v>
      </c>
      <c r="S19" s="4">
        <v>1</v>
      </c>
      <c r="T19" s="4">
        <v>4</v>
      </c>
      <c r="U19" s="4">
        <v>4</v>
      </c>
      <c r="V19" s="4">
        <v>5</v>
      </c>
      <c r="W19" s="4">
        <v>4</v>
      </c>
      <c r="X19" s="4">
        <v>0</v>
      </c>
      <c r="Y19" s="4">
        <v>1</v>
      </c>
      <c r="Z19" s="4">
        <v>1</v>
      </c>
      <c r="AA19" s="4">
        <v>1</v>
      </c>
      <c r="AB19" s="4">
        <v>0</v>
      </c>
      <c r="AC19" s="4">
        <v>1</v>
      </c>
      <c r="AD19" s="4">
        <v>1</v>
      </c>
      <c r="AE19" s="4">
        <v>1</v>
      </c>
      <c r="AF19" s="4">
        <v>0</v>
      </c>
      <c r="AG19" s="4">
        <v>1</v>
      </c>
      <c r="AH19" s="4">
        <v>1</v>
      </c>
      <c r="AI19" s="4">
        <v>5</v>
      </c>
      <c r="AJ19" s="4">
        <v>2</v>
      </c>
      <c r="AK19" s="3">
        <v>3.5823224099298474</v>
      </c>
      <c r="AL19" s="2">
        <v>3.0394510929710847</v>
      </c>
      <c r="AN19">
        <f t="shared" si="0"/>
        <v>59.45945945945946</v>
      </c>
      <c r="AO19">
        <f t="shared" si="1"/>
        <v>155.55555555555557</v>
      </c>
      <c r="AP19">
        <f t="shared" si="2"/>
        <v>16.364692497481879</v>
      </c>
      <c r="AQ19" s="1">
        <f>F19/AM2</f>
        <v>18.188975625006464</v>
      </c>
      <c r="AR19">
        <f t="shared" si="3"/>
        <v>0.87811731647348079</v>
      </c>
      <c r="AS19">
        <f t="shared" si="4"/>
        <v>1.7562346329469616</v>
      </c>
      <c r="AT19" s="1">
        <f t="shared" si="5"/>
        <v>0.65468036529680362</v>
      </c>
      <c r="BD19" s="6" t="s">
        <v>115</v>
      </c>
      <c r="BE19" s="6">
        <v>-20236.368424985998</v>
      </c>
      <c r="BF19" s="6">
        <v>7248.425855757886</v>
      </c>
      <c r="BG19" s="6">
        <v>-2.791829402367545</v>
      </c>
      <c r="BH19" s="6">
        <v>6.6857181938181779E-3</v>
      </c>
      <c r="BI19" s="6">
        <v>-34682.460322737192</v>
      </c>
      <c r="BJ19" s="6">
        <v>-5790.2765272348061</v>
      </c>
      <c r="BK19" s="6">
        <v>-34682.460322737192</v>
      </c>
      <c r="BL19" s="6">
        <v>-5790.2765272348061</v>
      </c>
      <c r="BR19" t="s">
        <v>130</v>
      </c>
      <c r="BS19">
        <v>71</v>
      </c>
      <c r="BT19">
        <v>507160749682854.06</v>
      </c>
      <c r="BU19">
        <v>7143109150462.7334</v>
      </c>
    </row>
    <row r="20" spans="1:92" ht="16" thickBot="1" x14ac:dyDescent="0.25">
      <c r="A20" s="4">
        <v>19</v>
      </c>
      <c r="B20" t="s">
        <v>56</v>
      </c>
      <c r="C20" s="4">
        <v>88229.7</v>
      </c>
      <c r="D20" s="4">
        <v>56527</v>
      </c>
      <c r="E20" s="1">
        <v>101459</v>
      </c>
      <c r="F20" s="1">
        <v>24293639</v>
      </c>
      <c r="G20" s="1">
        <v>10278204</v>
      </c>
      <c r="H20" s="4">
        <v>51</v>
      </c>
      <c r="I20" s="4">
        <v>121</v>
      </c>
      <c r="J20" s="4">
        <v>12</v>
      </c>
      <c r="K20" s="4">
        <v>68</v>
      </c>
      <c r="L20" s="4">
        <v>8</v>
      </c>
      <c r="M20" s="4">
        <v>15</v>
      </c>
      <c r="N20" s="4">
        <v>2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4</v>
      </c>
      <c r="U20" s="4">
        <v>1</v>
      </c>
      <c r="V20" s="4">
        <v>3</v>
      </c>
      <c r="W20" s="4">
        <v>1</v>
      </c>
      <c r="X20" s="4">
        <v>0</v>
      </c>
      <c r="Y20" s="4">
        <v>0</v>
      </c>
      <c r="Z20" s="4">
        <v>1</v>
      </c>
      <c r="AA20" s="4">
        <v>1</v>
      </c>
      <c r="AB20" s="4">
        <v>0</v>
      </c>
      <c r="AC20" s="4">
        <v>1</v>
      </c>
      <c r="AD20" s="4">
        <v>0</v>
      </c>
      <c r="AE20" s="4">
        <v>0</v>
      </c>
      <c r="AF20" s="4">
        <v>0</v>
      </c>
      <c r="AG20" s="4">
        <v>1</v>
      </c>
      <c r="AH20" s="4">
        <v>1</v>
      </c>
      <c r="AI20" s="4">
        <v>4</v>
      </c>
      <c r="AJ20" s="4">
        <v>2</v>
      </c>
      <c r="AK20" s="3">
        <v>4.2300000000000004</v>
      </c>
      <c r="AL20" s="2">
        <v>2.110707736549204</v>
      </c>
      <c r="AN20">
        <f t="shared" si="0"/>
        <v>42.148760330578511</v>
      </c>
      <c r="AO20">
        <f t="shared" si="1"/>
        <v>17.647058823529413</v>
      </c>
      <c r="AP20">
        <f t="shared" si="2"/>
        <v>42.30821080365935</v>
      </c>
      <c r="AQ20" s="1">
        <f>F20/AM2</f>
        <v>94.818746320176686</v>
      </c>
      <c r="AR20">
        <f t="shared" si="3"/>
        <v>0.90672415297796549</v>
      </c>
      <c r="AS20">
        <f t="shared" si="4"/>
        <v>1.7001077868336854</v>
      </c>
      <c r="AT20" s="1">
        <f t="shared" si="5"/>
        <v>1.1499415729623925</v>
      </c>
      <c r="BR20" s="6" t="s">
        <v>131</v>
      </c>
      <c r="BS20" s="6">
        <v>73</v>
      </c>
      <c r="BT20" s="6">
        <v>565238535700466.62</v>
      </c>
      <c r="BU20" s="6"/>
      <c r="BV20" s="6"/>
      <c r="BW20" s="6"/>
      <c r="CF20" t="s">
        <v>128</v>
      </c>
    </row>
    <row r="21" spans="1:92" ht="16" thickBot="1" x14ac:dyDescent="0.25">
      <c r="A21" s="4">
        <v>20</v>
      </c>
      <c r="B21" t="s">
        <v>57</v>
      </c>
      <c r="C21" s="4">
        <v>97103.7</v>
      </c>
      <c r="D21" s="4">
        <v>63617</v>
      </c>
      <c r="E21" s="1">
        <v>70853</v>
      </c>
      <c r="F21" s="1">
        <v>22007162.5</v>
      </c>
      <c r="G21" s="1">
        <v>7996108.5</v>
      </c>
      <c r="H21" s="4">
        <v>132</v>
      </c>
      <c r="I21" s="4">
        <v>281</v>
      </c>
      <c r="J21" s="4">
        <v>78</v>
      </c>
      <c r="K21" s="4">
        <v>150</v>
      </c>
      <c r="L21" s="4">
        <v>4</v>
      </c>
      <c r="M21" s="4">
        <v>23</v>
      </c>
      <c r="N21" s="4">
        <v>2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25</v>
      </c>
      <c r="U21" s="4">
        <v>3</v>
      </c>
      <c r="V21" s="4">
        <v>5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0</v>
      </c>
      <c r="AC21" s="4">
        <v>1</v>
      </c>
      <c r="AD21" s="4">
        <v>1</v>
      </c>
      <c r="AE21" s="4">
        <v>1</v>
      </c>
      <c r="AF21" s="4">
        <v>0</v>
      </c>
      <c r="AG21" s="4">
        <v>4</v>
      </c>
      <c r="AH21" s="4">
        <v>1</v>
      </c>
      <c r="AI21" s="4">
        <v>14</v>
      </c>
      <c r="AJ21" s="4">
        <v>11.5</v>
      </c>
      <c r="AK21" s="3">
        <v>3.1398630633901892</v>
      </c>
      <c r="AL21" s="2">
        <v>2.4703221674869695</v>
      </c>
      <c r="AN21">
        <f t="shared" si="0"/>
        <v>46.97508896797153</v>
      </c>
      <c r="AO21">
        <f t="shared" si="1"/>
        <v>52</v>
      </c>
      <c r="AP21">
        <f t="shared" si="2"/>
        <v>36.334118494376547</v>
      </c>
      <c r="AQ21" s="1">
        <f>F21/AM2</f>
        <v>85.89456517051255</v>
      </c>
      <c r="AR21">
        <f t="shared" si="3"/>
        <v>0.41193075032156345</v>
      </c>
      <c r="AS21">
        <f t="shared" si="4"/>
        <v>2.36860181434899</v>
      </c>
      <c r="AT21" s="1">
        <f t="shared" si="5"/>
        <v>0.7296632363133434</v>
      </c>
      <c r="CF21" s="7"/>
      <c r="CG21" s="7" t="s">
        <v>133</v>
      </c>
      <c r="CH21" s="7" t="s">
        <v>134</v>
      </c>
      <c r="CI21" s="7" t="s">
        <v>135</v>
      </c>
      <c r="CJ21" s="7" t="s">
        <v>136</v>
      </c>
      <c r="CK21" s="7" t="s">
        <v>137</v>
      </c>
    </row>
    <row r="22" spans="1:92" x14ac:dyDescent="0.2">
      <c r="A22" s="4">
        <v>21</v>
      </c>
      <c r="B22" t="s">
        <v>58</v>
      </c>
      <c r="C22" s="4">
        <v>39719.5</v>
      </c>
      <c r="D22" s="4">
        <v>24267</v>
      </c>
      <c r="E22" s="1">
        <v>31744</v>
      </c>
      <c r="F22" s="1">
        <v>7475031</v>
      </c>
      <c r="G22" s="1">
        <v>2015926</v>
      </c>
      <c r="H22" s="4">
        <v>56</v>
      </c>
      <c r="I22" s="4">
        <v>62</v>
      </c>
      <c r="J22" s="4">
        <v>69</v>
      </c>
      <c r="K22" s="4">
        <v>80</v>
      </c>
      <c r="L22" s="4">
        <v>0</v>
      </c>
      <c r="M22" s="4">
        <v>0</v>
      </c>
      <c r="N22" s="4">
        <v>2</v>
      </c>
      <c r="O22" s="4">
        <v>2</v>
      </c>
      <c r="P22" s="4">
        <v>1</v>
      </c>
      <c r="Q22" s="4">
        <v>1</v>
      </c>
      <c r="R22" s="4">
        <v>1</v>
      </c>
      <c r="S22" s="4">
        <v>1</v>
      </c>
      <c r="T22" s="4">
        <v>4</v>
      </c>
      <c r="U22" s="4">
        <v>1</v>
      </c>
      <c r="V22" s="4">
        <v>4</v>
      </c>
      <c r="W22" s="4">
        <v>1</v>
      </c>
      <c r="X22" s="4">
        <v>0</v>
      </c>
      <c r="Y22" s="4">
        <v>0</v>
      </c>
      <c r="Z22" s="4">
        <v>1</v>
      </c>
      <c r="AA22" s="4">
        <v>0</v>
      </c>
      <c r="AB22" s="4">
        <v>1</v>
      </c>
      <c r="AC22" s="4">
        <v>1</v>
      </c>
      <c r="AD22" s="4">
        <v>1</v>
      </c>
      <c r="AE22" s="4">
        <v>0</v>
      </c>
      <c r="AF22" s="4">
        <v>0</v>
      </c>
      <c r="AG22" s="4">
        <v>1</v>
      </c>
      <c r="AH22" s="4">
        <v>1</v>
      </c>
      <c r="AI22" s="4">
        <v>4</v>
      </c>
      <c r="AJ22" s="4">
        <v>4</v>
      </c>
      <c r="AK22" s="3">
        <v>3.48</v>
      </c>
      <c r="AL22" s="2">
        <v>2.720488728139328</v>
      </c>
      <c r="AN22">
        <f t="shared" si="0"/>
        <v>90.322580645161281</v>
      </c>
      <c r="AO22">
        <f t="shared" si="1"/>
        <v>86.25</v>
      </c>
      <c r="AP22">
        <f t="shared" si="2"/>
        <v>26.968797855152708</v>
      </c>
      <c r="AQ22" s="1">
        <f>F22/AM2</f>
        <v>29.175253165013963</v>
      </c>
      <c r="AR22">
        <f t="shared" si="3"/>
        <v>0</v>
      </c>
      <c r="AS22">
        <f t="shared" si="4"/>
        <v>0</v>
      </c>
      <c r="AT22" s="1">
        <f t="shared" si="5"/>
        <v>0.79920442100227851</v>
      </c>
      <c r="BR22" s="7"/>
      <c r="BS22" s="7" t="s">
        <v>138</v>
      </c>
      <c r="BT22" s="7" t="s">
        <v>126</v>
      </c>
      <c r="BU22" s="7" t="s">
        <v>139</v>
      </c>
      <c r="BV22" s="7" t="s">
        <v>140</v>
      </c>
      <c r="BW22" s="7" t="s">
        <v>141</v>
      </c>
      <c r="BX22" s="7" t="s">
        <v>142</v>
      </c>
      <c r="BY22" s="7" t="s">
        <v>143</v>
      </c>
      <c r="BZ22" s="7" t="s">
        <v>144</v>
      </c>
      <c r="CF22" t="s">
        <v>129</v>
      </c>
      <c r="CG22">
        <v>2</v>
      </c>
      <c r="CH22">
        <v>15042.541886010367</v>
      </c>
      <c r="CI22">
        <v>7521.2709430051837</v>
      </c>
      <c r="CJ22">
        <v>12.302152824936272</v>
      </c>
      <c r="CK22">
        <v>2.5356918309512368E-5</v>
      </c>
    </row>
    <row r="23" spans="1:92" x14ac:dyDescent="0.2">
      <c r="A23" s="4">
        <v>22</v>
      </c>
      <c r="B23" t="s">
        <v>59</v>
      </c>
      <c r="C23" s="4">
        <v>27429.3</v>
      </c>
      <c r="D23" s="4">
        <v>18474</v>
      </c>
      <c r="E23" s="1">
        <v>16307</v>
      </c>
      <c r="F23" s="1">
        <v>7184544</v>
      </c>
      <c r="G23" s="1">
        <v>3071239</v>
      </c>
      <c r="H23" s="4">
        <v>12</v>
      </c>
      <c r="I23" s="4">
        <v>54</v>
      </c>
      <c r="J23" s="4">
        <v>50</v>
      </c>
      <c r="K23" s="4">
        <v>64</v>
      </c>
      <c r="L23" s="4">
        <v>2</v>
      </c>
      <c r="M23" s="4">
        <v>4</v>
      </c>
      <c r="N23" s="4">
        <v>2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4</v>
      </c>
      <c r="U23" s="4">
        <v>2</v>
      </c>
      <c r="V23" s="4">
        <v>2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0</v>
      </c>
      <c r="AC23" s="4">
        <v>1</v>
      </c>
      <c r="AD23" s="4">
        <v>0</v>
      </c>
      <c r="AE23" s="4">
        <v>0</v>
      </c>
      <c r="AF23" s="4">
        <v>0</v>
      </c>
      <c r="AG23" s="4">
        <v>3</v>
      </c>
      <c r="AH23" s="4">
        <v>1</v>
      </c>
      <c r="AI23" s="4">
        <v>4</v>
      </c>
      <c r="AJ23" s="4">
        <v>2</v>
      </c>
      <c r="AK23" s="3">
        <v>4.4601046619359419</v>
      </c>
      <c r="AL23" s="2">
        <v>4.5449999999999999</v>
      </c>
      <c r="AN23">
        <f t="shared" si="0"/>
        <v>22.222222222222221</v>
      </c>
      <c r="AO23">
        <f t="shared" si="1"/>
        <v>78.125</v>
      </c>
      <c r="AP23">
        <f t="shared" si="2"/>
        <v>42.747862634009898</v>
      </c>
      <c r="AQ23" s="1">
        <f>F23/AM2</f>
        <v>28.041474353107308</v>
      </c>
      <c r="AR23">
        <f t="shared" si="3"/>
        <v>0.72914729869154526</v>
      </c>
      <c r="AS23">
        <f t="shared" si="4"/>
        <v>1.4582945973830905</v>
      </c>
      <c r="AT23" s="1">
        <f t="shared" si="5"/>
        <v>0.59451024998815138</v>
      </c>
      <c r="BD23" t="s">
        <v>145</v>
      </c>
      <c r="BR23" t="s">
        <v>132</v>
      </c>
      <c r="BS23">
        <v>5475358.7400997719</v>
      </c>
      <c r="BT23">
        <v>882203.39123892086</v>
      </c>
      <c r="BU23">
        <v>6.206458504325699</v>
      </c>
      <c r="BV23">
        <v>3.2281819526853179E-8</v>
      </c>
      <c r="BW23">
        <v>3716295.139048005</v>
      </c>
      <c r="BX23">
        <v>7234422.3411515392</v>
      </c>
      <c r="BY23">
        <v>3716295.139048005</v>
      </c>
      <c r="BZ23">
        <v>7234422.3411515392</v>
      </c>
      <c r="CF23" t="s">
        <v>130</v>
      </c>
      <c r="CG23">
        <v>72</v>
      </c>
      <c r="CH23">
        <v>44019.247330328828</v>
      </c>
      <c r="CI23">
        <v>611.37843514345593</v>
      </c>
    </row>
    <row r="24" spans="1:92" ht="16" thickBot="1" x14ac:dyDescent="0.25">
      <c r="A24" s="4">
        <v>23</v>
      </c>
      <c r="B24" t="s">
        <v>60</v>
      </c>
      <c r="C24" s="4">
        <v>106445</v>
      </c>
      <c r="D24" s="4">
        <v>62678</v>
      </c>
      <c r="E24" s="1">
        <v>79045.054099999994</v>
      </c>
      <c r="F24" s="1">
        <v>20925264.294199999</v>
      </c>
      <c r="G24" s="1">
        <v>5399563.051</v>
      </c>
      <c r="H24" s="4">
        <v>139</v>
      </c>
      <c r="I24" s="4">
        <v>243</v>
      </c>
      <c r="J24" s="4">
        <v>65</v>
      </c>
      <c r="K24" s="4">
        <v>65</v>
      </c>
      <c r="L24" s="4">
        <v>5</v>
      </c>
      <c r="M24" s="4">
        <v>22</v>
      </c>
      <c r="N24" s="4">
        <v>2</v>
      </c>
      <c r="O24" s="4">
        <v>1</v>
      </c>
      <c r="P24" s="4">
        <v>1</v>
      </c>
      <c r="Q24" s="4">
        <v>1</v>
      </c>
      <c r="R24" s="4">
        <v>0</v>
      </c>
      <c r="S24" s="4">
        <v>1</v>
      </c>
      <c r="T24" s="4">
        <v>11.5</v>
      </c>
      <c r="U24" s="4">
        <v>2</v>
      </c>
      <c r="V24" s="4">
        <v>3</v>
      </c>
      <c r="W24" s="4">
        <v>1</v>
      </c>
      <c r="X24" s="4">
        <v>0</v>
      </c>
      <c r="Y24" s="4">
        <v>1</v>
      </c>
      <c r="Z24" s="4">
        <v>1</v>
      </c>
      <c r="AA24" s="4">
        <v>1</v>
      </c>
      <c r="AB24" s="4">
        <v>0</v>
      </c>
      <c r="AC24" s="4">
        <v>1</v>
      </c>
      <c r="AD24" s="4">
        <v>1</v>
      </c>
      <c r="AE24" s="4">
        <v>1</v>
      </c>
      <c r="AF24" s="4">
        <v>0</v>
      </c>
      <c r="AG24" s="4">
        <v>4</v>
      </c>
      <c r="AH24" s="4">
        <v>1</v>
      </c>
      <c r="AI24" s="4">
        <v>3</v>
      </c>
      <c r="AJ24" s="4">
        <v>3</v>
      </c>
      <c r="AK24" s="3">
        <v>3.3896385009528998</v>
      </c>
      <c r="AL24" s="2">
        <v>2.98</v>
      </c>
      <c r="AN24">
        <f t="shared" si="0"/>
        <v>57.201646090534972</v>
      </c>
      <c r="AO24">
        <f t="shared" si="1"/>
        <v>100</v>
      </c>
      <c r="AP24">
        <f t="shared" si="2"/>
        <v>25.804037526525459</v>
      </c>
      <c r="AQ24" s="1">
        <f>F24/AM2</f>
        <v>81.671886488244951</v>
      </c>
      <c r="AR24">
        <f t="shared" si="3"/>
        <v>0.46972614965475123</v>
      </c>
      <c r="AS24">
        <f t="shared" si="4"/>
        <v>2.0667950584809054</v>
      </c>
      <c r="AT24" s="1">
        <f t="shared" si="5"/>
        <v>0.74259057823289021</v>
      </c>
      <c r="BR24">
        <v>55.647382920110189</v>
      </c>
      <c r="BS24">
        <v>-11701.148481468519</v>
      </c>
      <c r="BT24">
        <v>11153.830994573265</v>
      </c>
      <c r="BU24">
        <v>-1.0490699103439476</v>
      </c>
      <c r="BV24">
        <v>0.29770386874521321</v>
      </c>
      <c r="BW24">
        <v>-33941.255819168873</v>
      </c>
      <c r="BX24">
        <v>10538.958856231833</v>
      </c>
      <c r="BY24">
        <v>-33941.255819168873</v>
      </c>
      <c r="BZ24">
        <v>10538.958856231833</v>
      </c>
      <c r="CF24" s="6" t="s">
        <v>131</v>
      </c>
      <c r="CG24" s="6">
        <v>74</v>
      </c>
      <c r="CH24" s="6">
        <v>59061.789216339195</v>
      </c>
      <c r="CI24" s="6"/>
      <c r="CJ24" s="6"/>
      <c r="CK24" s="6"/>
    </row>
    <row r="25" spans="1:92" ht="16" thickBot="1" x14ac:dyDescent="0.25">
      <c r="A25" s="4">
        <v>24</v>
      </c>
      <c r="B25" t="s">
        <v>61</v>
      </c>
      <c r="C25" s="4">
        <v>52709</v>
      </c>
      <c r="D25" s="4">
        <v>27619</v>
      </c>
      <c r="E25" s="1">
        <v>119260.769</v>
      </c>
      <c r="F25" s="1">
        <v>10938309.5164</v>
      </c>
      <c r="G25" s="1">
        <v>-445374.36439999996</v>
      </c>
      <c r="H25" s="4">
        <v>122</v>
      </c>
      <c r="I25" s="4">
        <v>129</v>
      </c>
      <c r="J25" s="4">
        <v>75</v>
      </c>
      <c r="K25" s="4">
        <v>54</v>
      </c>
      <c r="L25" s="4">
        <v>13</v>
      </c>
      <c r="M25" s="4">
        <v>23</v>
      </c>
      <c r="N25" s="4">
        <v>2</v>
      </c>
      <c r="O25" s="4">
        <v>1</v>
      </c>
      <c r="P25" s="4">
        <v>1</v>
      </c>
      <c r="Q25" s="4">
        <v>1</v>
      </c>
      <c r="R25" s="4">
        <v>0</v>
      </c>
      <c r="S25" s="4">
        <v>1</v>
      </c>
      <c r="T25" s="4">
        <v>4.5</v>
      </c>
      <c r="U25" s="4">
        <v>1</v>
      </c>
      <c r="V25" s="4">
        <v>3</v>
      </c>
      <c r="W25" s="4">
        <v>1</v>
      </c>
      <c r="X25" s="4">
        <v>0</v>
      </c>
      <c r="Y25" s="4">
        <v>1</v>
      </c>
      <c r="Z25" s="4">
        <v>1</v>
      </c>
      <c r="AA25" s="4">
        <v>1</v>
      </c>
      <c r="AB25" s="4">
        <v>0</v>
      </c>
      <c r="AC25" s="4">
        <v>1</v>
      </c>
      <c r="AD25" s="4">
        <v>1</v>
      </c>
      <c r="AE25" s="4">
        <v>1</v>
      </c>
      <c r="AF25" s="4">
        <v>0</v>
      </c>
      <c r="AG25" s="4">
        <v>1</v>
      </c>
      <c r="AH25" s="4">
        <v>1</v>
      </c>
      <c r="AI25" s="4">
        <v>5</v>
      </c>
      <c r="AJ25" s="4">
        <v>1.5</v>
      </c>
      <c r="AK25" s="3">
        <v>2.6759943936308712</v>
      </c>
      <c r="AL25" s="2">
        <v>2.0950723265084323</v>
      </c>
      <c r="AN25">
        <f t="shared" si="0"/>
        <v>94.573643410852711</v>
      </c>
      <c r="AO25">
        <f t="shared" si="1"/>
        <v>138.88888888888889</v>
      </c>
      <c r="AP25">
        <f t="shared" si="2"/>
        <v>-4.0716928308916689</v>
      </c>
      <c r="AQ25" s="1">
        <f>F25/AM2</f>
        <v>42.69252519999602</v>
      </c>
      <c r="AR25">
        <f t="shared" si="3"/>
        <v>2.4663719668367832</v>
      </c>
      <c r="AS25">
        <f t="shared" si="4"/>
        <v>4.3635811720958468</v>
      </c>
      <c r="AT25" s="1">
        <f t="shared" si="5"/>
        <v>2.2626262877307481</v>
      </c>
      <c r="BD25" s="7" t="s">
        <v>146</v>
      </c>
      <c r="BE25" s="7" t="s">
        <v>147</v>
      </c>
      <c r="BF25" s="7" t="s">
        <v>148</v>
      </c>
      <c r="BR25" s="6">
        <v>44.545454545454547</v>
      </c>
      <c r="BS25" s="6">
        <v>-17482.583121890024</v>
      </c>
      <c r="BT25" s="6">
        <v>7156.9594138393622</v>
      </c>
      <c r="BU25" s="6">
        <v>-2.4427388938498207</v>
      </c>
      <c r="BV25" s="6">
        <v>1.7066521834386051E-2</v>
      </c>
      <c r="BW25" s="6">
        <v>-31753.154879055342</v>
      </c>
      <c r="BX25" s="6">
        <v>-3212.0113647247035</v>
      </c>
      <c r="BY25" s="6">
        <v>-31753.154879055342</v>
      </c>
      <c r="BZ25" s="6">
        <v>-3212.0113647247035</v>
      </c>
    </row>
    <row r="26" spans="1:92" x14ac:dyDescent="0.2">
      <c r="A26" s="4">
        <v>25</v>
      </c>
      <c r="B26" t="s">
        <v>62</v>
      </c>
      <c r="C26" s="4">
        <v>40549</v>
      </c>
      <c r="D26" s="4">
        <v>19238</v>
      </c>
      <c r="E26" s="1">
        <v>42205.879399999998</v>
      </c>
      <c r="F26" s="1">
        <v>9929586.1314000003</v>
      </c>
      <c r="G26" s="1">
        <v>1440741.4065999999</v>
      </c>
      <c r="H26" s="4">
        <v>32</v>
      </c>
      <c r="I26" s="4">
        <v>184</v>
      </c>
      <c r="J26" s="4">
        <v>10</v>
      </c>
      <c r="K26" s="4">
        <v>26</v>
      </c>
      <c r="L26" s="4">
        <v>12</v>
      </c>
      <c r="M26" s="4">
        <v>29</v>
      </c>
      <c r="N26" s="4">
        <v>2</v>
      </c>
      <c r="O26" s="4">
        <v>2</v>
      </c>
      <c r="P26" s="4">
        <v>0</v>
      </c>
      <c r="Q26" s="4">
        <v>1</v>
      </c>
      <c r="R26" s="4">
        <v>1</v>
      </c>
      <c r="S26" s="4">
        <v>1</v>
      </c>
      <c r="T26" s="4">
        <v>3</v>
      </c>
      <c r="U26" s="4">
        <v>1</v>
      </c>
      <c r="V26" s="4">
        <v>5</v>
      </c>
      <c r="W26" s="4">
        <v>1</v>
      </c>
      <c r="X26" s="4">
        <v>1</v>
      </c>
      <c r="Y26" s="4">
        <v>0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0</v>
      </c>
      <c r="AF26" s="4">
        <v>0</v>
      </c>
      <c r="AG26" s="4">
        <v>3</v>
      </c>
      <c r="AH26" s="4">
        <v>1</v>
      </c>
      <c r="AI26" s="4">
        <v>20</v>
      </c>
      <c r="AJ26" s="4">
        <v>1</v>
      </c>
      <c r="AK26" s="3">
        <v>3.5430000000000001</v>
      </c>
      <c r="AL26" s="2">
        <v>2.86</v>
      </c>
      <c r="AN26">
        <f t="shared" si="0"/>
        <v>17.391304347826086</v>
      </c>
      <c r="AO26">
        <f t="shared" si="1"/>
        <v>38.461538461538467</v>
      </c>
      <c r="AP26">
        <f t="shared" si="2"/>
        <v>14.50958164352884</v>
      </c>
      <c r="AQ26" s="1">
        <f>F26/AM2</f>
        <v>38.755449871365961</v>
      </c>
      <c r="AR26">
        <f t="shared" si="3"/>
        <v>2.9593824755234408</v>
      </c>
      <c r="AS26">
        <f t="shared" si="4"/>
        <v>7.1518409825149822</v>
      </c>
      <c r="AT26" s="1">
        <f t="shared" si="5"/>
        <v>1.040861165503465</v>
      </c>
      <c r="BD26">
        <v>1</v>
      </c>
      <c r="BE26">
        <v>4144194.1696538851</v>
      </c>
      <c r="BF26">
        <v>6206281.9733461142</v>
      </c>
      <c r="CF26" s="7"/>
      <c r="CG26" s="7" t="s">
        <v>138</v>
      </c>
      <c r="CH26" s="7" t="s">
        <v>126</v>
      </c>
      <c r="CI26" s="7" t="s">
        <v>139</v>
      </c>
      <c r="CJ26" s="7" t="s">
        <v>140</v>
      </c>
      <c r="CK26" s="7" t="s">
        <v>141</v>
      </c>
      <c r="CL26" s="7" t="s">
        <v>142</v>
      </c>
      <c r="CM26" s="7" t="s">
        <v>143</v>
      </c>
      <c r="CN26" s="7" t="s">
        <v>144</v>
      </c>
    </row>
    <row r="27" spans="1:92" x14ac:dyDescent="0.2">
      <c r="A27" s="4">
        <v>26</v>
      </c>
      <c r="B27" t="s">
        <v>63</v>
      </c>
      <c r="C27" s="4">
        <v>138436</v>
      </c>
      <c r="D27" s="4">
        <v>77805</v>
      </c>
      <c r="E27" s="1">
        <v>140435</v>
      </c>
      <c r="F27" s="1">
        <v>29671609</v>
      </c>
      <c r="G27" s="1">
        <v>7574156</v>
      </c>
      <c r="H27" s="4">
        <v>285</v>
      </c>
      <c r="I27" s="4">
        <v>341</v>
      </c>
      <c r="J27" s="4">
        <v>52</v>
      </c>
      <c r="K27" s="4">
        <v>61</v>
      </c>
      <c r="L27" s="4">
        <v>3</v>
      </c>
      <c r="M27" s="4">
        <v>12</v>
      </c>
      <c r="N27" s="4">
        <v>2</v>
      </c>
      <c r="O27" s="4">
        <v>2</v>
      </c>
      <c r="P27" s="4">
        <v>1</v>
      </c>
      <c r="Q27" s="4">
        <v>1</v>
      </c>
      <c r="R27" s="4">
        <v>0</v>
      </c>
      <c r="S27" s="4">
        <v>0</v>
      </c>
      <c r="T27" s="4">
        <v>4</v>
      </c>
      <c r="U27" s="4">
        <v>3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0</v>
      </c>
      <c r="AC27" s="4">
        <v>1</v>
      </c>
      <c r="AD27" s="4">
        <v>0</v>
      </c>
      <c r="AE27" s="4">
        <v>0</v>
      </c>
      <c r="AF27" s="4">
        <v>0</v>
      </c>
      <c r="AG27" s="4">
        <v>3</v>
      </c>
      <c r="AH27" s="4">
        <v>1</v>
      </c>
      <c r="AI27" s="4">
        <v>3</v>
      </c>
      <c r="AJ27" s="4">
        <v>2</v>
      </c>
      <c r="AK27" s="3">
        <v>1.8553036702105388</v>
      </c>
      <c r="AL27" s="2">
        <v>2.7517595482208725</v>
      </c>
      <c r="AN27">
        <f t="shared" si="0"/>
        <v>83.577712609970675</v>
      </c>
      <c r="AO27">
        <f t="shared" si="1"/>
        <v>85.245901639344254</v>
      </c>
      <c r="AP27">
        <f t="shared" si="2"/>
        <v>25.526610302798208</v>
      </c>
      <c r="AQ27" s="1">
        <f>F27/AM2</f>
        <v>115.80911228171585</v>
      </c>
      <c r="AR27">
        <f t="shared" si="3"/>
        <v>0.2167066370019359</v>
      </c>
      <c r="AS27">
        <f t="shared" si="4"/>
        <v>0.86682654800774361</v>
      </c>
      <c r="AT27" s="1">
        <f t="shared" si="5"/>
        <v>1.0144398855788956</v>
      </c>
      <c r="BD27">
        <v>2</v>
      </c>
      <c r="BE27">
        <v>2286127.6142688072</v>
      </c>
      <c r="BF27">
        <v>2394240.3857311928</v>
      </c>
      <c r="CF27" t="s">
        <v>132</v>
      </c>
      <c r="CG27">
        <v>114.7433184904359</v>
      </c>
      <c r="CH27">
        <v>10.910021861886779</v>
      </c>
      <c r="CI27">
        <v>10.517240015006916</v>
      </c>
      <c r="CJ27">
        <v>3.3556211117483865E-16</v>
      </c>
      <c r="CK27">
        <v>92.994587397280085</v>
      </c>
      <c r="CL27">
        <v>136.49204958359172</v>
      </c>
      <c r="CM27">
        <v>92.994587397280085</v>
      </c>
      <c r="CN27">
        <v>136.49204958359172</v>
      </c>
    </row>
    <row r="28" spans="1:92" x14ac:dyDescent="0.2">
      <c r="A28" s="4">
        <v>27</v>
      </c>
      <c r="B28" t="s">
        <v>64</v>
      </c>
      <c r="C28" s="4">
        <v>46503</v>
      </c>
      <c r="D28" s="4">
        <v>25681</v>
      </c>
      <c r="E28" s="1">
        <v>45398.25</v>
      </c>
      <c r="F28" s="1">
        <v>12174812</v>
      </c>
      <c r="G28" s="1">
        <v>1613279.5</v>
      </c>
      <c r="H28" s="4">
        <v>52</v>
      </c>
      <c r="I28" s="4">
        <v>453</v>
      </c>
      <c r="J28" s="4">
        <v>45</v>
      </c>
      <c r="K28" s="4">
        <v>62</v>
      </c>
      <c r="L28" s="4">
        <v>10</v>
      </c>
      <c r="M28" s="4">
        <v>42</v>
      </c>
      <c r="N28" s="4">
        <v>3</v>
      </c>
      <c r="O28" s="4">
        <v>2</v>
      </c>
      <c r="P28" s="4">
        <v>0</v>
      </c>
      <c r="Q28" s="4">
        <v>1</v>
      </c>
      <c r="R28" s="4">
        <v>1</v>
      </c>
      <c r="S28" s="4">
        <v>1</v>
      </c>
      <c r="T28" s="4">
        <v>33.125</v>
      </c>
      <c r="U28" s="4">
        <v>1</v>
      </c>
      <c r="V28" s="4">
        <v>5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0</v>
      </c>
      <c r="AC28" s="4">
        <v>1</v>
      </c>
      <c r="AD28" s="4">
        <v>1</v>
      </c>
      <c r="AE28" s="4">
        <v>1</v>
      </c>
      <c r="AF28" s="4">
        <v>0</v>
      </c>
      <c r="AG28" s="4">
        <v>3</v>
      </c>
      <c r="AH28" s="4">
        <v>1</v>
      </c>
      <c r="AI28" s="4">
        <v>14</v>
      </c>
      <c r="AJ28" s="4">
        <v>1</v>
      </c>
      <c r="AK28" s="3">
        <v>3.6287092769057789</v>
      </c>
      <c r="AL28" s="2">
        <v>4.6340000000000003</v>
      </c>
      <c r="AN28">
        <f t="shared" si="0"/>
        <v>11.479028697571744</v>
      </c>
      <c r="AO28">
        <f t="shared" si="1"/>
        <v>72.58064516129032</v>
      </c>
      <c r="AP28">
        <f t="shared" si="2"/>
        <v>13.250960261234423</v>
      </c>
      <c r="AQ28" s="1">
        <f>F28/AM2</f>
        <v>47.518628663406204</v>
      </c>
      <c r="AR28">
        <f t="shared" si="3"/>
        <v>2.1503988989957636</v>
      </c>
      <c r="AS28">
        <f t="shared" si="4"/>
        <v>9.031675375782207</v>
      </c>
      <c r="AT28" s="1">
        <f t="shared" si="5"/>
        <v>0.97624346816334429</v>
      </c>
      <c r="BD28">
        <v>3</v>
      </c>
      <c r="BE28">
        <v>3060177.3842125251</v>
      </c>
      <c r="BF28">
        <v>5323100.6157874744</v>
      </c>
      <c r="CF28" t="s">
        <v>36</v>
      </c>
      <c r="CG28">
        <v>-11.751955518495354</v>
      </c>
      <c r="CH28">
        <v>3.9276861522042479</v>
      </c>
      <c r="CI28">
        <v>-2.9920811040108348</v>
      </c>
      <c r="CJ28">
        <v>3.7929597103503409E-3</v>
      </c>
      <c r="CK28">
        <v>-19.581654764196877</v>
      </c>
      <c r="CL28">
        <v>-3.9222562727938302</v>
      </c>
      <c r="CM28">
        <v>-19.581654764196877</v>
      </c>
      <c r="CN28">
        <v>-3.9222562727938302</v>
      </c>
    </row>
    <row r="29" spans="1:92" ht="16" thickBot="1" x14ac:dyDescent="0.25">
      <c r="A29" s="4">
        <v>28</v>
      </c>
      <c r="B29" t="s">
        <v>65</v>
      </c>
      <c r="C29" s="4">
        <v>70471.8</v>
      </c>
      <c r="D29" s="4">
        <v>39952</v>
      </c>
      <c r="E29" s="1">
        <v>24265.888800000001</v>
      </c>
      <c r="F29" s="1">
        <v>10573589.33</v>
      </c>
      <c r="G29" s="1">
        <v>4436374.3905999996</v>
      </c>
      <c r="H29" s="4">
        <v>1</v>
      </c>
      <c r="I29" s="4">
        <v>65</v>
      </c>
      <c r="J29" s="4">
        <v>94</v>
      </c>
      <c r="K29" s="4">
        <v>108</v>
      </c>
      <c r="L29" s="4">
        <v>2</v>
      </c>
      <c r="M29" s="4">
        <v>12</v>
      </c>
      <c r="N29" s="4">
        <v>2</v>
      </c>
      <c r="O29" s="4">
        <v>2</v>
      </c>
      <c r="P29" s="4">
        <v>0</v>
      </c>
      <c r="Q29" s="4">
        <v>1</v>
      </c>
      <c r="R29" s="4">
        <v>0</v>
      </c>
      <c r="S29" s="4">
        <v>1</v>
      </c>
      <c r="T29" s="4">
        <v>80</v>
      </c>
      <c r="U29" s="4">
        <v>3</v>
      </c>
      <c r="V29" s="4">
        <v>5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0</v>
      </c>
      <c r="AG29" s="4">
        <v>4</v>
      </c>
      <c r="AH29" s="4">
        <v>1</v>
      </c>
      <c r="AI29" s="4">
        <v>10</v>
      </c>
      <c r="AJ29" s="4">
        <v>1</v>
      </c>
      <c r="AK29" s="3">
        <v>4.2119999999999997</v>
      </c>
      <c r="AL29" s="2">
        <v>4.6429999999999998</v>
      </c>
      <c r="AN29">
        <f t="shared" si="0"/>
        <v>1.5384615384615385</v>
      </c>
      <c r="AO29">
        <f t="shared" si="1"/>
        <v>87.037037037037038</v>
      </c>
      <c r="AP29">
        <f t="shared" si="2"/>
        <v>41.957127822364555</v>
      </c>
      <c r="AQ29" s="1">
        <f>F29/AM2</f>
        <v>41.269012204182211</v>
      </c>
      <c r="AR29">
        <f t="shared" si="3"/>
        <v>0.28380146384795052</v>
      </c>
      <c r="AS29">
        <f t="shared" si="4"/>
        <v>1.702808783087703</v>
      </c>
      <c r="AT29" s="1">
        <f t="shared" si="5"/>
        <v>0.34433473815057936</v>
      </c>
      <c r="BD29">
        <v>4</v>
      </c>
      <c r="BE29">
        <v>4208265.4301844044</v>
      </c>
      <c r="BF29">
        <v>-2574438.4301844044</v>
      </c>
      <c r="BR29" t="s">
        <v>145</v>
      </c>
      <c r="CF29" s="6" t="s">
        <v>37</v>
      </c>
      <c r="CG29" s="6">
        <v>-6.3955387246404296</v>
      </c>
      <c r="CH29" s="6">
        <v>3.408984246597154</v>
      </c>
      <c r="CI29" s="6">
        <v>-1.8760833908295271</v>
      </c>
      <c r="CJ29" s="6">
        <v>6.4697330137376829E-2</v>
      </c>
      <c r="CK29" s="6">
        <v>-13.191224619556127</v>
      </c>
      <c r="CL29" s="6">
        <v>0.40014717027526725</v>
      </c>
      <c r="CM29" s="6">
        <v>-13.191224619556127</v>
      </c>
      <c r="CN29" s="6">
        <v>0.40014717027526725</v>
      </c>
    </row>
    <row r="30" spans="1:92" ht="16" thickBot="1" x14ac:dyDescent="0.25">
      <c r="A30" s="4">
        <v>29</v>
      </c>
      <c r="B30" t="s">
        <v>66</v>
      </c>
      <c r="C30" s="4">
        <v>26233.3</v>
      </c>
      <c r="D30" s="4">
        <v>19273</v>
      </c>
      <c r="E30" s="1">
        <v>14465</v>
      </c>
      <c r="F30" s="1">
        <v>6291379</v>
      </c>
      <c r="G30" s="1">
        <v>1867948</v>
      </c>
      <c r="H30" s="4">
        <v>11</v>
      </c>
      <c r="I30" s="4">
        <v>121</v>
      </c>
      <c r="J30" s="4">
        <v>50</v>
      </c>
      <c r="K30" s="4">
        <v>57</v>
      </c>
      <c r="L30" s="4">
        <v>5</v>
      </c>
      <c r="M30" s="4">
        <v>6</v>
      </c>
      <c r="N30" s="4">
        <v>2</v>
      </c>
      <c r="O30" s="4">
        <v>2</v>
      </c>
      <c r="P30" s="4">
        <v>1</v>
      </c>
      <c r="Q30" s="4">
        <v>1</v>
      </c>
      <c r="R30" s="4">
        <v>0</v>
      </c>
      <c r="S30" s="4">
        <v>1</v>
      </c>
      <c r="T30" s="4">
        <v>4</v>
      </c>
      <c r="U30" s="4">
        <v>3</v>
      </c>
      <c r="V30" s="4">
        <v>3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0</v>
      </c>
      <c r="AC30" s="4">
        <v>1</v>
      </c>
      <c r="AD30" s="4">
        <v>1</v>
      </c>
      <c r="AE30" s="4">
        <v>0</v>
      </c>
      <c r="AF30" s="4">
        <v>0</v>
      </c>
      <c r="AG30" s="4">
        <v>3</v>
      </c>
      <c r="AH30" s="4">
        <v>1</v>
      </c>
      <c r="AI30" s="4">
        <v>4</v>
      </c>
      <c r="AJ30" s="4">
        <v>3</v>
      </c>
      <c r="AK30" s="3">
        <v>3.186249930366122</v>
      </c>
      <c r="AL30" s="2">
        <v>3.8775090711564846</v>
      </c>
      <c r="AN30">
        <f t="shared" si="0"/>
        <v>9.0909090909090917</v>
      </c>
      <c r="AO30">
        <f t="shared" si="1"/>
        <v>87.719298245614027</v>
      </c>
      <c r="AP30">
        <f t="shared" si="2"/>
        <v>29.690597244260758</v>
      </c>
      <c r="AQ30" s="1">
        <f>F30/AM2</f>
        <v>24.555426603856542</v>
      </c>
      <c r="AR30">
        <f t="shared" si="3"/>
        <v>1.9059744675660326</v>
      </c>
      <c r="AS30">
        <f t="shared" si="4"/>
        <v>2.287169361079239</v>
      </c>
      <c r="AT30" s="1">
        <f t="shared" si="5"/>
        <v>0.55139841346685325</v>
      </c>
      <c r="BD30">
        <v>5</v>
      </c>
      <c r="BE30">
        <v>3869735.3153395783</v>
      </c>
      <c r="BF30">
        <v>-1140288.3153395783</v>
      </c>
    </row>
    <row r="31" spans="1:92" x14ac:dyDescent="0.2">
      <c r="A31" s="4">
        <v>30</v>
      </c>
      <c r="B31" t="s">
        <v>67</v>
      </c>
      <c r="C31" s="4">
        <v>47911</v>
      </c>
      <c r="D31" s="4">
        <v>27735</v>
      </c>
      <c r="E31" s="1">
        <v>26982</v>
      </c>
      <c r="F31" s="1">
        <v>10105587</v>
      </c>
      <c r="G31" s="1">
        <v>2613410.5</v>
      </c>
      <c r="H31" s="4">
        <v>64</v>
      </c>
      <c r="I31" s="4">
        <v>79</v>
      </c>
      <c r="J31" s="4">
        <v>29</v>
      </c>
      <c r="K31" s="4">
        <v>61</v>
      </c>
      <c r="L31" s="4">
        <v>2</v>
      </c>
      <c r="M31" s="4">
        <v>3</v>
      </c>
      <c r="N31" s="4">
        <v>2</v>
      </c>
      <c r="O31" s="4">
        <v>2</v>
      </c>
      <c r="P31" s="4">
        <v>0</v>
      </c>
      <c r="Q31" s="4">
        <v>1</v>
      </c>
      <c r="R31" s="4">
        <v>0</v>
      </c>
      <c r="S31" s="4">
        <v>1</v>
      </c>
      <c r="T31" s="4">
        <v>2</v>
      </c>
      <c r="U31" s="4">
        <v>2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0</v>
      </c>
      <c r="AC31" s="4">
        <v>1</v>
      </c>
      <c r="AD31" s="4">
        <v>1</v>
      </c>
      <c r="AE31" s="4">
        <v>1</v>
      </c>
      <c r="AF31" s="4">
        <v>0</v>
      </c>
      <c r="AG31" s="4">
        <v>1</v>
      </c>
      <c r="AH31" s="4">
        <v>1</v>
      </c>
      <c r="AI31" s="4">
        <v>5</v>
      </c>
      <c r="AJ31" s="4">
        <v>0.25</v>
      </c>
      <c r="AK31" s="3">
        <v>3.4340000000000002</v>
      </c>
      <c r="AL31" s="2">
        <v>3.8775090711564846</v>
      </c>
      <c r="AN31">
        <f t="shared" si="0"/>
        <v>81.012658227848107</v>
      </c>
      <c r="AO31">
        <f t="shared" si="1"/>
        <v>47.540983606557376</v>
      </c>
      <c r="AP31">
        <f t="shared" si="2"/>
        <v>25.86104597387564</v>
      </c>
      <c r="AQ31" s="1">
        <f>F31/AM2</f>
        <v>39.442386139411859</v>
      </c>
      <c r="AR31">
        <f t="shared" si="3"/>
        <v>0.41744067124459933</v>
      </c>
      <c r="AS31">
        <f t="shared" si="4"/>
        <v>0.62616100686689902</v>
      </c>
      <c r="AT31" s="1">
        <f t="shared" si="5"/>
        <v>0.56316920957608896</v>
      </c>
      <c r="BD31">
        <v>6</v>
      </c>
      <c r="BE31">
        <v>4074286.715094842</v>
      </c>
      <c r="BF31">
        <v>3468254.284905158</v>
      </c>
      <c r="BR31" s="7" t="s">
        <v>146</v>
      </c>
      <c r="BS31" s="7" t="s">
        <v>149</v>
      </c>
      <c r="BT31" s="7" t="s">
        <v>148</v>
      </c>
    </row>
    <row r="32" spans="1:92" x14ac:dyDescent="0.2">
      <c r="A32" s="4">
        <v>31</v>
      </c>
      <c r="B32" t="s">
        <v>68</v>
      </c>
      <c r="C32" s="4">
        <v>41218</v>
      </c>
      <c r="D32" s="4">
        <v>16185</v>
      </c>
      <c r="E32" s="1">
        <v>51028</v>
      </c>
      <c r="F32" s="1">
        <v>6556124</v>
      </c>
      <c r="G32" s="1">
        <v>42247</v>
      </c>
      <c r="H32" s="4">
        <v>80</v>
      </c>
      <c r="I32" s="4">
        <v>63</v>
      </c>
      <c r="J32" s="4">
        <v>48</v>
      </c>
      <c r="K32" s="4">
        <v>37</v>
      </c>
      <c r="L32" s="4">
        <v>2</v>
      </c>
      <c r="M32" s="4">
        <v>30</v>
      </c>
      <c r="N32" s="4">
        <v>2</v>
      </c>
      <c r="O32" s="4">
        <v>1</v>
      </c>
      <c r="P32" s="4">
        <v>0</v>
      </c>
      <c r="Q32" s="4">
        <v>1</v>
      </c>
      <c r="R32" s="4">
        <v>0</v>
      </c>
      <c r="S32" s="4">
        <v>1</v>
      </c>
      <c r="T32" s="4">
        <v>1</v>
      </c>
      <c r="U32" s="4">
        <v>4</v>
      </c>
      <c r="V32" s="4">
        <v>0</v>
      </c>
      <c r="W32" s="4">
        <v>1</v>
      </c>
      <c r="X32" s="4">
        <v>1</v>
      </c>
      <c r="Y32" s="4">
        <v>0</v>
      </c>
      <c r="Z32" s="4">
        <v>1</v>
      </c>
      <c r="AA32" s="4">
        <v>1</v>
      </c>
      <c r="AB32" s="4">
        <v>0</v>
      </c>
      <c r="AC32" s="4">
        <v>1</v>
      </c>
      <c r="AD32" s="4">
        <v>0</v>
      </c>
      <c r="AE32" s="4">
        <v>0</v>
      </c>
      <c r="AF32" s="4">
        <v>0</v>
      </c>
      <c r="AG32" s="4">
        <v>2</v>
      </c>
      <c r="AH32" s="4">
        <v>1</v>
      </c>
      <c r="AI32" s="4">
        <v>1</v>
      </c>
      <c r="AJ32" s="4">
        <v>1</v>
      </c>
      <c r="AK32" s="3">
        <v>1.052454049473257</v>
      </c>
      <c r="AL32" s="2">
        <v>1.4790371709019994</v>
      </c>
      <c r="AN32">
        <f t="shared" si="0"/>
        <v>126.98412698412697</v>
      </c>
      <c r="AO32">
        <f t="shared" si="1"/>
        <v>129.72972972972974</v>
      </c>
      <c r="AP32">
        <f t="shared" si="2"/>
        <v>0.64438988646340434</v>
      </c>
      <c r="AQ32" s="1">
        <f>F32/AM2</f>
        <v>25.588733676318398</v>
      </c>
      <c r="AR32">
        <f t="shared" si="3"/>
        <v>0.48522490174195743</v>
      </c>
      <c r="AS32">
        <f t="shared" si="4"/>
        <v>7.2783735261293607</v>
      </c>
      <c r="AT32" s="1">
        <f t="shared" si="5"/>
        <v>1.2380028143044302</v>
      </c>
      <c r="BD32">
        <v>7</v>
      </c>
      <c r="BE32">
        <v>3696541.1711617708</v>
      </c>
      <c r="BF32">
        <v>4731204.8288382292</v>
      </c>
      <c r="BR32">
        <v>1</v>
      </c>
      <c r="BS32">
        <v>2111517.8613569099</v>
      </c>
      <c r="BT32">
        <v>2568850.1386430901</v>
      </c>
    </row>
    <row r="33" spans="1:86" x14ac:dyDescent="0.2">
      <c r="A33" s="4">
        <v>32</v>
      </c>
      <c r="B33" t="s">
        <v>69</v>
      </c>
      <c r="C33" s="4">
        <v>117952</v>
      </c>
      <c r="D33" s="4">
        <v>86171</v>
      </c>
      <c r="E33" s="1">
        <v>64755</v>
      </c>
      <c r="F33" s="1">
        <v>27749684</v>
      </c>
      <c r="G33" s="1">
        <v>9497059</v>
      </c>
      <c r="H33" s="4">
        <v>172</v>
      </c>
      <c r="I33" s="4">
        <v>280</v>
      </c>
      <c r="J33" s="4">
        <v>48</v>
      </c>
      <c r="K33" s="4">
        <v>54</v>
      </c>
      <c r="L33" s="4">
        <v>3</v>
      </c>
      <c r="M33" s="4">
        <v>8</v>
      </c>
      <c r="N33" s="4">
        <v>3</v>
      </c>
      <c r="O33" s="4">
        <v>2</v>
      </c>
      <c r="P33" s="4">
        <v>0</v>
      </c>
      <c r="Q33" s="4">
        <v>1</v>
      </c>
      <c r="R33" s="4">
        <v>0</v>
      </c>
      <c r="S33" s="4">
        <v>1</v>
      </c>
      <c r="T33" s="4">
        <v>0</v>
      </c>
      <c r="U33" s="4">
        <v>3</v>
      </c>
      <c r="V33" s="4">
        <v>3</v>
      </c>
      <c r="W33" s="4">
        <v>1</v>
      </c>
      <c r="X33" s="4">
        <v>0</v>
      </c>
      <c r="Y33" s="4">
        <v>1</v>
      </c>
      <c r="Z33" s="4">
        <v>1</v>
      </c>
      <c r="AA33" s="4">
        <v>1</v>
      </c>
      <c r="AB33" s="4">
        <v>0</v>
      </c>
      <c r="AC33" s="4">
        <v>1</v>
      </c>
      <c r="AD33" s="4">
        <v>1</v>
      </c>
      <c r="AE33" s="4">
        <v>1</v>
      </c>
      <c r="AF33" s="4">
        <v>0</v>
      </c>
      <c r="AG33" s="4">
        <v>3</v>
      </c>
      <c r="AH33" s="4">
        <v>0</v>
      </c>
      <c r="AI33" s="4">
        <v>10</v>
      </c>
      <c r="AJ33" s="4">
        <v>5</v>
      </c>
      <c r="AK33" s="3">
        <v>2.9257698311935822</v>
      </c>
      <c r="AL33" s="2">
        <v>3.627342510504127</v>
      </c>
      <c r="AN33">
        <f t="shared" si="0"/>
        <v>61.428571428571431</v>
      </c>
      <c r="AO33">
        <f t="shared" si="1"/>
        <v>88.888888888888886</v>
      </c>
      <c r="AP33">
        <f t="shared" si="2"/>
        <v>34.224025758275303</v>
      </c>
      <c r="AQ33" s="1">
        <f>F33/AM2</f>
        <v>108.30778574017116</v>
      </c>
      <c r="AR33">
        <f t="shared" si="3"/>
        <v>0.25434074877916441</v>
      </c>
      <c r="AS33">
        <f t="shared" si="4"/>
        <v>0.67824199674443841</v>
      </c>
      <c r="AT33" s="1">
        <f t="shared" si="5"/>
        <v>0.54899450623982637</v>
      </c>
      <c r="BD33">
        <v>8</v>
      </c>
      <c r="BE33">
        <v>3706246.8634519316</v>
      </c>
      <c r="BF33">
        <v>4743429.1365480684</v>
      </c>
      <c r="BR33">
        <v>2</v>
      </c>
      <c r="BS33">
        <v>3215657.9975105789</v>
      </c>
      <c r="BT33">
        <v>5167620.0024894215</v>
      </c>
      <c r="CF33" t="s">
        <v>145</v>
      </c>
    </row>
    <row r="34" spans="1:86" ht="16" thickBot="1" x14ac:dyDescent="0.25">
      <c r="A34" s="4">
        <v>33</v>
      </c>
      <c r="B34" t="s">
        <v>70</v>
      </c>
      <c r="C34" s="4">
        <v>64583</v>
      </c>
      <c r="D34" s="4">
        <v>39338</v>
      </c>
      <c r="E34" s="1">
        <v>40159.315474999996</v>
      </c>
      <c r="F34" s="1">
        <v>13577474.108899999</v>
      </c>
      <c r="G34" s="1">
        <v>2926579.2443999997</v>
      </c>
      <c r="H34" s="4">
        <v>116</v>
      </c>
      <c r="I34" s="4">
        <v>180</v>
      </c>
      <c r="J34" s="4">
        <v>59</v>
      </c>
      <c r="K34" s="4">
        <v>93</v>
      </c>
      <c r="L34" s="4">
        <v>8</v>
      </c>
      <c r="M34" s="4">
        <v>16</v>
      </c>
      <c r="N34" s="4">
        <v>3</v>
      </c>
      <c r="O34" s="4">
        <v>2</v>
      </c>
      <c r="P34" s="4">
        <v>1</v>
      </c>
      <c r="Q34" s="4">
        <v>1</v>
      </c>
      <c r="R34" s="4">
        <v>0</v>
      </c>
      <c r="S34" s="4">
        <v>1</v>
      </c>
      <c r="T34" s="4">
        <v>5.5625</v>
      </c>
      <c r="U34" s="4">
        <v>1</v>
      </c>
      <c r="V34" s="4">
        <v>4</v>
      </c>
      <c r="W34" s="4">
        <v>1</v>
      </c>
      <c r="X34" s="4">
        <v>0</v>
      </c>
      <c r="Y34" s="4">
        <v>1</v>
      </c>
      <c r="Z34" s="4">
        <v>1</v>
      </c>
      <c r="AA34" s="4">
        <v>1</v>
      </c>
      <c r="AB34" s="4">
        <v>0</v>
      </c>
      <c r="AC34" s="4">
        <v>1</v>
      </c>
      <c r="AD34" s="4">
        <v>1</v>
      </c>
      <c r="AE34" s="4">
        <v>1</v>
      </c>
      <c r="AF34" s="4">
        <v>0</v>
      </c>
      <c r="AG34" s="4">
        <v>2</v>
      </c>
      <c r="AH34" s="4">
        <v>1</v>
      </c>
      <c r="AI34" s="4">
        <v>41</v>
      </c>
      <c r="AJ34" s="4">
        <v>2</v>
      </c>
      <c r="AK34" s="3">
        <v>3.3896385009528998</v>
      </c>
      <c r="AL34" s="2">
        <v>3.8149674309933945</v>
      </c>
      <c r="AN34">
        <f t="shared" si="0"/>
        <v>64.444444444444443</v>
      </c>
      <c r="AO34">
        <f t="shared" si="1"/>
        <v>63.44086021505376</v>
      </c>
      <c r="AP34">
        <f t="shared" si="2"/>
        <v>21.554666360819162</v>
      </c>
      <c r="AQ34" s="1">
        <f>F34/AM2</f>
        <v>52.993257749510313</v>
      </c>
      <c r="AR34">
        <f t="shared" si="3"/>
        <v>1.2387160707926235</v>
      </c>
      <c r="AS34">
        <f t="shared" si="4"/>
        <v>2.4774321415852469</v>
      </c>
      <c r="AT34" s="1">
        <f t="shared" si="5"/>
        <v>0.62182486838641737</v>
      </c>
      <c r="BD34">
        <v>9</v>
      </c>
      <c r="BE34">
        <v>3096945.0696807038</v>
      </c>
      <c r="BF34">
        <v>3014509.4303192962</v>
      </c>
      <c r="BR34">
        <v>3</v>
      </c>
      <c r="BS34">
        <v>3731841.3834443795</v>
      </c>
      <c r="BT34">
        <v>-2098014.3834443795</v>
      </c>
    </row>
    <row r="35" spans="1:86" x14ac:dyDescent="0.2">
      <c r="A35" s="4">
        <v>34</v>
      </c>
      <c r="B35" t="s">
        <v>71</v>
      </c>
      <c r="C35" s="4">
        <v>53053</v>
      </c>
      <c r="D35" s="4">
        <v>25169</v>
      </c>
      <c r="E35" s="1">
        <v>24826</v>
      </c>
      <c r="F35" s="1">
        <v>7681983</v>
      </c>
      <c r="G35" s="1">
        <v>1654074</v>
      </c>
      <c r="H35" s="4">
        <v>77</v>
      </c>
      <c r="I35" s="4">
        <v>91</v>
      </c>
      <c r="J35" s="4">
        <v>72</v>
      </c>
      <c r="K35" s="4">
        <v>42</v>
      </c>
      <c r="L35" s="4">
        <v>3</v>
      </c>
      <c r="M35" s="4">
        <v>7</v>
      </c>
      <c r="N35" s="4">
        <v>2</v>
      </c>
      <c r="O35" s="4">
        <v>2</v>
      </c>
      <c r="P35" s="4">
        <v>1</v>
      </c>
      <c r="Q35" s="4">
        <v>1</v>
      </c>
      <c r="R35" s="4">
        <v>1</v>
      </c>
      <c r="S35" s="4">
        <v>0</v>
      </c>
      <c r="T35" s="4">
        <v>3</v>
      </c>
      <c r="U35" s="4">
        <v>1</v>
      </c>
      <c r="V35" s="4">
        <v>5</v>
      </c>
      <c r="W35" s="4">
        <v>0</v>
      </c>
      <c r="X35" s="4">
        <v>0</v>
      </c>
      <c r="Y35" s="4">
        <v>1</v>
      </c>
      <c r="Z35" s="4">
        <v>1</v>
      </c>
      <c r="AA35" s="4">
        <v>1</v>
      </c>
      <c r="AB35" s="4">
        <v>0</v>
      </c>
      <c r="AC35" s="4">
        <v>1</v>
      </c>
      <c r="AD35" s="4">
        <v>1</v>
      </c>
      <c r="AE35" s="4">
        <v>1</v>
      </c>
      <c r="AF35" s="4">
        <v>0</v>
      </c>
      <c r="AG35" s="4">
        <v>4</v>
      </c>
      <c r="AH35" s="4">
        <v>1</v>
      </c>
      <c r="AI35" s="4">
        <v>4</v>
      </c>
      <c r="AJ35" s="4">
        <v>1</v>
      </c>
      <c r="AK35" s="3">
        <v>3.186249930366122</v>
      </c>
      <c r="AL35" s="2">
        <v>2.4578138394543516</v>
      </c>
      <c r="AN35">
        <f t="shared" si="0"/>
        <v>84.615384615384613</v>
      </c>
      <c r="AO35">
        <f t="shared" si="1"/>
        <v>171.42857142857142</v>
      </c>
      <c r="AP35">
        <f t="shared" si="2"/>
        <v>21.531862280872012</v>
      </c>
      <c r="AQ35" s="1">
        <f>F35/AM2</f>
        <v>29.982992556730995</v>
      </c>
      <c r="AR35">
        <f t="shared" si="3"/>
        <v>0.56547226358547109</v>
      </c>
      <c r="AS35">
        <f t="shared" si="4"/>
        <v>1.3194352816994326</v>
      </c>
      <c r="AT35" s="1">
        <f t="shared" si="5"/>
        <v>0.46794714719243019</v>
      </c>
      <c r="BD35">
        <v>10</v>
      </c>
      <c r="BE35">
        <v>3643005.8049581037</v>
      </c>
      <c r="BF35">
        <v>2567664.9236418963</v>
      </c>
      <c r="BR35">
        <v>4</v>
      </c>
      <c r="BS35">
        <v>3813478.004296259</v>
      </c>
      <c r="BT35">
        <v>-1084031.004296259</v>
      </c>
      <c r="CF35" s="7" t="s">
        <v>146</v>
      </c>
      <c r="CG35" s="7" t="s">
        <v>150</v>
      </c>
      <c r="CH35" s="7" t="s">
        <v>148</v>
      </c>
    </row>
    <row r="36" spans="1:86" x14ac:dyDescent="0.2">
      <c r="A36" s="4">
        <v>35</v>
      </c>
      <c r="B36" t="s">
        <v>72</v>
      </c>
      <c r="C36" s="4">
        <v>97722.7</v>
      </c>
      <c r="D36" s="4">
        <v>66641</v>
      </c>
      <c r="E36" s="1">
        <v>87081</v>
      </c>
      <c r="F36" s="1">
        <v>22968763</v>
      </c>
      <c r="G36" s="1">
        <v>6255056</v>
      </c>
      <c r="H36" s="4">
        <v>124</v>
      </c>
      <c r="I36" s="4">
        <v>266</v>
      </c>
      <c r="J36" s="4">
        <v>20</v>
      </c>
      <c r="K36" s="4">
        <v>77</v>
      </c>
      <c r="L36" s="4">
        <v>5</v>
      </c>
      <c r="M36" s="4">
        <v>16</v>
      </c>
      <c r="N36" s="4">
        <v>3</v>
      </c>
      <c r="O36" s="4">
        <v>2</v>
      </c>
      <c r="P36" s="4">
        <v>1</v>
      </c>
      <c r="Q36" s="4">
        <v>1</v>
      </c>
      <c r="R36" s="4">
        <v>0</v>
      </c>
      <c r="S36" s="4">
        <v>1</v>
      </c>
      <c r="T36" s="4">
        <v>20</v>
      </c>
      <c r="U36" s="4">
        <v>2</v>
      </c>
      <c r="V36" s="4">
        <v>5</v>
      </c>
      <c r="W36" s="4">
        <v>5</v>
      </c>
      <c r="X36" s="4">
        <v>0</v>
      </c>
      <c r="Y36" s="4">
        <v>1</v>
      </c>
      <c r="Z36" s="4">
        <v>1</v>
      </c>
      <c r="AA36" s="4">
        <v>1</v>
      </c>
      <c r="AB36" s="4">
        <v>0</v>
      </c>
      <c r="AC36" s="4">
        <v>1</v>
      </c>
      <c r="AD36" s="4">
        <v>1</v>
      </c>
      <c r="AE36" s="4">
        <v>1</v>
      </c>
      <c r="AF36" s="4">
        <v>1</v>
      </c>
      <c r="AG36" s="4">
        <v>3</v>
      </c>
      <c r="AH36" s="4">
        <v>1</v>
      </c>
      <c r="AI36" s="4">
        <v>2</v>
      </c>
      <c r="AJ36" s="4">
        <v>10</v>
      </c>
      <c r="AK36" s="3">
        <v>2.2121257238715533</v>
      </c>
      <c r="AL36" s="2">
        <v>1.5009267449590813</v>
      </c>
      <c r="AN36">
        <f t="shared" si="0"/>
        <v>46.616541353383454</v>
      </c>
      <c r="AO36">
        <f t="shared" si="1"/>
        <v>25.97402597402597</v>
      </c>
      <c r="AP36">
        <f t="shared" si="2"/>
        <v>27.232881457307911</v>
      </c>
      <c r="AQ36" s="1">
        <f>F36/AM2</f>
        <v>89.647718572967193</v>
      </c>
      <c r="AR36">
        <f t="shared" si="3"/>
        <v>0.51165184752365622</v>
      </c>
      <c r="AS36">
        <f t="shared" si="4"/>
        <v>1.6372859120757</v>
      </c>
      <c r="AT36" s="1">
        <f t="shared" si="5"/>
        <v>0.89110309068415017</v>
      </c>
      <c r="BD36">
        <v>11</v>
      </c>
      <c r="BE36">
        <v>3573896.5140406429</v>
      </c>
      <c r="BF36">
        <v>-3544082.5140406429</v>
      </c>
      <c r="BR36">
        <v>5</v>
      </c>
      <c r="BS36">
        <v>4085807.3957503466</v>
      </c>
      <c r="BT36">
        <v>3456733.6042496534</v>
      </c>
      <c r="CF36">
        <v>1</v>
      </c>
      <c r="CG36">
        <v>66.456351311605005</v>
      </c>
      <c r="CH36">
        <v>-10.808968391494815</v>
      </c>
    </row>
    <row r="37" spans="1:86" x14ac:dyDescent="0.2">
      <c r="A37" s="4">
        <v>36</v>
      </c>
      <c r="B37" t="s">
        <v>73</v>
      </c>
      <c r="C37" s="4">
        <v>33856</v>
      </c>
      <c r="D37" s="4">
        <v>16899</v>
      </c>
      <c r="E37" s="1">
        <v>13355</v>
      </c>
      <c r="F37" s="1">
        <v>5342614</v>
      </c>
      <c r="G37" s="1">
        <v>1268604</v>
      </c>
      <c r="H37" s="4">
        <v>64</v>
      </c>
      <c r="I37" s="4">
        <v>69</v>
      </c>
      <c r="J37" s="4">
        <v>20</v>
      </c>
      <c r="K37" s="4">
        <v>59</v>
      </c>
      <c r="L37" s="4">
        <v>2</v>
      </c>
      <c r="M37" s="4">
        <v>6</v>
      </c>
      <c r="N37" s="4">
        <v>2</v>
      </c>
      <c r="O37" s="4">
        <v>2</v>
      </c>
      <c r="P37" s="4">
        <v>1</v>
      </c>
      <c r="Q37" s="4">
        <v>1</v>
      </c>
      <c r="R37" s="4">
        <v>0</v>
      </c>
      <c r="S37" s="4">
        <v>0</v>
      </c>
      <c r="T37" s="4">
        <v>14</v>
      </c>
      <c r="U37" s="4">
        <v>3</v>
      </c>
      <c r="V37" s="4">
        <v>4</v>
      </c>
      <c r="W37" s="4">
        <v>3</v>
      </c>
      <c r="X37" s="4">
        <v>0</v>
      </c>
      <c r="Y37" s="4">
        <v>0</v>
      </c>
      <c r="Z37" s="4">
        <v>1</v>
      </c>
      <c r="AA37" s="4">
        <v>1</v>
      </c>
      <c r="AB37" s="4">
        <v>0</v>
      </c>
      <c r="AC37" s="4">
        <v>1</v>
      </c>
      <c r="AD37" s="4">
        <v>1</v>
      </c>
      <c r="AE37" s="4">
        <v>1</v>
      </c>
      <c r="AF37" s="4">
        <v>0</v>
      </c>
      <c r="AG37" s="4">
        <v>3</v>
      </c>
      <c r="AH37" s="4">
        <v>1</v>
      </c>
      <c r="AI37" s="4">
        <v>2.5</v>
      </c>
      <c r="AJ37" s="4">
        <v>6</v>
      </c>
      <c r="AK37" s="3">
        <v>3.12</v>
      </c>
      <c r="AL37" s="2">
        <v>2.1419785566307499</v>
      </c>
      <c r="AN37">
        <f t="shared" si="0"/>
        <v>92.753623188405797</v>
      </c>
      <c r="AO37">
        <f t="shared" si="1"/>
        <v>33.898305084745758</v>
      </c>
      <c r="AP37">
        <f t="shared" si="2"/>
        <v>23.745005721918147</v>
      </c>
      <c r="AQ37" s="1">
        <f>F37/AM2</f>
        <v>20.852370513640398</v>
      </c>
      <c r="AR37">
        <f t="shared" si="3"/>
        <v>0.59073724007561434</v>
      </c>
      <c r="AS37">
        <f t="shared" si="4"/>
        <v>1.7722117202268433</v>
      </c>
      <c r="AT37" s="1">
        <f t="shared" si="5"/>
        <v>0.39446479206049151</v>
      </c>
      <c r="BD37">
        <v>12</v>
      </c>
      <c r="BE37">
        <v>2516086.3463709205</v>
      </c>
      <c r="BF37">
        <v>3143628.6536290795</v>
      </c>
      <c r="BR37">
        <v>6</v>
      </c>
      <c r="BS37">
        <v>3712116.5115065966</v>
      </c>
      <c r="BT37">
        <v>4715629.4884934034</v>
      </c>
      <c r="CF37">
        <v>2</v>
      </c>
      <c r="CG37">
        <v>50.363643689689056</v>
      </c>
      <c r="CH37">
        <v>33.376193708684923</v>
      </c>
    </row>
    <row r="38" spans="1:86" x14ac:dyDescent="0.2">
      <c r="A38" s="4">
        <v>37</v>
      </c>
      <c r="B38" t="s">
        <v>74</v>
      </c>
      <c r="C38" s="4">
        <v>46493.95</v>
      </c>
      <c r="D38" s="4">
        <v>23374</v>
      </c>
      <c r="E38" s="1">
        <v>12488</v>
      </c>
      <c r="F38" s="1">
        <v>5354704</v>
      </c>
      <c r="G38" s="1">
        <v>1836016</v>
      </c>
      <c r="H38" s="4">
        <v>40</v>
      </c>
      <c r="I38" s="4">
        <v>48</v>
      </c>
      <c r="J38" s="4">
        <v>20</v>
      </c>
      <c r="K38" s="4">
        <v>77</v>
      </c>
      <c r="L38" s="4">
        <v>0</v>
      </c>
      <c r="M38" s="4">
        <v>0</v>
      </c>
      <c r="N38" s="4">
        <v>2</v>
      </c>
      <c r="O38" s="4">
        <v>2</v>
      </c>
      <c r="P38" s="4">
        <v>0</v>
      </c>
      <c r="Q38" s="4">
        <v>1</v>
      </c>
      <c r="R38" s="4">
        <v>0</v>
      </c>
      <c r="S38" s="4">
        <v>0</v>
      </c>
      <c r="T38" s="4">
        <v>10</v>
      </c>
      <c r="U38" s="4">
        <v>4</v>
      </c>
      <c r="V38" s="4">
        <v>5</v>
      </c>
      <c r="W38" s="4">
        <v>1</v>
      </c>
      <c r="X38" s="4">
        <v>0</v>
      </c>
      <c r="Y38" s="4">
        <v>1</v>
      </c>
      <c r="Z38" s="4">
        <v>1</v>
      </c>
      <c r="AA38" s="4">
        <v>1</v>
      </c>
      <c r="AB38" s="4">
        <v>0</v>
      </c>
      <c r="AC38" s="4">
        <v>1</v>
      </c>
      <c r="AD38" s="4">
        <v>1</v>
      </c>
      <c r="AE38" s="4">
        <v>1</v>
      </c>
      <c r="AF38" s="4">
        <v>0</v>
      </c>
      <c r="AG38" s="4">
        <v>3</v>
      </c>
      <c r="AH38" s="4">
        <v>1</v>
      </c>
      <c r="AI38" s="4">
        <v>2.5</v>
      </c>
      <c r="AJ38" s="4">
        <v>15</v>
      </c>
      <c r="AK38" s="3">
        <v>3.4319999999999999</v>
      </c>
      <c r="AL38" s="2">
        <v>4.377842192461201</v>
      </c>
      <c r="AN38">
        <f t="shared" si="0"/>
        <v>83.333333333333343</v>
      </c>
      <c r="AO38">
        <f t="shared" si="1"/>
        <v>25.97402597402597</v>
      </c>
      <c r="AP38">
        <f t="shared" si="2"/>
        <v>34.287908351236595</v>
      </c>
      <c r="AQ38" s="1">
        <f>F38/AM2</f>
        <v>20.899558118717223</v>
      </c>
      <c r="AR38">
        <f t="shared" si="3"/>
        <v>0</v>
      </c>
      <c r="AS38">
        <f t="shared" si="4"/>
        <v>0</v>
      </c>
      <c r="AT38" s="1">
        <f t="shared" si="5"/>
        <v>0.26859408589719741</v>
      </c>
      <c r="BD38">
        <v>13</v>
      </c>
      <c r="BE38">
        <v>4371086.7853279701</v>
      </c>
      <c r="BF38">
        <v>7945224.0439720294</v>
      </c>
      <c r="BR38">
        <v>7</v>
      </c>
      <c r="BS38">
        <v>3639331.9047061298</v>
      </c>
      <c r="BT38">
        <v>4810344.0952938702</v>
      </c>
      <c r="CF38">
        <v>3</v>
      </c>
      <c r="CG38">
        <v>86.25012713394112</v>
      </c>
      <c r="CH38">
        <v>-39.722349356163342</v>
      </c>
    </row>
    <row r="39" spans="1:86" x14ac:dyDescent="0.2">
      <c r="A39" s="4">
        <v>38</v>
      </c>
      <c r="B39" t="s">
        <v>75</v>
      </c>
      <c r="C39" s="4">
        <v>26139.25</v>
      </c>
      <c r="D39" s="4">
        <v>15544</v>
      </c>
      <c r="E39" s="1">
        <v>16571</v>
      </c>
      <c r="F39" s="1">
        <v>4854202</v>
      </c>
      <c r="G39" s="1">
        <v>1287933</v>
      </c>
      <c r="H39" s="4">
        <v>20</v>
      </c>
      <c r="I39" s="4">
        <v>33</v>
      </c>
      <c r="J39" s="4">
        <v>21</v>
      </c>
      <c r="K39" s="4">
        <v>21</v>
      </c>
      <c r="L39" s="4">
        <v>2</v>
      </c>
      <c r="M39" s="4">
        <v>3</v>
      </c>
      <c r="N39" s="4">
        <v>2</v>
      </c>
      <c r="O39" s="4">
        <v>2</v>
      </c>
      <c r="P39" s="4">
        <v>0</v>
      </c>
      <c r="Q39" s="4">
        <v>1</v>
      </c>
      <c r="R39" s="4">
        <v>0</v>
      </c>
      <c r="S39" s="4">
        <v>0</v>
      </c>
      <c r="T39" s="4">
        <v>8</v>
      </c>
      <c r="U39" s="4">
        <v>4</v>
      </c>
      <c r="V39" s="4">
        <v>5</v>
      </c>
      <c r="W39" s="4">
        <v>5</v>
      </c>
      <c r="X39" s="4">
        <v>1</v>
      </c>
      <c r="Y39" s="4">
        <v>1</v>
      </c>
      <c r="Z39" s="4">
        <v>1</v>
      </c>
      <c r="AA39" s="4">
        <v>1</v>
      </c>
      <c r="AB39" s="4">
        <v>0</v>
      </c>
      <c r="AC39" s="4">
        <v>1</v>
      </c>
      <c r="AD39" s="4">
        <v>1</v>
      </c>
      <c r="AE39" s="4">
        <v>1</v>
      </c>
      <c r="AF39" s="4">
        <v>0</v>
      </c>
      <c r="AG39" s="4">
        <v>1</v>
      </c>
      <c r="AH39" s="4">
        <v>1</v>
      </c>
      <c r="AI39" s="4">
        <v>3</v>
      </c>
      <c r="AJ39" s="4">
        <v>2</v>
      </c>
      <c r="AK39" s="3">
        <v>3.7107783492478119</v>
      </c>
      <c r="AL39" s="2">
        <v>3.2130000000000001</v>
      </c>
      <c r="AN39">
        <f t="shared" si="0"/>
        <v>60.606060606060609</v>
      </c>
      <c r="AO39">
        <f t="shared" si="1"/>
        <v>100</v>
      </c>
      <c r="AP39">
        <f t="shared" si="2"/>
        <v>26.53233219383948</v>
      </c>
      <c r="AQ39" s="1">
        <f>F39/AM2</f>
        <v>18.946084941201864</v>
      </c>
      <c r="AR39">
        <f t="shared" si="3"/>
        <v>0.76513289401953011</v>
      </c>
      <c r="AS39">
        <f t="shared" si="4"/>
        <v>1.1476993410292951</v>
      </c>
      <c r="AT39" s="1">
        <f t="shared" si="5"/>
        <v>0.6339508593398816</v>
      </c>
      <c r="BD39">
        <v>14</v>
      </c>
      <c r="BE39">
        <v>4363507.6211238559</v>
      </c>
      <c r="BF39">
        <v>-285674.62112385593</v>
      </c>
      <c r="BR39">
        <v>8</v>
      </c>
      <c r="BS39">
        <v>2938458.7036625189</v>
      </c>
      <c r="BT39">
        <v>3172995.7963374811</v>
      </c>
      <c r="CF39">
        <v>4</v>
      </c>
      <c r="CG39">
        <v>63.819537346543996</v>
      </c>
      <c r="CH39">
        <v>23.359949832943187</v>
      </c>
    </row>
    <row r="40" spans="1:86" x14ac:dyDescent="0.2">
      <c r="A40" s="4">
        <v>39</v>
      </c>
      <c r="B40" t="s">
        <v>76</v>
      </c>
      <c r="C40" s="4">
        <v>47911</v>
      </c>
      <c r="D40" s="4">
        <v>27735</v>
      </c>
      <c r="E40" s="1">
        <v>69963</v>
      </c>
      <c r="F40" s="1">
        <v>11191565.5</v>
      </c>
      <c r="G40" s="1">
        <v>2613410.5</v>
      </c>
      <c r="H40" s="4">
        <v>67</v>
      </c>
      <c r="I40" s="4">
        <v>111</v>
      </c>
      <c r="J40" s="4">
        <v>19</v>
      </c>
      <c r="K40" s="4">
        <v>58</v>
      </c>
      <c r="L40" s="4">
        <v>6</v>
      </c>
      <c r="M40" s="4">
        <v>17</v>
      </c>
      <c r="N40" s="4">
        <v>2</v>
      </c>
      <c r="O40" s="4">
        <v>2</v>
      </c>
      <c r="P40" s="4">
        <v>1</v>
      </c>
      <c r="Q40" s="4">
        <v>1</v>
      </c>
      <c r="R40" s="4">
        <v>1</v>
      </c>
      <c r="S40" s="4">
        <v>1</v>
      </c>
      <c r="T40" s="4">
        <v>4</v>
      </c>
      <c r="U40" s="4">
        <v>3</v>
      </c>
      <c r="V40" s="4">
        <v>5</v>
      </c>
      <c r="W40" s="4">
        <v>1</v>
      </c>
      <c r="X40" s="4">
        <v>0</v>
      </c>
      <c r="Y40" s="4">
        <v>1</v>
      </c>
      <c r="Z40" s="4">
        <v>1</v>
      </c>
      <c r="AA40" s="4">
        <v>1</v>
      </c>
      <c r="AB40" s="4">
        <v>0</v>
      </c>
      <c r="AC40" s="4">
        <v>1</v>
      </c>
      <c r="AD40" s="4">
        <v>1</v>
      </c>
      <c r="AE40" s="4">
        <v>1</v>
      </c>
      <c r="AF40" s="4">
        <v>0</v>
      </c>
      <c r="AG40" s="4">
        <v>1</v>
      </c>
      <c r="AH40" s="4">
        <v>1</v>
      </c>
      <c r="AI40" s="4">
        <v>5</v>
      </c>
      <c r="AJ40" s="4">
        <v>2</v>
      </c>
      <c r="AK40" s="3">
        <v>1.7839392594783359</v>
      </c>
      <c r="AL40" s="2">
        <v>2.64</v>
      </c>
      <c r="AN40">
        <f t="shared" si="0"/>
        <v>60.360360360360367</v>
      </c>
      <c r="AO40">
        <f t="shared" si="1"/>
        <v>32.758620689655174</v>
      </c>
      <c r="AP40">
        <f t="shared" si="2"/>
        <v>23.351607958689964</v>
      </c>
      <c r="AQ40" s="1">
        <f>F40/AM2</f>
        <v>43.680990323028233</v>
      </c>
      <c r="AR40">
        <f t="shared" si="3"/>
        <v>1.252322013733798</v>
      </c>
      <c r="AS40">
        <f t="shared" si="4"/>
        <v>3.5482457055790948</v>
      </c>
      <c r="AT40" s="1">
        <f t="shared" si="5"/>
        <v>1.4602700841142953</v>
      </c>
      <c r="BD40">
        <v>15</v>
      </c>
      <c r="BE40">
        <v>2066389.2702601203</v>
      </c>
      <c r="BF40">
        <v>-1450890.2702601203</v>
      </c>
      <c r="BR40">
        <v>9</v>
      </c>
      <c r="BS40">
        <v>3154310.932106989</v>
      </c>
      <c r="BT40">
        <v>3056359.7964930111</v>
      </c>
      <c r="CF40">
        <v>5</v>
      </c>
      <c r="CG40">
        <v>54.236998195059435</v>
      </c>
      <c r="CH40">
        <v>0.97133513827390061</v>
      </c>
    </row>
    <row r="41" spans="1:86" x14ac:dyDescent="0.2">
      <c r="A41" s="4">
        <v>40</v>
      </c>
      <c r="B41" t="s">
        <v>77</v>
      </c>
      <c r="C41" s="4">
        <v>66424.95</v>
      </c>
      <c r="D41" s="4">
        <v>40397</v>
      </c>
      <c r="E41" s="1">
        <v>66601.5</v>
      </c>
      <c r="F41" s="1">
        <v>15884335</v>
      </c>
      <c r="G41" s="1">
        <v>5322697.5</v>
      </c>
      <c r="H41" s="4">
        <v>68</v>
      </c>
      <c r="I41" s="4">
        <v>92</v>
      </c>
      <c r="J41" s="4">
        <v>50</v>
      </c>
      <c r="K41" s="4">
        <v>64</v>
      </c>
      <c r="L41" s="4">
        <v>7</v>
      </c>
      <c r="M41" s="4">
        <v>20</v>
      </c>
      <c r="N41" s="4">
        <v>2</v>
      </c>
      <c r="O41" s="4">
        <v>2</v>
      </c>
      <c r="P41" s="4">
        <v>1</v>
      </c>
      <c r="Q41" s="4">
        <v>1</v>
      </c>
      <c r="R41" s="4">
        <v>1</v>
      </c>
      <c r="S41" s="4">
        <v>1</v>
      </c>
      <c r="T41" s="4">
        <v>4</v>
      </c>
      <c r="U41" s="4">
        <v>2</v>
      </c>
      <c r="V41" s="4">
        <v>2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3</v>
      </c>
      <c r="AH41" s="4">
        <v>1</v>
      </c>
      <c r="AI41" s="4">
        <v>4</v>
      </c>
      <c r="AJ41" s="4">
        <v>2</v>
      </c>
      <c r="AK41" s="3">
        <v>1.9980324916749448</v>
      </c>
      <c r="AL41" s="2">
        <v>3.6753999999999998</v>
      </c>
      <c r="AN41">
        <f t="shared" si="0"/>
        <v>73.91304347826086</v>
      </c>
      <c r="AO41">
        <f t="shared" si="1"/>
        <v>78.125</v>
      </c>
      <c r="AP41">
        <f t="shared" si="2"/>
        <v>33.509098744140061</v>
      </c>
      <c r="AQ41" s="1">
        <f>F41/AM2</f>
        <v>61.996999742595321</v>
      </c>
      <c r="AR41">
        <f t="shared" si="3"/>
        <v>1.0538208910958908</v>
      </c>
      <c r="AS41">
        <f t="shared" si="4"/>
        <v>3.0109168317025454</v>
      </c>
      <c r="AT41" s="1">
        <f t="shared" si="5"/>
        <v>1.0026578868331855</v>
      </c>
      <c r="BD41">
        <v>16</v>
      </c>
      <c r="BE41">
        <v>4398068.6098946184</v>
      </c>
      <c r="BF41">
        <v>-1812703.6098946184</v>
      </c>
      <c r="BR41">
        <v>10</v>
      </c>
      <c r="BS41">
        <v>3897439.4987117331</v>
      </c>
      <c r="BT41">
        <v>-3867625.4987117331</v>
      </c>
      <c r="CF41">
        <v>6</v>
      </c>
      <c r="CG41">
        <v>43.631737050911696</v>
      </c>
      <c r="CH41">
        <v>3.4052999861253426</v>
      </c>
    </row>
    <row r="42" spans="1:86" x14ac:dyDescent="0.2">
      <c r="A42" s="4">
        <v>41</v>
      </c>
      <c r="B42" t="s">
        <v>78</v>
      </c>
      <c r="C42" s="4">
        <v>67725</v>
      </c>
      <c r="D42" s="4">
        <v>47226</v>
      </c>
      <c r="E42" s="1">
        <v>86575</v>
      </c>
      <c r="F42" s="1">
        <v>14129056</v>
      </c>
      <c r="G42" s="1">
        <v>5656072</v>
      </c>
      <c r="H42" s="4">
        <v>92</v>
      </c>
      <c r="I42" s="4">
        <v>130</v>
      </c>
      <c r="J42" s="4">
        <v>22</v>
      </c>
      <c r="K42" s="4">
        <v>50</v>
      </c>
      <c r="L42" s="4">
        <v>11</v>
      </c>
      <c r="M42" s="4">
        <v>27</v>
      </c>
      <c r="N42" s="4">
        <v>2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2</v>
      </c>
      <c r="V42" s="4">
        <v>5</v>
      </c>
      <c r="W42" s="4">
        <v>3</v>
      </c>
      <c r="X42" s="4">
        <v>0</v>
      </c>
      <c r="Y42" s="4">
        <v>1</v>
      </c>
      <c r="Z42" s="4">
        <v>1</v>
      </c>
      <c r="AA42" s="4">
        <v>1</v>
      </c>
      <c r="AB42" s="4">
        <v>0</v>
      </c>
      <c r="AC42" s="4">
        <v>1</v>
      </c>
      <c r="AD42" s="4">
        <v>1</v>
      </c>
      <c r="AE42" s="4">
        <v>0</v>
      </c>
      <c r="AF42" s="4">
        <v>0</v>
      </c>
      <c r="AG42" s="4">
        <v>1</v>
      </c>
      <c r="AH42" s="4">
        <v>1</v>
      </c>
      <c r="AI42" s="4">
        <v>1</v>
      </c>
      <c r="AJ42" s="4">
        <v>8</v>
      </c>
      <c r="AK42" s="3">
        <v>3.8535071707122182</v>
      </c>
      <c r="AL42" s="2">
        <v>2.9706552887916855</v>
      </c>
      <c r="AN42">
        <f t="shared" si="0"/>
        <v>70.769230769230774</v>
      </c>
      <c r="AO42">
        <f t="shared" si="1"/>
        <v>44</v>
      </c>
      <c r="AP42">
        <f t="shared" si="2"/>
        <v>40.03149254982074</v>
      </c>
      <c r="AQ42" s="1">
        <f>F42/AM2</f>
        <v>55.146097157678611</v>
      </c>
      <c r="AR42">
        <f t="shared" si="3"/>
        <v>1.6242155777039498</v>
      </c>
      <c r="AS42">
        <f t="shared" si="4"/>
        <v>3.9867109634551499</v>
      </c>
      <c r="AT42" s="1">
        <f t="shared" si="5"/>
        <v>1.2783314876338132</v>
      </c>
      <c r="BD42">
        <v>17</v>
      </c>
      <c r="BE42">
        <v>3823018.4738179329</v>
      </c>
      <c r="BF42">
        <v>-1181562.4738179329</v>
      </c>
      <c r="BR42">
        <v>11</v>
      </c>
      <c r="BS42">
        <v>2133687.0587536888</v>
      </c>
      <c r="BT42">
        <v>3526027.9412463112</v>
      </c>
      <c r="CF42">
        <v>7</v>
      </c>
      <c r="CG42">
        <v>64.282071586055977</v>
      </c>
      <c r="CH42">
        <v>-13.198480254786624</v>
      </c>
    </row>
    <row r="43" spans="1:86" x14ac:dyDescent="0.2">
      <c r="A43" s="4">
        <v>42</v>
      </c>
      <c r="B43" t="s">
        <v>79</v>
      </c>
      <c r="C43" s="4">
        <v>14486.4</v>
      </c>
      <c r="D43" s="4">
        <v>9803</v>
      </c>
      <c r="E43" s="1">
        <v>13124.2248</v>
      </c>
      <c r="F43" s="1">
        <v>2828942.2212</v>
      </c>
      <c r="G43" s="1">
        <v>1038871.417</v>
      </c>
      <c r="H43" s="4">
        <v>25</v>
      </c>
      <c r="I43" s="4">
        <v>32</v>
      </c>
      <c r="J43" s="4">
        <v>62</v>
      </c>
      <c r="K43" s="4">
        <v>46</v>
      </c>
      <c r="L43" s="4">
        <v>2</v>
      </c>
      <c r="M43" s="4">
        <v>5</v>
      </c>
      <c r="N43" s="4">
        <v>1</v>
      </c>
      <c r="O43" s="4">
        <v>2</v>
      </c>
      <c r="P43" s="4">
        <v>1</v>
      </c>
      <c r="Q43" s="4">
        <v>1</v>
      </c>
      <c r="R43" s="4">
        <v>0</v>
      </c>
      <c r="S43" s="4">
        <v>1</v>
      </c>
      <c r="T43" s="4">
        <v>6.25</v>
      </c>
      <c r="U43" s="4">
        <v>1</v>
      </c>
      <c r="V43" s="4">
        <v>4</v>
      </c>
      <c r="W43" s="4">
        <v>1</v>
      </c>
      <c r="X43" s="4">
        <v>0</v>
      </c>
      <c r="Y43" s="4">
        <v>0</v>
      </c>
      <c r="Z43" s="4">
        <v>1</v>
      </c>
      <c r="AA43" s="4">
        <v>1</v>
      </c>
      <c r="AB43" s="4">
        <v>0</v>
      </c>
      <c r="AC43" s="4">
        <v>1</v>
      </c>
      <c r="AD43" s="4">
        <v>1</v>
      </c>
      <c r="AE43" s="4">
        <v>1</v>
      </c>
      <c r="AF43" s="4">
        <v>0</v>
      </c>
      <c r="AG43" s="4">
        <v>2</v>
      </c>
      <c r="AH43" s="4">
        <v>1</v>
      </c>
      <c r="AI43" s="4">
        <v>10</v>
      </c>
      <c r="AJ43" s="4">
        <v>11</v>
      </c>
      <c r="AK43" s="3">
        <v>2.976</v>
      </c>
      <c r="AL43" s="2">
        <v>3.1582802092809543</v>
      </c>
      <c r="AN43">
        <f t="shared" si="0"/>
        <v>78.125</v>
      </c>
      <c r="AO43">
        <f t="shared" si="1"/>
        <v>134.78260869565219</v>
      </c>
      <c r="AP43">
        <f t="shared" si="2"/>
        <v>36.722963417730192</v>
      </c>
      <c r="AQ43" s="1">
        <f>F43/AM2</f>
        <v>11.041439894056216</v>
      </c>
      <c r="AR43">
        <f t="shared" si="3"/>
        <v>1.38060525734482</v>
      </c>
      <c r="AS43">
        <f t="shared" si="4"/>
        <v>3.4515131433620501</v>
      </c>
      <c r="AT43" s="1">
        <f t="shared" si="5"/>
        <v>0.90596868787276341</v>
      </c>
      <c r="BD43">
        <v>18</v>
      </c>
      <c r="BE43">
        <v>1897752.8667185702</v>
      </c>
      <c r="BF43">
        <v>-1135121.8667185702</v>
      </c>
      <c r="BR43">
        <v>12</v>
      </c>
      <c r="BS43">
        <v>4503269.1943572126</v>
      </c>
      <c r="BT43">
        <v>7813041.6349427868</v>
      </c>
      <c r="CF43">
        <v>8</v>
      </c>
      <c r="CG43">
        <v>60.251366917871181</v>
      </c>
      <c r="CH43">
        <v>-2.230889102171524</v>
      </c>
    </row>
    <row r="44" spans="1:86" x14ac:dyDescent="0.2">
      <c r="A44" s="4">
        <v>43</v>
      </c>
      <c r="B44" t="s">
        <v>80</v>
      </c>
      <c r="C44" s="4">
        <v>35890</v>
      </c>
      <c r="D44" s="4">
        <v>19705</v>
      </c>
      <c r="E44" s="1">
        <v>24337</v>
      </c>
      <c r="F44" s="1">
        <v>5998074</v>
      </c>
      <c r="G44" s="1">
        <v>1070710</v>
      </c>
      <c r="H44" s="4">
        <v>76</v>
      </c>
      <c r="I44" s="4">
        <v>66</v>
      </c>
      <c r="J44" s="4">
        <v>52</v>
      </c>
      <c r="K44" s="4">
        <v>29</v>
      </c>
      <c r="L44" s="4">
        <v>5</v>
      </c>
      <c r="M44" s="4">
        <v>13</v>
      </c>
      <c r="N44" s="4">
        <v>3</v>
      </c>
      <c r="O44" s="4">
        <v>2</v>
      </c>
      <c r="P44" s="4">
        <v>0</v>
      </c>
      <c r="Q44" s="4">
        <v>1</v>
      </c>
      <c r="R44" s="4">
        <v>1</v>
      </c>
      <c r="S44" s="4">
        <v>1</v>
      </c>
      <c r="T44" s="4">
        <v>6.25</v>
      </c>
      <c r="U44" s="4">
        <v>1</v>
      </c>
      <c r="V44" s="4">
        <v>1</v>
      </c>
      <c r="W44" s="4">
        <v>1</v>
      </c>
      <c r="X44" s="4">
        <v>0</v>
      </c>
      <c r="Y44" s="4">
        <v>0</v>
      </c>
      <c r="Z44" s="4">
        <v>1</v>
      </c>
      <c r="AA44" s="4">
        <v>1</v>
      </c>
      <c r="AB44" s="4">
        <v>0</v>
      </c>
      <c r="AC44" s="4">
        <v>0</v>
      </c>
      <c r="AD44" s="4">
        <v>1</v>
      </c>
      <c r="AE44" s="4">
        <v>0</v>
      </c>
      <c r="AF44" s="4">
        <v>0</v>
      </c>
      <c r="AG44" s="4">
        <v>1</v>
      </c>
      <c r="AH44" s="4">
        <v>0</v>
      </c>
      <c r="AI44" s="4">
        <v>10</v>
      </c>
      <c r="AJ44" s="4">
        <v>1</v>
      </c>
      <c r="AK44" s="3">
        <v>1.7649999999999999</v>
      </c>
      <c r="AL44" s="2">
        <v>1.2230000000000001</v>
      </c>
      <c r="AN44">
        <f t="shared" si="0"/>
        <v>115.15151515151516</v>
      </c>
      <c r="AO44">
        <f t="shared" si="1"/>
        <v>179.31034482758622</v>
      </c>
      <c r="AP44">
        <f t="shared" si="2"/>
        <v>17.850896804540923</v>
      </c>
      <c r="AQ44" s="1">
        <f>F44/AM2</f>
        <v>23.410649059848442</v>
      </c>
      <c r="AR44">
        <f t="shared" si="3"/>
        <v>1.3931457230426303</v>
      </c>
      <c r="AS44">
        <f t="shared" si="4"/>
        <v>3.6221788799108383</v>
      </c>
      <c r="AT44" s="1">
        <f t="shared" si="5"/>
        <v>0.67809974923376981</v>
      </c>
      <c r="BD44">
        <v>19</v>
      </c>
      <c r="BE44">
        <v>4688520.0155238286</v>
      </c>
      <c r="BF44">
        <v>5589683.9844761714</v>
      </c>
      <c r="BR44">
        <v>13</v>
      </c>
      <c r="BS44">
        <v>3962283.305313386</v>
      </c>
      <c r="BT44">
        <v>115549.69468661398</v>
      </c>
      <c r="CF44">
        <v>9</v>
      </c>
      <c r="CG44">
        <v>59.023023698371659</v>
      </c>
      <c r="CH44">
        <v>13.909307128696014</v>
      </c>
    </row>
    <row r="45" spans="1:86" x14ac:dyDescent="0.2">
      <c r="A45" s="4">
        <v>44</v>
      </c>
      <c r="B45" t="s">
        <v>81</v>
      </c>
      <c r="C45" s="4">
        <v>27044</v>
      </c>
      <c r="D45" s="4">
        <v>17434</v>
      </c>
      <c r="E45" s="1">
        <v>16093.969799999999</v>
      </c>
      <c r="F45" s="1">
        <v>4307278.5514000002</v>
      </c>
      <c r="G45" s="1">
        <v>958154.43059999996</v>
      </c>
      <c r="H45" s="4">
        <v>25</v>
      </c>
      <c r="I45" s="4">
        <v>55</v>
      </c>
      <c r="J45" s="4">
        <v>39</v>
      </c>
      <c r="K45" s="4">
        <v>49</v>
      </c>
      <c r="L45" s="4">
        <v>6</v>
      </c>
      <c r="M45" s="4">
        <v>23</v>
      </c>
      <c r="N45" s="4">
        <v>2</v>
      </c>
      <c r="O45" s="4">
        <v>2</v>
      </c>
      <c r="P45" s="4">
        <v>0</v>
      </c>
      <c r="Q45" s="4">
        <v>1</v>
      </c>
      <c r="R45" s="4">
        <v>0</v>
      </c>
      <c r="S45" s="4">
        <v>1</v>
      </c>
      <c r="T45" s="4">
        <v>2.5</v>
      </c>
      <c r="U45" s="4">
        <v>3</v>
      </c>
      <c r="V45" s="4">
        <v>4</v>
      </c>
      <c r="W45" s="4">
        <v>5</v>
      </c>
      <c r="X45" s="4">
        <v>0</v>
      </c>
      <c r="Y45" s="4">
        <v>0</v>
      </c>
      <c r="Z45" s="4">
        <v>1</v>
      </c>
      <c r="AA45" s="4">
        <v>1</v>
      </c>
      <c r="AB45" s="4">
        <v>0</v>
      </c>
      <c r="AC45" s="4">
        <v>1</v>
      </c>
      <c r="AD45" s="4">
        <v>0</v>
      </c>
      <c r="AE45" s="4">
        <v>1</v>
      </c>
      <c r="AF45" s="4">
        <v>0</v>
      </c>
      <c r="AG45" s="4">
        <v>0</v>
      </c>
      <c r="AH45" s="4">
        <v>1</v>
      </c>
      <c r="AI45" s="4">
        <v>6</v>
      </c>
      <c r="AJ45" s="4">
        <v>1</v>
      </c>
      <c r="AK45" s="3">
        <v>3.0328164472918857</v>
      </c>
      <c r="AL45" s="2">
        <v>4.2300000000000004</v>
      </c>
      <c r="AN45">
        <f t="shared" si="0"/>
        <v>45.454545454545453</v>
      </c>
      <c r="AO45">
        <f t="shared" si="1"/>
        <v>79.591836734693871</v>
      </c>
      <c r="AP45">
        <f t="shared" si="2"/>
        <v>22.245007355945663</v>
      </c>
      <c r="AQ45" s="1">
        <f>F45/AM2</f>
        <v>16.811427563220757</v>
      </c>
      <c r="AR45">
        <f t="shared" si="3"/>
        <v>2.2186067149829909</v>
      </c>
      <c r="AS45">
        <f t="shared" si="4"/>
        <v>8.5046590741014629</v>
      </c>
      <c r="AT45" s="1">
        <f t="shared" si="5"/>
        <v>0.59510315781689094</v>
      </c>
      <c r="BD45">
        <v>20</v>
      </c>
      <c r="BE45">
        <v>3993341.2413948984</v>
      </c>
      <c r="BF45">
        <v>4002767.2586051016</v>
      </c>
      <c r="BR45">
        <v>14</v>
      </c>
      <c r="BS45">
        <v>2033384.2766659684</v>
      </c>
      <c r="BT45">
        <v>-1417885.2766659684</v>
      </c>
      <c r="CF45">
        <v>10</v>
      </c>
      <c r="CG45">
        <v>75.724838658846579</v>
      </c>
      <c r="CH45">
        <v>19.077141539173212</v>
      </c>
    </row>
    <row r="46" spans="1:86" x14ac:dyDescent="0.2">
      <c r="A46" s="4">
        <v>45</v>
      </c>
      <c r="B46" t="s">
        <v>82</v>
      </c>
      <c r="C46" s="4">
        <v>38604</v>
      </c>
      <c r="D46" s="4">
        <v>20228</v>
      </c>
      <c r="E46" s="1">
        <v>87350</v>
      </c>
      <c r="F46" s="1">
        <v>8011066</v>
      </c>
      <c r="G46" s="1">
        <v>-326186</v>
      </c>
      <c r="H46" s="4">
        <v>90</v>
      </c>
      <c r="I46" s="4">
        <v>95</v>
      </c>
      <c r="J46" s="4">
        <v>55</v>
      </c>
      <c r="K46" s="4">
        <v>40</v>
      </c>
      <c r="L46" s="4">
        <v>10</v>
      </c>
      <c r="M46" s="4">
        <v>34</v>
      </c>
      <c r="N46" s="4">
        <v>2</v>
      </c>
      <c r="O46" s="4">
        <v>1</v>
      </c>
      <c r="P46" s="4">
        <v>1</v>
      </c>
      <c r="Q46" s="4">
        <v>1</v>
      </c>
      <c r="R46" s="4">
        <v>0</v>
      </c>
      <c r="S46" s="4">
        <v>1</v>
      </c>
      <c r="T46" s="4">
        <v>4.5</v>
      </c>
      <c r="U46" s="4">
        <v>1</v>
      </c>
      <c r="V46" s="4">
        <v>3</v>
      </c>
      <c r="W46" s="4">
        <v>1</v>
      </c>
      <c r="X46" s="4">
        <v>0</v>
      </c>
      <c r="Y46" s="4">
        <v>1</v>
      </c>
      <c r="Z46" s="4">
        <v>1</v>
      </c>
      <c r="AA46" s="4">
        <v>1</v>
      </c>
      <c r="AB46" s="4">
        <v>0</v>
      </c>
      <c r="AC46" s="4">
        <v>1</v>
      </c>
      <c r="AD46" s="4">
        <v>1</v>
      </c>
      <c r="AE46" s="4">
        <v>1</v>
      </c>
      <c r="AF46" s="4">
        <v>0</v>
      </c>
      <c r="AG46" s="4">
        <v>1</v>
      </c>
      <c r="AH46" s="4">
        <v>1</v>
      </c>
      <c r="AI46" s="4">
        <v>5</v>
      </c>
      <c r="AJ46" s="4">
        <v>1.5</v>
      </c>
      <c r="AK46" s="3">
        <v>1.23</v>
      </c>
      <c r="AL46" s="2">
        <v>2.0325306863453423</v>
      </c>
      <c r="AN46">
        <f t="shared" si="0"/>
        <v>94.73684210526315</v>
      </c>
      <c r="AO46">
        <f t="shared" si="1"/>
        <v>137.5</v>
      </c>
      <c r="AP46">
        <f t="shared" si="2"/>
        <v>-4.0716928308916689</v>
      </c>
      <c r="AQ46" s="1">
        <f>F46/AM2</f>
        <v>31.267412626333687</v>
      </c>
      <c r="AR46">
        <f t="shared" si="3"/>
        <v>2.5904051393637966</v>
      </c>
      <c r="AS46">
        <f t="shared" si="4"/>
        <v>8.8073774738369082</v>
      </c>
      <c r="AT46" s="1">
        <f t="shared" si="5"/>
        <v>2.2627188892342764</v>
      </c>
      <c r="BD46">
        <v>21</v>
      </c>
      <c r="BE46">
        <v>3300245.6228391277</v>
      </c>
      <c r="BF46">
        <v>-1284319.6228391277</v>
      </c>
      <c r="BR46">
        <v>15</v>
      </c>
      <c r="BS46">
        <v>3676970.94686733</v>
      </c>
      <c r="BT46">
        <v>-1091605.94686733</v>
      </c>
      <c r="CF46">
        <v>11</v>
      </c>
      <c r="CG46">
        <v>87.237259282952394</v>
      </c>
      <c r="CH46">
        <v>-61.046783092476204</v>
      </c>
    </row>
    <row r="47" spans="1:86" x14ac:dyDescent="0.2">
      <c r="A47" s="4">
        <v>46</v>
      </c>
      <c r="B47" t="s">
        <v>83</v>
      </c>
      <c r="C47" s="4">
        <v>57805.599999999999</v>
      </c>
      <c r="D47" s="4">
        <v>41933</v>
      </c>
      <c r="E47" s="1">
        <v>41410</v>
      </c>
      <c r="F47" s="1">
        <v>14367497</v>
      </c>
      <c r="G47" s="1">
        <v>4184310</v>
      </c>
      <c r="H47" s="4">
        <v>70</v>
      </c>
      <c r="I47" s="4">
        <v>139</v>
      </c>
      <c r="J47" s="4">
        <v>27</v>
      </c>
      <c r="K47" s="4">
        <v>84</v>
      </c>
      <c r="L47" s="4">
        <v>2</v>
      </c>
      <c r="M47" s="4">
        <v>8</v>
      </c>
      <c r="N47" s="4">
        <v>3</v>
      </c>
      <c r="O47" s="4">
        <v>2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2</v>
      </c>
      <c r="V47" s="4">
        <v>5</v>
      </c>
      <c r="W47" s="4">
        <v>0</v>
      </c>
      <c r="X47" s="4">
        <v>0</v>
      </c>
      <c r="Y47" s="4">
        <v>1</v>
      </c>
      <c r="Z47" s="4">
        <v>0</v>
      </c>
      <c r="AA47" s="4">
        <v>1</v>
      </c>
      <c r="AB47" s="4">
        <v>0</v>
      </c>
      <c r="AC47" s="4">
        <v>1</v>
      </c>
      <c r="AD47" s="4">
        <v>1</v>
      </c>
      <c r="AE47" s="4">
        <v>1</v>
      </c>
      <c r="AF47" s="4">
        <v>0</v>
      </c>
      <c r="AG47" s="4">
        <v>1</v>
      </c>
      <c r="AH47" s="4">
        <v>1</v>
      </c>
      <c r="AI47" s="4">
        <v>1</v>
      </c>
      <c r="AJ47" s="4">
        <v>2</v>
      </c>
      <c r="AK47" s="3">
        <v>2.9971342419257851</v>
      </c>
      <c r="AL47" s="2">
        <v>2.4300000000000002</v>
      </c>
      <c r="AN47">
        <f t="shared" si="0"/>
        <v>50.359712230215827</v>
      </c>
      <c r="AO47">
        <f t="shared" si="1"/>
        <v>32.142857142857146</v>
      </c>
      <c r="AP47">
        <f t="shared" si="2"/>
        <v>29.123444396751918</v>
      </c>
      <c r="AQ47" s="1">
        <f>F47/AM2</f>
        <v>56.076738989119725</v>
      </c>
      <c r="AR47">
        <f t="shared" si="3"/>
        <v>0.34598723999058917</v>
      </c>
      <c r="AS47">
        <f t="shared" si="4"/>
        <v>1.3839489599623567</v>
      </c>
      <c r="AT47" s="1">
        <f t="shared" si="5"/>
        <v>0.71636658040051482</v>
      </c>
      <c r="BD47">
        <v>22</v>
      </c>
      <c r="BE47">
        <v>3464666.116292139</v>
      </c>
      <c r="BF47">
        <v>-393427.11629213905</v>
      </c>
      <c r="BR47">
        <v>16</v>
      </c>
      <c r="BS47">
        <v>3645185.112881891</v>
      </c>
      <c r="BT47">
        <v>-1003729.112881891</v>
      </c>
      <c r="CF47">
        <v>12</v>
      </c>
      <c r="CG47">
        <v>70.671011331143049</v>
      </c>
      <c r="CH47">
        <v>28.152518080621661</v>
      </c>
    </row>
    <row r="48" spans="1:86" x14ac:dyDescent="0.2">
      <c r="A48" s="4">
        <v>47</v>
      </c>
      <c r="B48" t="s">
        <v>84</v>
      </c>
      <c r="C48" s="4">
        <v>77959</v>
      </c>
      <c r="D48" s="4">
        <v>45905</v>
      </c>
      <c r="E48" s="1">
        <v>57891.5</v>
      </c>
      <c r="F48" s="1">
        <v>15325373</v>
      </c>
      <c r="G48" s="1">
        <v>3954565</v>
      </c>
      <c r="H48" s="4">
        <v>102</v>
      </c>
      <c r="I48" s="4">
        <v>178</v>
      </c>
      <c r="J48" s="4">
        <v>48</v>
      </c>
      <c r="K48" s="4">
        <v>48</v>
      </c>
      <c r="L48" s="4">
        <v>4</v>
      </c>
      <c r="M48" s="4">
        <v>12</v>
      </c>
      <c r="N48" s="4">
        <v>2</v>
      </c>
      <c r="O48" s="4">
        <v>1</v>
      </c>
      <c r="P48" s="4">
        <v>1</v>
      </c>
      <c r="Q48" s="4">
        <v>1</v>
      </c>
      <c r="R48" s="4">
        <v>0</v>
      </c>
      <c r="S48" s="4">
        <v>1</v>
      </c>
      <c r="T48" s="4">
        <v>11.5</v>
      </c>
      <c r="U48" s="4">
        <v>2</v>
      </c>
      <c r="V48" s="4">
        <v>3</v>
      </c>
      <c r="W48" s="4">
        <v>1</v>
      </c>
      <c r="X48" s="4">
        <v>0</v>
      </c>
      <c r="Y48" s="4">
        <v>1</v>
      </c>
      <c r="Z48" s="4">
        <v>1</v>
      </c>
      <c r="AA48" s="4">
        <v>1</v>
      </c>
      <c r="AB48" s="4">
        <v>0</v>
      </c>
      <c r="AC48" s="4">
        <v>1</v>
      </c>
      <c r="AD48" s="4">
        <v>1</v>
      </c>
      <c r="AE48" s="4">
        <v>1</v>
      </c>
      <c r="AF48" s="4">
        <v>0</v>
      </c>
      <c r="AG48" s="4">
        <v>4</v>
      </c>
      <c r="AH48" s="4">
        <v>1</v>
      </c>
      <c r="AI48" s="4">
        <v>3</v>
      </c>
      <c r="AJ48" s="4">
        <v>3</v>
      </c>
      <c r="AK48" s="3">
        <v>3.6539999999999999</v>
      </c>
      <c r="AL48" s="2">
        <v>2.9393844687101414</v>
      </c>
      <c r="AN48">
        <f t="shared" si="0"/>
        <v>57.303370786516851</v>
      </c>
      <c r="AO48">
        <f t="shared" si="1"/>
        <v>100</v>
      </c>
      <c r="AP48">
        <f t="shared" si="2"/>
        <v>25.804037526525452</v>
      </c>
      <c r="AQ48" s="1">
        <f>F48/AM2</f>
        <v>59.815355564849099</v>
      </c>
      <c r="AR48">
        <f t="shared" si="3"/>
        <v>0.51309021408689182</v>
      </c>
      <c r="AS48">
        <f t="shared" si="4"/>
        <v>1.5392706422606754</v>
      </c>
      <c r="AT48" s="1">
        <f t="shared" si="5"/>
        <v>0.74258905322028246</v>
      </c>
      <c r="BD48">
        <v>23</v>
      </c>
      <c r="BE48">
        <v>3021995.5569955707</v>
      </c>
      <c r="BF48">
        <v>2377567.4940044293</v>
      </c>
      <c r="BR48">
        <v>17</v>
      </c>
      <c r="BS48">
        <v>2060101.846264997</v>
      </c>
      <c r="BT48">
        <v>-1297470.846264997</v>
      </c>
      <c r="CF48">
        <v>13</v>
      </c>
      <c r="CG48">
        <v>75.619820322729083</v>
      </c>
      <c r="CH48">
        <v>-42.346439027765058</v>
      </c>
    </row>
    <row r="49" spans="1:86" x14ac:dyDescent="0.2">
      <c r="A49" s="4">
        <v>48</v>
      </c>
      <c r="B49" t="s">
        <v>85</v>
      </c>
      <c r="C49" s="4">
        <v>40294.25</v>
      </c>
      <c r="D49" s="4">
        <v>21539</v>
      </c>
      <c r="E49" s="1">
        <v>20454</v>
      </c>
      <c r="F49" s="1">
        <v>5676389</v>
      </c>
      <c r="G49" s="1">
        <v>1561974.5</v>
      </c>
      <c r="H49" s="4">
        <v>64</v>
      </c>
      <c r="I49" s="4">
        <v>57</v>
      </c>
      <c r="J49" s="4">
        <v>21</v>
      </c>
      <c r="K49" s="4">
        <v>39</v>
      </c>
      <c r="L49" s="4">
        <v>3</v>
      </c>
      <c r="M49" s="4">
        <v>11</v>
      </c>
      <c r="N49" s="4">
        <v>2</v>
      </c>
      <c r="O49" s="4">
        <v>2</v>
      </c>
      <c r="P49" s="4">
        <v>0</v>
      </c>
      <c r="Q49" s="4">
        <v>1</v>
      </c>
      <c r="R49" s="4">
        <v>1</v>
      </c>
      <c r="S49" s="4">
        <v>1</v>
      </c>
      <c r="T49" s="4">
        <v>8</v>
      </c>
      <c r="U49" s="4">
        <v>3</v>
      </c>
      <c r="V49" s="4">
        <v>0</v>
      </c>
      <c r="W49" s="4">
        <v>2</v>
      </c>
      <c r="X49" s="4">
        <v>0</v>
      </c>
      <c r="Y49" s="4">
        <v>0</v>
      </c>
      <c r="Z49" s="4">
        <v>1</v>
      </c>
      <c r="AA49" s="4">
        <v>1</v>
      </c>
      <c r="AB49" s="4">
        <v>0</v>
      </c>
      <c r="AC49" s="4">
        <v>1</v>
      </c>
      <c r="AD49" s="4">
        <v>1</v>
      </c>
      <c r="AE49" s="4">
        <v>1</v>
      </c>
      <c r="AF49" s="4">
        <v>0</v>
      </c>
      <c r="AG49" s="4">
        <v>1</v>
      </c>
      <c r="AH49" s="4">
        <v>0</v>
      </c>
      <c r="AI49" s="4">
        <v>2.5</v>
      </c>
      <c r="AJ49" s="4">
        <v>5</v>
      </c>
      <c r="AK49" s="3">
        <v>1.8909858755766411</v>
      </c>
      <c r="AL49" s="2">
        <v>2.5430000000000001</v>
      </c>
      <c r="AN49">
        <f t="shared" si="0"/>
        <v>112.28070175438596</v>
      </c>
      <c r="AO49">
        <f t="shared" si="1"/>
        <v>53.846153846153847</v>
      </c>
      <c r="AP49">
        <f t="shared" si="2"/>
        <v>27.517044726850116</v>
      </c>
      <c r="AQ49" s="1">
        <f>F49/AM2</f>
        <v>22.155103589282831</v>
      </c>
      <c r="AR49">
        <f t="shared" si="3"/>
        <v>0.74452310193141702</v>
      </c>
      <c r="AS49">
        <f t="shared" si="4"/>
        <v>2.7299180404151957</v>
      </c>
      <c r="AT49" s="1">
        <f t="shared" si="5"/>
        <v>0.50761585089684014</v>
      </c>
      <c r="BD49">
        <v>24</v>
      </c>
      <c r="BE49">
        <v>2235025.6738016708</v>
      </c>
      <c r="BF49">
        <v>-2680400.0382016706</v>
      </c>
      <c r="BR49">
        <v>18</v>
      </c>
      <c r="BS49">
        <v>4673653.664422607</v>
      </c>
      <c r="BT49">
        <v>5604550.335577393</v>
      </c>
      <c r="CF49">
        <v>14</v>
      </c>
      <c r="CG49">
        <v>46.677472997057365</v>
      </c>
      <c r="CH49">
        <v>32.269895423995266</v>
      </c>
    </row>
    <row r="50" spans="1:86" x14ac:dyDescent="0.2">
      <c r="A50" s="4">
        <v>49</v>
      </c>
      <c r="B50" t="s">
        <v>86</v>
      </c>
      <c r="C50" s="4">
        <v>52391.55</v>
      </c>
      <c r="D50" s="4">
        <v>32725</v>
      </c>
      <c r="E50" s="1">
        <v>59927.625</v>
      </c>
      <c r="F50" s="1">
        <v>11514789.625</v>
      </c>
      <c r="G50" s="1">
        <v>3720028.25</v>
      </c>
      <c r="H50" s="4">
        <v>69</v>
      </c>
      <c r="I50" s="4">
        <v>91</v>
      </c>
      <c r="J50" s="4">
        <v>28</v>
      </c>
      <c r="K50" s="4">
        <v>48</v>
      </c>
      <c r="L50" s="4">
        <v>2</v>
      </c>
      <c r="M50" s="4">
        <v>15</v>
      </c>
      <c r="N50" s="4">
        <v>2</v>
      </c>
      <c r="O50" s="4">
        <v>2</v>
      </c>
      <c r="P50" s="4">
        <v>1</v>
      </c>
      <c r="Q50" s="4">
        <v>1</v>
      </c>
      <c r="R50" s="4">
        <v>1</v>
      </c>
      <c r="S50" s="4">
        <v>1</v>
      </c>
      <c r="T50" s="4">
        <v>6</v>
      </c>
      <c r="U50" s="4">
        <v>3</v>
      </c>
      <c r="V50" s="4">
        <v>4</v>
      </c>
      <c r="W50" s="4">
        <v>3</v>
      </c>
      <c r="X50" s="4">
        <v>0</v>
      </c>
      <c r="Y50" s="4">
        <v>1</v>
      </c>
      <c r="Z50" s="4">
        <v>1</v>
      </c>
      <c r="AA50" s="4">
        <v>1</v>
      </c>
      <c r="AB50" s="4">
        <v>0</v>
      </c>
      <c r="AC50" s="4">
        <v>1</v>
      </c>
      <c r="AD50" s="4">
        <v>1</v>
      </c>
      <c r="AE50" s="4">
        <v>0</v>
      </c>
      <c r="AF50" s="4">
        <v>0</v>
      </c>
      <c r="AG50" s="4">
        <v>1</v>
      </c>
      <c r="AH50" s="4">
        <v>1</v>
      </c>
      <c r="AI50" s="4">
        <v>3</v>
      </c>
      <c r="AJ50" s="4">
        <v>4</v>
      </c>
      <c r="AK50" s="3">
        <v>1.323</v>
      </c>
      <c r="AL50" s="2">
        <v>2.9393844687101414</v>
      </c>
      <c r="AN50">
        <f t="shared" si="0"/>
        <v>75.824175824175825</v>
      </c>
      <c r="AO50">
        <f t="shared" si="1"/>
        <v>58.333333333333336</v>
      </c>
      <c r="AP50">
        <f t="shared" si="2"/>
        <v>32.30652379374235</v>
      </c>
      <c r="AQ50" s="1">
        <f>F50/AM2</f>
        <v>44.942543041126008</v>
      </c>
      <c r="AR50">
        <f t="shared" si="3"/>
        <v>0.3817409486835186</v>
      </c>
      <c r="AS50">
        <f t="shared" si="4"/>
        <v>2.8630571151263893</v>
      </c>
      <c r="AT50" s="1">
        <f t="shared" si="5"/>
        <v>1.1438414209925074</v>
      </c>
      <c r="BD50">
        <v>25</v>
      </c>
      <c r="BE50">
        <v>4267310.5369947087</v>
      </c>
      <c r="BF50">
        <v>-2826569.1303947088</v>
      </c>
      <c r="BR50">
        <v>19</v>
      </c>
      <c r="BS50">
        <v>4016601.9268170623</v>
      </c>
      <c r="BT50">
        <v>3979506.5731829377</v>
      </c>
      <c r="CF50">
        <v>15</v>
      </c>
      <c r="CG50">
        <v>54.145344152192706</v>
      </c>
      <c r="CH50">
        <v>20.048204234904063</v>
      </c>
    </row>
    <row r="51" spans="1:86" x14ac:dyDescent="0.2">
      <c r="A51" s="4">
        <v>50</v>
      </c>
      <c r="B51" t="s">
        <v>87</v>
      </c>
      <c r="C51" s="4">
        <v>195272</v>
      </c>
      <c r="D51" s="4">
        <v>59763</v>
      </c>
      <c r="E51" s="1">
        <v>135898</v>
      </c>
      <c r="F51" s="1">
        <v>37986874</v>
      </c>
      <c r="G51" s="1">
        <v>7580545</v>
      </c>
      <c r="H51" s="4">
        <v>148</v>
      </c>
      <c r="I51" s="4">
        <v>266</v>
      </c>
      <c r="J51" s="4">
        <v>36</v>
      </c>
      <c r="K51" s="4">
        <v>87</v>
      </c>
      <c r="L51" s="4">
        <v>9</v>
      </c>
      <c r="M51" s="4">
        <v>43</v>
      </c>
      <c r="N51" s="4">
        <v>2</v>
      </c>
      <c r="O51" s="4">
        <v>2</v>
      </c>
      <c r="P51" s="4">
        <v>1</v>
      </c>
      <c r="Q51" s="4">
        <v>1</v>
      </c>
      <c r="R51" s="4">
        <v>1</v>
      </c>
      <c r="S51" s="4">
        <v>1</v>
      </c>
      <c r="T51" s="4">
        <v>8</v>
      </c>
      <c r="U51" s="4">
        <v>1</v>
      </c>
      <c r="V51" s="4">
        <v>5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0</v>
      </c>
      <c r="AC51" s="4">
        <v>1</v>
      </c>
      <c r="AD51" s="4">
        <v>1</v>
      </c>
      <c r="AE51" s="4">
        <v>1</v>
      </c>
      <c r="AF51" s="4">
        <v>0</v>
      </c>
      <c r="AG51" s="4">
        <v>5</v>
      </c>
      <c r="AH51" s="4">
        <v>1</v>
      </c>
      <c r="AI51" s="4">
        <v>15</v>
      </c>
      <c r="AJ51" s="4">
        <v>2</v>
      </c>
      <c r="AK51" s="3">
        <v>3.7654000000000001</v>
      </c>
      <c r="AL51" s="2">
        <v>2.2120000000000002</v>
      </c>
      <c r="AN51">
        <f t="shared" si="0"/>
        <v>55.639097744360896</v>
      </c>
      <c r="AO51">
        <f t="shared" si="1"/>
        <v>41.379310344827587</v>
      </c>
      <c r="AP51">
        <f t="shared" si="2"/>
        <v>19.955695749010566</v>
      </c>
      <c r="AQ51" s="1">
        <f>F51/AM2</f>
        <v>148.26382203598709</v>
      </c>
      <c r="AR51">
        <f t="shared" si="3"/>
        <v>0.46089557130566594</v>
      </c>
      <c r="AS51">
        <f t="shared" si="4"/>
        <v>2.202056618460404</v>
      </c>
      <c r="AT51" s="1">
        <f t="shared" si="5"/>
        <v>0.69594207054774881</v>
      </c>
      <c r="BD51">
        <v>26</v>
      </c>
      <c r="BE51">
        <v>3320564.927200282</v>
      </c>
      <c r="BF51">
        <v>4253591.072799718</v>
      </c>
      <c r="BR51">
        <v>20</v>
      </c>
      <c r="BS51">
        <v>2910608.0184783107</v>
      </c>
      <c r="BT51">
        <v>-894682.01847831067</v>
      </c>
      <c r="CF51">
        <v>16</v>
      </c>
      <c r="CG51">
        <v>83.699871332793762</v>
      </c>
      <c r="CH51">
        <v>22.182481608382716</v>
      </c>
    </row>
    <row r="52" spans="1:86" x14ac:dyDescent="0.2">
      <c r="A52" s="4">
        <v>51</v>
      </c>
      <c r="B52" t="s">
        <v>88</v>
      </c>
      <c r="C52" s="4">
        <v>21351</v>
      </c>
      <c r="D52" s="4">
        <v>6438</v>
      </c>
      <c r="E52" s="1">
        <v>50900.65</v>
      </c>
      <c r="F52" s="1">
        <v>3278413</v>
      </c>
      <c r="G52" s="1">
        <v>-340516</v>
      </c>
      <c r="H52" s="4">
        <v>20</v>
      </c>
      <c r="I52" s="4">
        <v>28</v>
      </c>
      <c r="J52" s="4">
        <v>74</v>
      </c>
      <c r="K52" s="4">
        <v>44</v>
      </c>
      <c r="L52" s="4">
        <v>6</v>
      </c>
      <c r="M52" s="4">
        <v>18</v>
      </c>
      <c r="N52" s="4">
        <v>3</v>
      </c>
      <c r="O52" s="4">
        <v>2</v>
      </c>
      <c r="P52" s="4">
        <v>0</v>
      </c>
      <c r="Q52" s="4">
        <v>1</v>
      </c>
      <c r="R52" s="4">
        <v>0</v>
      </c>
      <c r="S52" s="4">
        <v>0</v>
      </c>
      <c r="T52" s="4">
        <v>4</v>
      </c>
      <c r="U52" s="4">
        <v>1</v>
      </c>
      <c r="V52" s="4">
        <v>0</v>
      </c>
      <c r="W52" s="4">
        <v>1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1</v>
      </c>
      <c r="AD52" s="4">
        <v>0</v>
      </c>
      <c r="AE52" s="4">
        <v>1</v>
      </c>
      <c r="AF52" s="4">
        <v>0</v>
      </c>
      <c r="AG52" s="4">
        <v>3</v>
      </c>
      <c r="AH52" s="4">
        <v>0</v>
      </c>
      <c r="AI52" s="4">
        <v>9</v>
      </c>
      <c r="AJ52" s="4">
        <v>1</v>
      </c>
      <c r="AK52" s="3">
        <v>1.5429999999999999</v>
      </c>
      <c r="AL52" s="2">
        <v>1.865</v>
      </c>
      <c r="AN52">
        <f t="shared" si="0"/>
        <v>71.428571428571431</v>
      </c>
      <c r="AO52">
        <f t="shared" si="1"/>
        <v>168.18181818181819</v>
      </c>
      <c r="AP52">
        <f t="shared" si="2"/>
        <v>-10.386610838841841</v>
      </c>
      <c r="AQ52" s="1">
        <f>F52/AM2</f>
        <v>12.795736800887235</v>
      </c>
      <c r="AR52">
        <f t="shared" si="3"/>
        <v>2.8101728256287761</v>
      </c>
      <c r="AS52">
        <f t="shared" si="4"/>
        <v>8.4305184768863288</v>
      </c>
      <c r="AT52" s="1">
        <f t="shared" si="5"/>
        <v>2.3839937239473561</v>
      </c>
      <c r="BD52">
        <v>27</v>
      </c>
      <c r="BE52">
        <v>3576863.723487122</v>
      </c>
      <c r="BF52">
        <v>-1963584.223487122</v>
      </c>
      <c r="BR52">
        <v>21</v>
      </c>
      <c r="BS52">
        <v>3849506.4118917026</v>
      </c>
      <c r="BT52">
        <v>-778267.41189170256</v>
      </c>
      <c r="CF52">
        <v>17</v>
      </c>
      <c r="CG52">
        <v>81.05379986593681</v>
      </c>
      <c r="CH52">
        <v>-14.912067582472233</v>
      </c>
    </row>
    <row r="53" spans="1:86" x14ac:dyDescent="0.2">
      <c r="A53" s="4">
        <v>52</v>
      </c>
      <c r="B53" t="s">
        <v>89</v>
      </c>
      <c r="C53" s="4">
        <v>29698</v>
      </c>
      <c r="D53" s="4">
        <v>14090</v>
      </c>
      <c r="E53" s="1">
        <v>30911</v>
      </c>
      <c r="F53" s="1">
        <v>7272291</v>
      </c>
      <c r="G53" s="1">
        <v>1055179</v>
      </c>
      <c r="H53" s="4">
        <v>84</v>
      </c>
      <c r="I53" s="4">
        <v>157</v>
      </c>
      <c r="J53" s="4">
        <v>71</v>
      </c>
      <c r="K53" s="4">
        <v>166</v>
      </c>
      <c r="L53" s="4">
        <v>9</v>
      </c>
      <c r="M53" s="4">
        <v>29</v>
      </c>
      <c r="N53" s="4">
        <v>3</v>
      </c>
      <c r="O53" s="4">
        <v>2</v>
      </c>
      <c r="P53" s="4">
        <v>0</v>
      </c>
      <c r="Q53" s="4">
        <v>1</v>
      </c>
      <c r="R53" s="4">
        <v>1</v>
      </c>
      <c r="S53" s="4">
        <v>1</v>
      </c>
      <c r="T53" s="4">
        <v>3</v>
      </c>
      <c r="U53" s="4">
        <v>1</v>
      </c>
      <c r="V53" s="4">
        <v>0</v>
      </c>
      <c r="W53" s="4">
        <v>1</v>
      </c>
      <c r="X53" s="4">
        <v>0</v>
      </c>
      <c r="Y53" s="4">
        <v>0</v>
      </c>
      <c r="Z53" s="4">
        <v>1</v>
      </c>
      <c r="AA53" s="4">
        <v>1</v>
      </c>
      <c r="AB53" s="4">
        <v>0</v>
      </c>
      <c r="AC53" s="4">
        <v>1</v>
      </c>
      <c r="AD53" s="4">
        <v>1</v>
      </c>
      <c r="AE53" s="4">
        <v>0</v>
      </c>
      <c r="AF53" s="4">
        <v>0</v>
      </c>
      <c r="AG53" s="4">
        <v>0</v>
      </c>
      <c r="AH53" s="4">
        <v>1</v>
      </c>
      <c r="AI53" s="4">
        <v>20</v>
      </c>
      <c r="AJ53" s="4">
        <v>1</v>
      </c>
      <c r="AK53" s="3">
        <v>2.7650000000000001</v>
      </c>
      <c r="AL53" s="2">
        <v>3.234</v>
      </c>
      <c r="AN53">
        <f t="shared" si="0"/>
        <v>53.503184713375795</v>
      </c>
      <c r="AO53">
        <f t="shared" si="1"/>
        <v>42.771084337349393</v>
      </c>
      <c r="AP53">
        <f t="shared" si="2"/>
        <v>14.50958164352884</v>
      </c>
      <c r="AQ53" s="1">
        <f>F53/AM2</f>
        <v>28.383953326033371</v>
      </c>
      <c r="AR53">
        <f t="shared" si="3"/>
        <v>3.0305071048555456</v>
      </c>
      <c r="AS53">
        <f t="shared" si="4"/>
        <v>9.7649673378678692</v>
      </c>
      <c r="AT53" s="1">
        <f t="shared" si="5"/>
        <v>1.0408445013132197</v>
      </c>
      <c r="BD53">
        <v>28</v>
      </c>
      <c r="BE53">
        <v>3284318.8513935371</v>
      </c>
      <c r="BF53">
        <v>1152055.5392064624</v>
      </c>
      <c r="BR53">
        <v>22</v>
      </c>
      <c r="BS53">
        <v>3057775.4736210061</v>
      </c>
      <c r="BT53">
        <v>2341787.5773789939</v>
      </c>
      <c r="CF53">
        <v>18</v>
      </c>
      <c r="CG53">
        <v>53.205097709284004</v>
      </c>
      <c r="CH53">
        <v>6.2543617501754554</v>
      </c>
    </row>
    <row r="54" spans="1:86" x14ac:dyDescent="0.2">
      <c r="A54" s="4">
        <v>53</v>
      </c>
      <c r="B54" t="s">
        <v>90</v>
      </c>
      <c r="C54" s="4">
        <v>33923.699999999997</v>
      </c>
      <c r="D54" s="4">
        <v>22436</v>
      </c>
      <c r="E54" s="1">
        <v>14275</v>
      </c>
      <c r="F54" s="1">
        <v>5655954</v>
      </c>
      <c r="G54" s="1">
        <v>2257910</v>
      </c>
      <c r="H54" s="4">
        <v>21</v>
      </c>
      <c r="I54" s="4">
        <v>112</v>
      </c>
      <c r="J54" s="4">
        <v>32</v>
      </c>
      <c r="K54" s="4">
        <v>16</v>
      </c>
      <c r="L54" s="4">
        <v>12</v>
      </c>
      <c r="M54" s="4">
        <v>15</v>
      </c>
      <c r="N54" s="4">
        <v>3</v>
      </c>
      <c r="O54" s="4">
        <v>2</v>
      </c>
      <c r="P54" s="4">
        <v>0</v>
      </c>
      <c r="Q54" s="4">
        <v>1</v>
      </c>
      <c r="R54" s="4">
        <v>0</v>
      </c>
      <c r="S54" s="4">
        <v>1</v>
      </c>
      <c r="T54" s="4">
        <v>41.5</v>
      </c>
      <c r="U54" s="4">
        <v>1</v>
      </c>
      <c r="V54" s="4">
        <v>1</v>
      </c>
      <c r="W54" s="4">
        <v>1</v>
      </c>
      <c r="X54" s="4">
        <v>1</v>
      </c>
      <c r="Y54" s="4">
        <v>0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0</v>
      </c>
      <c r="AG54" s="4">
        <v>1</v>
      </c>
      <c r="AH54" s="4">
        <v>1</v>
      </c>
      <c r="AI54" s="4">
        <v>12</v>
      </c>
      <c r="AJ54" s="4">
        <v>1</v>
      </c>
      <c r="AK54" s="3">
        <v>3.1755452687562915</v>
      </c>
      <c r="AL54" s="2">
        <v>4.2229999999999999</v>
      </c>
      <c r="AN54">
        <f t="shared" si="0"/>
        <v>18.75</v>
      </c>
      <c r="AO54">
        <f t="shared" si="1"/>
        <v>200</v>
      </c>
      <c r="AP54">
        <f t="shared" si="2"/>
        <v>39.920939951067496</v>
      </c>
      <c r="AQ54" s="1">
        <f>F54/AM2</f>
        <v>22.075345217922624</v>
      </c>
      <c r="AR54">
        <f t="shared" si="3"/>
        <v>3.5373499942518065</v>
      </c>
      <c r="AS54">
        <f t="shared" si="4"/>
        <v>4.4216874928147583</v>
      </c>
      <c r="AT54" s="1">
        <f t="shared" si="5"/>
        <v>0.42079725973287113</v>
      </c>
      <c r="BD54">
        <v>29</v>
      </c>
      <c r="BE54">
        <v>3270512.3622146966</v>
      </c>
      <c r="BF54">
        <v>-1402564.3622146966</v>
      </c>
      <c r="BR54">
        <v>23</v>
      </c>
      <c r="BS54">
        <v>1940601.9514089799</v>
      </c>
      <c r="BT54">
        <v>-2385976.3158089798</v>
      </c>
      <c r="CF54">
        <v>19</v>
      </c>
      <c r="CG54">
        <v>51.533433581701964</v>
      </c>
      <c r="CH54">
        <v>-9.3846732511234521</v>
      </c>
    </row>
    <row r="55" spans="1:86" x14ac:dyDescent="0.2">
      <c r="A55" s="4">
        <v>54</v>
      </c>
      <c r="B55" t="s">
        <v>91</v>
      </c>
      <c r="C55" s="4">
        <v>51613.2</v>
      </c>
      <c r="D55" s="4">
        <v>29261</v>
      </c>
      <c r="E55" s="1">
        <v>17772</v>
      </c>
      <c r="F55" s="1">
        <v>7743950</v>
      </c>
      <c r="G55" s="1">
        <v>3249139</v>
      </c>
      <c r="H55" s="4">
        <v>1</v>
      </c>
      <c r="I55" s="4">
        <v>48</v>
      </c>
      <c r="J55" s="4">
        <v>69</v>
      </c>
      <c r="K55" s="4">
        <v>65</v>
      </c>
      <c r="L55" s="4">
        <v>10</v>
      </c>
      <c r="M55" s="4">
        <v>13</v>
      </c>
      <c r="N55" s="4">
        <v>2</v>
      </c>
      <c r="O55" s="4">
        <v>2</v>
      </c>
      <c r="P55" s="4">
        <v>0</v>
      </c>
      <c r="Q55" s="4">
        <v>1</v>
      </c>
      <c r="R55" s="4">
        <v>0</v>
      </c>
      <c r="S55" s="4">
        <v>1</v>
      </c>
      <c r="T55" s="4">
        <v>40</v>
      </c>
      <c r="U55" s="4">
        <v>3</v>
      </c>
      <c r="V55" s="4">
        <v>5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0</v>
      </c>
      <c r="AG55" s="4">
        <v>5</v>
      </c>
      <c r="AH55" s="4">
        <v>1</v>
      </c>
      <c r="AI55" s="4">
        <v>10</v>
      </c>
      <c r="AJ55" s="4">
        <v>1</v>
      </c>
      <c r="AK55" s="3">
        <v>4.6028334834003477</v>
      </c>
      <c r="AL55" s="2">
        <v>3.7649341188629233</v>
      </c>
      <c r="AN55">
        <f t="shared" si="0"/>
        <v>2.083333333333333</v>
      </c>
      <c r="AO55">
        <f t="shared" si="1"/>
        <v>106.15384615384616</v>
      </c>
      <c r="AP55">
        <f t="shared" si="2"/>
        <v>41.957127822364555</v>
      </c>
      <c r="AQ55" s="1">
        <f>F55/AM2</f>
        <v>30.224851475159081</v>
      </c>
      <c r="AR55">
        <f t="shared" si="3"/>
        <v>1.9374888594390585</v>
      </c>
      <c r="AS55">
        <f t="shared" si="4"/>
        <v>2.5187355172707759</v>
      </c>
      <c r="AT55" s="1">
        <f t="shared" si="5"/>
        <v>0.34433052009950943</v>
      </c>
      <c r="BD55">
        <v>30</v>
      </c>
      <c r="BE55">
        <v>4083575.5399456555</v>
      </c>
      <c r="BF55">
        <v>-1470165.0399456555</v>
      </c>
      <c r="BR55">
        <v>24</v>
      </c>
      <c r="BS55">
        <v>4599453.4624898331</v>
      </c>
      <c r="BT55">
        <v>-3158712.0558898333</v>
      </c>
      <c r="CF55">
        <v>20</v>
      </c>
      <c r="CG55">
        <v>62.044746350807237</v>
      </c>
      <c r="CH55">
        <v>-15.069657382835707</v>
      </c>
    </row>
    <row r="56" spans="1:86" x14ac:dyDescent="0.2">
      <c r="A56" s="4">
        <v>55</v>
      </c>
      <c r="B56" t="s">
        <v>92</v>
      </c>
      <c r="C56" s="4">
        <v>122804</v>
      </c>
      <c r="D56" s="4">
        <v>72321</v>
      </c>
      <c r="E56" s="1">
        <v>130759</v>
      </c>
      <c r="F56" s="1">
        <v>27790977</v>
      </c>
      <c r="G56" s="1">
        <v>4548609</v>
      </c>
      <c r="H56" s="4">
        <v>281</v>
      </c>
      <c r="I56" s="4">
        <v>296</v>
      </c>
      <c r="J56" s="4">
        <v>96</v>
      </c>
      <c r="K56" s="4">
        <v>139</v>
      </c>
      <c r="L56" s="4">
        <v>32</v>
      </c>
      <c r="M56" s="4">
        <v>40</v>
      </c>
      <c r="N56" s="4">
        <v>2</v>
      </c>
      <c r="O56" s="4">
        <v>1</v>
      </c>
      <c r="P56" s="4">
        <v>1</v>
      </c>
      <c r="Q56" s="4">
        <v>1</v>
      </c>
      <c r="R56" s="4">
        <v>0</v>
      </c>
      <c r="S56" s="4">
        <v>0</v>
      </c>
      <c r="T56" s="4">
        <v>10</v>
      </c>
      <c r="U56" s="4">
        <v>1</v>
      </c>
      <c r="V56" s="4">
        <v>1</v>
      </c>
      <c r="W56" s="4">
        <v>1</v>
      </c>
      <c r="X56" s="4">
        <v>1</v>
      </c>
      <c r="Y56" s="4">
        <v>0</v>
      </c>
      <c r="Z56" s="4">
        <v>1</v>
      </c>
      <c r="AA56" s="4">
        <v>0</v>
      </c>
      <c r="AB56" s="4">
        <v>0</v>
      </c>
      <c r="AC56" s="4">
        <v>1</v>
      </c>
      <c r="AD56" s="4">
        <v>1</v>
      </c>
      <c r="AE56" s="4">
        <v>0</v>
      </c>
      <c r="AF56" s="4">
        <v>0</v>
      </c>
      <c r="AG56" s="4">
        <v>2</v>
      </c>
      <c r="AH56" s="4">
        <v>1</v>
      </c>
      <c r="AI56" s="4">
        <v>3</v>
      </c>
      <c r="AJ56" s="4">
        <v>1</v>
      </c>
      <c r="AK56" s="3">
        <v>1.32</v>
      </c>
      <c r="AL56" s="2">
        <v>2.5329999999999999</v>
      </c>
      <c r="AN56">
        <f t="shared" si="0"/>
        <v>94.932432432432435</v>
      </c>
      <c r="AO56">
        <f t="shared" si="1"/>
        <v>69.064748201438846</v>
      </c>
      <c r="AP56">
        <f t="shared" si="2"/>
        <v>16.367215157639116</v>
      </c>
      <c r="AQ56" s="1">
        <f>F56/AM2</f>
        <v>108.46895346361509</v>
      </c>
      <c r="AR56">
        <f t="shared" si="3"/>
        <v>2.6057783134099863</v>
      </c>
      <c r="AS56">
        <f t="shared" si="4"/>
        <v>3.2572228917624835</v>
      </c>
      <c r="AT56" s="1">
        <f t="shared" si="5"/>
        <v>1.0647780202599264</v>
      </c>
      <c r="BD56">
        <v>31</v>
      </c>
      <c r="BE56">
        <v>2420373.7930095</v>
      </c>
      <c r="BF56">
        <v>-2378126.7930095</v>
      </c>
      <c r="BR56">
        <v>25</v>
      </c>
      <c r="BS56">
        <v>3007084.9538987037</v>
      </c>
      <c r="BT56">
        <v>4567071.0461012963</v>
      </c>
      <c r="CF56">
        <v>21</v>
      </c>
      <c r="CG56">
        <v>56.447522275309204</v>
      </c>
      <c r="CH56">
        <v>33.875058369852077</v>
      </c>
    </row>
    <row r="57" spans="1:86" x14ac:dyDescent="0.2">
      <c r="A57" s="4">
        <v>56</v>
      </c>
      <c r="B57" t="s">
        <v>93</v>
      </c>
      <c r="C57" s="4">
        <v>46319.4</v>
      </c>
      <c r="D57" s="4">
        <v>30634</v>
      </c>
      <c r="E57" s="1">
        <v>19491.084999999999</v>
      </c>
      <c r="F57" s="1">
        <v>7722639.5915999999</v>
      </c>
      <c r="G57" s="1">
        <v>3082950.3139999998</v>
      </c>
      <c r="H57" s="4">
        <v>23</v>
      </c>
      <c r="I57" s="4">
        <v>87</v>
      </c>
      <c r="J57" s="4">
        <v>97</v>
      </c>
      <c r="K57" s="4">
        <v>57</v>
      </c>
      <c r="L57" s="4">
        <v>16</v>
      </c>
      <c r="M57" s="4">
        <v>19</v>
      </c>
      <c r="N57" s="4">
        <v>2</v>
      </c>
      <c r="O57" s="4">
        <v>2</v>
      </c>
      <c r="P57" s="4">
        <v>0</v>
      </c>
      <c r="Q57" s="4">
        <v>1</v>
      </c>
      <c r="R57" s="4">
        <v>0</v>
      </c>
      <c r="S57" s="4">
        <v>1</v>
      </c>
      <c r="T57" s="4">
        <v>41.5</v>
      </c>
      <c r="U57" s="4">
        <v>1</v>
      </c>
      <c r="V57" s="4">
        <v>5</v>
      </c>
      <c r="W57" s="4">
        <v>1</v>
      </c>
      <c r="X57" s="4">
        <v>0</v>
      </c>
      <c r="Y57" s="4">
        <v>0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0</v>
      </c>
      <c r="AG57" s="4">
        <v>1</v>
      </c>
      <c r="AH57" s="4">
        <v>1</v>
      </c>
      <c r="AI57" s="4">
        <v>12</v>
      </c>
      <c r="AJ57" s="4">
        <v>1</v>
      </c>
      <c r="AK57" s="3">
        <v>3.1755452687562915</v>
      </c>
      <c r="AL57" s="2">
        <v>3.75</v>
      </c>
      <c r="AN57">
        <f t="shared" si="0"/>
        <v>26.436781609195403</v>
      </c>
      <c r="AO57">
        <f t="shared" si="1"/>
        <v>170.17543859649123</v>
      </c>
      <c r="AP57">
        <f t="shared" si="2"/>
        <v>39.920939951067488</v>
      </c>
      <c r="AQ57" s="1">
        <f>F57/AM2</f>
        <v>30.14167636055155</v>
      </c>
      <c r="AR57">
        <f t="shared" si="3"/>
        <v>3.4542761780161224</v>
      </c>
      <c r="AS57">
        <f t="shared" si="4"/>
        <v>4.1019529613941454</v>
      </c>
      <c r="AT57" s="1">
        <f t="shared" si="5"/>
        <v>0.42079744124492108</v>
      </c>
      <c r="BD57">
        <v>32</v>
      </c>
      <c r="BE57">
        <v>3246844.0950509706</v>
      </c>
      <c r="BF57">
        <v>6250214.9049490299</v>
      </c>
      <c r="BR57">
        <v>26</v>
      </c>
      <c r="BS57">
        <v>4072143.7588137835</v>
      </c>
      <c r="BT57">
        <v>-2458864.2588137835</v>
      </c>
      <c r="CF57">
        <v>22</v>
      </c>
      <c r="CG57">
        <v>33.260643392040194</v>
      </c>
      <c r="CH57">
        <v>-11.038421169817973</v>
      </c>
    </row>
    <row r="58" spans="1:86" x14ac:dyDescent="0.2">
      <c r="A58" s="4">
        <v>57</v>
      </c>
      <c r="B58" t="s">
        <v>94</v>
      </c>
      <c r="C58" s="4">
        <v>43834.9</v>
      </c>
      <c r="D58" s="4">
        <v>24161</v>
      </c>
      <c r="E58" s="1">
        <v>21908.25</v>
      </c>
      <c r="F58" s="1">
        <v>5922569</v>
      </c>
      <c r="G58" s="1">
        <v>1895459.25</v>
      </c>
      <c r="H58" s="4">
        <v>21</v>
      </c>
      <c r="I58" s="4">
        <v>51</v>
      </c>
      <c r="J58" s="4">
        <v>49</v>
      </c>
      <c r="K58" s="4">
        <v>79</v>
      </c>
      <c r="L58" s="4">
        <v>10</v>
      </c>
      <c r="M58" s="4">
        <v>30</v>
      </c>
      <c r="N58" s="4">
        <v>2</v>
      </c>
      <c r="O58" s="4">
        <v>2</v>
      </c>
      <c r="P58" s="4">
        <v>0</v>
      </c>
      <c r="Q58" s="4">
        <v>1</v>
      </c>
      <c r="R58" s="4">
        <v>0</v>
      </c>
      <c r="S58" s="4">
        <v>1</v>
      </c>
      <c r="T58" s="4">
        <v>21.875</v>
      </c>
      <c r="U58" s="4">
        <v>3</v>
      </c>
      <c r="V58" s="4">
        <v>4</v>
      </c>
      <c r="W58" s="4">
        <v>4</v>
      </c>
      <c r="X58" s="4">
        <v>1</v>
      </c>
      <c r="Y58" s="4">
        <v>1</v>
      </c>
      <c r="Z58" s="4">
        <v>1</v>
      </c>
      <c r="AA58" s="4">
        <v>1</v>
      </c>
      <c r="AB58" s="4">
        <v>0</v>
      </c>
      <c r="AC58" s="4">
        <v>1</v>
      </c>
      <c r="AD58" s="4">
        <v>0</v>
      </c>
      <c r="AE58" s="4">
        <v>1</v>
      </c>
      <c r="AF58" s="4">
        <v>0</v>
      </c>
      <c r="AG58" s="4">
        <v>1</v>
      </c>
      <c r="AH58" s="4">
        <v>1</v>
      </c>
      <c r="AI58" s="4">
        <v>17</v>
      </c>
      <c r="AJ58" s="4">
        <v>3</v>
      </c>
      <c r="AK58" s="3">
        <v>2.11</v>
      </c>
      <c r="AL58" s="2">
        <v>2.7517595482208725</v>
      </c>
      <c r="AN58">
        <f t="shared" si="0"/>
        <v>41.17647058823529</v>
      </c>
      <c r="AO58">
        <f t="shared" si="1"/>
        <v>62.025316455696199</v>
      </c>
      <c r="AP58">
        <f t="shared" si="2"/>
        <v>32.004004512231091</v>
      </c>
      <c r="AQ58" s="1">
        <f>F58/AM2</f>
        <v>23.115950952211914</v>
      </c>
      <c r="AR58">
        <f t="shared" si="3"/>
        <v>2.2812872847890606</v>
      </c>
      <c r="AS58">
        <f t="shared" si="4"/>
        <v>6.8438618543671819</v>
      </c>
      <c r="AT58" s="1">
        <f t="shared" si="5"/>
        <v>0.49979012156979941</v>
      </c>
      <c r="BD58">
        <v>33</v>
      </c>
      <c r="BE58">
        <v>3761819.7789843059</v>
      </c>
      <c r="BF58">
        <v>-835240.53458430618</v>
      </c>
      <c r="BR58">
        <v>27</v>
      </c>
      <c r="BS58">
        <v>3935724.7385221845</v>
      </c>
      <c r="BT58">
        <v>500649.65207781503</v>
      </c>
      <c r="CF58">
        <v>23</v>
      </c>
      <c r="CG58">
        <v>55.849732204029664</v>
      </c>
      <c r="CH58">
        <v>1.351913886505308</v>
      </c>
    </row>
    <row r="59" spans="1:86" x14ac:dyDescent="0.2">
      <c r="A59" s="4">
        <v>58</v>
      </c>
      <c r="B59" t="s">
        <v>95</v>
      </c>
      <c r="C59" s="4">
        <v>55017.35</v>
      </c>
      <c r="D59" s="4">
        <v>29409</v>
      </c>
      <c r="E59" s="1">
        <v>27927.891599999999</v>
      </c>
      <c r="F59" s="1">
        <v>7750541.5405999999</v>
      </c>
      <c r="G59" s="1">
        <v>2132719.9822999998</v>
      </c>
      <c r="H59" s="4">
        <v>87</v>
      </c>
      <c r="I59" s="4">
        <v>77</v>
      </c>
      <c r="J59" s="4">
        <v>29</v>
      </c>
      <c r="K59" s="4">
        <v>53</v>
      </c>
      <c r="L59" s="4">
        <v>4</v>
      </c>
      <c r="M59" s="4">
        <v>21</v>
      </c>
      <c r="N59" s="4">
        <v>2</v>
      </c>
      <c r="O59" s="4">
        <v>2</v>
      </c>
      <c r="P59" s="4">
        <v>0</v>
      </c>
      <c r="Q59" s="4">
        <v>1</v>
      </c>
      <c r="R59" s="4">
        <v>1</v>
      </c>
      <c r="S59" s="4">
        <v>1</v>
      </c>
      <c r="T59" s="4">
        <v>8</v>
      </c>
      <c r="U59" s="4">
        <v>3</v>
      </c>
      <c r="V59" s="4">
        <v>1</v>
      </c>
      <c r="W59" s="4">
        <v>2</v>
      </c>
      <c r="X59" s="4">
        <v>0</v>
      </c>
      <c r="Y59" s="4">
        <v>0</v>
      </c>
      <c r="Z59" s="4">
        <v>1</v>
      </c>
      <c r="AA59" s="4">
        <v>1</v>
      </c>
      <c r="AB59" s="4">
        <v>0</v>
      </c>
      <c r="AC59" s="4">
        <v>1</v>
      </c>
      <c r="AD59" s="4">
        <v>1</v>
      </c>
      <c r="AE59" s="4">
        <v>1</v>
      </c>
      <c r="AF59" s="4">
        <v>0</v>
      </c>
      <c r="AG59" s="4">
        <v>1</v>
      </c>
      <c r="AH59" s="4">
        <v>0</v>
      </c>
      <c r="AI59" s="4">
        <v>2.5</v>
      </c>
      <c r="AJ59" s="4">
        <v>5</v>
      </c>
      <c r="AK59" s="3">
        <v>2.6539999999999999</v>
      </c>
      <c r="AL59" s="2">
        <v>1.1299999999999999</v>
      </c>
      <c r="AN59">
        <f t="shared" si="0"/>
        <v>112.98701298701299</v>
      </c>
      <c r="AO59">
        <f t="shared" si="1"/>
        <v>54.716981132075468</v>
      </c>
      <c r="AP59">
        <f t="shared" si="2"/>
        <v>27.517044726850116</v>
      </c>
      <c r="AQ59" s="1">
        <f>F59/AM2</f>
        <v>30.250578440806777</v>
      </c>
      <c r="AR59">
        <f t="shared" si="3"/>
        <v>0.72704337813435216</v>
      </c>
      <c r="AS59">
        <f t="shared" si="4"/>
        <v>3.8169777352053491</v>
      </c>
      <c r="AT59" s="1">
        <f t="shared" si="5"/>
        <v>0.5076197163258499</v>
      </c>
      <c r="BD59">
        <v>34</v>
      </c>
      <c r="BE59">
        <v>1576540.6694965707</v>
      </c>
      <c r="BF59">
        <v>77533.330503429286</v>
      </c>
      <c r="BR59">
        <v>28</v>
      </c>
      <c r="BS59">
        <v>3835424.7400227035</v>
      </c>
      <c r="BT59">
        <v>-1967476.7400227035</v>
      </c>
      <c r="CF59">
        <v>24</v>
      </c>
      <c r="CG59">
        <v>69.896035213635756</v>
      </c>
      <c r="CH59">
        <v>24.677608197216955</v>
      </c>
    </row>
    <row r="60" spans="1:86" x14ac:dyDescent="0.2">
      <c r="A60" s="4">
        <v>59</v>
      </c>
      <c r="B60" t="s">
        <v>96</v>
      </c>
      <c r="C60" s="4">
        <v>19807</v>
      </c>
      <c r="D60" s="4">
        <v>12769</v>
      </c>
      <c r="E60" s="1">
        <v>11787</v>
      </c>
      <c r="F60" s="1">
        <v>3154591</v>
      </c>
      <c r="G60" s="1">
        <v>701739</v>
      </c>
      <c r="H60" s="4">
        <v>19</v>
      </c>
      <c r="I60" s="4">
        <v>41</v>
      </c>
      <c r="J60" s="4">
        <v>29</v>
      </c>
      <c r="K60" s="4">
        <v>36</v>
      </c>
      <c r="L60" s="4">
        <v>5</v>
      </c>
      <c r="M60" s="4">
        <v>19</v>
      </c>
      <c r="N60" s="4">
        <v>2</v>
      </c>
      <c r="O60" s="4">
        <v>2</v>
      </c>
      <c r="P60" s="4">
        <v>0</v>
      </c>
      <c r="Q60" s="4">
        <v>1</v>
      </c>
      <c r="R60" s="4">
        <v>0</v>
      </c>
      <c r="S60" s="4">
        <v>1</v>
      </c>
      <c r="T60" s="4">
        <v>2.5</v>
      </c>
      <c r="U60" s="4">
        <v>3</v>
      </c>
      <c r="V60" s="4">
        <v>4</v>
      </c>
      <c r="W60" s="4">
        <v>5</v>
      </c>
      <c r="X60" s="4">
        <v>0</v>
      </c>
      <c r="Y60" s="4">
        <v>0</v>
      </c>
      <c r="Z60" s="4">
        <v>1</v>
      </c>
      <c r="AA60" s="4">
        <v>1</v>
      </c>
      <c r="AB60" s="4">
        <v>0</v>
      </c>
      <c r="AC60" s="4">
        <v>1</v>
      </c>
      <c r="AD60" s="4">
        <v>0</v>
      </c>
      <c r="AE60" s="4">
        <v>1</v>
      </c>
      <c r="AF60" s="4">
        <v>0</v>
      </c>
      <c r="AG60" s="4">
        <v>0</v>
      </c>
      <c r="AH60" s="4">
        <v>1</v>
      </c>
      <c r="AI60" s="4">
        <v>6</v>
      </c>
      <c r="AJ60" s="4">
        <v>1</v>
      </c>
      <c r="AK60" s="3">
        <v>2.4529999999999998</v>
      </c>
      <c r="AL60" s="2">
        <v>3.2109999999999999</v>
      </c>
      <c r="AN60">
        <f t="shared" si="0"/>
        <v>46.341463414634148</v>
      </c>
      <c r="AO60">
        <f t="shared" si="1"/>
        <v>80.555555555555557</v>
      </c>
      <c r="AP60">
        <f t="shared" si="2"/>
        <v>22.245007355945667</v>
      </c>
      <c r="AQ60" s="1">
        <f>F60/AM2</f>
        <v>12.312456103135165</v>
      </c>
      <c r="AR60">
        <f t="shared" si="3"/>
        <v>2.5243600747210579</v>
      </c>
      <c r="AS60">
        <f t="shared" si="4"/>
        <v>9.5925682839400199</v>
      </c>
      <c r="AT60" s="1">
        <f t="shared" si="5"/>
        <v>0.59509264401474227</v>
      </c>
      <c r="BD60">
        <v>35</v>
      </c>
      <c r="BE60">
        <v>4520012.4404036254</v>
      </c>
      <c r="BF60">
        <v>1735043.5595963746</v>
      </c>
      <c r="BR60">
        <v>29</v>
      </c>
      <c r="BS60">
        <v>3696278.3996992083</v>
      </c>
      <c r="BT60">
        <v>-1082867.8996992083</v>
      </c>
      <c r="CF60">
        <v>25</v>
      </c>
      <c r="CG60">
        <v>54.814899335935223</v>
      </c>
      <c r="CH60">
        <v>-37.423594988109137</v>
      </c>
    </row>
    <row r="61" spans="1:86" x14ac:dyDescent="0.2">
      <c r="A61" s="4">
        <v>60</v>
      </c>
      <c r="B61" t="s">
        <v>97</v>
      </c>
      <c r="C61" s="4">
        <v>29126</v>
      </c>
      <c r="D61" s="4">
        <v>13392</v>
      </c>
      <c r="E61" s="1">
        <v>26030</v>
      </c>
      <c r="F61" s="1">
        <v>4192549</v>
      </c>
      <c r="G61" s="1">
        <v>424727</v>
      </c>
      <c r="H61" s="4">
        <v>54</v>
      </c>
      <c r="I61" s="4">
        <v>45</v>
      </c>
      <c r="J61" s="4">
        <v>41</v>
      </c>
      <c r="K61" s="4">
        <v>44</v>
      </c>
      <c r="L61" s="4">
        <v>5</v>
      </c>
      <c r="M61" s="4">
        <v>10</v>
      </c>
      <c r="N61" s="4">
        <v>2</v>
      </c>
      <c r="O61" s="4">
        <v>2</v>
      </c>
      <c r="P61" s="4">
        <v>0</v>
      </c>
      <c r="Q61" s="4">
        <v>1</v>
      </c>
      <c r="R61" s="4">
        <v>0</v>
      </c>
      <c r="S61" s="4">
        <v>0</v>
      </c>
      <c r="T61" s="4">
        <v>2</v>
      </c>
      <c r="U61" s="4">
        <v>3</v>
      </c>
      <c r="V61" s="4">
        <v>0</v>
      </c>
      <c r="W61" s="4">
        <v>0</v>
      </c>
      <c r="X61" s="4">
        <v>0</v>
      </c>
      <c r="Y61" s="4">
        <v>0</v>
      </c>
      <c r="Z61" s="4">
        <v>1</v>
      </c>
      <c r="AA61" s="4">
        <v>1</v>
      </c>
      <c r="AB61" s="4">
        <v>1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3</v>
      </c>
      <c r="AJ61" s="4">
        <v>1</v>
      </c>
      <c r="AK61" s="3">
        <v>1.754</v>
      </c>
      <c r="AL61" s="2">
        <v>1.2726497583638043</v>
      </c>
      <c r="AN61">
        <f t="shared" si="0"/>
        <v>120</v>
      </c>
      <c r="AO61">
        <f t="shared" si="1"/>
        <v>93.181818181818173</v>
      </c>
      <c r="AP61">
        <f t="shared" si="2"/>
        <v>10.130519643300531</v>
      </c>
      <c r="AQ61" s="1">
        <f>F61/AM2</f>
        <v>16.363634944353556</v>
      </c>
      <c r="AR61">
        <f t="shared" si="3"/>
        <v>1.7166792556478749</v>
      </c>
      <c r="AS61">
        <f t="shared" si="4"/>
        <v>3.4333585112957499</v>
      </c>
      <c r="AT61" s="1">
        <f t="shared" si="5"/>
        <v>0.89370322049028361</v>
      </c>
      <c r="BD61">
        <v>36</v>
      </c>
      <c r="BE61">
        <v>4359653.8088166788</v>
      </c>
      <c r="BF61">
        <v>-3091049.8088166788</v>
      </c>
      <c r="BR61">
        <v>30</v>
      </c>
      <c r="BS61">
        <v>1721487.8320885212</v>
      </c>
      <c r="BT61">
        <v>-1679240.8320885212</v>
      </c>
      <c r="CF61">
        <v>26</v>
      </c>
      <c r="CG61">
        <v>75.340887533274824</v>
      </c>
      <c r="CH61">
        <v>8.2368250766958511</v>
      </c>
    </row>
    <row r="62" spans="1:86" x14ac:dyDescent="0.2">
      <c r="A62" s="4">
        <v>61</v>
      </c>
      <c r="B62" t="s">
        <v>98</v>
      </c>
      <c r="C62" s="4">
        <v>70458.3</v>
      </c>
      <c r="D62" s="4">
        <v>41223</v>
      </c>
      <c r="E62" s="1">
        <v>32044</v>
      </c>
      <c r="F62" s="1">
        <v>8599186</v>
      </c>
      <c r="G62" s="1">
        <v>3206232</v>
      </c>
      <c r="H62" s="4">
        <v>56</v>
      </c>
      <c r="I62" s="4">
        <v>73</v>
      </c>
      <c r="J62" s="4">
        <v>59</v>
      </c>
      <c r="K62" s="4">
        <v>46</v>
      </c>
      <c r="L62" s="4">
        <v>11</v>
      </c>
      <c r="M62" s="4">
        <v>16</v>
      </c>
      <c r="N62" s="4">
        <v>3</v>
      </c>
      <c r="O62" s="4">
        <v>2</v>
      </c>
      <c r="P62" s="4">
        <v>0</v>
      </c>
      <c r="Q62" s="4">
        <v>1</v>
      </c>
      <c r="R62" s="4">
        <v>0</v>
      </c>
      <c r="S62" s="4">
        <v>0</v>
      </c>
      <c r="T62" s="4">
        <v>3</v>
      </c>
      <c r="U62" s="4">
        <v>3</v>
      </c>
      <c r="V62" s="4">
        <v>5</v>
      </c>
      <c r="W62" s="4">
        <v>1</v>
      </c>
      <c r="X62" s="4">
        <v>1</v>
      </c>
      <c r="Y62" s="4">
        <v>1</v>
      </c>
      <c r="Z62" s="4">
        <v>0</v>
      </c>
      <c r="AA62" s="4">
        <v>1</v>
      </c>
      <c r="AB62" s="4">
        <v>0</v>
      </c>
      <c r="AC62" s="4">
        <v>1</v>
      </c>
      <c r="AD62" s="4">
        <v>0</v>
      </c>
      <c r="AE62" s="4">
        <v>0</v>
      </c>
      <c r="AF62" s="4">
        <v>0</v>
      </c>
      <c r="AG62" s="4">
        <v>1</v>
      </c>
      <c r="AH62" s="4">
        <v>1</v>
      </c>
      <c r="AI62" s="4">
        <v>50</v>
      </c>
      <c r="AJ62" s="4">
        <v>10</v>
      </c>
      <c r="AK62" s="3">
        <v>3.7821427599800148</v>
      </c>
      <c r="AL62" s="2">
        <v>3.12</v>
      </c>
      <c r="AN62">
        <f t="shared" si="0"/>
        <v>76.712328767123282</v>
      </c>
      <c r="AO62">
        <f t="shared" si="1"/>
        <v>128.26086956521738</v>
      </c>
      <c r="AP62">
        <f t="shared" si="2"/>
        <v>37.285296538532833</v>
      </c>
      <c r="AQ62" s="1">
        <f>F62/AM2</f>
        <v>33.562861286199848</v>
      </c>
      <c r="AR62">
        <f t="shared" si="3"/>
        <v>1.56120712534932</v>
      </c>
      <c r="AS62">
        <f t="shared" si="4"/>
        <v>2.2708467277808291</v>
      </c>
      <c r="AT62" s="1">
        <f t="shared" si="5"/>
        <v>0.45479382840630556</v>
      </c>
      <c r="BD62">
        <v>37</v>
      </c>
      <c r="BE62">
        <v>4520012.4404036254</v>
      </c>
      <c r="BF62">
        <v>-2683996.4404036254</v>
      </c>
      <c r="BR62">
        <v>31</v>
      </c>
      <c r="BS62">
        <v>3202566.5161971161</v>
      </c>
      <c r="BT62">
        <v>6294492.4838028839</v>
      </c>
      <c r="CF62">
        <v>27</v>
      </c>
      <c r="CG62">
        <v>42.461962028703987</v>
      </c>
      <c r="CH62">
        <v>-30.982933331132244</v>
      </c>
    </row>
    <row r="63" spans="1:86" x14ac:dyDescent="0.2">
      <c r="A63" s="4">
        <v>62</v>
      </c>
      <c r="B63" t="s">
        <v>99</v>
      </c>
      <c r="C63" s="4">
        <v>75116.5</v>
      </c>
      <c r="D63" s="4">
        <v>33935</v>
      </c>
      <c r="E63" s="1">
        <v>75918</v>
      </c>
      <c r="F63" s="1">
        <v>11801708</v>
      </c>
      <c r="G63" s="1">
        <v>3157806</v>
      </c>
      <c r="H63" s="4">
        <v>82</v>
      </c>
      <c r="I63" s="4">
        <v>117</v>
      </c>
      <c r="J63" s="4">
        <v>36</v>
      </c>
      <c r="K63" s="4">
        <v>90</v>
      </c>
      <c r="L63" s="4">
        <v>13</v>
      </c>
      <c r="M63" s="4">
        <v>20</v>
      </c>
      <c r="N63" s="4">
        <v>2</v>
      </c>
      <c r="O63" s="4">
        <v>2</v>
      </c>
      <c r="P63" s="4">
        <v>0</v>
      </c>
      <c r="Q63" s="4">
        <v>1</v>
      </c>
      <c r="R63" s="4">
        <v>1</v>
      </c>
      <c r="S63" s="4">
        <v>0</v>
      </c>
      <c r="T63" s="4">
        <v>2.5</v>
      </c>
      <c r="U63" s="4">
        <v>3</v>
      </c>
      <c r="V63" s="4">
        <v>4</v>
      </c>
      <c r="W63" s="4">
        <v>1</v>
      </c>
      <c r="X63" s="4">
        <v>1</v>
      </c>
      <c r="Y63" s="4">
        <v>0</v>
      </c>
      <c r="Z63" s="4">
        <v>1</v>
      </c>
      <c r="AA63" s="4">
        <v>1</v>
      </c>
      <c r="AB63" s="4">
        <v>0</v>
      </c>
      <c r="AC63" s="4">
        <v>1</v>
      </c>
      <c r="AD63" s="4">
        <v>1</v>
      </c>
      <c r="AE63" s="4">
        <v>0</v>
      </c>
      <c r="AF63" s="4">
        <v>1</v>
      </c>
      <c r="AG63" s="4">
        <v>1</v>
      </c>
      <c r="AH63" s="4">
        <v>1</v>
      </c>
      <c r="AI63" s="4">
        <v>20</v>
      </c>
      <c r="AJ63" s="4">
        <v>1</v>
      </c>
      <c r="AK63" s="3">
        <v>3.2320000000000002</v>
      </c>
      <c r="AL63" s="2">
        <v>2.4546867574461979</v>
      </c>
      <c r="AN63">
        <f t="shared" si="0"/>
        <v>70.085470085470078</v>
      </c>
      <c r="AO63">
        <f t="shared" si="1"/>
        <v>40</v>
      </c>
      <c r="AP63">
        <f t="shared" si="2"/>
        <v>26.757194806039941</v>
      </c>
      <c r="AQ63" s="1">
        <f>F63/AM2</f>
        <v>46.062393410752492</v>
      </c>
      <c r="AR63">
        <f t="shared" si="3"/>
        <v>1.7306450646662186</v>
      </c>
      <c r="AS63">
        <f t="shared" si="4"/>
        <v>2.6625308687172593</v>
      </c>
      <c r="AT63" s="1">
        <f t="shared" si="5"/>
        <v>1.0106700924563845</v>
      </c>
      <c r="BD63">
        <v>38</v>
      </c>
      <c r="BE63">
        <v>3021995.5569955707</v>
      </c>
      <c r="BF63">
        <v>-1734062.5569955707</v>
      </c>
      <c r="BR63">
        <v>32</v>
      </c>
      <c r="BS63">
        <v>3612174.6148156952</v>
      </c>
      <c r="BT63">
        <v>-685595.37041569548</v>
      </c>
      <c r="CF63">
        <v>28</v>
      </c>
      <c r="CG63">
        <v>35.549595548027966</v>
      </c>
      <c r="CH63">
        <v>-34.011134009566426</v>
      </c>
    </row>
    <row r="64" spans="1:86" x14ac:dyDescent="0.2">
      <c r="A64" s="4">
        <v>63</v>
      </c>
      <c r="B64" t="s">
        <v>100</v>
      </c>
      <c r="C64" s="4">
        <v>78926.95</v>
      </c>
      <c r="D64" s="4">
        <v>57255</v>
      </c>
      <c r="E64" s="1">
        <v>56541.214</v>
      </c>
      <c r="F64" s="1">
        <v>19617380.4038</v>
      </c>
      <c r="G64" s="1">
        <v>5713256.8739999998</v>
      </c>
      <c r="H64" s="4">
        <v>95</v>
      </c>
      <c r="I64" s="4">
        <v>189</v>
      </c>
      <c r="J64" s="4">
        <v>36</v>
      </c>
      <c r="K64" s="4">
        <v>148</v>
      </c>
      <c r="L64" s="4">
        <v>2</v>
      </c>
      <c r="M64" s="4">
        <v>15</v>
      </c>
      <c r="N64" s="4">
        <v>2</v>
      </c>
      <c r="O64" s="4">
        <v>2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2</v>
      </c>
      <c r="V64" s="4">
        <v>5</v>
      </c>
      <c r="W64" s="4">
        <v>0</v>
      </c>
      <c r="X64" s="4">
        <v>0</v>
      </c>
      <c r="Y64" s="4">
        <v>1</v>
      </c>
      <c r="Z64" s="4">
        <v>0</v>
      </c>
      <c r="AA64" s="4">
        <v>1</v>
      </c>
      <c r="AB64" s="4">
        <v>0</v>
      </c>
      <c r="AC64" s="4">
        <v>1</v>
      </c>
      <c r="AD64" s="4">
        <v>1</v>
      </c>
      <c r="AE64" s="4">
        <v>1</v>
      </c>
      <c r="AF64" s="4">
        <v>0</v>
      </c>
      <c r="AG64" s="4">
        <v>1</v>
      </c>
      <c r="AH64" s="4">
        <v>1</v>
      </c>
      <c r="AI64" s="4">
        <v>1</v>
      </c>
      <c r="AJ64" s="4">
        <v>2</v>
      </c>
      <c r="AK64" s="3">
        <v>2.7830410097291765</v>
      </c>
      <c r="AL64" s="2">
        <v>3.46</v>
      </c>
      <c r="AN64">
        <f t="shared" si="0"/>
        <v>50.264550264550266</v>
      </c>
      <c r="AO64">
        <f t="shared" si="1"/>
        <v>24.324324324324326</v>
      </c>
      <c r="AP64">
        <f t="shared" si="2"/>
        <v>29.123444396751918</v>
      </c>
      <c r="AQ64" s="1">
        <f>F64/AM2</f>
        <v>76.567179415744064</v>
      </c>
      <c r="AR64">
        <f t="shared" si="3"/>
        <v>0.2533988707279326</v>
      </c>
      <c r="AS64">
        <f t="shared" si="4"/>
        <v>1.9004915304594945</v>
      </c>
      <c r="AT64" s="1">
        <f t="shared" si="5"/>
        <v>0.71637398885931869</v>
      </c>
      <c r="BD64">
        <v>39</v>
      </c>
      <c r="BE64">
        <v>4382716.8821239397</v>
      </c>
      <c r="BF64">
        <v>-1769306.3821239397</v>
      </c>
      <c r="BR64">
        <v>33</v>
      </c>
      <c r="BS64">
        <v>1488247.3114317288</v>
      </c>
      <c r="BT64">
        <v>165826.68856827123</v>
      </c>
      <c r="CF64">
        <v>29</v>
      </c>
      <c r="CG64">
        <v>52.499891618238465</v>
      </c>
      <c r="CH64">
        <v>-43.408982527329371</v>
      </c>
    </row>
    <row r="65" spans="1:86" x14ac:dyDescent="0.2">
      <c r="A65" s="4">
        <v>64</v>
      </c>
      <c r="B65" t="s">
        <v>101</v>
      </c>
      <c r="C65" s="4">
        <v>12248.35</v>
      </c>
      <c r="D65" s="4">
        <v>8092</v>
      </c>
      <c r="E65" s="1">
        <v>3824</v>
      </c>
      <c r="F65" s="1">
        <v>2789290</v>
      </c>
      <c r="G65" s="1">
        <v>952196</v>
      </c>
      <c r="H65" s="4">
        <v>2</v>
      </c>
      <c r="I65" s="4">
        <v>21</v>
      </c>
      <c r="J65" s="4">
        <v>2</v>
      </c>
      <c r="K65" s="4">
        <v>25</v>
      </c>
      <c r="L65" s="4">
        <v>2</v>
      </c>
      <c r="M65" s="4">
        <v>8</v>
      </c>
      <c r="N65" s="4">
        <v>2</v>
      </c>
      <c r="O65" s="4">
        <v>1</v>
      </c>
      <c r="P65" s="4">
        <v>0</v>
      </c>
      <c r="Q65" s="4">
        <v>1</v>
      </c>
      <c r="R65" s="4">
        <v>1</v>
      </c>
      <c r="S65" s="4">
        <v>0</v>
      </c>
      <c r="T65" s="4">
        <v>2.5</v>
      </c>
      <c r="U65" s="4">
        <v>3</v>
      </c>
      <c r="V65" s="4">
        <v>5</v>
      </c>
      <c r="W65" s="4">
        <v>3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0</v>
      </c>
      <c r="AG65" s="4">
        <v>1</v>
      </c>
      <c r="AH65" s="4">
        <v>1</v>
      </c>
      <c r="AI65" s="4">
        <v>13</v>
      </c>
      <c r="AJ65" s="4">
        <v>1</v>
      </c>
      <c r="AK65" s="3">
        <v>4.5814241601806875</v>
      </c>
      <c r="AL65" s="2">
        <v>3.2330000000000001</v>
      </c>
      <c r="AN65">
        <f t="shared" si="0"/>
        <v>9.5238095238095237</v>
      </c>
      <c r="AO65">
        <f t="shared" si="1"/>
        <v>8</v>
      </c>
      <c r="AP65">
        <f t="shared" si="2"/>
        <v>34.137576229076217</v>
      </c>
      <c r="AQ65" s="1">
        <f>F65/AM2</f>
        <v>10.88667617574319</v>
      </c>
      <c r="AR65">
        <f t="shared" si="3"/>
        <v>1.632872999220303</v>
      </c>
      <c r="AS65">
        <f t="shared" si="4"/>
        <v>6.5314919968812122</v>
      </c>
      <c r="AT65" s="1">
        <f t="shared" si="5"/>
        <v>0.31220531745092195</v>
      </c>
      <c r="BD65">
        <v>40</v>
      </c>
      <c r="BE65">
        <v>3464666.116292139</v>
      </c>
      <c r="BF65">
        <v>1858031.383707861</v>
      </c>
      <c r="BR65">
        <v>34</v>
      </c>
      <c r="BS65">
        <v>4475798.5999302752</v>
      </c>
      <c r="BT65">
        <v>1779257.4000697248</v>
      </c>
      <c r="CF65">
        <v>30</v>
      </c>
      <c r="CG65">
        <v>49.588343820197011</v>
      </c>
      <c r="CH65">
        <v>31.424314407651096</v>
      </c>
    </row>
    <row r="66" spans="1:86" x14ac:dyDescent="0.2">
      <c r="A66" s="4">
        <v>65</v>
      </c>
      <c r="B66" t="s">
        <v>102</v>
      </c>
      <c r="C66" s="4">
        <v>63359</v>
      </c>
      <c r="D66" s="4">
        <v>37684</v>
      </c>
      <c r="E66" s="1">
        <v>63259</v>
      </c>
      <c r="F66" s="1">
        <v>14683836</v>
      </c>
      <c r="G66" s="1">
        <v>2305938</v>
      </c>
      <c r="H66" s="4">
        <v>46</v>
      </c>
      <c r="I66" s="4">
        <v>126</v>
      </c>
      <c r="J66" s="4">
        <v>25</v>
      </c>
      <c r="K66" s="4">
        <v>87</v>
      </c>
      <c r="L66" s="4">
        <v>8</v>
      </c>
      <c r="M66" s="4">
        <v>26</v>
      </c>
      <c r="N66" s="4">
        <v>2</v>
      </c>
      <c r="O66" s="4">
        <v>2</v>
      </c>
      <c r="P66" s="4">
        <v>0</v>
      </c>
      <c r="Q66" s="4">
        <v>1</v>
      </c>
      <c r="R66" s="4">
        <v>1</v>
      </c>
      <c r="S66" s="4">
        <v>0</v>
      </c>
      <c r="T66" s="4">
        <v>80</v>
      </c>
      <c r="U66" s="4">
        <v>4</v>
      </c>
      <c r="V66" s="4">
        <v>5</v>
      </c>
      <c r="W66" s="4">
        <v>5</v>
      </c>
      <c r="X66" s="4">
        <v>1</v>
      </c>
      <c r="Y66" s="4">
        <v>1</v>
      </c>
      <c r="Z66" s="4">
        <v>1</v>
      </c>
      <c r="AA66" s="4">
        <v>1</v>
      </c>
      <c r="AB66" s="4">
        <v>0</v>
      </c>
      <c r="AC66" s="4">
        <v>1</v>
      </c>
      <c r="AD66" s="4">
        <v>1</v>
      </c>
      <c r="AE66" s="4">
        <v>1</v>
      </c>
      <c r="AF66" s="4">
        <v>0</v>
      </c>
      <c r="AG66" s="4">
        <v>1</v>
      </c>
      <c r="AH66" s="4">
        <v>1</v>
      </c>
      <c r="AI66" s="4">
        <v>5</v>
      </c>
      <c r="AJ66" s="4">
        <v>1</v>
      </c>
      <c r="AK66" s="3">
        <v>3.2130000000000001</v>
      </c>
      <c r="AL66" s="2">
        <v>1.32</v>
      </c>
      <c r="AN66">
        <f t="shared" si="0"/>
        <v>36.507936507936506</v>
      </c>
      <c r="AO66">
        <f t="shared" si="1"/>
        <v>28.735632183908045</v>
      </c>
      <c r="AP66">
        <f t="shared" si="2"/>
        <v>15.703920964521807</v>
      </c>
      <c r="AQ66" s="1">
        <f>F66/AM2</f>
        <v>57.311418873519848</v>
      </c>
      <c r="AR66">
        <f t="shared" si="3"/>
        <v>1.2626461907542732</v>
      </c>
      <c r="AS66">
        <f t="shared" si="4"/>
        <v>4.1036001199513876</v>
      </c>
      <c r="AT66" s="1">
        <f t="shared" si="5"/>
        <v>0.99842169226155719</v>
      </c>
      <c r="BD66">
        <v>41</v>
      </c>
      <c r="BE66">
        <v>4155232.1887947861</v>
      </c>
      <c r="BF66">
        <v>1500839.8112052139</v>
      </c>
      <c r="BR66">
        <v>35</v>
      </c>
      <c r="BS66">
        <v>3797404.8866427992</v>
      </c>
      <c r="BT66">
        <v>-2528800.8866427992</v>
      </c>
      <c r="CF66">
        <v>31</v>
      </c>
      <c r="CG66">
        <v>92.915685814079495</v>
      </c>
      <c r="CH66">
        <v>34.068441170047478</v>
      </c>
    </row>
    <row r="67" spans="1:86" x14ac:dyDescent="0.2">
      <c r="A67" s="4">
        <v>66</v>
      </c>
      <c r="B67" t="s">
        <v>103</v>
      </c>
      <c r="C67" s="4">
        <v>42768</v>
      </c>
      <c r="D67" s="4">
        <v>25848</v>
      </c>
      <c r="E67" s="1">
        <v>21901</v>
      </c>
      <c r="F67" s="1">
        <v>6699952</v>
      </c>
      <c r="G67" s="1">
        <v>2753524.5</v>
      </c>
      <c r="H67" s="4">
        <v>17</v>
      </c>
      <c r="I67" s="4">
        <v>46</v>
      </c>
      <c r="J67" s="4">
        <v>71</v>
      </c>
      <c r="K67" s="4">
        <v>91</v>
      </c>
      <c r="L67" s="4">
        <v>4</v>
      </c>
      <c r="M67" s="4">
        <v>20</v>
      </c>
      <c r="N67" s="4">
        <v>2</v>
      </c>
      <c r="O67" s="4">
        <v>1</v>
      </c>
      <c r="P67" s="4">
        <v>0</v>
      </c>
      <c r="Q67" s="4">
        <v>1</v>
      </c>
      <c r="R67" s="4">
        <v>0</v>
      </c>
      <c r="S67" s="4">
        <v>1</v>
      </c>
      <c r="T67" s="4">
        <v>41.5</v>
      </c>
      <c r="U67" s="4">
        <v>2</v>
      </c>
      <c r="V67" s="4">
        <v>3</v>
      </c>
      <c r="W67" s="4">
        <v>1</v>
      </c>
      <c r="X67" s="4">
        <v>0</v>
      </c>
      <c r="Y67" s="4">
        <v>0</v>
      </c>
      <c r="Z67" s="4">
        <v>1</v>
      </c>
      <c r="AA67" s="4">
        <v>1</v>
      </c>
      <c r="AB67" s="4">
        <v>0</v>
      </c>
      <c r="AC67" s="4">
        <v>1</v>
      </c>
      <c r="AD67" s="4">
        <v>1</v>
      </c>
      <c r="AE67" s="4">
        <v>0</v>
      </c>
      <c r="AF67" s="4">
        <v>0</v>
      </c>
      <c r="AG67" s="4">
        <v>1</v>
      </c>
      <c r="AH67" s="4">
        <v>1</v>
      </c>
      <c r="AI67" s="4">
        <v>7</v>
      </c>
      <c r="AJ67" s="4">
        <v>1</v>
      </c>
      <c r="AK67" s="3">
        <v>2.8900876258274799</v>
      </c>
      <c r="AL67" s="2">
        <v>3.7680612008710783</v>
      </c>
      <c r="AN67">
        <f t="shared" ref="AN67:AN76" si="6">H67/I67*100</f>
        <v>36.95652173913043</v>
      </c>
      <c r="AO67">
        <f t="shared" ref="AO67:AO76" si="7">J67/K67*100</f>
        <v>78.021978021978029</v>
      </c>
      <c r="AP67">
        <f t="shared" ref="AP67:AP76" si="8">G67/F67*100</f>
        <v>41.09767502811961</v>
      </c>
      <c r="AQ67" s="1">
        <f>F67/AM2</f>
        <v>26.150098346540855</v>
      </c>
      <c r="AR67">
        <f t="shared" ref="AR67:AR76" si="9">L67/C67*10000</f>
        <v>0.9352787130564908</v>
      </c>
      <c r="AS67">
        <f t="shared" ref="AS67:AS76" si="10">M67/C67*10000</f>
        <v>4.6763935652824538</v>
      </c>
      <c r="AT67" s="1">
        <f t="shared" ref="AT67:AT76" si="11">E67/C67</f>
        <v>0.51208847736625518</v>
      </c>
      <c r="BD67">
        <v>42</v>
      </c>
      <c r="BE67">
        <v>2318121.8726482312</v>
      </c>
      <c r="BF67">
        <v>-1279250.4556482313</v>
      </c>
      <c r="BR67">
        <v>36</v>
      </c>
      <c r="BS67">
        <v>4046169.9652096885</v>
      </c>
      <c r="BT67">
        <v>-2210153.9652096885</v>
      </c>
      <c r="CF67">
        <v>32</v>
      </c>
      <c r="CG67">
        <v>57.160992083429683</v>
      </c>
      <c r="CH67">
        <v>4.2675793451417476</v>
      </c>
    </row>
    <row r="68" spans="1:86" x14ac:dyDescent="0.2">
      <c r="A68" s="4">
        <v>67</v>
      </c>
      <c r="B68" t="s">
        <v>104</v>
      </c>
      <c r="C68" s="4">
        <v>47300</v>
      </c>
      <c r="D68" s="4">
        <v>28811</v>
      </c>
      <c r="E68" s="1">
        <v>29412.125</v>
      </c>
      <c r="F68" s="1">
        <v>9943953.5</v>
      </c>
      <c r="G68" s="1">
        <v>2143386</v>
      </c>
      <c r="H68" s="4">
        <v>85</v>
      </c>
      <c r="I68" s="4">
        <v>132</v>
      </c>
      <c r="J68" s="4">
        <v>43</v>
      </c>
      <c r="K68" s="4">
        <v>68</v>
      </c>
      <c r="L68" s="4">
        <v>5</v>
      </c>
      <c r="M68" s="4">
        <v>6</v>
      </c>
      <c r="N68" s="4">
        <v>2</v>
      </c>
      <c r="O68" s="4">
        <v>2</v>
      </c>
      <c r="P68" s="4">
        <v>1</v>
      </c>
      <c r="Q68" s="4">
        <v>1</v>
      </c>
      <c r="R68" s="4">
        <v>0</v>
      </c>
      <c r="S68" s="4">
        <v>1</v>
      </c>
      <c r="T68" s="4">
        <v>5.5625</v>
      </c>
      <c r="U68" s="4">
        <v>1</v>
      </c>
      <c r="V68" s="4">
        <v>4</v>
      </c>
      <c r="W68" s="4">
        <v>1</v>
      </c>
      <c r="X68" s="4">
        <v>0</v>
      </c>
      <c r="Y68" s="4">
        <v>1</v>
      </c>
      <c r="Z68" s="4">
        <v>1</v>
      </c>
      <c r="AA68" s="4">
        <v>1</v>
      </c>
      <c r="AB68" s="4">
        <v>0</v>
      </c>
      <c r="AC68" s="4">
        <v>1</v>
      </c>
      <c r="AD68" s="4">
        <v>1</v>
      </c>
      <c r="AE68" s="4">
        <v>1</v>
      </c>
      <c r="AF68" s="4">
        <v>0</v>
      </c>
      <c r="AG68" s="4">
        <v>2</v>
      </c>
      <c r="AH68" s="4">
        <v>1</v>
      </c>
      <c r="AI68" s="4">
        <v>40</v>
      </c>
      <c r="AJ68" s="4">
        <v>2</v>
      </c>
      <c r="AK68" s="3">
        <v>3.1041808580240886</v>
      </c>
      <c r="AL68" s="2">
        <v>3.6586133305856716</v>
      </c>
      <c r="AN68">
        <f t="shared" si="6"/>
        <v>64.393939393939391</v>
      </c>
      <c r="AO68">
        <f t="shared" si="7"/>
        <v>63.235294117647058</v>
      </c>
      <c r="AP68">
        <f t="shared" si="8"/>
        <v>21.554666360819166</v>
      </c>
      <c r="AQ68" s="1">
        <f>F68/AM2</f>
        <v>38.811526109206326</v>
      </c>
      <c r="AR68">
        <f t="shared" si="9"/>
        <v>1.0570824524312896</v>
      </c>
      <c r="AS68">
        <f t="shared" si="10"/>
        <v>1.2684989429175475</v>
      </c>
      <c r="AT68" s="1">
        <f t="shared" si="11"/>
        <v>0.62182082452431287</v>
      </c>
      <c r="BD68">
        <v>43</v>
      </c>
      <c r="BE68">
        <v>1417042.1991518531</v>
      </c>
      <c r="BF68">
        <v>-346332.1991518531</v>
      </c>
      <c r="BR68">
        <v>37</v>
      </c>
      <c r="BS68">
        <v>3017939.9138823738</v>
      </c>
      <c r="BT68">
        <v>-1730006.9138823738</v>
      </c>
      <c r="CF68">
        <v>33</v>
      </c>
      <c r="CG68">
        <v>50.509665665297874</v>
      </c>
      <c r="CH68">
        <v>13.934778779146569</v>
      </c>
    </row>
    <row r="69" spans="1:86" x14ac:dyDescent="0.2">
      <c r="A69" s="4">
        <v>68</v>
      </c>
      <c r="B69" t="s">
        <v>105</v>
      </c>
      <c r="C69" s="4">
        <v>61099</v>
      </c>
      <c r="D69" s="4">
        <v>24556</v>
      </c>
      <c r="E69" s="1">
        <v>25511</v>
      </c>
      <c r="F69" s="1">
        <v>16075814.5</v>
      </c>
      <c r="G69" s="1">
        <v>1872582.5</v>
      </c>
      <c r="H69" s="4">
        <v>80</v>
      </c>
      <c r="I69" s="4">
        <v>117</v>
      </c>
      <c r="J69" s="4">
        <v>45</v>
      </c>
      <c r="K69" s="4">
        <v>76</v>
      </c>
      <c r="L69" s="4">
        <v>7</v>
      </c>
      <c r="M69" s="4">
        <v>12</v>
      </c>
      <c r="N69" s="4">
        <v>2</v>
      </c>
      <c r="O69" s="4">
        <v>2</v>
      </c>
      <c r="P69" s="4">
        <v>1</v>
      </c>
      <c r="Q69" s="4">
        <v>1</v>
      </c>
      <c r="R69" s="4">
        <v>0</v>
      </c>
      <c r="S69" s="4">
        <v>1</v>
      </c>
      <c r="T69" s="4">
        <v>6.25</v>
      </c>
      <c r="U69" s="4">
        <v>1</v>
      </c>
      <c r="V69" s="4">
        <v>4</v>
      </c>
      <c r="W69" s="4">
        <v>1</v>
      </c>
      <c r="X69" s="4">
        <v>0</v>
      </c>
      <c r="Y69" s="4">
        <v>1</v>
      </c>
      <c r="Z69" s="4">
        <v>1</v>
      </c>
      <c r="AA69" s="4">
        <v>1</v>
      </c>
      <c r="AB69" s="4">
        <v>0</v>
      </c>
      <c r="AC69" s="4">
        <v>1</v>
      </c>
      <c r="AD69" s="4">
        <v>1</v>
      </c>
      <c r="AE69" s="4">
        <v>1</v>
      </c>
      <c r="AF69" s="4">
        <v>0</v>
      </c>
      <c r="AG69" s="4">
        <v>2</v>
      </c>
      <c r="AH69" s="4">
        <v>1</v>
      </c>
      <c r="AI69" s="4">
        <v>10</v>
      </c>
      <c r="AJ69" s="4">
        <v>11</v>
      </c>
      <c r="AK69" s="3">
        <v>2.1230000000000002</v>
      </c>
      <c r="AL69" s="2">
        <v>2.97</v>
      </c>
      <c r="AN69">
        <f t="shared" si="6"/>
        <v>68.376068376068375</v>
      </c>
      <c r="AO69">
        <f t="shared" si="7"/>
        <v>59.210526315789465</v>
      </c>
      <c r="AP69">
        <f t="shared" si="8"/>
        <v>11.648445557766296</v>
      </c>
      <c r="AQ69" s="1">
        <f>F69/AM2</f>
        <v>62.744349537988853</v>
      </c>
      <c r="AR69">
        <f t="shared" si="9"/>
        <v>1.1456815987168365</v>
      </c>
      <c r="AS69">
        <f t="shared" si="10"/>
        <v>1.9640255978002914</v>
      </c>
      <c r="AT69" s="1">
        <f t="shared" si="11"/>
        <v>0.41753547521236029</v>
      </c>
      <c r="BD69">
        <v>44</v>
      </c>
      <c r="BE69">
        <v>3434982.6677095704</v>
      </c>
      <c r="BF69">
        <v>-2476828.2371095703</v>
      </c>
      <c r="BR69">
        <v>38</v>
      </c>
      <c r="BS69">
        <v>4196367.8919628849</v>
      </c>
      <c r="BT69">
        <v>-1582957.3919628849</v>
      </c>
      <c r="CF69">
        <v>34</v>
      </c>
      <c r="CG69">
        <v>61.579607449776823</v>
      </c>
      <c r="CH69">
        <v>23.03577716560779</v>
      </c>
    </row>
    <row r="70" spans="1:86" x14ac:dyDescent="0.2">
      <c r="A70" s="4">
        <v>69</v>
      </c>
      <c r="B70" t="s">
        <v>106</v>
      </c>
      <c r="C70" s="4">
        <v>25191</v>
      </c>
      <c r="D70" s="4">
        <v>10773</v>
      </c>
      <c r="E70" s="1">
        <v>8333</v>
      </c>
      <c r="F70" s="1">
        <v>2905166</v>
      </c>
      <c r="G70" s="1">
        <v>695404</v>
      </c>
      <c r="H70" s="4">
        <v>25</v>
      </c>
      <c r="I70" s="4">
        <v>29</v>
      </c>
      <c r="J70" s="4">
        <v>44</v>
      </c>
      <c r="K70" s="4">
        <v>48</v>
      </c>
      <c r="L70" s="4">
        <v>5</v>
      </c>
      <c r="M70" s="4">
        <v>15</v>
      </c>
      <c r="N70" s="4">
        <v>1</v>
      </c>
      <c r="O70" s="4">
        <v>2</v>
      </c>
      <c r="P70" s="4">
        <v>1</v>
      </c>
      <c r="Q70" s="4">
        <v>1</v>
      </c>
      <c r="R70" s="4">
        <v>1</v>
      </c>
      <c r="S70" s="4">
        <v>1</v>
      </c>
      <c r="T70" s="4">
        <v>2</v>
      </c>
      <c r="U70" s="4">
        <v>1</v>
      </c>
      <c r="V70" s="4">
        <v>3</v>
      </c>
      <c r="W70" s="4">
        <v>1</v>
      </c>
      <c r="X70" s="4">
        <v>1</v>
      </c>
      <c r="Y70" s="4">
        <v>1</v>
      </c>
      <c r="Z70" s="4">
        <v>0</v>
      </c>
      <c r="AA70" s="4">
        <v>1</v>
      </c>
      <c r="AB70" s="4">
        <v>0</v>
      </c>
      <c r="AC70" s="4">
        <v>1</v>
      </c>
      <c r="AD70" s="4">
        <v>1</v>
      </c>
      <c r="AE70" s="4">
        <v>1</v>
      </c>
      <c r="AF70" s="4">
        <v>0</v>
      </c>
      <c r="AG70" s="4">
        <v>1</v>
      </c>
      <c r="AH70" s="4">
        <v>1</v>
      </c>
      <c r="AI70" s="4">
        <v>4</v>
      </c>
      <c r="AJ70" s="4">
        <v>1</v>
      </c>
      <c r="AK70" s="3">
        <v>3.1041808580240886</v>
      </c>
      <c r="AL70" s="2">
        <v>3.8759999999999999</v>
      </c>
      <c r="AN70">
        <f t="shared" si="6"/>
        <v>86.206896551724128</v>
      </c>
      <c r="AO70">
        <f t="shared" si="7"/>
        <v>91.666666666666657</v>
      </c>
      <c r="AP70">
        <f t="shared" si="8"/>
        <v>23.936807741795132</v>
      </c>
      <c r="AQ70" s="1">
        <f>F70/AM2</f>
        <v>11.338943415270244</v>
      </c>
      <c r="AR70">
        <f t="shared" si="9"/>
        <v>1.9848358540748681</v>
      </c>
      <c r="AS70">
        <f t="shared" si="10"/>
        <v>5.9545075622246042</v>
      </c>
      <c r="AT70" s="1">
        <f t="shared" si="11"/>
        <v>0.3307927434401175</v>
      </c>
      <c r="BD70">
        <v>45</v>
      </c>
      <c r="BE70">
        <v>2263131.7410585955</v>
      </c>
      <c r="BF70">
        <v>-2589317.7410585955</v>
      </c>
      <c r="BR70">
        <v>39</v>
      </c>
      <c r="BS70">
        <v>3244664.4372457452</v>
      </c>
      <c r="BT70">
        <v>2078033.0627542548</v>
      </c>
      <c r="CF70">
        <v>35</v>
      </c>
      <c r="CG70">
        <v>79.147280261943763</v>
      </c>
      <c r="CH70">
        <v>-32.530738908560309</v>
      </c>
    </row>
    <row r="71" spans="1:86" x14ac:dyDescent="0.2">
      <c r="A71" s="4">
        <v>70</v>
      </c>
      <c r="B71" t="s">
        <v>107</v>
      </c>
      <c r="C71" s="4">
        <v>29152</v>
      </c>
      <c r="D71" s="4">
        <v>8790</v>
      </c>
      <c r="E71" s="1">
        <v>69400.759999999995</v>
      </c>
      <c r="F71" s="1">
        <v>3520560</v>
      </c>
      <c r="G71" s="1">
        <v>605399</v>
      </c>
      <c r="H71" s="4">
        <v>35</v>
      </c>
      <c r="I71" s="4">
        <v>54</v>
      </c>
      <c r="J71" s="4">
        <v>101</v>
      </c>
      <c r="K71" s="4">
        <v>60</v>
      </c>
      <c r="L71" s="4">
        <v>8</v>
      </c>
      <c r="M71" s="4">
        <v>33</v>
      </c>
      <c r="N71" s="4">
        <v>2</v>
      </c>
      <c r="O71" s="4">
        <v>2</v>
      </c>
      <c r="P71" s="4">
        <v>0</v>
      </c>
      <c r="Q71" s="4">
        <v>1</v>
      </c>
      <c r="R71" s="4">
        <v>0</v>
      </c>
      <c r="S71" s="4">
        <v>0</v>
      </c>
      <c r="T71" s="4">
        <v>80</v>
      </c>
      <c r="U71" s="4">
        <v>1</v>
      </c>
      <c r="V71" s="4">
        <v>0</v>
      </c>
      <c r="W71" s="4">
        <v>1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1</v>
      </c>
      <c r="AD71" s="4">
        <v>0</v>
      </c>
      <c r="AE71" s="4">
        <v>1</v>
      </c>
      <c r="AF71" s="4">
        <v>0</v>
      </c>
      <c r="AG71" s="4">
        <v>3</v>
      </c>
      <c r="AH71" s="4">
        <v>0</v>
      </c>
      <c r="AI71" s="4">
        <v>9</v>
      </c>
      <c r="AJ71" s="4">
        <v>1</v>
      </c>
      <c r="AK71" s="3">
        <v>3</v>
      </c>
      <c r="AL71" s="2">
        <v>3.01</v>
      </c>
      <c r="AN71">
        <f t="shared" si="6"/>
        <v>64.81481481481481</v>
      </c>
      <c r="AO71">
        <f t="shared" si="7"/>
        <v>168.33333333333334</v>
      </c>
      <c r="AP71">
        <f t="shared" si="8"/>
        <v>17.196099484172972</v>
      </c>
      <c r="AQ71" s="1">
        <f>F71/AM2</f>
        <v>13.740843253040897</v>
      </c>
      <c r="AR71">
        <f t="shared" si="9"/>
        <v>2.7442371020856204</v>
      </c>
      <c r="AS71">
        <f t="shared" si="10"/>
        <v>11.319978046103182</v>
      </c>
      <c r="AT71" s="1">
        <f t="shared" si="11"/>
        <v>2.3806517563117451</v>
      </c>
      <c r="BD71">
        <v>46</v>
      </c>
      <c r="BE71">
        <v>4395177.7001196202</v>
      </c>
      <c r="BF71">
        <v>-210867.70011962019</v>
      </c>
      <c r="BR71">
        <v>40</v>
      </c>
      <c r="BS71">
        <v>3878043.8055865313</v>
      </c>
      <c r="BT71">
        <v>1778028.1944134687</v>
      </c>
      <c r="CF71">
        <v>36</v>
      </c>
      <c r="CG71">
        <v>64.378110466449016</v>
      </c>
      <c r="CH71">
        <v>28.375512721956781</v>
      </c>
    </row>
    <row r="72" spans="1:86" x14ac:dyDescent="0.2">
      <c r="A72" s="4">
        <v>71</v>
      </c>
      <c r="B72" t="s">
        <v>108</v>
      </c>
      <c r="C72" s="4">
        <v>55090</v>
      </c>
      <c r="D72" s="4">
        <v>33898</v>
      </c>
      <c r="E72" s="1">
        <v>127791</v>
      </c>
      <c r="F72" s="1">
        <v>13192786</v>
      </c>
      <c r="G72" s="1">
        <v>1777275</v>
      </c>
      <c r="H72" s="4">
        <v>117</v>
      </c>
      <c r="I72" s="4">
        <v>231</v>
      </c>
      <c r="J72" s="4">
        <v>62</v>
      </c>
      <c r="K72" s="4">
        <v>101</v>
      </c>
      <c r="L72" s="4">
        <v>7</v>
      </c>
      <c r="M72" s="4">
        <v>14</v>
      </c>
      <c r="N72" s="4">
        <v>3</v>
      </c>
      <c r="O72" s="4">
        <v>2</v>
      </c>
      <c r="P72" s="4">
        <v>1</v>
      </c>
      <c r="Q72" s="4">
        <v>1</v>
      </c>
      <c r="R72" s="4">
        <v>1</v>
      </c>
      <c r="S72" s="4">
        <v>1</v>
      </c>
      <c r="T72" s="4">
        <v>14</v>
      </c>
      <c r="U72" s="4">
        <v>3</v>
      </c>
      <c r="V72" s="4">
        <v>5</v>
      </c>
      <c r="W72" s="4">
        <v>1</v>
      </c>
      <c r="X72" s="4">
        <v>0</v>
      </c>
      <c r="Y72" s="4">
        <v>1</v>
      </c>
      <c r="Z72" s="4">
        <v>1</v>
      </c>
      <c r="AA72" s="4">
        <v>1</v>
      </c>
      <c r="AB72" s="4">
        <v>0</v>
      </c>
      <c r="AC72" s="4">
        <v>1</v>
      </c>
      <c r="AD72" s="4">
        <v>1</v>
      </c>
      <c r="AE72" s="4">
        <v>1</v>
      </c>
      <c r="AF72" s="4">
        <v>0</v>
      </c>
      <c r="AG72" s="4">
        <v>3</v>
      </c>
      <c r="AH72" s="4">
        <v>1</v>
      </c>
      <c r="AI72" s="4">
        <v>30</v>
      </c>
      <c r="AJ72" s="4">
        <v>11.5</v>
      </c>
      <c r="AK72" s="3">
        <v>2.4540000000000002</v>
      </c>
      <c r="AL72" s="2">
        <v>1.7649999999999999</v>
      </c>
      <c r="AN72">
        <f t="shared" si="6"/>
        <v>50.649350649350644</v>
      </c>
      <c r="AO72">
        <f t="shared" si="7"/>
        <v>61.386138613861384</v>
      </c>
      <c r="AP72">
        <f t="shared" si="8"/>
        <v>13.471566960913336</v>
      </c>
      <c r="AQ72" s="1">
        <f>F72/AM2</f>
        <v>51.491809398763948</v>
      </c>
      <c r="AR72">
        <f t="shared" si="9"/>
        <v>1.2706480304955527</v>
      </c>
      <c r="AS72">
        <f t="shared" si="10"/>
        <v>2.5412960609911055</v>
      </c>
      <c r="AT72" s="1">
        <f t="shared" si="11"/>
        <v>2.3196768923579598</v>
      </c>
      <c r="BD72">
        <v>47</v>
      </c>
      <c r="BE72">
        <v>3021995.5569955707</v>
      </c>
      <c r="BF72">
        <v>932569.44300442934</v>
      </c>
      <c r="BR72">
        <v>41</v>
      </c>
      <c r="BS72">
        <v>2204858.3550781272</v>
      </c>
      <c r="BT72">
        <v>-1165986.9380781273</v>
      </c>
      <c r="CF72">
        <v>37</v>
      </c>
      <c r="CG72">
        <v>46.411947878709462</v>
      </c>
      <c r="CH72">
        <v>36.921385454623881</v>
      </c>
    </row>
    <row r="73" spans="1:86" x14ac:dyDescent="0.2">
      <c r="A73" s="4">
        <v>72</v>
      </c>
      <c r="B73" t="s">
        <v>109</v>
      </c>
      <c r="C73" s="4">
        <v>41583</v>
      </c>
      <c r="D73" s="4">
        <v>23352</v>
      </c>
      <c r="E73" s="1">
        <v>37523</v>
      </c>
      <c r="F73" s="1">
        <v>7478149.5</v>
      </c>
      <c r="G73" s="1">
        <v>1629067</v>
      </c>
      <c r="H73" s="4">
        <v>51</v>
      </c>
      <c r="I73" s="4">
        <v>95</v>
      </c>
      <c r="J73" s="4">
        <v>32</v>
      </c>
      <c r="K73" s="4">
        <v>41</v>
      </c>
      <c r="L73" s="4">
        <v>11</v>
      </c>
      <c r="M73" s="4">
        <v>46</v>
      </c>
      <c r="N73" s="4">
        <v>2</v>
      </c>
      <c r="O73" s="4">
        <v>1</v>
      </c>
      <c r="P73" s="4">
        <v>0</v>
      </c>
      <c r="Q73" s="4">
        <v>1</v>
      </c>
      <c r="R73" s="4">
        <v>1</v>
      </c>
      <c r="S73" s="4">
        <v>0</v>
      </c>
      <c r="T73" s="4">
        <v>2.5</v>
      </c>
      <c r="U73" s="4">
        <v>3</v>
      </c>
      <c r="V73" s="4">
        <v>5</v>
      </c>
      <c r="W73" s="4">
        <v>3</v>
      </c>
      <c r="X73" s="4">
        <v>1</v>
      </c>
      <c r="Y73" s="4">
        <v>0</v>
      </c>
      <c r="Z73" s="4">
        <v>1</v>
      </c>
      <c r="AA73" s="4">
        <v>1</v>
      </c>
      <c r="AB73" s="4">
        <v>0</v>
      </c>
      <c r="AC73" s="4">
        <v>1</v>
      </c>
      <c r="AD73" s="4">
        <v>1</v>
      </c>
      <c r="AE73" s="4">
        <v>1</v>
      </c>
      <c r="AF73" s="4">
        <v>0</v>
      </c>
      <c r="AG73" s="4">
        <v>1</v>
      </c>
      <c r="AH73" s="4">
        <v>1</v>
      </c>
      <c r="AI73" s="4">
        <v>13</v>
      </c>
      <c r="AJ73" s="4">
        <v>1</v>
      </c>
      <c r="AK73" s="3">
        <v>1.7839392594783359</v>
      </c>
      <c r="AL73" s="2">
        <v>1.3431999999999999</v>
      </c>
      <c r="AN73">
        <f t="shared" si="6"/>
        <v>53.684210526315788</v>
      </c>
      <c r="AO73">
        <f t="shared" si="7"/>
        <v>78.048780487804876</v>
      </c>
      <c r="AP73">
        <f t="shared" si="8"/>
        <v>21.784359887429368</v>
      </c>
      <c r="AQ73" s="1">
        <f>F73/AM2</f>
        <v>29.187424756943827</v>
      </c>
      <c r="AR73">
        <f t="shared" si="9"/>
        <v>2.6453117860664217</v>
      </c>
      <c r="AS73">
        <f t="shared" si="10"/>
        <v>11.06221292355049</v>
      </c>
      <c r="AT73" s="1">
        <f t="shared" si="11"/>
        <v>0.90236394680518484</v>
      </c>
      <c r="BD73">
        <v>48</v>
      </c>
      <c r="BE73">
        <v>3955981.7919949242</v>
      </c>
      <c r="BF73">
        <v>-2394007.2919949242</v>
      </c>
      <c r="BR73">
        <v>42</v>
      </c>
      <c r="BS73">
        <v>993145.75538278231</v>
      </c>
      <c r="BT73">
        <v>77564.244617217686</v>
      </c>
      <c r="CF73">
        <v>38</v>
      </c>
      <c r="CG73">
        <v>50.585550468810297</v>
      </c>
      <c r="CH73">
        <v>10.020510137250312</v>
      </c>
    </row>
    <row r="74" spans="1:86" x14ac:dyDescent="0.2">
      <c r="A74" s="4">
        <v>73</v>
      </c>
      <c r="B74" t="s">
        <v>110</v>
      </c>
      <c r="C74" s="4">
        <v>49083.3</v>
      </c>
      <c r="D74" s="4">
        <v>35274</v>
      </c>
      <c r="E74" s="1">
        <v>11882</v>
      </c>
      <c r="F74" s="1">
        <v>11707108</v>
      </c>
      <c r="G74" s="1">
        <v>4972490</v>
      </c>
      <c r="H74" s="4">
        <v>65</v>
      </c>
      <c r="I74" s="4">
        <v>90</v>
      </c>
      <c r="J74" s="4">
        <v>56</v>
      </c>
      <c r="K74" s="4">
        <v>65</v>
      </c>
      <c r="L74" s="4">
        <v>4</v>
      </c>
      <c r="M74" s="4">
        <v>10</v>
      </c>
      <c r="N74" s="4">
        <v>2</v>
      </c>
      <c r="O74" s="4">
        <v>2</v>
      </c>
      <c r="P74" s="4">
        <v>1</v>
      </c>
      <c r="Q74" s="4">
        <v>1</v>
      </c>
      <c r="R74" s="4">
        <v>1</v>
      </c>
      <c r="S74" s="4">
        <v>1</v>
      </c>
      <c r="T74" s="4">
        <v>9</v>
      </c>
      <c r="U74" s="4">
        <v>3</v>
      </c>
      <c r="V74" s="4">
        <v>5</v>
      </c>
      <c r="W74" s="4">
        <v>3</v>
      </c>
      <c r="X74" s="4">
        <v>1</v>
      </c>
      <c r="Y74" s="4">
        <v>1</v>
      </c>
      <c r="Z74" s="4">
        <v>1</v>
      </c>
      <c r="AA74" s="4">
        <v>1</v>
      </c>
      <c r="AB74" s="4">
        <v>0</v>
      </c>
      <c r="AC74" s="4">
        <v>1</v>
      </c>
      <c r="AD74" s="4">
        <v>0</v>
      </c>
      <c r="AE74" s="4">
        <v>1</v>
      </c>
      <c r="AF74" s="4">
        <v>0</v>
      </c>
      <c r="AG74" s="4">
        <v>1</v>
      </c>
      <c r="AH74" s="4">
        <v>1</v>
      </c>
      <c r="AI74" s="4">
        <v>9</v>
      </c>
      <c r="AJ74" s="4">
        <v>4</v>
      </c>
      <c r="AK74" s="3">
        <v>4.3</v>
      </c>
      <c r="AL74" s="2">
        <v>3.1</v>
      </c>
      <c r="AN74">
        <f t="shared" si="6"/>
        <v>72.222222222222214</v>
      </c>
      <c r="AO74">
        <f t="shared" si="7"/>
        <v>86.15384615384616</v>
      </c>
      <c r="AP74">
        <f t="shared" si="8"/>
        <v>42.474110600158468</v>
      </c>
      <c r="AQ74" s="1">
        <f>F74/AM2</f>
        <v>45.693166988894127</v>
      </c>
      <c r="AR74">
        <f t="shared" si="9"/>
        <v>0.81494113069007179</v>
      </c>
      <c r="AS74">
        <f t="shared" si="10"/>
        <v>2.0373528267251793</v>
      </c>
      <c r="AT74" s="1">
        <f t="shared" si="11"/>
        <v>0.24207826287148582</v>
      </c>
      <c r="BD74">
        <v>49</v>
      </c>
      <c r="BE74">
        <v>3865177.5747033204</v>
      </c>
      <c r="BF74">
        <v>-145149.3247033204</v>
      </c>
      <c r="BR74">
        <v>43</v>
      </c>
      <c r="BS74">
        <v>3552017.4530402897</v>
      </c>
      <c r="BT74">
        <v>-2593863.0224402896</v>
      </c>
      <c r="CF74">
        <v>39</v>
      </c>
      <c r="CG74">
        <v>76.894321432298213</v>
      </c>
      <c r="CH74">
        <v>-16.533961071937846</v>
      </c>
    </row>
    <row r="75" spans="1:86" x14ac:dyDescent="0.2">
      <c r="A75" s="4">
        <v>74</v>
      </c>
      <c r="B75" t="s">
        <v>111</v>
      </c>
      <c r="C75" s="4">
        <v>16596.900000000001</v>
      </c>
      <c r="D75" s="4">
        <v>8300</v>
      </c>
      <c r="E75" s="1">
        <v>7134</v>
      </c>
      <c r="F75" s="1">
        <v>2305100</v>
      </c>
      <c r="G75" s="1">
        <v>940243</v>
      </c>
      <c r="H75" s="4">
        <v>14</v>
      </c>
      <c r="I75" s="4">
        <v>32</v>
      </c>
      <c r="J75" s="4">
        <v>2</v>
      </c>
      <c r="K75" s="4">
        <v>7</v>
      </c>
      <c r="L75" s="4">
        <v>2</v>
      </c>
      <c r="M75" s="4">
        <v>3</v>
      </c>
      <c r="N75" s="4">
        <v>1</v>
      </c>
      <c r="O75" s="4">
        <v>2</v>
      </c>
      <c r="P75" s="4">
        <v>1</v>
      </c>
      <c r="Q75" s="4">
        <v>1</v>
      </c>
      <c r="R75" s="4">
        <v>0</v>
      </c>
      <c r="S75" s="4">
        <v>1</v>
      </c>
      <c r="T75" s="4">
        <v>30</v>
      </c>
      <c r="U75" s="4">
        <v>2</v>
      </c>
      <c r="V75" s="4">
        <v>5</v>
      </c>
      <c r="W75" s="4">
        <v>1</v>
      </c>
      <c r="X75" s="4">
        <v>0</v>
      </c>
      <c r="Y75" s="4">
        <v>1</v>
      </c>
      <c r="Z75" s="4">
        <v>1</v>
      </c>
      <c r="AA75" s="4">
        <v>1</v>
      </c>
      <c r="AB75" s="4">
        <v>0</v>
      </c>
      <c r="AC75" s="4">
        <v>1</v>
      </c>
      <c r="AD75" s="4">
        <v>0</v>
      </c>
      <c r="AE75" s="4">
        <v>1</v>
      </c>
      <c r="AF75" s="4">
        <v>0</v>
      </c>
      <c r="AG75" s="4">
        <v>1</v>
      </c>
      <c r="AH75" s="4">
        <v>1</v>
      </c>
      <c r="AI75" s="4">
        <v>7</v>
      </c>
      <c r="AJ75" s="4">
        <v>5</v>
      </c>
      <c r="AK75" s="3">
        <v>3.2469096794884944</v>
      </c>
      <c r="AL75" s="2">
        <v>4.5654671129504685</v>
      </c>
      <c r="AN75">
        <f t="shared" si="6"/>
        <v>43.75</v>
      </c>
      <c r="AO75">
        <f t="shared" si="7"/>
        <v>28.571428571428569</v>
      </c>
      <c r="AP75">
        <f t="shared" si="8"/>
        <v>40.789683744739925</v>
      </c>
      <c r="AQ75" s="1">
        <f>F75/AM2</f>
        <v>8.9968691863182482</v>
      </c>
      <c r="AR75">
        <f t="shared" si="9"/>
        <v>1.2050443155047026</v>
      </c>
      <c r="AS75">
        <f t="shared" si="10"/>
        <v>1.807566473257054</v>
      </c>
      <c r="AT75" s="1">
        <f t="shared" si="11"/>
        <v>0.42983930734052739</v>
      </c>
      <c r="BD75">
        <v>50</v>
      </c>
      <c r="BE75">
        <v>4208265.4301844044</v>
      </c>
      <c r="BF75">
        <v>3372279.5698155956</v>
      </c>
      <c r="BR75">
        <v>44</v>
      </c>
      <c r="BS75">
        <v>1962973.7047007713</v>
      </c>
      <c r="BT75">
        <v>-2289159.7047007713</v>
      </c>
      <c r="CF75">
        <v>40</v>
      </c>
      <c r="CG75">
        <v>67.756366495220078</v>
      </c>
      <c r="CH75">
        <v>6.1566769830407821</v>
      </c>
    </row>
    <row r="76" spans="1:86" x14ac:dyDescent="0.2">
      <c r="A76" s="4">
        <v>75</v>
      </c>
      <c r="B76" t="s">
        <v>112</v>
      </c>
      <c r="C76" s="4">
        <v>42971.35</v>
      </c>
      <c r="D76" s="4">
        <v>20686</v>
      </c>
      <c r="E76" s="1">
        <v>14302</v>
      </c>
      <c r="F76" s="1">
        <v>10086215</v>
      </c>
      <c r="G76" s="1">
        <v>3385743</v>
      </c>
      <c r="H76" s="4">
        <v>53</v>
      </c>
      <c r="I76" s="4">
        <v>96</v>
      </c>
      <c r="J76" s="4">
        <v>43</v>
      </c>
      <c r="K76" s="4">
        <v>74</v>
      </c>
      <c r="L76" s="4">
        <v>10</v>
      </c>
      <c r="M76" s="4">
        <v>35</v>
      </c>
      <c r="N76" s="4">
        <v>2</v>
      </c>
      <c r="O76" s="4">
        <v>2</v>
      </c>
      <c r="P76" s="4">
        <v>1</v>
      </c>
      <c r="Q76" s="4">
        <v>1</v>
      </c>
      <c r="R76" s="4">
        <v>0</v>
      </c>
      <c r="S76" s="4">
        <v>0</v>
      </c>
      <c r="T76" s="4">
        <v>32.5625</v>
      </c>
      <c r="U76" s="4">
        <v>2</v>
      </c>
      <c r="V76" s="4">
        <v>4</v>
      </c>
      <c r="W76" s="4">
        <v>2</v>
      </c>
      <c r="X76" s="4">
        <v>1</v>
      </c>
      <c r="Y76" s="4">
        <v>1</v>
      </c>
      <c r="Z76" s="4">
        <v>1</v>
      </c>
      <c r="AA76" s="4">
        <v>1</v>
      </c>
      <c r="AB76" s="4">
        <v>0</v>
      </c>
      <c r="AC76" s="4">
        <v>1</v>
      </c>
      <c r="AD76" s="4">
        <v>1</v>
      </c>
      <c r="AE76" s="4">
        <v>1</v>
      </c>
      <c r="AF76" s="4">
        <v>0</v>
      </c>
      <c r="AG76" s="4">
        <v>1</v>
      </c>
      <c r="AH76" s="4">
        <v>1</v>
      </c>
      <c r="AI76" s="4">
        <v>10</v>
      </c>
      <c r="AJ76" s="4">
        <v>1</v>
      </c>
      <c r="AK76" s="3">
        <v>2.426218956068162</v>
      </c>
      <c r="AL76" s="2">
        <v>3.4209550979659307</v>
      </c>
      <c r="AN76">
        <f t="shared" si="6"/>
        <v>55.208333333333336</v>
      </c>
      <c r="AO76">
        <f t="shared" si="7"/>
        <v>58.108108108108105</v>
      </c>
      <c r="AP76">
        <f t="shared" si="8"/>
        <v>33.568023287229153</v>
      </c>
      <c r="AQ76" s="1">
        <f>F76/AM2</f>
        <v>39.366776686512914</v>
      </c>
      <c r="AR76">
        <f t="shared" si="9"/>
        <v>2.3271319146361473</v>
      </c>
      <c r="AS76">
        <f t="shared" si="10"/>
        <v>8.1449617012265154</v>
      </c>
      <c r="AT76" s="1">
        <f t="shared" si="11"/>
        <v>0.33282640643126177</v>
      </c>
      <c r="BD76">
        <v>51</v>
      </c>
      <c r="BE76">
        <v>1642243.1643828885</v>
      </c>
      <c r="BF76">
        <v>-1982759.1643828885</v>
      </c>
      <c r="BR76">
        <v>45</v>
      </c>
      <c r="BS76">
        <v>4324152.0980349537</v>
      </c>
      <c r="BT76">
        <v>-139842.0980349537</v>
      </c>
      <c r="CF76">
        <v>41</v>
      </c>
      <c r="CG76">
        <v>50.458132692997893</v>
      </c>
      <c r="CH76">
        <v>20.311098076232881</v>
      </c>
    </row>
    <row r="77" spans="1:86" x14ac:dyDescent="0.2">
      <c r="F77" s="1">
        <f>SUM(F2:F76)</f>
        <v>986356930.44489968</v>
      </c>
      <c r="I77" s="4"/>
      <c r="J77" s="4"/>
      <c r="BD77">
        <v>52</v>
      </c>
      <c r="BE77">
        <v>4180100.9789074198</v>
      </c>
      <c r="BF77">
        <v>-3124921.9789074198</v>
      </c>
      <c r="BR77">
        <v>46</v>
      </c>
      <c r="BS77">
        <v>3056585.1778490907</v>
      </c>
      <c r="BT77">
        <v>897979.82215090934</v>
      </c>
      <c r="CF77">
        <v>42</v>
      </c>
      <c r="CG77">
        <v>59.570595485671902</v>
      </c>
      <c r="CH77">
        <v>18.554404514328098</v>
      </c>
    </row>
    <row r="78" spans="1:86" x14ac:dyDescent="0.2">
      <c r="BD78">
        <v>53</v>
      </c>
      <c r="BE78">
        <v>998358.71449697064</v>
      </c>
      <c r="BF78">
        <v>1259551.2855030294</v>
      </c>
      <c r="BR78">
        <v>47</v>
      </c>
      <c r="BS78">
        <v>3220175.7168587558</v>
      </c>
      <c r="BT78">
        <v>-1658201.2168587558</v>
      </c>
      <c r="CF78">
        <v>43</v>
      </c>
      <c r="CG78">
        <v>86.179373140056356</v>
      </c>
      <c r="CH78">
        <v>28.9721420114588</v>
      </c>
    </row>
    <row r="79" spans="1:86" x14ac:dyDescent="0.2">
      <c r="BD79">
        <v>54</v>
      </c>
      <c r="BE79">
        <v>2897464.0589956567</v>
      </c>
      <c r="BF79">
        <v>351674.94100434333</v>
      </c>
      <c r="BR79">
        <v>48</v>
      </c>
      <c r="BS79">
        <v>3568311.4515191969</v>
      </c>
      <c r="BT79">
        <v>151716.79848080315</v>
      </c>
      <c r="CF79">
        <v>44</v>
      </c>
      <c r="CG79">
        <v>52.048665700871524</v>
      </c>
      <c r="CH79">
        <v>-6.5941202463260709</v>
      </c>
    </row>
    <row r="80" spans="1:86" x14ac:dyDescent="0.2">
      <c r="BD80">
        <v>55</v>
      </c>
      <c r="BE80">
        <v>3648012.7097109649</v>
      </c>
      <c r="BF80">
        <v>900596.29028903507</v>
      </c>
      <c r="BR80">
        <v>49</v>
      </c>
      <c r="BS80">
        <v>4100900.1633881326</v>
      </c>
      <c r="BT80">
        <v>3479644.8366118674</v>
      </c>
      <c r="CF80">
        <v>45</v>
      </c>
      <c r="CG80">
        <v>87.28928448914499</v>
      </c>
      <c r="CH80">
        <v>7.4475576161181607</v>
      </c>
    </row>
    <row r="81" spans="40:86" x14ac:dyDescent="0.2">
      <c r="BD81">
        <v>56</v>
      </c>
      <c r="BE81">
        <v>1601899.5271719913</v>
      </c>
      <c r="BF81">
        <v>1481050.7868280085</v>
      </c>
      <c r="BR81">
        <v>50</v>
      </c>
      <c r="BS81">
        <v>1699309.8040406462</v>
      </c>
      <c r="BT81">
        <v>-2039825.8040406462</v>
      </c>
      <c r="CF81">
        <v>46</v>
      </c>
      <c r="CG81">
        <v>63.979971095488537</v>
      </c>
      <c r="CH81">
        <v>-13.62025886527271</v>
      </c>
    </row>
    <row r="82" spans="40:86" x14ac:dyDescent="0.2">
      <c r="BD82">
        <v>57</v>
      </c>
      <c r="BE82">
        <v>3790465.2440203549</v>
      </c>
      <c r="BF82">
        <v>-1895005.9940203549</v>
      </c>
      <c r="BR82">
        <v>51</v>
      </c>
      <c r="BS82">
        <v>4101560.9943960458</v>
      </c>
      <c r="BT82">
        <v>-3046381.9943960458</v>
      </c>
      <c r="CF82">
        <v>47</v>
      </c>
      <c r="CG82">
        <v>53.002725829611528</v>
      </c>
      <c r="CH82">
        <v>4.3006449569053231</v>
      </c>
    </row>
    <row r="83" spans="40:86" x14ac:dyDescent="0.2">
      <c r="BD83">
        <v>58</v>
      </c>
      <c r="BE83">
        <v>3938359.4102024836</v>
      </c>
      <c r="BF83">
        <v>-1805639.4279024838</v>
      </c>
      <c r="BR83">
        <v>52</v>
      </c>
      <c r="BS83">
        <v>1759445.5816942328</v>
      </c>
      <c r="BT83">
        <v>498464.41830576723</v>
      </c>
      <c r="CF83">
        <v>48</v>
      </c>
      <c r="CG83">
        <v>76.256681617795607</v>
      </c>
      <c r="CH83">
        <v>36.024020136590352</v>
      </c>
    </row>
    <row r="84" spans="40:86" x14ac:dyDescent="0.2">
      <c r="BD84">
        <v>59</v>
      </c>
      <c r="BE84">
        <v>3415480.4985925201</v>
      </c>
      <c r="BF84">
        <v>-2713741.4985925201</v>
      </c>
      <c r="BR84">
        <v>53</v>
      </c>
      <c r="BS84">
        <v>3595137.9083371046</v>
      </c>
      <c r="BT84">
        <v>-345998.9083371046</v>
      </c>
      <c r="CF84">
        <v>49</v>
      </c>
      <c r="CG84">
        <v>80.396534143224187</v>
      </c>
      <c r="CH84">
        <v>-4.5723583190483623</v>
      </c>
    </row>
    <row r="85" spans="40:86" x14ac:dyDescent="0.2">
      <c r="BD85">
        <v>60</v>
      </c>
      <c r="BE85">
        <v>3159970.7962568388</v>
      </c>
      <c r="BF85">
        <v>-2735243.7962568388</v>
      </c>
      <c r="BR85">
        <v>54</v>
      </c>
      <c r="BS85">
        <v>3157110.051276844</v>
      </c>
      <c r="BT85">
        <v>1391498.948723156</v>
      </c>
      <c r="CF85">
        <v>50</v>
      </c>
      <c r="CG85">
        <v>56.345573522188857</v>
      </c>
      <c r="CH85">
        <v>-0.70647577782796134</v>
      </c>
    </row>
    <row r="86" spans="40:86" x14ac:dyDescent="0.2">
      <c r="BD86">
        <v>61</v>
      </c>
      <c r="BE86">
        <v>2450098.1884633577</v>
      </c>
      <c r="BF86">
        <v>756133.81153664226</v>
      </c>
      <c r="BR86">
        <v>55</v>
      </c>
      <c r="BS86">
        <v>2190911.7825511703</v>
      </c>
      <c r="BT86">
        <v>892038.53144882945</v>
      </c>
      <c r="CF86">
        <v>51</v>
      </c>
      <c r="CG86">
        <v>84.682371403943179</v>
      </c>
      <c r="CH86">
        <v>-13.253799975371749</v>
      </c>
    </row>
    <row r="87" spans="40:86" x14ac:dyDescent="0.2">
      <c r="AN87">
        <f>MIN(AN2:AN76)</f>
        <v>1.5384615384615385</v>
      </c>
      <c r="AO87">
        <f>MAX(AO2:AO76)</f>
        <v>200</v>
      </c>
      <c r="BD87">
        <v>62</v>
      </c>
      <c r="BE87">
        <v>4236177.6624947302</v>
      </c>
      <c r="BF87">
        <v>-1078371.6624947302</v>
      </c>
      <c r="BR87">
        <v>56</v>
      </c>
      <c r="BS87">
        <v>3909183.9932057676</v>
      </c>
      <c r="BT87">
        <v>-2013724.7432057676</v>
      </c>
      <c r="CF87">
        <v>52</v>
      </c>
      <c r="CG87">
        <v>61.565989246309101</v>
      </c>
      <c r="CH87">
        <v>-8.0628045329333062</v>
      </c>
    </row>
    <row r="88" spans="40:86" x14ac:dyDescent="0.2">
      <c r="BD88">
        <v>63</v>
      </c>
      <c r="BE88">
        <v>4553396.4107782943</v>
      </c>
      <c r="BF88">
        <v>1159860.4632217055</v>
      </c>
      <c r="BR88">
        <v>57</v>
      </c>
      <c r="BS88">
        <v>3196686.753840724</v>
      </c>
      <c r="BT88">
        <v>-1063966.7715407242</v>
      </c>
      <c r="CF88">
        <v>53</v>
      </c>
      <c r="CG88">
        <v>50.416091710887045</v>
      </c>
      <c r="CH88">
        <v>-31.666091710887045</v>
      </c>
    </row>
    <row r="89" spans="40:86" x14ac:dyDescent="0.2">
      <c r="BD89">
        <v>64</v>
      </c>
      <c r="BE89">
        <v>4883741.452094282</v>
      </c>
      <c r="BF89">
        <v>-3931545.452094282</v>
      </c>
      <c r="BR89">
        <v>58</v>
      </c>
      <c r="BS89">
        <v>3524791.1999065666</v>
      </c>
      <c r="BT89">
        <v>-2823052.1999065666</v>
      </c>
      <c r="CF89">
        <v>54</v>
      </c>
      <c r="CG89">
        <v>36.572242181566168</v>
      </c>
      <c r="CH89">
        <v>-34.488908848232832</v>
      </c>
    </row>
    <row r="90" spans="40:86" x14ac:dyDescent="0.2">
      <c r="BD90">
        <v>65</v>
      </c>
      <c r="BE90">
        <v>4464127.5596957216</v>
      </c>
      <c r="BF90">
        <v>-2158189.5596957216</v>
      </c>
      <c r="BR90">
        <v>59</v>
      </c>
      <c r="BS90">
        <v>2442162.0405110703</v>
      </c>
      <c r="BT90">
        <v>-2017435.0405110703</v>
      </c>
      <c r="CF90">
        <v>55</v>
      </c>
      <c r="CG90">
        <v>83.030837616507824</v>
      </c>
      <c r="CH90">
        <v>11.901594815924611</v>
      </c>
    </row>
    <row r="91" spans="40:86" x14ac:dyDescent="0.2">
      <c r="BD91">
        <v>66</v>
      </c>
      <c r="BE91">
        <v>3466750.9069952625</v>
      </c>
      <c r="BF91">
        <v>-713226.40699526248</v>
      </c>
      <c r="BR91">
        <v>60</v>
      </c>
      <c r="BS91">
        <v>2335405.0773766264</v>
      </c>
      <c r="BT91">
        <v>870826.92262337357</v>
      </c>
      <c r="CF91">
        <v>56</v>
      </c>
      <c r="CG91">
        <v>53.441181527641973</v>
      </c>
      <c r="CH91">
        <v>-27.00439991844657</v>
      </c>
    </row>
    <row r="92" spans="40:86" x14ac:dyDescent="0.2">
      <c r="BD92">
        <v>67</v>
      </c>
      <c r="BE92">
        <v>3765979.6902671144</v>
      </c>
      <c r="BF92">
        <v>-1622593.6902671144</v>
      </c>
      <c r="BR92">
        <v>61</v>
      </c>
      <c r="BS92">
        <v>3955974.9233605652</v>
      </c>
      <c r="BT92">
        <v>-798168.92336056521</v>
      </c>
      <c r="CF92">
        <v>57</v>
      </c>
      <c r="CG92">
        <v>72.347707594865057</v>
      </c>
      <c r="CH92">
        <v>-31.171237006629767</v>
      </c>
    </row>
    <row r="93" spans="40:86" x14ac:dyDescent="0.2">
      <c r="BD93">
        <v>68</v>
      </c>
      <c r="BE93">
        <v>3847426.3743305258</v>
      </c>
      <c r="BF93">
        <v>-1974843.8743305258</v>
      </c>
      <c r="BR93">
        <v>62</v>
      </c>
      <c r="BS93">
        <v>4461953.7522162199</v>
      </c>
      <c r="BT93">
        <v>1251303.1217837799</v>
      </c>
      <c r="CF93">
        <v>58</v>
      </c>
      <c r="CG93">
        <v>76.326669785505544</v>
      </c>
      <c r="CH93">
        <v>36.660343201507445</v>
      </c>
    </row>
    <row r="94" spans="40:86" x14ac:dyDescent="0.2">
      <c r="BD94">
        <v>69</v>
      </c>
      <c r="BE94">
        <v>3190631.9605371207</v>
      </c>
      <c r="BF94">
        <v>-2495227.9605371207</v>
      </c>
      <c r="BR94">
        <v>63</v>
      </c>
      <c r="BS94">
        <v>5224058.5657773325</v>
      </c>
      <c r="BT94">
        <v>-4271862.5657773325</v>
      </c>
      <c r="CF94">
        <v>59</v>
      </c>
      <c r="CG94">
        <v>65.379696758746377</v>
      </c>
      <c r="CH94">
        <v>-19.038233344112228</v>
      </c>
    </row>
    <row r="95" spans="40:86" x14ac:dyDescent="0.2">
      <c r="BD95">
        <v>70</v>
      </c>
      <c r="BE95">
        <v>1639177.0479548601</v>
      </c>
      <c r="BF95">
        <v>-1033778.0479548601</v>
      </c>
      <c r="BR95">
        <v>64</v>
      </c>
      <c r="BS95">
        <v>4545800.8760531517</v>
      </c>
      <c r="BT95">
        <v>-2239862.8760531517</v>
      </c>
      <c r="CF95">
        <v>60</v>
      </c>
      <c r="CG95">
        <v>85.991107698475048</v>
      </c>
      <c r="CH95">
        <v>34.008892301524952</v>
      </c>
    </row>
    <row r="96" spans="40:86" x14ac:dyDescent="0.2">
      <c r="BD96">
        <v>71</v>
      </c>
      <c r="BE96">
        <v>3803399.8823168119</v>
      </c>
      <c r="BF96">
        <v>-2026124.8823168119</v>
      </c>
      <c r="BR96">
        <v>65</v>
      </c>
      <c r="BS96">
        <v>3678899.2757680807</v>
      </c>
      <c r="BT96">
        <v>-925374.77576808073</v>
      </c>
      <c r="CF96">
        <v>61</v>
      </c>
      <c r="CG96">
        <v>50.341664189673374</v>
      </c>
      <c r="CH96">
        <v>26.370664577449908</v>
      </c>
    </row>
    <row r="97" spans="56:86" x14ac:dyDescent="0.2">
      <c r="BD97">
        <v>72</v>
      </c>
      <c r="BE97">
        <v>3466208.522422092</v>
      </c>
      <c r="BF97">
        <v>-1837141.522422092</v>
      </c>
      <c r="BR97">
        <v>66</v>
      </c>
      <c r="BS97">
        <v>3616359.4082956742</v>
      </c>
      <c r="BT97">
        <v>-1472973.4082956742</v>
      </c>
      <c r="CF97">
        <v>62</v>
      </c>
      <c r="CG97">
        <v>61.061954040549708</v>
      </c>
      <c r="CH97">
        <v>9.0235160449203704</v>
      </c>
    </row>
    <row r="98" spans="56:86" x14ac:dyDescent="0.2">
      <c r="BD98">
        <v>73</v>
      </c>
      <c r="BE98">
        <v>3302191.4274953762</v>
      </c>
      <c r="BF98">
        <v>1670298.5725046238</v>
      </c>
      <c r="BR98">
        <v>67</v>
      </c>
      <c r="BS98">
        <v>3640127.2634457061</v>
      </c>
      <c r="BT98">
        <v>-1767544.7634457061</v>
      </c>
      <c r="CF98">
        <v>63</v>
      </c>
      <c r="CG98">
        <v>59.908580350694336</v>
      </c>
      <c r="CH98">
        <v>-9.6440300861440704</v>
      </c>
    </row>
    <row r="99" spans="56:86" x14ac:dyDescent="0.2">
      <c r="BD99">
        <v>74</v>
      </c>
      <c r="BE99">
        <v>4467450.4444945706</v>
      </c>
      <c r="BF99">
        <v>-3527207.4444945706</v>
      </c>
      <c r="BR99">
        <v>68</v>
      </c>
      <c r="BS99">
        <v>2864068.9239148656</v>
      </c>
      <c r="BT99">
        <v>-2168664.9239148656</v>
      </c>
      <c r="CF99">
        <v>64</v>
      </c>
      <c r="CG99">
        <v>40.225848851870012</v>
      </c>
      <c r="CH99">
        <v>-30.702039328060486</v>
      </c>
    </row>
    <row r="100" spans="56:86" ht="16" thickBot="1" x14ac:dyDescent="0.25">
      <c r="BD100" s="6">
        <v>75</v>
      </c>
      <c r="BE100" s="6">
        <v>3869735.3153395783</v>
      </c>
      <c r="BF100" s="6">
        <v>-483992.31533957832</v>
      </c>
      <c r="BR100">
        <v>69</v>
      </c>
      <c r="BS100">
        <v>1774049.4759679171</v>
      </c>
      <c r="BT100">
        <v>-1168650.4759679171</v>
      </c>
      <c r="CF100">
        <v>65</v>
      </c>
      <c r="CG100">
        <v>68.542174292984953</v>
      </c>
      <c r="CH100">
        <v>-32.034237785048447</v>
      </c>
    </row>
    <row r="101" spans="56:86" x14ac:dyDescent="0.2">
      <c r="BR101">
        <v>70</v>
      </c>
      <c r="BS101">
        <v>3809514.896813062</v>
      </c>
      <c r="BT101">
        <v>-2032239.896813062</v>
      </c>
      <c r="CF101">
        <v>66</v>
      </c>
      <c r="CG101">
        <v>56.68035594017141</v>
      </c>
      <c r="CH101">
        <v>-19.72383420104098</v>
      </c>
    </row>
    <row r="102" spans="56:86" x14ac:dyDescent="0.2">
      <c r="BR102">
        <v>71</v>
      </c>
      <c r="BS102">
        <v>3482697.5291807386</v>
      </c>
      <c r="BT102">
        <v>-1853630.5291807386</v>
      </c>
      <c r="CF102">
        <v>67</v>
      </c>
      <c r="CG102">
        <v>54.864319891325707</v>
      </c>
      <c r="CH102">
        <v>9.5296195026136843</v>
      </c>
    </row>
    <row r="103" spans="56:86" x14ac:dyDescent="0.2">
      <c r="BR103">
        <v>72</v>
      </c>
      <c r="BS103">
        <v>3124084.017560794</v>
      </c>
      <c r="BT103">
        <v>1848405.982439206</v>
      </c>
      <c r="CF103">
        <v>68</v>
      </c>
      <c r="CG103">
        <v>70.799166912488175</v>
      </c>
      <c r="CH103">
        <v>-2.4230985364198006</v>
      </c>
    </row>
    <row r="104" spans="56:86" x14ac:dyDescent="0.2">
      <c r="BR104">
        <v>73</v>
      </c>
      <c r="BS104">
        <v>4463931.1191243809</v>
      </c>
      <c r="BT104">
        <v>-3523688.1191243809</v>
      </c>
      <c r="CF104">
        <v>69</v>
      </c>
      <c r="CG104">
        <v>53.474015028865765</v>
      </c>
      <c r="CH104">
        <v>32.732881522858364</v>
      </c>
    </row>
    <row r="105" spans="56:86" ht="16" thickBot="1" x14ac:dyDescent="0.25">
      <c r="BR105" s="6">
        <v>74</v>
      </c>
      <c r="BS105" s="6">
        <v>3813478.004296259</v>
      </c>
      <c r="BT105" s="6">
        <v>-427735.00429625902</v>
      </c>
      <c r="CF105">
        <v>70</v>
      </c>
      <c r="CG105">
        <v>60.236880373782142</v>
      </c>
      <c r="CH105">
        <v>4.5779344410326672</v>
      </c>
    </row>
    <row r="106" spans="56:86" x14ac:dyDescent="0.2">
      <c r="CF106">
        <v>71</v>
      </c>
      <c r="CG106">
        <v>74.615893799057929</v>
      </c>
      <c r="CH106">
        <v>-23.966543149707284</v>
      </c>
    </row>
    <row r="107" spans="56:86" x14ac:dyDescent="0.2">
      <c r="CF107">
        <v>72</v>
      </c>
      <c r="CG107">
        <v>85.188056050411916</v>
      </c>
      <c r="CH107">
        <v>-31.503845524096128</v>
      </c>
    </row>
    <row r="108" spans="56:86" x14ac:dyDescent="0.2">
      <c r="CF108">
        <v>73</v>
      </c>
      <c r="CG108">
        <v>44.383739714520544</v>
      </c>
      <c r="CH108">
        <v>27.83848250770167</v>
      </c>
    </row>
    <row r="109" spans="56:86" x14ac:dyDescent="0.2">
      <c r="CF109">
        <v>74</v>
      </c>
      <c r="CG109">
        <v>47.387158647568043</v>
      </c>
      <c r="CH109">
        <v>-3.6371586475680431</v>
      </c>
    </row>
    <row r="110" spans="56:86" ht="16" thickBot="1" x14ac:dyDescent="0.25">
      <c r="CF110" s="6">
        <v>75</v>
      </c>
      <c r="CG110" s="6">
        <v>64.351650436295415</v>
      </c>
      <c r="CH110" s="6">
        <v>-9.1433171029620794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AE8E-9526-E64E-BCBD-070BD045D4CA}">
  <dimension ref="A1:P77"/>
  <sheetViews>
    <sheetView topLeftCell="A63" workbookViewId="0">
      <selection activeCell="H55" sqref="H55"/>
    </sheetView>
  </sheetViews>
  <sheetFormatPr baseColWidth="10" defaultRowHeight="15" x14ac:dyDescent="0.2"/>
  <cols>
    <col min="3" max="3" width="17.83203125" customWidth="1"/>
    <col min="4" max="5" width="21.6640625" customWidth="1"/>
    <col min="6" max="6" width="14.33203125" customWidth="1"/>
    <col min="7" max="7" width="23.6640625" customWidth="1"/>
    <col min="10" max="14" width="8.83203125"/>
    <col min="16" max="16" width="18.6640625" customWidth="1"/>
  </cols>
  <sheetData>
    <row r="1" spans="1:16" x14ac:dyDescent="0.2">
      <c r="A1" s="7"/>
      <c r="B1" s="7"/>
      <c r="C1" s="5" t="s">
        <v>6</v>
      </c>
      <c r="D1" t="s">
        <v>151</v>
      </c>
      <c r="E1" t="s">
        <v>152</v>
      </c>
      <c r="F1" t="s">
        <v>153</v>
      </c>
      <c r="G1" t="s">
        <v>154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12</v>
      </c>
      <c r="O1" s="5" t="s">
        <v>2</v>
      </c>
      <c r="P1" s="5" t="s">
        <v>4</v>
      </c>
    </row>
    <row r="2" spans="1:16" ht="16" thickBot="1" x14ac:dyDescent="0.25">
      <c r="A2" s="6"/>
      <c r="B2" s="6"/>
      <c r="C2" s="1">
        <v>10350476.142999999</v>
      </c>
      <c r="D2">
        <f>J2/K2*100</f>
        <v>55.647382920110189</v>
      </c>
      <c r="E2">
        <f>L2/M2*100</f>
        <v>44.545454545454547</v>
      </c>
      <c r="F2">
        <f>N2/O2*10000</f>
        <v>2.5323579065841306</v>
      </c>
      <c r="G2" s="1">
        <f>P2/O2</f>
        <v>0.87017036766085165</v>
      </c>
      <c r="J2" s="4">
        <v>202</v>
      </c>
      <c r="K2" s="4">
        <v>363</v>
      </c>
      <c r="L2" s="4">
        <v>49</v>
      </c>
      <c r="M2" s="4">
        <v>110</v>
      </c>
      <c r="N2" s="4">
        <v>54</v>
      </c>
      <c r="O2" s="4">
        <v>213240</v>
      </c>
      <c r="P2" s="1">
        <v>185555.1292</v>
      </c>
    </row>
    <row r="3" spans="1:16" x14ac:dyDescent="0.2">
      <c r="C3" s="1">
        <v>4680368</v>
      </c>
      <c r="D3">
        <f t="shared" ref="D3:D66" si="0">J3/K3*100</f>
        <v>83.739837398373979</v>
      </c>
      <c r="E3">
        <f t="shared" ref="E3:E66" si="1">L3/M3*100</f>
        <v>136.36363636363635</v>
      </c>
      <c r="F3">
        <f t="shared" ref="F3:F66" si="2">N3/O3*10000</f>
        <v>1.2843942429780333</v>
      </c>
      <c r="G3" s="1">
        <f t="shared" ref="G3:G66" si="3">P3/O3</f>
        <v>0.3639055860140476</v>
      </c>
      <c r="J3" s="4">
        <v>103</v>
      </c>
      <c r="K3" s="4">
        <v>123</v>
      </c>
      <c r="L3" s="4">
        <v>45</v>
      </c>
      <c r="M3" s="4">
        <v>33</v>
      </c>
      <c r="N3" s="4">
        <v>7</v>
      </c>
      <c r="O3" s="4">
        <v>54500.4</v>
      </c>
      <c r="P3" s="1">
        <v>19833</v>
      </c>
    </row>
    <row r="4" spans="1:16" x14ac:dyDescent="0.2">
      <c r="C4" s="1">
        <v>8383278</v>
      </c>
      <c r="D4">
        <f t="shared" si="0"/>
        <v>46.527777777777779</v>
      </c>
      <c r="E4">
        <f t="shared" si="1"/>
        <v>98.113207547169807</v>
      </c>
      <c r="F4">
        <f t="shared" si="2"/>
        <v>2.464649878880063</v>
      </c>
      <c r="G4" s="1">
        <f t="shared" si="3"/>
        <v>1.0591891536627045</v>
      </c>
      <c r="J4" s="4">
        <v>67</v>
      </c>
      <c r="K4" s="4">
        <v>144</v>
      </c>
      <c r="L4" s="4">
        <v>104</v>
      </c>
      <c r="M4" s="4">
        <v>106</v>
      </c>
      <c r="N4" s="4">
        <v>21</v>
      </c>
      <c r="O4" s="4">
        <v>85204.800000000003</v>
      </c>
      <c r="P4" s="1">
        <v>90248</v>
      </c>
    </row>
    <row r="5" spans="1:16" x14ac:dyDescent="0.2">
      <c r="C5" s="1">
        <v>1633827</v>
      </c>
      <c r="D5">
        <f t="shared" si="0"/>
        <v>87.179487179487182</v>
      </c>
      <c r="E5">
        <f t="shared" si="1"/>
        <v>41.379310344827587</v>
      </c>
      <c r="F5">
        <f t="shared" si="2"/>
        <v>3.7577209422485258</v>
      </c>
      <c r="G5" s="1">
        <f t="shared" si="3"/>
        <v>0.44270649850865451</v>
      </c>
      <c r="J5" s="4">
        <v>34</v>
      </c>
      <c r="K5" s="4">
        <v>39</v>
      </c>
      <c r="L5" s="4">
        <v>12</v>
      </c>
      <c r="M5" s="4">
        <v>29</v>
      </c>
      <c r="N5" s="4">
        <v>16</v>
      </c>
      <c r="O5" s="4">
        <v>42579</v>
      </c>
      <c r="P5" s="1">
        <v>18850</v>
      </c>
    </row>
    <row r="6" spans="1:16" x14ac:dyDescent="0.2">
      <c r="C6" s="1">
        <v>2729447</v>
      </c>
      <c r="D6">
        <f t="shared" si="0"/>
        <v>55.208333333333336</v>
      </c>
      <c r="E6">
        <f t="shared" si="1"/>
        <v>58.108108108108105</v>
      </c>
      <c r="F6">
        <f t="shared" si="2"/>
        <v>7.6042322984335273</v>
      </c>
      <c r="G6" s="1">
        <f t="shared" si="3"/>
        <v>0.67880265930866668</v>
      </c>
      <c r="J6" s="4">
        <v>53</v>
      </c>
      <c r="K6" s="4">
        <v>96</v>
      </c>
      <c r="L6" s="4">
        <v>43</v>
      </c>
      <c r="M6" s="4">
        <v>74</v>
      </c>
      <c r="N6" s="4">
        <v>35</v>
      </c>
      <c r="O6" s="4">
        <v>46027</v>
      </c>
      <c r="P6" s="1">
        <v>31243.25</v>
      </c>
    </row>
    <row r="7" spans="1:16" x14ac:dyDescent="0.2">
      <c r="C7" s="1">
        <v>7542541</v>
      </c>
      <c r="D7">
        <f t="shared" si="0"/>
        <v>47.037037037037038</v>
      </c>
      <c r="E7">
        <f t="shared" si="1"/>
        <v>48</v>
      </c>
      <c r="F7">
        <f t="shared" si="2"/>
        <v>0.29634063763614998</v>
      </c>
      <c r="G7" s="1">
        <f t="shared" si="3"/>
        <v>0.4046827747559264</v>
      </c>
      <c r="J7" s="4">
        <v>127</v>
      </c>
      <c r="K7" s="4">
        <v>270</v>
      </c>
      <c r="L7" s="4">
        <v>36</v>
      </c>
      <c r="M7" s="4">
        <v>75</v>
      </c>
      <c r="N7" s="4">
        <v>3</v>
      </c>
      <c r="O7" s="4">
        <v>101234.85</v>
      </c>
      <c r="P7" s="1">
        <v>40968</v>
      </c>
    </row>
    <row r="8" spans="1:16" x14ac:dyDescent="0.2">
      <c r="C8" s="1">
        <v>8427746</v>
      </c>
      <c r="D8">
        <f t="shared" si="0"/>
        <v>51.083591331269353</v>
      </c>
      <c r="E8">
        <f t="shared" si="1"/>
        <v>66.666666666666657</v>
      </c>
      <c r="F8">
        <f t="shared" si="2"/>
        <v>2.9234562879731549</v>
      </c>
      <c r="G8" s="1">
        <f t="shared" si="3"/>
        <v>2.1113328418537254</v>
      </c>
      <c r="J8" s="4">
        <v>165</v>
      </c>
      <c r="K8" s="4">
        <v>323</v>
      </c>
      <c r="L8" s="4">
        <v>108</v>
      </c>
      <c r="M8" s="4">
        <v>162</v>
      </c>
      <c r="N8" s="4">
        <v>46</v>
      </c>
      <c r="O8" s="4">
        <v>157348</v>
      </c>
      <c r="P8" s="1">
        <v>332214</v>
      </c>
    </row>
    <row r="9" spans="1:16" x14ac:dyDescent="0.2">
      <c r="C9" s="1">
        <v>8449676</v>
      </c>
      <c r="D9">
        <f t="shared" si="0"/>
        <v>58.020477815699657</v>
      </c>
      <c r="E9">
        <f t="shared" si="1"/>
        <v>66.187050359712231</v>
      </c>
      <c r="F9">
        <f t="shared" si="2"/>
        <v>1.1190051840458344</v>
      </c>
      <c r="G9" s="1">
        <f t="shared" si="3"/>
        <v>1.024784947549175</v>
      </c>
      <c r="J9" s="4">
        <v>170</v>
      </c>
      <c r="K9" s="4">
        <v>293</v>
      </c>
      <c r="L9" s="4">
        <v>92</v>
      </c>
      <c r="M9" s="4">
        <v>139</v>
      </c>
      <c r="N9" s="4">
        <v>11</v>
      </c>
      <c r="O9" s="4">
        <v>98301.6</v>
      </c>
      <c r="P9" s="1">
        <v>100738</v>
      </c>
    </row>
    <row r="10" spans="1:16" x14ac:dyDescent="0.2">
      <c r="C10" s="1">
        <v>6111454.5</v>
      </c>
      <c r="D10">
        <f t="shared" si="0"/>
        <v>72.932330827067673</v>
      </c>
      <c r="E10">
        <f t="shared" si="1"/>
        <v>96.296296296296291</v>
      </c>
      <c r="F10">
        <f t="shared" si="2"/>
        <v>1.8610617213961971</v>
      </c>
      <c r="G10" s="1">
        <f t="shared" si="3"/>
        <v>0.43520928354850064</v>
      </c>
      <c r="J10" s="4">
        <v>97</v>
      </c>
      <c r="K10" s="4">
        <v>133</v>
      </c>
      <c r="L10" s="4">
        <v>52</v>
      </c>
      <c r="M10" s="4">
        <v>54</v>
      </c>
      <c r="N10" s="4">
        <v>13</v>
      </c>
      <c r="O10" s="4">
        <v>69852.600000000006</v>
      </c>
      <c r="P10" s="1">
        <v>30400.5</v>
      </c>
    </row>
    <row r="11" spans="1:16" x14ac:dyDescent="0.2">
      <c r="C11" s="1">
        <v>6210670.7286</v>
      </c>
      <c r="D11">
        <f t="shared" si="0"/>
        <v>94.801980198019791</v>
      </c>
      <c r="E11">
        <f t="shared" si="1"/>
        <v>69.312169312169317</v>
      </c>
      <c r="F11">
        <f t="shared" si="2"/>
        <v>1.2524153725041152</v>
      </c>
      <c r="G11" s="1">
        <f t="shared" si="3"/>
        <v>1.0647817135427848</v>
      </c>
      <c r="J11" s="4">
        <v>383</v>
      </c>
      <c r="K11" s="4">
        <v>404</v>
      </c>
      <c r="L11" s="4">
        <v>131</v>
      </c>
      <c r="M11" s="4">
        <v>189</v>
      </c>
      <c r="N11" s="4">
        <v>21</v>
      </c>
      <c r="O11" s="4">
        <v>167676</v>
      </c>
      <c r="P11" s="1">
        <v>178538.33859999999</v>
      </c>
    </row>
    <row r="12" spans="1:16" x14ac:dyDescent="0.2">
      <c r="C12" s="1">
        <v>29814</v>
      </c>
      <c r="D12">
        <f t="shared" si="0"/>
        <v>26.190476190476193</v>
      </c>
      <c r="E12">
        <f t="shared" si="1"/>
        <v>72.727272727272734</v>
      </c>
      <c r="F12">
        <f t="shared" si="2"/>
        <v>5.5903398926654742</v>
      </c>
      <c r="G12" s="1">
        <f t="shared" si="3"/>
        <v>1.6832513416815742</v>
      </c>
      <c r="J12" s="4">
        <v>11</v>
      </c>
      <c r="K12" s="4">
        <v>42</v>
      </c>
      <c r="L12" s="4">
        <v>16</v>
      </c>
      <c r="M12" s="4">
        <v>22</v>
      </c>
      <c r="N12" s="4">
        <v>10</v>
      </c>
      <c r="O12" s="4">
        <v>17888</v>
      </c>
      <c r="P12" s="1">
        <v>30110</v>
      </c>
    </row>
    <row r="13" spans="1:16" x14ac:dyDescent="0.2">
      <c r="C13" s="1">
        <v>5659715</v>
      </c>
      <c r="D13">
        <f t="shared" si="0"/>
        <v>98.82352941176471</v>
      </c>
      <c r="E13">
        <f t="shared" si="1"/>
        <v>125</v>
      </c>
      <c r="F13">
        <f t="shared" si="2"/>
        <v>2.6559568369071762</v>
      </c>
      <c r="G13" s="1">
        <f t="shared" si="3"/>
        <v>0.6604099912037239</v>
      </c>
      <c r="J13" s="4">
        <v>84</v>
      </c>
      <c r="K13" s="4">
        <v>85</v>
      </c>
      <c r="L13" s="4">
        <v>65</v>
      </c>
      <c r="M13" s="4">
        <v>52</v>
      </c>
      <c r="N13" s="4">
        <v>21</v>
      </c>
      <c r="O13" s="4">
        <v>79067.55</v>
      </c>
      <c r="P13" s="1">
        <v>52217</v>
      </c>
    </row>
    <row r="14" spans="1:16" x14ac:dyDescent="0.2">
      <c r="C14" s="1">
        <v>12316310.829299999</v>
      </c>
      <c r="D14">
        <f t="shared" si="0"/>
        <v>33.273381294964025</v>
      </c>
      <c r="E14">
        <f t="shared" si="1"/>
        <v>33.333333333333329</v>
      </c>
      <c r="F14">
        <f t="shared" si="2"/>
        <v>1.0798990294407473</v>
      </c>
      <c r="G14" s="1">
        <f t="shared" si="3"/>
        <v>1.7270866783655729</v>
      </c>
      <c r="J14" s="4">
        <v>185</v>
      </c>
      <c r="K14" s="4">
        <v>556</v>
      </c>
      <c r="L14" s="4">
        <v>34</v>
      </c>
      <c r="M14" s="4">
        <v>102</v>
      </c>
      <c r="N14" s="4">
        <v>20</v>
      </c>
      <c r="O14" s="4">
        <v>185202.5</v>
      </c>
      <c r="P14" s="1">
        <v>319860.77055000002</v>
      </c>
    </row>
    <row r="15" spans="1:16" x14ac:dyDescent="0.2">
      <c r="C15" s="1">
        <v>4077833</v>
      </c>
      <c r="D15">
        <f t="shared" si="0"/>
        <v>78.94736842105263</v>
      </c>
      <c r="E15">
        <f t="shared" si="1"/>
        <v>33.707865168539328</v>
      </c>
      <c r="F15">
        <f t="shared" si="2"/>
        <v>2.3676764806856792</v>
      </c>
      <c r="G15" s="1">
        <f t="shared" si="3"/>
        <v>0.2817337705642568</v>
      </c>
      <c r="J15" s="4">
        <v>45</v>
      </c>
      <c r="K15" s="4">
        <v>57</v>
      </c>
      <c r="L15" s="4">
        <v>30</v>
      </c>
      <c r="M15" s="4">
        <v>89</v>
      </c>
      <c r="N15" s="4">
        <v>12</v>
      </c>
      <c r="O15" s="4">
        <v>50682.6</v>
      </c>
      <c r="P15" s="1">
        <v>14279</v>
      </c>
    </row>
    <row r="16" spans="1:16" x14ac:dyDescent="0.2">
      <c r="C16" s="1">
        <v>615499</v>
      </c>
      <c r="D16">
        <f t="shared" si="0"/>
        <v>74.193548387096769</v>
      </c>
      <c r="E16">
        <f t="shared" si="1"/>
        <v>147.22222222222223</v>
      </c>
      <c r="F16">
        <f t="shared" si="2"/>
        <v>2.7137042062415198</v>
      </c>
      <c r="G16" s="1">
        <f t="shared" si="3"/>
        <v>0.60077534405892619</v>
      </c>
      <c r="J16" s="4">
        <v>23</v>
      </c>
      <c r="K16" s="4">
        <v>31</v>
      </c>
      <c r="L16" s="4">
        <v>53</v>
      </c>
      <c r="M16" s="4">
        <v>36</v>
      </c>
      <c r="N16" s="4">
        <v>7</v>
      </c>
      <c r="O16" s="4">
        <v>25795</v>
      </c>
      <c r="P16" s="1">
        <v>15497</v>
      </c>
    </row>
    <row r="17" spans="3:16" x14ac:dyDescent="0.2">
      <c r="C17" s="1">
        <v>2585365</v>
      </c>
      <c r="D17">
        <f t="shared" si="0"/>
        <v>105.88235294117648</v>
      </c>
      <c r="E17">
        <f t="shared" si="1"/>
        <v>32</v>
      </c>
      <c r="F17">
        <f t="shared" si="2"/>
        <v>4.0199792971066195</v>
      </c>
      <c r="G17" s="1">
        <f t="shared" si="3"/>
        <v>0.85909190901000199</v>
      </c>
      <c r="J17" s="4">
        <v>108</v>
      </c>
      <c r="K17" s="4">
        <v>102</v>
      </c>
      <c r="L17" s="4">
        <v>24</v>
      </c>
      <c r="M17" s="4">
        <v>75</v>
      </c>
      <c r="N17" s="4">
        <v>18</v>
      </c>
      <c r="O17" s="4">
        <v>44776.35</v>
      </c>
      <c r="P17" s="1">
        <v>38467</v>
      </c>
    </row>
    <row r="18" spans="3:16" x14ac:dyDescent="0.2">
      <c r="C18" s="1">
        <v>2641456</v>
      </c>
      <c r="D18">
        <f t="shared" si="0"/>
        <v>66.141732283464577</v>
      </c>
      <c r="E18">
        <f t="shared" si="1"/>
        <v>60.416666666666664</v>
      </c>
      <c r="F18">
        <f t="shared" si="2"/>
        <v>4.1077039988498427</v>
      </c>
      <c r="G18" s="1">
        <f t="shared" si="3"/>
        <v>2.3003347778759062</v>
      </c>
      <c r="J18" s="4">
        <v>84</v>
      </c>
      <c r="K18" s="4">
        <v>127</v>
      </c>
      <c r="L18" s="4">
        <v>29</v>
      </c>
      <c r="M18" s="4">
        <v>48</v>
      </c>
      <c r="N18" s="4">
        <v>20</v>
      </c>
      <c r="O18" s="4">
        <v>48689</v>
      </c>
      <c r="P18" s="1">
        <v>112001</v>
      </c>
    </row>
    <row r="19" spans="3:16" x14ac:dyDescent="0.2">
      <c r="C19" s="1">
        <v>762631</v>
      </c>
      <c r="D19">
        <f t="shared" si="0"/>
        <v>59.45945945945946</v>
      </c>
      <c r="E19">
        <f t="shared" si="1"/>
        <v>155.55555555555557</v>
      </c>
      <c r="F19">
        <f t="shared" si="2"/>
        <v>1.7562346329469616</v>
      </c>
      <c r="G19" s="1">
        <f t="shared" si="3"/>
        <v>0.65468036529680362</v>
      </c>
      <c r="J19" s="4">
        <v>22</v>
      </c>
      <c r="K19" s="4">
        <v>37</v>
      </c>
      <c r="L19" s="4">
        <v>28</v>
      </c>
      <c r="M19" s="4">
        <v>18</v>
      </c>
      <c r="N19" s="4">
        <v>4</v>
      </c>
      <c r="O19" s="4">
        <v>22776</v>
      </c>
      <c r="P19" s="1">
        <v>14911</v>
      </c>
    </row>
    <row r="20" spans="3:16" x14ac:dyDescent="0.2">
      <c r="C20" s="1">
        <v>10278204</v>
      </c>
      <c r="D20">
        <f t="shared" si="0"/>
        <v>42.148760330578511</v>
      </c>
      <c r="E20">
        <f t="shared" si="1"/>
        <v>17.647058823529413</v>
      </c>
      <c r="F20">
        <f t="shared" si="2"/>
        <v>1.7001077868336854</v>
      </c>
      <c r="G20" s="1">
        <f t="shared" si="3"/>
        <v>1.1499415729623925</v>
      </c>
      <c r="J20" s="4">
        <v>51</v>
      </c>
      <c r="K20" s="4">
        <v>121</v>
      </c>
      <c r="L20" s="4">
        <v>12</v>
      </c>
      <c r="M20" s="4">
        <v>68</v>
      </c>
      <c r="N20" s="4">
        <v>15</v>
      </c>
      <c r="O20" s="4">
        <v>88229.7</v>
      </c>
      <c r="P20" s="1">
        <v>101459</v>
      </c>
    </row>
    <row r="21" spans="3:16" x14ac:dyDescent="0.2">
      <c r="C21" s="1">
        <v>7996108.5</v>
      </c>
      <c r="D21">
        <f t="shared" si="0"/>
        <v>46.97508896797153</v>
      </c>
      <c r="E21">
        <f t="shared" si="1"/>
        <v>52</v>
      </c>
      <c r="F21">
        <f t="shared" si="2"/>
        <v>2.36860181434899</v>
      </c>
      <c r="G21" s="1">
        <f t="shared" si="3"/>
        <v>0.7296632363133434</v>
      </c>
      <c r="J21" s="4">
        <v>132</v>
      </c>
      <c r="K21" s="4">
        <v>281</v>
      </c>
      <c r="L21" s="4">
        <v>78</v>
      </c>
      <c r="M21" s="4">
        <v>150</v>
      </c>
      <c r="N21" s="4">
        <v>23</v>
      </c>
      <c r="O21" s="4">
        <v>97103.7</v>
      </c>
      <c r="P21" s="1">
        <v>70853</v>
      </c>
    </row>
    <row r="22" spans="3:16" x14ac:dyDescent="0.2">
      <c r="C22" s="1">
        <v>2015926</v>
      </c>
      <c r="D22">
        <f t="shared" si="0"/>
        <v>90.322580645161281</v>
      </c>
      <c r="E22">
        <f t="shared" si="1"/>
        <v>86.25</v>
      </c>
      <c r="F22">
        <f t="shared" si="2"/>
        <v>0</v>
      </c>
      <c r="G22" s="1">
        <f t="shared" si="3"/>
        <v>0.79920442100227851</v>
      </c>
      <c r="J22" s="4">
        <v>56</v>
      </c>
      <c r="K22" s="4">
        <v>62</v>
      </c>
      <c r="L22" s="4">
        <v>69</v>
      </c>
      <c r="M22" s="4">
        <v>80</v>
      </c>
      <c r="N22" s="4">
        <v>0</v>
      </c>
      <c r="O22" s="4">
        <v>39719.5</v>
      </c>
      <c r="P22" s="1">
        <v>31744</v>
      </c>
    </row>
    <row r="23" spans="3:16" x14ac:dyDescent="0.2">
      <c r="C23" s="1">
        <v>3071239</v>
      </c>
      <c r="D23">
        <f t="shared" si="0"/>
        <v>22.222222222222221</v>
      </c>
      <c r="E23">
        <f t="shared" si="1"/>
        <v>78.125</v>
      </c>
      <c r="F23">
        <f t="shared" si="2"/>
        <v>1.4582945973830905</v>
      </c>
      <c r="G23" s="1">
        <f t="shared" si="3"/>
        <v>0.59451024998815138</v>
      </c>
      <c r="J23" s="4">
        <v>12</v>
      </c>
      <c r="K23" s="4">
        <v>54</v>
      </c>
      <c r="L23" s="4">
        <v>50</v>
      </c>
      <c r="M23" s="4">
        <v>64</v>
      </c>
      <c r="N23" s="4">
        <v>4</v>
      </c>
      <c r="O23" s="4">
        <v>27429.3</v>
      </c>
      <c r="P23" s="1">
        <v>16307</v>
      </c>
    </row>
    <row r="24" spans="3:16" x14ac:dyDescent="0.2">
      <c r="C24" s="1">
        <v>5399563.051</v>
      </c>
      <c r="D24">
        <f t="shared" si="0"/>
        <v>57.201646090534972</v>
      </c>
      <c r="E24">
        <f t="shared" si="1"/>
        <v>100</v>
      </c>
      <c r="F24">
        <f t="shared" si="2"/>
        <v>2.0667950584809054</v>
      </c>
      <c r="G24" s="1">
        <f t="shared" si="3"/>
        <v>0.74259057823289021</v>
      </c>
      <c r="J24" s="4">
        <v>139</v>
      </c>
      <c r="K24" s="4">
        <v>243</v>
      </c>
      <c r="L24" s="4">
        <v>65</v>
      </c>
      <c r="M24" s="4">
        <v>65</v>
      </c>
      <c r="N24" s="4">
        <v>22</v>
      </c>
      <c r="O24" s="4">
        <v>106445</v>
      </c>
      <c r="P24" s="1">
        <v>79045.054099999994</v>
      </c>
    </row>
    <row r="25" spans="3:16" x14ac:dyDescent="0.2">
      <c r="C25" s="1">
        <v>-445374.36439999996</v>
      </c>
      <c r="D25">
        <f t="shared" si="0"/>
        <v>94.573643410852711</v>
      </c>
      <c r="E25">
        <f t="shared" si="1"/>
        <v>138.88888888888889</v>
      </c>
      <c r="F25">
        <f t="shared" si="2"/>
        <v>4.3635811720958468</v>
      </c>
      <c r="G25" s="1">
        <f t="shared" si="3"/>
        <v>2.2626262877307481</v>
      </c>
      <c r="J25" s="4">
        <v>122</v>
      </c>
      <c r="K25" s="4">
        <v>129</v>
      </c>
      <c r="L25" s="4">
        <v>75</v>
      </c>
      <c r="M25" s="4">
        <v>54</v>
      </c>
      <c r="N25" s="4">
        <v>23</v>
      </c>
      <c r="O25" s="4">
        <v>52709</v>
      </c>
      <c r="P25" s="1">
        <v>119260.769</v>
      </c>
    </row>
    <row r="26" spans="3:16" x14ac:dyDescent="0.2">
      <c r="C26" s="1">
        <v>1440741.4065999999</v>
      </c>
      <c r="D26">
        <f t="shared" si="0"/>
        <v>17.391304347826086</v>
      </c>
      <c r="E26">
        <f t="shared" si="1"/>
        <v>38.461538461538467</v>
      </c>
      <c r="F26">
        <f t="shared" si="2"/>
        <v>7.1518409825149822</v>
      </c>
      <c r="G26" s="1">
        <f t="shared" si="3"/>
        <v>1.040861165503465</v>
      </c>
      <c r="J26" s="4">
        <v>32</v>
      </c>
      <c r="K26" s="4">
        <v>184</v>
      </c>
      <c r="L26" s="4">
        <v>10</v>
      </c>
      <c r="M26" s="4">
        <v>26</v>
      </c>
      <c r="N26" s="4">
        <v>29</v>
      </c>
      <c r="O26" s="4">
        <v>40549</v>
      </c>
      <c r="P26" s="1">
        <v>42205.879399999998</v>
      </c>
    </row>
    <row r="27" spans="3:16" x14ac:dyDescent="0.2">
      <c r="C27" s="1">
        <v>7574156</v>
      </c>
      <c r="D27">
        <f t="shared" si="0"/>
        <v>83.577712609970675</v>
      </c>
      <c r="E27">
        <f t="shared" si="1"/>
        <v>85.245901639344254</v>
      </c>
      <c r="F27">
        <f t="shared" si="2"/>
        <v>0.86682654800774361</v>
      </c>
      <c r="G27" s="1">
        <f t="shared" si="3"/>
        <v>1.0144398855788956</v>
      </c>
      <c r="J27" s="4">
        <v>285</v>
      </c>
      <c r="K27" s="4">
        <v>341</v>
      </c>
      <c r="L27" s="4">
        <v>52</v>
      </c>
      <c r="M27" s="4">
        <v>61</v>
      </c>
      <c r="N27" s="4">
        <v>12</v>
      </c>
      <c r="O27" s="4">
        <v>138436</v>
      </c>
      <c r="P27" s="1">
        <v>140435</v>
      </c>
    </row>
    <row r="28" spans="3:16" x14ac:dyDescent="0.2">
      <c r="C28" s="1">
        <v>1613279.5</v>
      </c>
      <c r="D28">
        <f t="shared" si="0"/>
        <v>11.479028697571744</v>
      </c>
      <c r="E28">
        <f t="shared" si="1"/>
        <v>72.58064516129032</v>
      </c>
      <c r="F28">
        <f t="shared" si="2"/>
        <v>9.031675375782207</v>
      </c>
      <c r="G28" s="1">
        <f t="shared" si="3"/>
        <v>0.97624346816334429</v>
      </c>
      <c r="J28" s="4">
        <v>52</v>
      </c>
      <c r="K28" s="4">
        <v>453</v>
      </c>
      <c r="L28" s="4">
        <v>45</v>
      </c>
      <c r="M28" s="4">
        <v>62</v>
      </c>
      <c r="N28" s="4">
        <v>42</v>
      </c>
      <c r="O28" s="4">
        <v>46503</v>
      </c>
      <c r="P28" s="1">
        <v>45398.25</v>
      </c>
    </row>
    <row r="29" spans="3:16" x14ac:dyDescent="0.2">
      <c r="C29" s="1">
        <v>4436374.3905999996</v>
      </c>
      <c r="D29">
        <f t="shared" si="0"/>
        <v>1.5384615384615385</v>
      </c>
      <c r="E29">
        <f t="shared" si="1"/>
        <v>87.037037037037038</v>
      </c>
      <c r="F29">
        <f t="shared" si="2"/>
        <v>1.702808783087703</v>
      </c>
      <c r="G29" s="1">
        <f t="shared" si="3"/>
        <v>0.34433473815057936</v>
      </c>
      <c r="J29" s="4">
        <v>1</v>
      </c>
      <c r="K29" s="4">
        <v>65</v>
      </c>
      <c r="L29" s="4">
        <v>94</v>
      </c>
      <c r="M29" s="4">
        <v>108</v>
      </c>
      <c r="N29" s="4">
        <v>12</v>
      </c>
      <c r="O29" s="4">
        <v>70471.8</v>
      </c>
      <c r="P29" s="1">
        <v>24265.888800000001</v>
      </c>
    </row>
    <row r="30" spans="3:16" x14ac:dyDescent="0.2">
      <c r="C30" s="1">
        <v>1867948</v>
      </c>
      <c r="D30">
        <f t="shared" si="0"/>
        <v>9.0909090909090917</v>
      </c>
      <c r="E30">
        <f t="shared" si="1"/>
        <v>87.719298245614027</v>
      </c>
      <c r="F30">
        <f t="shared" si="2"/>
        <v>2.287169361079239</v>
      </c>
      <c r="G30" s="1">
        <f t="shared" si="3"/>
        <v>0.55139841346685325</v>
      </c>
      <c r="J30" s="4">
        <v>11</v>
      </c>
      <c r="K30" s="4">
        <v>121</v>
      </c>
      <c r="L30" s="4">
        <v>50</v>
      </c>
      <c r="M30" s="4">
        <v>57</v>
      </c>
      <c r="N30" s="4">
        <v>6</v>
      </c>
      <c r="O30" s="4">
        <v>26233.3</v>
      </c>
      <c r="P30" s="1">
        <v>14465</v>
      </c>
    </row>
    <row r="31" spans="3:16" x14ac:dyDescent="0.2">
      <c r="C31" s="1">
        <v>2613410.5</v>
      </c>
      <c r="D31">
        <f t="shared" si="0"/>
        <v>81.012658227848107</v>
      </c>
      <c r="E31">
        <f t="shared" si="1"/>
        <v>47.540983606557376</v>
      </c>
      <c r="F31">
        <f t="shared" si="2"/>
        <v>0.62616100686689902</v>
      </c>
      <c r="G31" s="1">
        <f t="shared" si="3"/>
        <v>0.56316920957608896</v>
      </c>
      <c r="J31" s="4">
        <v>64</v>
      </c>
      <c r="K31" s="4">
        <v>79</v>
      </c>
      <c r="L31" s="4">
        <v>29</v>
      </c>
      <c r="M31" s="4">
        <v>61</v>
      </c>
      <c r="N31" s="4">
        <v>3</v>
      </c>
      <c r="O31" s="4">
        <v>47911</v>
      </c>
      <c r="P31" s="1">
        <v>26982</v>
      </c>
    </row>
    <row r="32" spans="3:16" x14ac:dyDescent="0.2">
      <c r="C32" s="1">
        <v>42247</v>
      </c>
      <c r="D32">
        <f t="shared" si="0"/>
        <v>126.98412698412697</v>
      </c>
      <c r="E32">
        <f t="shared" si="1"/>
        <v>129.72972972972974</v>
      </c>
      <c r="F32">
        <f t="shared" si="2"/>
        <v>7.2783735261293607</v>
      </c>
      <c r="G32" s="1">
        <f t="shared" si="3"/>
        <v>1.2380028143044302</v>
      </c>
      <c r="J32" s="4">
        <v>80</v>
      </c>
      <c r="K32" s="4">
        <v>63</v>
      </c>
      <c r="L32" s="4">
        <v>48</v>
      </c>
      <c r="M32" s="4">
        <v>37</v>
      </c>
      <c r="N32" s="4">
        <v>30</v>
      </c>
      <c r="O32" s="4">
        <v>41218</v>
      </c>
      <c r="P32" s="1">
        <v>51028</v>
      </c>
    </row>
    <row r="33" spans="3:16" x14ac:dyDescent="0.2">
      <c r="C33" s="1">
        <v>9497059</v>
      </c>
      <c r="D33">
        <f t="shared" si="0"/>
        <v>61.428571428571431</v>
      </c>
      <c r="E33">
        <f t="shared" si="1"/>
        <v>88.888888888888886</v>
      </c>
      <c r="F33">
        <f t="shared" si="2"/>
        <v>0.67824199674443841</v>
      </c>
      <c r="G33" s="1">
        <f t="shared" si="3"/>
        <v>0.54899450623982637</v>
      </c>
      <c r="J33" s="4">
        <v>172</v>
      </c>
      <c r="K33" s="4">
        <v>280</v>
      </c>
      <c r="L33" s="4">
        <v>48</v>
      </c>
      <c r="M33" s="4">
        <v>54</v>
      </c>
      <c r="N33" s="4">
        <v>8</v>
      </c>
      <c r="O33" s="4">
        <v>117952</v>
      </c>
      <c r="P33" s="1">
        <v>64755</v>
      </c>
    </row>
    <row r="34" spans="3:16" x14ac:dyDescent="0.2">
      <c r="C34" s="1">
        <v>2926579.2443999997</v>
      </c>
      <c r="D34">
        <f t="shared" si="0"/>
        <v>64.444444444444443</v>
      </c>
      <c r="E34">
        <f t="shared" si="1"/>
        <v>63.44086021505376</v>
      </c>
      <c r="F34">
        <f t="shared" si="2"/>
        <v>2.4774321415852469</v>
      </c>
      <c r="G34" s="1">
        <f t="shared" si="3"/>
        <v>0.62182486838641737</v>
      </c>
      <c r="J34" s="4">
        <v>116</v>
      </c>
      <c r="K34" s="4">
        <v>180</v>
      </c>
      <c r="L34" s="4">
        <v>59</v>
      </c>
      <c r="M34" s="4">
        <v>93</v>
      </c>
      <c r="N34" s="4">
        <v>16</v>
      </c>
      <c r="O34" s="4">
        <v>64583</v>
      </c>
      <c r="P34" s="1">
        <v>40159.315474999996</v>
      </c>
    </row>
    <row r="35" spans="3:16" x14ac:dyDescent="0.2">
      <c r="C35" s="1">
        <v>1654074</v>
      </c>
      <c r="D35">
        <f t="shared" si="0"/>
        <v>84.615384615384613</v>
      </c>
      <c r="E35">
        <f t="shared" si="1"/>
        <v>171.42857142857142</v>
      </c>
      <c r="F35">
        <f t="shared" si="2"/>
        <v>1.3194352816994326</v>
      </c>
      <c r="G35" s="1">
        <f t="shared" si="3"/>
        <v>0.46794714719243019</v>
      </c>
      <c r="J35" s="4">
        <v>77</v>
      </c>
      <c r="K35" s="4">
        <v>91</v>
      </c>
      <c r="L35" s="4">
        <v>72</v>
      </c>
      <c r="M35" s="4">
        <v>42</v>
      </c>
      <c r="N35" s="4">
        <v>7</v>
      </c>
      <c r="O35" s="4">
        <v>53053</v>
      </c>
      <c r="P35" s="1">
        <v>24826</v>
      </c>
    </row>
    <row r="36" spans="3:16" x14ac:dyDescent="0.2">
      <c r="C36" s="1">
        <v>6255056</v>
      </c>
      <c r="D36">
        <f t="shared" si="0"/>
        <v>46.616541353383454</v>
      </c>
      <c r="E36">
        <f t="shared" si="1"/>
        <v>25.97402597402597</v>
      </c>
      <c r="F36">
        <f t="shared" si="2"/>
        <v>1.6372859120757</v>
      </c>
      <c r="G36" s="1">
        <f t="shared" si="3"/>
        <v>0.89110309068415017</v>
      </c>
      <c r="J36" s="4">
        <v>124</v>
      </c>
      <c r="K36" s="4">
        <v>266</v>
      </c>
      <c r="L36" s="4">
        <v>20</v>
      </c>
      <c r="M36" s="4">
        <v>77</v>
      </c>
      <c r="N36" s="4">
        <v>16</v>
      </c>
      <c r="O36" s="4">
        <v>97722.7</v>
      </c>
      <c r="P36" s="1">
        <v>87081</v>
      </c>
    </row>
    <row r="37" spans="3:16" x14ac:dyDescent="0.2">
      <c r="C37" s="1">
        <v>1268604</v>
      </c>
      <c r="D37">
        <f t="shared" si="0"/>
        <v>92.753623188405797</v>
      </c>
      <c r="E37">
        <f t="shared" si="1"/>
        <v>33.898305084745758</v>
      </c>
      <c r="F37">
        <f t="shared" si="2"/>
        <v>1.7722117202268433</v>
      </c>
      <c r="G37" s="1">
        <f t="shared" si="3"/>
        <v>0.39446479206049151</v>
      </c>
      <c r="J37" s="4">
        <v>64</v>
      </c>
      <c r="K37" s="4">
        <v>69</v>
      </c>
      <c r="L37" s="4">
        <v>20</v>
      </c>
      <c r="M37" s="4">
        <v>59</v>
      </c>
      <c r="N37" s="4">
        <v>6</v>
      </c>
      <c r="O37" s="4">
        <v>33856</v>
      </c>
      <c r="P37" s="1">
        <v>13355</v>
      </c>
    </row>
    <row r="38" spans="3:16" x14ac:dyDescent="0.2">
      <c r="C38" s="1">
        <v>1836016</v>
      </c>
      <c r="D38">
        <f t="shared" si="0"/>
        <v>83.333333333333343</v>
      </c>
      <c r="E38">
        <f t="shared" si="1"/>
        <v>25.97402597402597</v>
      </c>
      <c r="F38">
        <f t="shared" si="2"/>
        <v>0</v>
      </c>
      <c r="G38" s="1">
        <f t="shared" si="3"/>
        <v>0.26859408589719741</v>
      </c>
      <c r="J38" s="4">
        <v>40</v>
      </c>
      <c r="K38" s="4">
        <v>48</v>
      </c>
      <c r="L38" s="4">
        <v>20</v>
      </c>
      <c r="M38" s="4">
        <v>77</v>
      </c>
      <c r="N38" s="4">
        <v>0</v>
      </c>
      <c r="O38" s="4">
        <v>46493.95</v>
      </c>
      <c r="P38" s="1">
        <v>12488</v>
      </c>
    </row>
    <row r="39" spans="3:16" x14ac:dyDescent="0.2">
      <c r="C39" s="1">
        <v>1287933</v>
      </c>
      <c r="D39">
        <f t="shared" si="0"/>
        <v>60.606060606060609</v>
      </c>
      <c r="E39">
        <f t="shared" si="1"/>
        <v>100</v>
      </c>
      <c r="F39">
        <f t="shared" si="2"/>
        <v>1.1476993410292951</v>
      </c>
      <c r="G39" s="1">
        <f t="shared" si="3"/>
        <v>0.6339508593398816</v>
      </c>
      <c r="J39" s="4">
        <v>20</v>
      </c>
      <c r="K39" s="4">
        <v>33</v>
      </c>
      <c r="L39" s="4">
        <v>21</v>
      </c>
      <c r="M39" s="4">
        <v>21</v>
      </c>
      <c r="N39" s="4">
        <v>3</v>
      </c>
      <c r="O39" s="4">
        <v>26139.25</v>
      </c>
      <c r="P39" s="1">
        <v>16571</v>
      </c>
    </row>
    <row r="40" spans="3:16" x14ac:dyDescent="0.2">
      <c r="C40" s="1">
        <v>2613410.5</v>
      </c>
      <c r="D40">
        <f t="shared" si="0"/>
        <v>60.360360360360367</v>
      </c>
      <c r="E40">
        <f t="shared" si="1"/>
        <v>32.758620689655174</v>
      </c>
      <c r="F40">
        <f t="shared" si="2"/>
        <v>3.5482457055790948</v>
      </c>
      <c r="G40" s="1">
        <f t="shared" si="3"/>
        <v>1.4602700841142953</v>
      </c>
      <c r="J40" s="4">
        <v>67</v>
      </c>
      <c r="K40" s="4">
        <v>111</v>
      </c>
      <c r="L40" s="4">
        <v>19</v>
      </c>
      <c r="M40" s="4">
        <v>58</v>
      </c>
      <c r="N40" s="4">
        <v>17</v>
      </c>
      <c r="O40" s="4">
        <v>47911</v>
      </c>
      <c r="P40" s="1">
        <v>69963</v>
      </c>
    </row>
    <row r="41" spans="3:16" x14ac:dyDescent="0.2">
      <c r="C41" s="1">
        <v>5322697.5</v>
      </c>
      <c r="D41">
        <f t="shared" si="0"/>
        <v>73.91304347826086</v>
      </c>
      <c r="E41">
        <f t="shared" si="1"/>
        <v>78.125</v>
      </c>
      <c r="F41">
        <f t="shared" si="2"/>
        <v>3.0109168317025454</v>
      </c>
      <c r="G41" s="1">
        <f t="shared" si="3"/>
        <v>1.0026578868331855</v>
      </c>
      <c r="J41" s="4">
        <v>68</v>
      </c>
      <c r="K41" s="4">
        <v>92</v>
      </c>
      <c r="L41" s="4">
        <v>50</v>
      </c>
      <c r="M41" s="4">
        <v>64</v>
      </c>
      <c r="N41" s="4">
        <v>20</v>
      </c>
      <c r="O41" s="4">
        <v>66424.95</v>
      </c>
      <c r="P41" s="1">
        <v>66601.5</v>
      </c>
    </row>
    <row r="42" spans="3:16" x14ac:dyDescent="0.2">
      <c r="C42" s="1">
        <v>5656072</v>
      </c>
      <c r="D42">
        <f t="shared" si="0"/>
        <v>70.769230769230774</v>
      </c>
      <c r="E42">
        <f t="shared" si="1"/>
        <v>44</v>
      </c>
      <c r="F42">
        <f t="shared" si="2"/>
        <v>3.9867109634551499</v>
      </c>
      <c r="G42" s="1">
        <f t="shared" si="3"/>
        <v>1.2783314876338132</v>
      </c>
      <c r="J42" s="4">
        <v>92</v>
      </c>
      <c r="K42" s="4">
        <v>130</v>
      </c>
      <c r="L42" s="4">
        <v>22</v>
      </c>
      <c r="M42" s="4">
        <v>50</v>
      </c>
      <c r="N42" s="4">
        <v>27</v>
      </c>
      <c r="O42" s="4">
        <v>67725</v>
      </c>
      <c r="P42" s="1">
        <v>86575</v>
      </c>
    </row>
    <row r="43" spans="3:16" x14ac:dyDescent="0.2">
      <c r="C43" s="1">
        <v>1038871.417</v>
      </c>
      <c r="D43">
        <f t="shared" si="0"/>
        <v>78.125</v>
      </c>
      <c r="E43">
        <f t="shared" si="1"/>
        <v>134.78260869565219</v>
      </c>
      <c r="F43">
        <f t="shared" si="2"/>
        <v>3.4515131433620501</v>
      </c>
      <c r="G43" s="1">
        <f t="shared" si="3"/>
        <v>0.90596868787276341</v>
      </c>
      <c r="J43" s="4">
        <v>25</v>
      </c>
      <c r="K43" s="4">
        <v>32</v>
      </c>
      <c r="L43" s="4">
        <v>62</v>
      </c>
      <c r="M43" s="4">
        <v>46</v>
      </c>
      <c r="N43" s="4">
        <v>5</v>
      </c>
      <c r="O43" s="4">
        <v>14486.4</v>
      </c>
      <c r="P43" s="1">
        <v>13124.2248</v>
      </c>
    </row>
    <row r="44" spans="3:16" x14ac:dyDescent="0.2">
      <c r="C44" s="1">
        <v>1070710</v>
      </c>
      <c r="D44">
        <f t="shared" si="0"/>
        <v>115.15151515151516</v>
      </c>
      <c r="E44">
        <f t="shared" si="1"/>
        <v>179.31034482758622</v>
      </c>
      <c r="F44">
        <f t="shared" si="2"/>
        <v>3.6221788799108383</v>
      </c>
      <c r="G44" s="1">
        <f t="shared" si="3"/>
        <v>0.67809974923376981</v>
      </c>
      <c r="J44" s="4">
        <v>76</v>
      </c>
      <c r="K44" s="4">
        <v>66</v>
      </c>
      <c r="L44" s="4">
        <v>52</v>
      </c>
      <c r="M44" s="4">
        <v>29</v>
      </c>
      <c r="N44" s="4">
        <v>13</v>
      </c>
      <c r="O44" s="4">
        <v>35890</v>
      </c>
      <c r="P44" s="1">
        <v>24337</v>
      </c>
    </row>
    <row r="45" spans="3:16" x14ac:dyDescent="0.2">
      <c r="C45" s="1">
        <v>958154.43059999996</v>
      </c>
      <c r="D45">
        <f t="shared" si="0"/>
        <v>45.454545454545453</v>
      </c>
      <c r="E45">
        <f t="shared" si="1"/>
        <v>79.591836734693871</v>
      </c>
      <c r="F45">
        <f t="shared" si="2"/>
        <v>8.5046590741014629</v>
      </c>
      <c r="G45" s="1">
        <f t="shared" si="3"/>
        <v>0.59510315781689094</v>
      </c>
      <c r="J45" s="4">
        <v>25</v>
      </c>
      <c r="K45" s="4">
        <v>55</v>
      </c>
      <c r="L45" s="4">
        <v>39</v>
      </c>
      <c r="M45" s="4">
        <v>49</v>
      </c>
      <c r="N45" s="4">
        <v>23</v>
      </c>
      <c r="O45" s="4">
        <v>27044</v>
      </c>
      <c r="P45" s="1">
        <v>16093.969799999999</v>
      </c>
    </row>
    <row r="46" spans="3:16" x14ac:dyDescent="0.2">
      <c r="C46" s="1">
        <v>-326186</v>
      </c>
      <c r="D46">
        <f t="shared" si="0"/>
        <v>94.73684210526315</v>
      </c>
      <c r="E46">
        <f t="shared" si="1"/>
        <v>137.5</v>
      </c>
      <c r="F46">
        <f t="shared" si="2"/>
        <v>8.8073774738369082</v>
      </c>
      <c r="G46" s="1">
        <f t="shared" si="3"/>
        <v>2.2627188892342764</v>
      </c>
      <c r="J46" s="4">
        <v>90</v>
      </c>
      <c r="K46" s="4">
        <v>95</v>
      </c>
      <c r="L46" s="4">
        <v>55</v>
      </c>
      <c r="M46" s="4">
        <v>40</v>
      </c>
      <c r="N46" s="4">
        <v>34</v>
      </c>
      <c r="O46" s="4">
        <v>38604</v>
      </c>
      <c r="P46" s="1">
        <v>87350</v>
      </c>
    </row>
    <row r="47" spans="3:16" x14ac:dyDescent="0.2">
      <c r="C47" s="1">
        <v>4184310</v>
      </c>
      <c r="D47">
        <f t="shared" si="0"/>
        <v>50.359712230215827</v>
      </c>
      <c r="E47">
        <f t="shared" si="1"/>
        <v>32.142857142857146</v>
      </c>
      <c r="F47">
        <f t="shared" si="2"/>
        <v>1.3839489599623567</v>
      </c>
      <c r="G47" s="1">
        <f t="shared" si="3"/>
        <v>0.71636658040051482</v>
      </c>
      <c r="J47" s="4">
        <v>70</v>
      </c>
      <c r="K47" s="4">
        <v>139</v>
      </c>
      <c r="L47" s="4">
        <v>27</v>
      </c>
      <c r="M47" s="4">
        <v>84</v>
      </c>
      <c r="N47" s="4">
        <v>8</v>
      </c>
      <c r="O47" s="4">
        <v>57805.599999999999</v>
      </c>
      <c r="P47" s="1">
        <v>41410</v>
      </c>
    </row>
    <row r="48" spans="3:16" x14ac:dyDescent="0.2">
      <c r="C48" s="1">
        <v>3954565</v>
      </c>
      <c r="D48">
        <f t="shared" si="0"/>
        <v>57.303370786516851</v>
      </c>
      <c r="E48">
        <f t="shared" si="1"/>
        <v>100</v>
      </c>
      <c r="F48">
        <f t="shared" si="2"/>
        <v>1.5392706422606754</v>
      </c>
      <c r="G48" s="1">
        <f t="shared" si="3"/>
        <v>0.74258905322028246</v>
      </c>
      <c r="J48" s="4">
        <v>102</v>
      </c>
      <c r="K48" s="4">
        <v>178</v>
      </c>
      <c r="L48" s="4">
        <v>48</v>
      </c>
      <c r="M48" s="4">
        <v>48</v>
      </c>
      <c r="N48" s="4">
        <v>12</v>
      </c>
      <c r="O48" s="4">
        <v>77959</v>
      </c>
      <c r="P48" s="1">
        <v>57891.5</v>
      </c>
    </row>
    <row r="49" spans="3:16" x14ac:dyDescent="0.2">
      <c r="C49" s="1">
        <v>1561974.5</v>
      </c>
      <c r="D49">
        <f t="shared" si="0"/>
        <v>112.28070175438596</v>
      </c>
      <c r="E49">
        <f t="shared" si="1"/>
        <v>53.846153846153847</v>
      </c>
      <c r="F49">
        <f t="shared" si="2"/>
        <v>2.7299180404151957</v>
      </c>
      <c r="G49" s="1">
        <f t="shared" si="3"/>
        <v>0.50761585089684014</v>
      </c>
      <c r="J49" s="4">
        <v>64</v>
      </c>
      <c r="K49" s="4">
        <v>57</v>
      </c>
      <c r="L49" s="4">
        <v>21</v>
      </c>
      <c r="M49" s="4">
        <v>39</v>
      </c>
      <c r="N49" s="4">
        <v>11</v>
      </c>
      <c r="O49" s="4">
        <v>40294.25</v>
      </c>
      <c r="P49" s="1">
        <v>20454</v>
      </c>
    </row>
    <row r="50" spans="3:16" x14ac:dyDescent="0.2">
      <c r="C50" s="1">
        <v>3720028.25</v>
      </c>
      <c r="D50">
        <f t="shared" si="0"/>
        <v>75.824175824175825</v>
      </c>
      <c r="E50">
        <f t="shared" si="1"/>
        <v>58.333333333333336</v>
      </c>
      <c r="F50">
        <f t="shared" si="2"/>
        <v>2.8630571151263893</v>
      </c>
      <c r="G50" s="1">
        <f t="shared" si="3"/>
        <v>1.1438414209925074</v>
      </c>
      <c r="J50" s="4">
        <v>69</v>
      </c>
      <c r="K50" s="4">
        <v>91</v>
      </c>
      <c r="L50" s="4">
        <v>28</v>
      </c>
      <c r="M50" s="4">
        <v>48</v>
      </c>
      <c r="N50" s="4">
        <v>15</v>
      </c>
      <c r="O50" s="4">
        <v>52391.55</v>
      </c>
      <c r="P50" s="1">
        <v>59927.625</v>
      </c>
    </row>
    <row r="51" spans="3:16" x14ac:dyDescent="0.2">
      <c r="C51" s="1">
        <v>7580545</v>
      </c>
      <c r="D51">
        <f t="shared" si="0"/>
        <v>55.639097744360896</v>
      </c>
      <c r="E51">
        <f t="shared" si="1"/>
        <v>41.379310344827587</v>
      </c>
      <c r="F51">
        <f t="shared" si="2"/>
        <v>2.202056618460404</v>
      </c>
      <c r="G51" s="1">
        <f t="shared" si="3"/>
        <v>0.69594207054774881</v>
      </c>
      <c r="J51" s="4">
        <v>148</v>
      </c>
      <c r="K51" s="4">
        <v>266</v>
      </c>
      <c r="L51" s="4">
        <v>36</v>
      </c>
      <c r="M51" s="4">
        <v>87</v>
      </c>
      <c r="N51" s="4">
        <v>43</v>
      </c>
      <c r="O51" s="4">
        <v>195272</v>
      </c>
      <c r="P51" s="1">
        <v>135898</v>
      </c>
    </row>
    <row r="52" spans="3:16" x14ac:dyDescent="0.2">
      <c r="C52" s="1">
        <v>-340516</v>
      </c>
      <c r="D52">
        <f t="shared" si="0"/>
        <v>71.428571428571431</v>
      </c>
      <c r="E52">
        <f t="shared" si="1"/>
        <v>168.18181818181819</v>
      </c>
      <c r="F52">
        <f t="shared" si="2"/>
        <v>8.4305184768863288</v>
      </c>
      <c r="G52" s="1">
        <f t="shared" si="3"/>
        <v>2.3839937239473561</v>
      </c>
      <c r="J52" s="4">
        <v>20</v>
      </c>
      <c r="K52" s="4">
        <v>28</v>
      </c>
      <c r="L52" s="4">
        <v>74</v>
      </c>
      <c r="M52" s="4">
        <v>44</v>
      </c>
      <c r="N52" s="4">
        <v>18</v>
      </c>
      <c r="O52" s="4">
        <v>21351</v>
      </c>
      <c r="P52" s="1">
        <v>50900.65</v>
      </c>
    </row>
    <row r="53" spans="3:16" x14ac:dyDescent="0.2">
      <c r="C53" s="1">
        <v>1055179</v>
      </c>
      <c r="D53">
        <f t="shared" si="0"/>
        <v>53.503184713375795</v>
      </c>
      <c r="E53">
        <f t="shared" si="1"/>
        <v>42.771084337349393</v>
      </c>
      <c r="F53">
        <f t="shared" si="2"/>
        <v>9.7649673378678692</v>
      </c>
      <c r="G53" s="1">
        <f t="shared" si="3"/>
        <v>1.0408445013132197</v>
      </c>
      <c r="J53" s="4">
        <v>84</v>
      </c>
      <c r="K53" s="4">
        <v>157</v>
      </c>
      <c r="L53" s="4">
        <v>71</v>
      </c>
      <c r="M53" s="4">
        <v>166</v>
      </c>
      <c r="N53" s="4">
        <v>29</v>
      </c>
      <c r="O53" s="4">
        <v>29698</v>
      </c>
      <c r="P53" s="1">
        <v>30911</v>
      </c>
    </row>
    <row r="54" spans="3:16" x14ac:dyDescent="0.2">
      <c r="C54" s="1">
        <v>2257910</v>
      </c>
      <c r="D54">
        <f t="shared" si="0"/>
        <v>18.75</v>
      </c>
      <c r="E54">
        <f t="shared" si="1"/>
        <v>200</v>
      </c>
      <c r="F54">
        <f t="shared" si="2"/>
        <v>4.4216874928147583</v>
      </c>
      <c r="G54" s="1">
        <f t="shared" si="3"/>
        <v>0.42079725973287113</v>
      </c>
      <c r="J54" s="4">
        <v>21</v>
      </c>
      <c r="K54" s="4">
        <v>112</v>
      </c>
      <c r="L54" s="4">
        <v>32</v>
      </c>
      <c r="M54" s="4">
        <v>16</v>
      </c>
      <c r="N54" s="4">
        <v>15</v>
      </c>
      <c r="O54" s="4">
        <v>33923.699999999997</v>
      </c>
      <c r="P54" s="1">
        <v>14275</v>
      </c>
    </row>
    <row r="55" spans="3:16" x14ac:dyDescent="0.2">
      <c r="C55" s="1">
        <v>3249139</v>
      </c>
      <c r="D55">
        <f t="shared" si="0"/>
        <v>2.083333333333333</v>
      </c>
      <c r="E55">
        <f t="shared" si="1"/>
        <v>106.15384615384616</v>
      </c>
      <c r="F55">
        <f t="shared" si="2"/>
        <v>2.5187355172707759</v>
      </c>
      <c r="G55" s="1">
        <f t="shared" si="3"/>
        <v>0.34433052009950943</v>
      </c>
      <c r="J55" s="4">
        <v>1</v>
      </c>
      <c r="K55" s="4">
        <v>48</v>
      </c>
      <c r="L55" s="4">
        <v>69</v>
      </c>
      <c r="M55" s="4">
        <v>65</v>
      </c>
      <c r="N55" s="4">
        <v>13</v>
      </c>
      <c r="O55" s="4">
        <v>51613.2</v>
      </c>
      <c r="P55" s="1">
        <v>17772</v>
      </c>
    </row>
    <row r="56" spans="3:16" x14ac:dyDescent="0.2">
      <c r="C56" s="1">
        <v>4548609</v>
      </c>
      <c r="D56">
        <f t="shared" si="0"/>
        <v>94.932432432432435</v>
      </c>
      <c r="E56">
        <f t="shared" si="1"/>
        <v>69.064748201438846</v>
      </c>
      <c r="F56">
        <f t="shared" si="2"/>
        <v>3.2572228917624835</v>
      </c>
      <c r="G56" s="1">
        <f t="shared" si="3"/>
        <v>1.0647780202599264</v>
      </c>
      <c r="J56" s="4">
        <v>281</v>
      </c>
      <c r="K56" s="4">
        <v>296</v>
      </c>
      <c r="L56" s="4">
        <v>96</v>
      </c>
      <c r="M56" s="4">
        <v>139</v>
      </c>
      <c r="N56" s="4">
        <v>40</v>
      </c>
      <c r="O56" s="4">
        <v>122804</v>
      </c>
      <c r="P56" s="1">
        <v>130759</v>
      </c>
    </row>
    <row r="57" spans="3:16" x14ac:dyDescent="0.2">
      <c r="C57" s="1">
        <v>3082950.3139999998</v>
      </c>
      <c r="D57">
        <f t="shared" si="0"/>
        <v>26.436781609195403</v>
      </c>
      <c r="E57">
        <f t="shared" si="1"/>
        <v>170.17543859649123</v>
      </c>
      <c r="F57">
        <f t="shared" si="2"/>
        <v>4.1019529613941454</v>
      </c>
      <c r="G57" s="1">
        <f t="shared" si="3"/>
        <v>0.42079744124492108</v>
      </c>
      <c r="J57" s="4">
        <v>23</v>
      </c>
      <c r="K57" s="4">
        <v>87</v>
      </c>
      <c r="L57" s="4">
        <v>97</v>
      </c>
      <c r="M57" s="4">
        <v>57</v>
      </c>
      <c r="N57" s="4">
        <v>19</v>
      </c>
      <c r="O57" s="4">
        <v>46319.4</v>
      </c>
      <c r="P57" s="1">
        <v>19491.084999999999</v>
      </c>
    </row>
    <row r="58" spans="3:16" x14ac:dyDescent="0.2">
      <c r="C58" s="1">
        <v>1895459.25</v>
      </c>
      <c r="D58">
        <f t="shared" si="0"/>
        <v>41.17647058823529</v>
      </c>
      <c r="E58">
        <f t="shared" si="1"/>
        <v>62.025316455696199</v>
      </c>
      <c r="F58">
        <f t="shared" si="2"/>
        <v>6.8438618543671819</v>
      </c>
      <c r="G58" s="1">
        <f t="shared" si="3"/>
        <v>0.49979012156979941</v>
      </c>
      <c r="J58" s="4">
        <v>21</v>
      </c>
      <c r="K58" s="4">
        <v>51</v>
      </c>
      <c r="L58" s="4">
        <v>49</v>
      </c>
      <c r="M58" s="4">
        <v>79</v>
      </c>
      <c r="N58" s="4">
        <v>30</v>
      </c>
      <c r="O58" s="4">
        <v>43834.9</v>
      </c>
      <c r="P58" s="1">
        <v>21908.25</v>
      </c>
    </row>
    <row r="59" spans="3:16" x14ac:dyDescent="0.2">
      <c r="C59" s="1">
        <v>2132719.9822999998</v>
      </c>
      <c r="D59">
        <f t="shared" si="0"/>
        <v>112.98701298701299</v>
      </c>
      <c r="E59">
        <f t="shared" si="1"/>
        <v>54.716981132075468</v>
      </c>
      <c r="F59">
        <f t="shared" si="2"/>
        <v>3.8169777352053491</v>
      </c>
      <c r="G59" s="1">
        <f t="shared" si="3"/>
        <v>0.5076197163258499</v>
      </c>
      <c r="J59" s="4">
        <v>87</v>
      </c>
      <c r="K59" s="4">
        <v>77</v>
      </c>
      <c r="L59" s="4">
        <v>29</v>
      </c>
      <c r="M59" s="4">
        <v>53</v>
      </c>
      <c r="N59" s="4">
        <v>21</v>
      </c>
      <c r="O59" s="4">
        <v>55017.35</v>
      </c>
      <c r="P59" s="1">
        <v>27927.891599999999</v>
      </c>
    </row>
    <row r="60" spans="3:16" x14ac:dyDescent="0.2">
      <c r="C60" s="1">
        <v>701739</v>
      </c>
      <c r="D60">
        <f t="shared" si="0"/>
        <v>46.341463414634148</v>
      </c>
      <c r="E60">
        <f t="shared" si="1"/>
        <v>80.555555555555557</v>
      </c>
      <c r="F60">
        <f t="shared" si="2"/>
        <v>9.5925682839400199</v>
      </c>
      <c r="G60" s="1">
        <f t="shared" si="3"/>
        <v>0.59509264401474227</v>
      </c>
      <c r="J60" s="4">
        <v>19</v>
      </c>
      <c r="K60" s="4">
        <v>41</v>
      </c>
      <c r="L60" s="4">
        <v>29</v>
      </c>
      <c r="M60" s="4">
        <v>36</v>
      </c>
      <c r="N60" s="4">
        <v>19</v>
      </c>
      <c r="O60" s="4">
        <v>19807</v>
      </c>
      <c r="P60" s="1">
        <v>11787</v>
      </c>
    </row>
    <row r="61" spans="3:16" x14ac:dyDescent="0.2">
      <c r="C61" s="1">
        <v>424727</v>
      </c>
      <c r="D61">
        <f t="shared" si="0"/>
        <v>120</v>
      </c>
      <c r="E61">
        <f t="shared" si="1"/>
        <v>93.181818181818173</v>
      </c>
      <c r="F61">
        <f t="shared" si="2"/>
        <v>3.4333585112957499</v>
      </c>
      <c r="G61" s="1">
        <f t="shared" si="3"/>
        <v>0.89370322049028361</v>
      </c>
      <c r="J61" s="4">
        <v>54</v>
      </c>
      <c r="K61" s="4">
        <v>45</v>
      </c>
      <c r="L61" s="4">
        <v>41</v>
      </c>
      <c r="M61" s="4">
        <v>44</v>
      </c>
      <c r="N61" s="4">
        <v>10</v>
      </c>
      <c r="O61" s="4">
        <v>29126</v>
      </c>
      <c r="P61" s="1">
        <v>26030</v>
      </c>
    </row>
    <row r="62" spans="3:16" x14ac:dyDescent="0.2">
      <c r="C62" s="1">
        <v>3206232</v>
      </c>
      <c r="D62">
        <f t="shared" si="0"/>
        <v>76.712328767123282</v>
      </c>
      <c r="E62">
        <f t="shared" si="1"/>
        <v>128.26086956521738</v>
      </c>
      <c r="F62">
        <f t="shared" si="2"/>
        <v>2.2708467277808291</v>
      </c>
      <c r="G62" s="1">
        <f t="shared" si="3"/>
        <v>0.45479382840630556</v>
      </c>
      <c r="J62" s="4">
        <v>56</v>
      </c>
      <c r="K62" s="4">
        <v>73</v>
      </c>
      <c r="L62" s="4">
        <v>59</v>
      </c>
      <c r="M62" s="4">
        <v>46</v>
      </c>
      <c r="N62" s="4">
        <v>16</v>
      </c>
      <c r="O62" s="4">
        <v>70458.3</v>
      </c>
      <c r="P62" s="1">
        <v>32044</v>
      </c>
    </row>
    <row r="63" spans="3:16" x14ac:dyDescent="0.2">
      <c r="C63" s="1">
        <v>3157806</v>
      </c>
      <c r="D63">
        <f t="shared" si="0"/>
        <v>70.085470085470078</v>
      </c>
      <c r="E63">
        <f t="shared" si="1"/>
        <v>40</v>
      </c>
      <c r="F63">
        <f t="shared" si="2"/>
        <v>2.6625308687172593</v>
      </c>
      <c r="G63" s="1">
        <f t="shared" si="3"/>
        <v>1.0106700924563845</v>
      </c>
      <c r="J63" s="4">
        <v>82</v>
      </c>
      <c r="K63" s="4">
        <v>117</v>
      </c>
      <c r="L63" s="4">
        <v>36</v>
      </c>
      <c r="M63" s="4">
        <v>90</v>
      </c>
      <c r="N63" s="4">
        <v>20</v>
      </c>
      <c r="O63" s="4">
        <v>75116.5</v>
      </c>
      <c r="P63" s="1">
        <v>75918</v>
      </c>
    </row>
    <row r="64" spans="3:16" x14ac:dyDescent="0.2">
      <c r="C64" s="1">
        <v>5713256.8739999998</v>
      </c>
      <c r="D64">
        <f t="shared" si="0"/>
        <v>50.264550264550266</v>
      </c>
      <c r="E64">
        <f t="shared" si="1"/>
        <v>24.324324324324326</v>
      </c>
      <c r="F64">
        <f t="shared" si="2"/>
        <v>1.9004915304594945</v>
      </c>
      <c r="G64" s="1">
        <f t="shared" si="3"/>
        <v>0.71637398885931869</v>
      </c>
      <c r="J64" s="4">
        <v>95</v>
      </c>
      <c r="K64" s="4">
        <v>189</v>
      </c>
      <c r="L64" s="4">
        <v>36</v>
      </c>
      <c r="M64" s="4">
        <v>148</v>
      </c>
      <c r="N64" s="4">
        <v>15</v>
      </c>
      <c r="O64" s="4">
        <v>78926.95</v>
      </c>
      <c r="P64" s="1">
        <v>56541.214</v>
      </c>
    </row>
    <row r="65" spans="3:16" x14ac:dyDescent="0.2">
      <c r="C65" s="1">
        <v>952196</v>
      </c>
      <c r="D65">
        <f t="shared" si="0"/>
        <v>9.5238095238095237</v>
      </c>
      <c r="E65">
        <f t="shared" si="1"/>
        <v>8</v>
      </c>
      <c r="F65">
        <f t="shared" si="2"/>
        <v>6.5314919968812122</v>
      </c>
      <c r="G65" s="1">
        <f t="shared" si="3"/>
        <v>0.31220531745092195</v>
      </c>
      <c r="J65" s="4">
        <v>2</v>
      </c>
      <c r="K65" s="4">
        <v>21</v>
      </c>
      <c r="L65" s="4">
        <v>2</v>
      </c>
      <c r="M65" s="4">
        <v>25</v>
      </c>
      <c r="N65" s="4">
        <v>8</v>
      </c>
      <c r="O65" s="4">
        <v>12248.35</v>
      </c>
      <c r="P65" s="1">
        <v>3824</v>
      </c>
    </row>
    <row r="66" spans="3:16" x14ac:dyDescent="0.2">
      <c r="C66" s="1">
        <v>2305938</v>
      </c>
      <c r="D66">
        <f t="shared" si="0"/>
        <v>36.507936507936506</v>
      </c>
      <c r="E66">
        <f t="shared" si="1"/>
        <v>28.735632183908045</v>
      </c>
      <c r="F66">
        <f t="shared" si="2"/>
        <v>4.1036001199513876</v>
      </c>
      <c r="G66" s="1">
        <f t="shared" si="3"/>
        <v>0.99842169226155719</v>
      </c>
      <c r="J66" s="4">
        <v>46</v>
      </c>
      <c r="K66" s="4">
        <v>126</v>
      </c>
      <c r="L66" s="4">
        <v>25</v>
      </c>
      <c r="M66" s="4">
        <v>87</v>
      </c>
      <c r="N66" s="4">
        <v>26</v>
      </c>
      <c r="O66" s="4">
        <v>63359</v>
      </c>
      <c r="P66" s="1">
        <v>63259</v>
      </c>
    </row>
    <row r="67" spans="3:16" x14ac:dyDescent="0.2">
      <c r="C67" s="1">
        <v>2753524.5</v>
      </c>
      <c r="D67">
        <f t="shared" ref="D67:D76" si="4">J67/K67*100</f>
        <v>36.95652173913043</v>
      </c>
      <c r="E67">
        <f t="shared" ref="E67:E76" si="5">L67/M67*100</f>
        <v>78.021978021978029</v>
      </c>
      <c r="F67">
        <f t="shared" ref="F67:F76" si="6">N67/O67*10000</f>
        <v>4.6763935652824538</v>
      </c>
      <c r="G67" s="1">
        <f t="shared" ref="G67:G76" si="7">P67/O67</f>
        <v>0.51208847736625518</v>
      </c>
      <c r="J67" s="4">
        <v>17</v>
      </c>
      <c r="K67" s="4">
        <v>46</v>
      </c>
      <c r="L67" s="4">
        <v>71</v>
      </c>
      <c r="M67" s="4">
        <v>91</v>
      </c>
      <c r="N67" s="4">
        <v>20</v>
      </c>
      <c r="O67" s="4">
        <v>42768</v>
      </c>
      <c r="P67" s="1">
        <v>21901</v>
      </c>
    </row>
    <row r="68" spans="3:16" x14ac:dyDescent="0.2">
      <c r="C68" s="1">
        <v>2143386</v>
      </c>
      <c r="D68">
        <f t="shared" si="4"/>
        <v>64.393939393939391</v>
      </c>
      <c r="E68">
        <f t="shared" si="5"/>
        <v>63.235294117647058</v>
      </c>
      <c r="F68">
        <f t="shared" si="6"/>
        <v>1.2684989429175475</v>
      </c>
      <c r="G68" s="1">
        <f t="shared" si="7"/>
        <v>0.62182082452431287</v>
      </c>
      <c r="J68" s="4">
        <v>85</v>
      </c>
      <c r="K68" s="4">
        <v>132</v>
      </c>
      <c r="L68" s="4">
        <v>43</v>
      </c>
      <c r="M68" s="4">
        <v>68</v>
      </c>
      <c r="N68" s="4">
        <v>6</v>
      </c>
      <c r="O68" s="4">
        <v>47300</v>
      </c>
      <c r="P68" s="1">
        <v>29412.125</v>
      </c>
    </row>
    <row r="69" spans="3:16" x14ac:dyDescent="0.2">
      <c r="C69" s="1">
        <v>1872582.5</v>
      </c>
      <c r="D69">
        <f t="shared" si="4"/>
        <v>68.376068376068375</v>
      </c>
      <c r="E69">
        <f t="shared" si="5"/>
        <v>59.210526315789465</v>
      </c>
      <c r="F69">
        <f t="shared" si="6"/>
        <v>1.9640255978002914</v>
      </c>
      <c r="G69" s="1">
        <f t="shared" si="7"/>
        <v>0.41753547521236029</v>
      </c>
      <c r="J69" s="4">
        <v>80</v>
      </c>
      <c r="K69" s="4">
        <v>117</v>
      </c>
      <c r="L69" s="4">
        <v>45</v>
      </c>
      <c r="M69" s="4">
        <v>76</v>
      </c>
      <c r="N69" s="4">
        <v>12</v>
      </c>
      <c r="O69" s="4">
        <v>61099</v>
      </c>
      <c r="P69" s="1">
        <v>25511</v>
      </c>
    </row>
    <row r="70" spans="3:16" x14ac:dyDescent="0.2">
      <c r="C70" s="1">
        <v>695404</v>
      </c>
      <c r="D70">
        <f t="shared" si="4"/>
        <v>86.206896551724128</v>
      </c>
      <c r="E70">
        <f t="shared" si="5"/>
        <v>91.666666666666657</v>
      </c>
      <c r="F70">
        <f t="shared" si="6"/>
        <v>5.9545075622246042</v>
      </c>
      <c r="G70" s="1">
        <f t="shared" si="7"/>
        <v>0.3307927434401175</v>
      </c>
      <c r="J70" s="4">
        <v>25</v>
      </c>
      <c r="K70" s="4">
        <v>29</v>
      </c>
      <c r="L70" s="4">
        <v>44</v>
      </c>
      <c r="M70" s="4">
        <v>48</v>
      </c>
      <c r="N70" s="4">
        <v>15</v>
      </c>
      <c r="O70" s="4">
        <v>25191</v>
      </c>
      <c r="P70" s="1">
        <v>8333</v>
      </c>
    </row>
    <row r="71" spans="3:16" x14ac:dyDescent="0.2">
      <c r="C71" s="1">
        <v>605399</v>
      </c>
      <c r="D71">
        <f t="shared" si="4"/>
        <v>64.81481481481481</v>
      </c>
      <c r="E71">
        <f t="shared" si="5"/>
        <v>168.33333333333334</v>
      </c>
      <c r="F71">
        <f t="shared" si="6"/>
        <v>11.319978046103182</v>
      </c>
      <c r="G71" s="1">
        <f t="shared" si="7"/>
        <v>2.3806517563117451</v>
      </c>
      <c r="J71" s="4">
        <v>35</v>
      </c>
      <c r="K71" s="4">
        <v>54</v>
      </c>
      <c r="L71" s="4">
        <v>101</v>
      </c>
      <c r="M71" s="4">
        <v>60</v>
      </c>
      <c r="N71" s="4">
        <v>33</v>
      </c>
      <c r="O71" s="4">
        <v>29152</v>
      </c>
      <c r="P71" s="1">
        <v>69400.759999999995</v>
      </c>
    </row>
    <row r="72" spans="3:16" x14ac:dyDescent="0.2">
      <c r="C72" s="1">
        <v>1777275</v>
      </c>
      <c r="D72">
        <f t="shared" si="4"/>
        <v>50.649350649350644</v>
      </c>
      <c r="E72">
        <f t="shared" si="5"/>
        <v>61.386138613861384</v>
      </c>
      <c r="F72">
        <f t="shared" si="6"/>
        <v>2.5412960609911055</v>
      </c>
      <c r="G72" s="1">
        <f t="shared" si="7"/>
        <v>2.3196768923579598</v>
      </c>
      <c r="J72" s="4">
        <v>117</v>
      </c>
      <c r="K72" s="4">
        <v>231</v>
      </c>
      <c r="L72" s="4">
        <v>62</v>
      </c>
      <c r="M72" s="4">
        <v>101</v>
      </c>
      <c r="N72" s="4">
        <v>14</v>
      </c>
      <c r="O72" s="4">
        <v>55090</v>
      </c>
      <c r="P72" s="1">
        <v>127791</v>
      </c>
    </row>
    <row r="73" spans="3:16" x14ac:dyDescent="0.2">
      <c r="C73" s="1">
        <v>1629067</v>
      </c>
      <c r="D73">
        <f t="shared" si="4"/>
        <v>53.684210526315788</v>
      </c>
      <c r="E73">
        <f t="shared" si="5"/>
        <v>78.048780487804876</v>
      </c>
      <c r="F73">
        <f t="shared" si="6"/>
        <v>11.06221292355049</v>
      </c>
      <c r="G73" s="1">
        <f t="shared" si="7"/>
        <v>0.90236394680518484</v>
      </c>
      <c r="J73" s="4">
        <v>51</v>
      </c>
      <c r="K73" s="4">
        <v>95</v>
      </c>
      <c r="L73" s="4">
        <v>32</v>
      </c>
      <c r="M73" s="4">
        <v>41</v>
      </c>
      <c r="N73" s="4">
        <v>46</v>
      </c>
      <c r="O73" s="4">
        <v>41583</v>
      </c>
      <c r="P73" s="1">
        <v>37523</v>
      </c>
    </row>
    <row r="74" spans="3:16" x14ac:dyDescent="0.2">
      <c r="C74" s="1">
        <v>4972490</v>
      </c>
      <c r="D74">
        <f t="shared" si="4"/>
        <v>72.222222222222214</v>
      </c>
      <c r="E74">
        <f t="shared" si="5"/>
        <v>86.15384615384616</v>
      </c>
      <c r="F74">
        <f t="shared" si="6"/>
        <v>2.0373528267251793</v>
      </c>
      <c r="G74" s="1">
        <f t="shared" si="7"/>
        <v>0.24207826287148582</v>
      </c>
      <c r="J74" s="4">
        <v>65</v>
      </c>
      <c r="K74" s="4">
        <v>90</v>
      </c>
      <c r="L74" s="4">
        <v>56</v>
      </c>
      <c r="M74" s="4">
        <v>65</v>
      </c>
      <c r="N74" s="4">
        <v>10</v>
      </c>
      <c r="O74" s="4">
        <v>49083.3</v>
      </c>
      <c r="P74" s="1">
        <v>11882</v>
      </c>
    </row>
    <row r="75" spans="3:16" x14ac:dyDescent="0.2">
      <c r="C75" s="1">
        <v>940243</v>
      </c>
      <c r="D75">
        <f t="shared" si="4"/>
        <v>43.75</v>
      </c>
      <c r="E75">
        <f t="shared" si="5"/>
        <v>28.571428571428569</v>
      </c>
      <c r="F75">
        <f t="shared" si="6"/>
        <v>1.807566473257054</v>
      </c>
      <c r="G75" s="1">
        <f t="shared" si="7"/>
        <v>0.42983930734052739</v>
      </c>
      <c r="J75" s="4">
        <v>14</v>
      </c>
      <c r="K75" s="4">
        <v>32</v>
      </c>
      <c r="L75" s="4">
        <v>2</v>
      </c>
      <c r="M75" s="4">
        <v>7</v>
      </c>
      <c r="N75" s="4">
        <v>3</v>
      </c>
      <c r="O75" s="4">
        <v>16596.900000000001</v>
      </c>
      <c r="P75" s="1">
        <v>7134</v>
      </c>
    </row>
    <row r="76" spans="3:16" x14ac:dyDescent="0.2">
      <c r="C76" s="1">
        <v>3385743</v>
      </c>
      <c r="D76">
        <f t="shared" si="4"/>
        <v>55.208333333333336</v>
      </c>
      <c r="E76">
        <f t="shared" si="5"/>
        <v>58.108108108108105</v>
      </c>
      <c r="F76">
        <f t="shared" si="6"/>
        <v>8.1449617012265154</v>
      </c>
      <c r="G76" s="1">
        <f t="shared" si="7"/>
        <v>0.33282640643126177</v>
      </c>
      <c r="J76" s="4">
        <v>53</v>
      </c>
      <c r="K76" s="4">
        <v>96</v>
      </c>
      <c r="L76" s="4">
        <v>43</v>
      </c>
      <c r="M76" s="4">
        <v>74</v>
      </c>
      <c r="N76" s="4">
        <v>35</v>
      </c>
      <c r="O76" s="4">
        <v>42971.35</v>
      </c>
      <c r="P76" s="1">
        <v>14302</v>
      </c>
    </row>
    <row r="77" spans="3:16" x14ac:dyDescent="0.2">
      <c r="K77" s="4"/>
      <c r="L7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5169-919D-6941-8DF3-59DCD795AF66}">
  <dimension ref="A1:F6"/>
  <sheetViews>
    <sheetView workbookViewId="0">
      <selection activeCell="B1" sqref="B1"/>
    </sheetView>
  </sheetViews>
  <sheetFormatPr baseColWidth="10" defaultRowHeight="15" x14ac:dyDescent="0.2"/>
  <cols>
    <col min="1" max="1" width="26.1640625" customWidth="1"/>
    <col min="3" max="3" width="22.1640625" customWidth="1"/>
    <col min="4" max="4" width="24.1640625" customWidth="1"/>
    <col min="5" max="5" width="20.5" customWidth="1"/>
    <col min="6" max="6" width="25.6640625" customWidth="1"/>
  </cols>
  <sheetData>
    <row r="1" spans="1:6" x14ac:dyDescent="0.2">
      <c r="A1" s="7"/>
      <c r="B1" s="7" t="s">
        <v>6</v>
      </c>
      <c r="C1" s="7" t="s">
        <v>151</v>
      </c>
      <c r="D1" s="7" t="s">
        <v>152</v>
      </c>
      <c r="E1" s="7" t="s">
        <v>153</v>
      </c>
      <c r="F1" s="7" t="s">
        <v>154</v>
      </c>
    </row>
    <row r="2" spans="1:6" x14ac:dyDescent="0.2">
      <c r="A2" t="s">
        <v>6</v>
      </c>
      <c r="B2">
        <v>1</v>
      </c>
    </row>
    <row r="3" spans="1:6" x14ac:dyDescent="0.2">
      <c r="A3" t="s">
        <v>151</v>
      </c>
      <c r="B3">
        <v>-0.16665495567209856</v>
      </c>
      <c r="C3">
        <v>1</v>
      </c>
    </row>
    <row r="4" spans="1:6" x14ac:dyDescent="0.2">
      <c r="A4" t="s">
        <v>152</v>
      </c>
      <c r="B4">
        <v>-0.31059787833950386</v>
      </c>
      <c r="C4">
        <v>0.16635278304797416</v>
      </c>
      <c r="D4">
        <v>1</v>
      </c>
    </row>
    <row r="5" spans="1:6" x14ac:dyDescent="0.2">
      <c r="A5" t="s">
        <v>153</v>
      </c>
      <c r="B5">
        <v>-0.48574829408100434</v>
      </c>
      <c r="C5">
        <v>-0.10768734461977925</v>
      </c>
      <c r="D5">
        <v>0.16052407337214145</v>
      </c>
      <c r="E5">
        <v>1</v>
      </c>
    </row>
    <row r="6" spans="1:6" ht="16" thickBot="1" x14ac:dyDescent="0.25">
      <c r="A6" s="6" t="s">
        <v>154</v>
      </c>
      <c r="B6" s="6">
        <v>-3.1751295277098898E-2</v>
      </c>
      <c r="C6" s="6">
        <v>8.2901413230321519E-2</v>
      </c>
      <c r="D6" s="6">
        <v>0.11862428204804702</v>
      </c>
      <c r="E6" s="6">
        <v>0.31025874400271436</v>
      </c>
      <c r="F6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 auctions</vt:lpstr>
      <vt:lpstr>Sheet1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2022-12-15T08:35:48Z</dcterms:modified>
</cp:coreProperties>
</file>