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-my.sharepoint.com/personal/rlandersramos_towson_edu/Documents/Ultra Study/Results/"/>
    </mc:Choice>
  </mc:AlternateContent>
  <xr:revisionPtr revIDLastSave="150" documentId="8_{9AF4770F-7C89-F64A-AE81-EB5431DE93AF}" xr6:coauthVersionLast="47" xr6:coauthVersionMax="47" xr10:uidLastSave="{F5751F43-DDFF-DE47-937B-BEE5CEB74DC2}"/>
  <bookViews>
    <workbookView xWindow="0" yWindow="560" windowWidth="28800" windowHeight="16300" xr2:uid="{00000000-000D-0000-FFFF-FFFF00000000}"/>
  </bookViews>
  <sheets>
    <sheet name="CK, Hct, RBC, WBC" sheetId="1" r:id="rId1"/>
    <sheet name="CK_SPSS Nonpar" sheetId="3" r:id="rId2"/>
    <sheet name="Ht_SPSS" sheetId="4" r:id="rId3"/>
    <sheet name="Lk_SPSS" sheetId="5" r:id="rId4"/>
    <sheet name="Figur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5" l="1"/>
  <c r="J23" i="5"/>
  <c r="J22" i="5"/>
  <c r="J21" i="5"/>
  <c r="J20" i="5"/>
  <c r="J19" i="5"/>
  <c r="J34" i="4"/>
  <c r="J33" i="4"/>
  <c r="J32" i="4"/>
  <c r="J31" i="4"/>
  <c r="J30" i="4"/>
  <c r="J29" i="4"/>
  <c r="M21" i="3"/>
  <c r="M20" i="3"/>
  <c r="M19" i="3"/>
  <c r="M18" i="3"/>
  <c r="M17" i="3"/>
  <c r="M16" i="3"/>
  <c r="AC23" i="1"/>
  <c r="AC22" i="1"/>
  <c r="AB22" i="1"/>
  <c r="AC21" i="1"/>
  <c r="AB21" i="1"/>
  <c r="AA21" i="1"/>
  <c r="AC20" i="1"/>
  <c r="AB20" i="1"/>
  <c r="AA20" i="1"/>
  <c r="Z20" i="1"/>
  <c r="X23" i="1"/>
  <c r="X22" i="1"/>
  <c r="W22" i="1"/>
  <c r="X21" i="1"/>
  <c r="W21" i="1"/>
  <c r="V21" i="1"/>
  <c r="X20" i="1"/>
  <c r="W20" i="1"/>
  <c r="V20" i="1"/>
  <c r="U20" i="1"/>
  <c r="S23" i="1"/>
  <c r="S22" i="1"/>
  <c r="R22" i="1"/>
  <c r="S21" i="1"/>
  <c r="R21" i="1"/>
  <c r="Q21" i="1"/>
  <c r="S20" i="1"/>
  <c r="R20" i="1"/>
  <c r="Q20" i="1"/>
  <c r="P20" i="1"/>
  <c r="N23" i="1"/>
  <c r="N22" i="1"/>
  <c r="M22" i="1"/>
  <c r="N21" i="1"/>
  <c r="M21" i="1"/>
  <c r="L21" i="1"/>
  <c r="N20" i="1"/>
  <c r="M20" i="1"/>
  <c r="L20" i="1"/>
  <c r="K20" i="1"/>
  <c r="I23" i="1"/>
  <c r="I22" i="1"/>
  <c r="I21" i="1"/>
  <c r="H22" i="1"/>
  <c r="H21" i="1"/>
  <c r="H20" i="1"/>
  <c r="G21" i="1"/>
  <c r="G20" i="1"/>
  <c r="F20" i="1"/>
  <c r="I20" i="1"/>
  <c r="AC17" i="1"/>
  <c r="AC18" i="1" s="1"/>
  <c r="AB17" i="1"/>
  <c r="AB18" i="1" s="1"/>
  <c r="AA17" i="1"/>
  <c r="AA18" i="1" s="1"/>
  <c r="Z17" i="1"/>
  <c r="Z18" i="1" s="1"/>
  <c r="Y17" i="1"/>
  <c r="Y18" i="1" s="1"/>
  <c r="X17" i="1"/>
  <c r="X18" i="1" s="1"/>
  <c r="W17" i="1"/>
  <c r="W18" i="1" s="1"/>
  <c r="V17" i="1"/>
  <c r="V18" i="1" s="1"/>
  <c r="U17" i="1"/>
  <c r="U18" i="1" s="1"/>
  <c r="T17" i="1"/>
  <c r="T18" i="1" s="1"/>
  <c r="S17" i="1"/>
  <c r="S18" i="1" s="1"/>
  <c r="R17" i="1"/>
  <c r="R18" i="1" s="1"/>
  <c r="Q17" i="1"/>
  <c r="Q18" i="1" s="1"/>
  <c r="P17" i="1"/>
  <c r="P18" i="1" s="1"/>
  <c r="O17" i="1"/>
  <c r="O18" i="1" s="1"/>
  <c r="N17" i="1"/>
  <c r="N18" i="1" s="1"/>
  <c r="M17" i="1"/>
  <c r="M18" i="1" s="1"/>
  <c r="L17" i="1"/>
  <c r="L18" i="1" s="1"/>
  <c r="K17" i="1"/>
  <c r="K18" i="1" s="1"/>
  <c r="J17" i="1"/>
  <c r="J18" i="1" s="1"/>
  <c r="I17" i="1"/>
  <c r="I18" i="1" s="1"/>
  <c r="H17" i="1"/>
  <c r="H18" i="1" s="1"/>
  <c r="G17" i="1"/>
  <c r="G18" i="1" s="1"/>
  <c r="F17" i="1"/>
  <c r="F18" i="1" s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8" i="1"/>
  <c r="E17" i="1"/>
  <c r="E16" i="1"/>
</calcChain>
</file>

<file path=xl/sharedStrings.xml><?xml version="1.0" encoding="utf-8"?>
<sst xmlns="http://schemas.openxmlformats.org/spreadsheetml/2006/main" count="284" uniqueCount="159">
  <si>
    <t>Subject ID</t>
  </si>
  <si>
    <t>ULTRA_01</t>
  </si>
  <si>
    <t>ULTRA_02</t>
  </si>
  <si>
    <t>ULTRA_03</t>
  </si>
  <si>
    <t>ULTRA_04</t>
  </si>
  <si>
    <t>ULTRA_05</t>
  </si>
  <si>
    <t>ULTRA_06</t>
  </si>
  <si>
    <t>ULTRA_07</t>
  </si>
  <si>
    <t>ULTRA_08</t>
  </si>
  <si>
    <t>ULTRA_09</t>
  </si>
  <si>
    <t>ULTRA_10</t>
  </si>
  <si>
    <t>ULTRA_11</t>
  </si>
  <si>
    <t>Race</t>
  </si>
  <si>
    <t>Age (years)</t>
  </si>
  <si>
    <t>M</t>
  </si>
  <si>
    <t>White</t>
  </si>
  <si>
    <t>Gender</t>
  </si>
  <si>
    <t>Asian</t>
  </si>
  <si>
    <t>F</t>
  </si>
  <si>
    <t>Asian, Pacific Islander</t>
  </si>
  <si>
    <t>V1-CK</t>
  </si>
  <si>
    <t>V2b-CK</t>
  </si>
  <si>
    <t>V2L1-CK</t>
  </si>
  <si>
    <t>V2F-CK</t>
  </si>
  <si>
    <t>V3-CK</t>
  </si>
  <si>
    <t>V1-Hct</t>
  </si>
  <si>
    <t>V2b-Hct</t>
  </si>
  <si>
    <t>V2L1-Hct</t>
  </si>
  <si>
    <t>V2F-Hct</t>
  </si>
  <si>
    <t>V3-Hct</t>
  </si>
  <si>
    <t>V1-Hb</t>
  </si>
  <si>
    <t>V2b-Hb</t>
  </si>
  <si>
    <t>V2L1-Hb</t>
  </si>
  <si>
    <t>V2F-Hb</t>
  </si>
  <si>
    <t>V3-Hb</t>
  </si>
  <si>
    <t>Creatine Kinase (U/L)</t>
  </si>
  <si>
    <t>Hematocrit (%)</t>
  </si>
  <si>
    <t>Hemoglobin (g/dL)</t>
  </si>
  <si>
    <t>Red Cell Count (million/uL)</t>
  </si>
  <si>
    <t>White Cell Count (million/uL)</t>
  </si>
  <si>
    <t>V1-RC</t>
  </si>
  <si>
    <t>V2b-RC</t>
  </si>
  <si>
    <t>V2L1-RC</t>
  </si>
  <si>
    <t>V2F-RC</t>
  </si>
  <si>
    <t>V3-RC</t>
  </si>
  <si>
    <t>V1-WC</t>
  </si>
  <si>
    <t>V2b-WC</t>
  </si>
  <si>
    <t>V2L1-WC</t>
  </si>
  <si>
    <t>V2F-WC</t>
  </si>
  <si>
    <t>V3-WC</t>
  </si>
  <si>
    <t>mean</t>
  </si>
  <si>
    <t>sd</t>
  </si>
  <si>
    <t>sem</t>
  </si>
  <si>
    <t>P vs V2b</t>
  </si>
  <si>
    <t>P vs V2L1</t>
  </si>
  <si>
    <t>P vs V2F</t>
  </si>
  <si>
    <t>P vs V1</t>
  </si>
  <si>
    <t>P vs V3</t>
  </si>
  <si>
    <t>Post Race</t>
  </si>
  <si>
    <t>CK (U/L)</t>
  </si>
  <si>
    <t>Leukocytes (million/uL)</t>
  </si>
  <si>
    <t>24hr Post Race</t>
  </si>
  <si>
    <t>Test Statisticsa</t>
  </si>
  <si>
    <t>N</t>
  </si>
  <si>
    <t>Chi-Square</t>
  </si>
  <si>
    <t>df</t>
  </si>
  <si>
    <t>Asymp. Sig.</t>
  </si>
  <si>
    <t>a Friedman Test</t>
  </si>
  <si>
    <t>Descriptive Statistics</t>
  </si>
  <si>
    <t>Mean</t>
  </si>
  <si>
    <t>Std. Deviation</t>
  </si>
  <si>
    <t>Minimum</t>
  </si>
  <si>
    <t>Maximum</t>
  </si>
  <si>
    <t>CKPre</t>
  </si>
  <si>
    <t>CKLap1</t>
  </si>
  <si>
    <t>CKPost</t>
  </si>
  <si>
    <t>CK24h</t>
  </si>
  <si>
    <t>CKLap1 - CKPre</t>
  </si>
  <si>
    <t>CKPost - CKPre</t>
  </si>
  <si>
    <t>CK24h - CKPre</t>
  </si>
  <si>
    <t>CKPost - CKLap1</t>
  </si>
  <si>
    <t>CK24h - CKLap1</t>
  </si>
  <si>
    <t>CK24h - CKPost</t>
  </si>
  <si>
    <t>Z</t>
  </si>
  <si>
    <t>-2.521b</t>
  </si>
  <si>
    <t>-2.803b</t>
  </si>
  <si>
    <t>-2.201b</t>
  </si>
  <si>
    <t>-1.960b</t>
  </si>
  <si>
    <t>Asymp. Sig. (2-tailed)</t>
  </si>
  <si>
    <t>a Wilcoxon Signed Ranks Test</t>
  </si>
  <si>
    <t>b Based on negative ranks.</t>
  </si>
  <si>
    <t>Tests of Normality</t>
  </si>
  <si>
    <t>Kolmogorov-Smirnova</t>
  </si>
  <si>
    <t>Shapiro-Wilk</t>
  </si>
  <si>
    <t>Statistic</t>
  </si>
  <si>
    <t>Sig.</t>
  </si>
  <si>
    <t>.200*</t>
  </si>
  <si>
    <t>* This is a lower bound of the true significance.</t>
  </si>
  <si>
    <t>a Lilliefors Significance Correction</t>
  </si>
  <si>
    <t>HematPre</t>
  </si>
  <si>
    <t>HematLap1</t>
  </si>
  <si>
    <t>HematPost</t>
  </si>
  <si>
    <t>Hemat24h</t>
  </si>
  <si>
    <t>Tests of Within-Subjects Effects</t>
  </si>
  <si>
    <t xml:space="preserve">Measure:   MEASURE_1 </t>
  </si>
  <si>
    <t>Source</t>
  </si>
  <si>
    <t>Type III Sum of Squares</t>
  </si>
  <si>
    <t>Mean Square</t>
  </si>
  <si>
    <t>time</t>
  </si>
  <si>
    <t>Sphericity Assumed</t>
  </si>
  <si>
    <t>Greenhouse-Geisser</t>
  </si>
  <si>
    <t>Huynh-Feldt</t>
  </si>
  <si>
    <t>Lower-bound</t>
  </si>
  <si>
    <t>Error(time)</t>
  </si>
  <si>
    <t>Estimates</t>
  </si>
  <si>
    <t>Std. Error</t>
  </si>
  <si>
    <t>95% Confidence Interval</t>
  </si>
  <si>
    <t>Lower Bound</t>
  </si>
  <si>
    <t>Upper Bound</t>
  </si>
  <si>
    <t>Pairwise Comparisons</t>
  </si>
  <si>
    <t>(I) time</t>
  </si>
  <si>
    <t>(J) time</t>
  </si>
  <si>
    <t>Mean Difference (I-J)</t>
  </si>
  <si>
    <t>Sig.b</t>
  </si>
  <si>
    <t>95% Confidence Interval for Differenceb</t>
  </si>
  <si>
    <t>5.171*</t>
  </si>
  <si>
    <t>3.943*</t>
  </si>
  <si>
    <t>3.143*</t>
  </si>
  <si>
    <t>-5.171*</t>
  </si>
  <si>
    <t>-3.943*</t>
  </si>
  <si>
    <t>-3.143*</t>
  </si>
  <si>
    <t>Based on estimated marginal means</t>
  </si>
  <si>
    <t>* The mean difference is significant at the</t>
  </si>
  <si>
    <t>b Adjustment for multiple comparisons: Least Significant Difference (equivalent to no adjustments).</t>
  </si>
  <si>
    <t>LeukPre</t>
  </si>
  <si>
    <t>LeukLap1</t>
  </si>
  <si>
    <t>LeukPost</t>
  </si>
  <si>
    <t>Leuk24h</t>
  </si>
  <si>
    <t>LeukLap1 - LeukPre</t>
  </si>
  <si>
    <t>LeukPost - LeukPre</t>
  </si>
  <si>
    <t>Leuk24h - LeukPre</t>
  </si>
  <si>
    <t>LeukPost - LeukLap1</t>
  </si>
  <si>
    <t>Leuk24h - LeukLap1</t>
  </si>
  <si>
    <t>Leuk24h - LeukPost</t>
  </si>
  <si>
    <t>-1.407b</t>
  </si>
  <si>
    <t>-2.366b</t>
  </si>
  <si>
    <t>-1.482b</t>
  </si>
  <si>
    <t>-1.823c</t>
  </si>
  <si>
    <t>-2.366c</t>
  </si>
  <si>
    <t>c Based on positive ranks.</t>
  </si>
  <si>
    <t>%change</t>
  </si>
  <si>
    <t>pre-lap1</t>
  </si>
  <si>
    <t>pre-post</t>
  </si>
  <si>
    <t>pre-24</t>
  </si>
  <si>
    <t>lap1-post</t>
  </si>
  <si>
    <t>lap1-24</t>
  </si>
  <si>
    <t>post-24</t>
  </si>
  <si>
    <t>10km</t>
  </si>
  <si>
    <t>Pre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</si>
</sst>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3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 applyFill="1"/>
    <xf numFmtId="0" fontId="3" fillId="0" borderId="0" xfId="1" applyFont="1" applyFill="1"/>
    <xf numFmtId="0" fontId="3" fillId="0" borderId="0" xfId="0" applyFont="1" applyFill="1" applyAlignment="1">
      <alignment horizontal="center"/>
    </xf>
    <xf numFmtId="2" fontId="2" fillId="0" borderId="1" xfId="0" applyNumberFormat="1" applyFont="1" applyFill="1" applyBorder="1"/>
    <xf numFmtId="2" fontId="3" fillId="0" borderId="1" xfId="0" applyNumberFormat="1" applyFont="1" applyFill="1" applyBorder="1" applyAlignment="1">
      <alignment horizontal="center"/>
    </xf>
    <xf numFmtId="2" fontId="2" fillId="0" borderId="1" xfId="1" applyNumberFormat="1" applyFont="1" applyFill="1" applyBorder="1"/>
    <xf numFmtId="2" fontId="3" fillId="0" borderId="1" xfId="1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" fontId="3" fillId="4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2" fontId="3" fillId="7" borderId="1" xfId="0" applyNumberFormat="1" applyFont="1" applyFill="1" applyBorder="1" applyAlignment="1">
      <alignment horizontal="center"/>
    </xf>
    <xf numFmtId="164" fontId="3" fillId="5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2" fillId="9" borderId="1" xfId="0" applyFont="1" applyFill="1" applyBorder="1" applyAlignment="1">
      <alignment horizontal="center"/>
    </xf>
    <xf numFmtId="2" fontId="3" fillId="9" borderId="1" xfId="0" applyNumberFormat="1" applyFont="1" applyFill="1" applyBorder="1" applyAlignment="1">
      <alignment horizontal="center"/>
    </xf>
    <xf numFmtId="2" fontId="3" fillId="9" borderId="1" xfId="1" applyNumberFormat="1" applyFont="1" applyFill="1" applyBorder="1" applyAlignment="1">
      <alignment horizontal="center"/>
    </xf>
    <xf numFmtId="164" fontId="3" fillId="9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0" fontId="0" fillId="10" borderId="0" xfId="0" applyFill="1"/>
    <xf numFmtId="0" fontId="0" fillId="11" borderId="0" xfId="0" applyFill="1"/>
  </cellXfs>
  <cellStyles count="2">
    <cellStyle name="Neutral" xfId="1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3F8"/>
      <color rgb="FFA4E9F2"/>
      <color rgb="FFFCAB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Creatine</a:t>
            </a:r>
            <a:r>
              <a:rPr lang="en-US" baseline="0"/>
              <a:t> Kinase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'CK, Hct, RBC, WBC'!$F$2:$I$2</c:f>
              <c:strCache>
                <c:ptCount val="4"/>
                <c:pt idx="0">
                  <c:v>V2b-CK</c:v>
                </c:pt>
                <c:pt idx="1">
                  <c:v>V2L1-CK</c:v>
                </c:pt>
                <c:pt idx="2">
                  <c:v>V2F-CK</c:v>
                </c:pt>
                <c:pt idx="3">
                  <c:v>V3-CK</c:v>
                </c:pt>
              </c:strCache>
            </c:strRef>
          </c:cat>
          <c:val>
            <c:numRef>
              <c:f>'CK, Hct, RBC, WBC'!$F$16:$I$16</c:f>
              <c:numCache>
                <c:formatCode>0.0</c:formatCode>
                <c:ptCount val="4"/>
                <c:pt idx="0">
                  <c:v>184.3</c:v>
                </c:pt>
                <c:pt idx="1">
                  <c:v>259.625</c:v>
                </c:pt>
                <c:pt idx="2">
                  <c:v>779.75</c:v>
                </c:pt>
                <c:pt idx="3">
                  <c:v>1507.5454545454545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3-4899-8F00-1F6A505D1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431792"/>
        <c:axId val="345437616"/>
      </c:lineChart>
      <c:catAx>
        <c:axId val="3454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37616"/>
        <c:crosses val="autoZero"/>
        <c:auto val="1"/>
        <c:lblAlgn val="ctr"/>
        <c:lblOffset val="100"/>
        <c:noMultiLvlLbl val="0"/>
      </c:catAx>
      <c:valAx>
        <c:axId val="3454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Hematocrit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'CK, Hct, RBC, WBC'!$K$2:$N$2</c:f>
              <c:strCache>
                <c:ptCount val="4"/>
                <c:pt idx="0">
                  <c:v>V2b-Hct</c:v>
                </c:pt>
                <c:pt idx="1">
                  <c:v>V2L1-Hct</c:v>
                </c:pt>
                <c:pt idx="2">
                  <c:v>V2F-Hct</c:v>
                </c:pt>
                <c:pt idx="3">
                  <c:v>V3-Hct</c:v>
                </c:pt>
              </c:strCache>
            </c:strRef>
          </c:cat>
          <c:val>
            <c:numRef>
              <c:f>'CK, Hct, RBC, WBC'!$K$16:$N$16</c:f>
              <c:numCache>
                <c:formatCode>0.0</c:formatCode>
                <c:ptCount val="4"/>
                <c:pt idx="0">
                  <c:v>43.57</c:v>
                </c:pt>
                <c:pt idx="1">
                  <c:v>43.099999999999994</c:v>
                </c:pt>
                <c:pt idx="2">
                  <c:v>41.928571428571431</c:v>
                </c:pt>
                <c:pt idx="3">
                  <c:v>39.836363636363636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9-4159-877F-AE69CCE92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431792"/>
        <c:axId val="345437616"/>
      </c:lineChart>
      <c:catAx>
        <c:axId val="3454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37616"/>
        <c:crosses val="autoZero"/>
        <c:auto val="1"/>
        <c:lblAlgn val="ctr"/>
        <c:lblOffset val="100"/>
        <c:noMultiLvlLbl val="0"/>
      </c:catAx>
      <c:valAx>
        <c:axId val="345437616"/>
        <c:scaling>
          <c:orientation val="minMax"/>
          <c:max val="5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Hemoglobin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'CK, Hct, RBC, WBC'!$P$2:$S$2</c:f>
              <c:strCache>
                <c:ptCount val="4"/>
                <c:pt idx="0">
                  <c:v>V2b-Hb</c:v>
                </c:pt>
                <c:pt idx="1">
                  <c:v>V2L1-Hb</c:v>
                </c:pt>
                <c:pt idx="2">
                  <c:v>V2F-Hb</c:v>
                </c:pt>
                <c:pt idx="3">
                  <c:v>V3-Hb</c:v>
                </c:pt>
              </c:strCache>
            </c:strRef>
          </c:cat>
          <c:val>
            <c:numRef>
              <c:f>'CK, Hct, RBC, WBC'!$P$16:$S$16</c:f>
              <c:numCache>
                <c:formatCode>0.0</c:formatCode>
                <c:ptCount val="4"/>
                <c:pt idx="0">
                  <c:v>15.02</c:v>
                </c:pt>
                <c:pt idx="1">
                  <c:v>14.950000000000001</c:v>
                </c:pt>
                <c:pt idx="2">
                  <c:v>14.428571428571429</c:v>
                </c:pt>
                <c:pt idx="3">
                  <c:v>13.745454545454544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6-48B6-8FB1-403C94C42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431792"/>
        <c:axId val="345437616"/>
      </c:lineChart>
      <c:catAx>
        <c:axId val="3454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37616"/>
        <c:crosses val="autoZero"/>
        <c:auto val="1"/>
        <c:lblAlgn val="ctr"/>
        <c:lblOffset val="100"/>
        <c:noMultiLvlLbl val="0"/>
      </c:catAx>
      <c:valAx>
        <c:axId val="345437616"/>
        <c:scaling>
          <c:orientation val="minMax"/>
          <c:max val="2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</a:t>
            </a:r>
            <a:r>
              <a:rPr lang="en-US" baseline="0"/>
              <a:t> Cell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'CK, Hct, RBC, WBC'!$U$2:$X$2</c:f>
              <c:strCache>
                <c:ptCount val="4"/>
                <c:pt idx="0">
                  <c:v>V2b-RC</c:v>
                </c:pt>
                <c:pt idx="1">
                  <c:v>V2L1-RC</c:v>
                </c:pt>
                <c:pt idx="2">
                  <c:v>V2F-RC</c:v>
                </c:pt>
                <c:pt idx="3">
                  <c:v>V3-RC</c:v>
                </c:pt>
              </c:strCache>
            </c:strRef>
          </c:cat>
          <c:val>
            <c:numRef>
              <c:f>'CK, Hct, RBC, WBC'!$U$16:$X$16</c:f>
              <c:numCache>
                <c:formatCode>0.0</c:formatCode>
                <c:ptCount val="4"/>
                <c:pt idx="0">
                  <c:v>4.9509999999999996</c:v>
                </c:pt>
                <c:pt idx="1">
                  <c:v>4.9512499999999999</c:v>
                </c:pt>
                <c:pt idx="2">
                  <c:v>4.7314285714285713</c:v>
                </c:pt>
                <c:pt idx="3">
                  <c:v>4.5154545454545456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5-42F8-949E-B0DB31CBC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431792"/>
        <c:axId val="345437616"/>
      </c:lineChart>
      <c:catAx>
        <c:axId val="3454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37616"/>
        <c:crosses val="autoZero"/>
        <c:auto val="1"/>
        <c:lblAlgn val="ctr"/>
        <c:lblOffset val="100"/>
        <c:noMultiLvlLbl val="0"/>
      </c:catAx>
      <c:valAx>
        <c:axId val="345437616"/>
        <c:scaling>
          <c:orientation val="minMax"/>
          <c:max val="5.5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</a:t>
            </a:r>
            <a:r>
              <a:rPr lang="en-US" baseline="0"/>
              <a:t> Cell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'CK, Hct, RBC, WBC'!$Z$2:$AC$2</c:f>
              <c:strCache>
                <c:ptCount val="4"/>
                <c:pt idx="0">
                  <c:v>V2b-WC</c:v>
                </c:pt>
                <c:pt idx="1">
                  <c:v>V2L1-WC</c:v>
                </c:pt>
                <c:pt idx="2">
                  <c:v>V2F-WC</c:v>
                </c:pt>
                <c:pt idx="3">
                  <c:v>V3-WC</c:v>
                </c:pt>
              </c:strCache>
            </c:strRef>
          </c:cat>
          <c:val>
            <c:numRef>
              <c:f>'CK, Hct, RBC, WBC'!$Z$16:$AC$16</c:f>
              <c:numCache>
                <c:formatCode>0.0</c:formatCode>
                <c:ptCount val="4"/>
                <c:pt idx="0">
                  <c:v>6.24</c:v>
                </c:pt>
                <c:pt idx="1">
                  <c:v>7.4750000000000005</c:v>
                </c:pt>
                <c:pt idx="2">
                  <c:v>15.328571428571431</c:v>
                </c:pt>
                <c:pt idx="3">
                  <c:v>6.5818181818181811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1-4E5F-B0FD-D566C802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431792"/>
        <c:axId val="345437616"/>
      </c:lineChart>
      <c:catAx>
        <c:axId val="3454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37616"/>
        <c:crosses val="autoZero"/>
        <c:auto val="1"/>
        <c:lblAlgn val="ctr"/>
        <c:lblOffset val="100"/>
        <c:noMultiLvlLbl val="0"/>
      </c:catAx>
      <c:valAx>
        <c:axId val="3454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Figures!$C$3:$F$3</c:f>
                <c:numCache>
                  <c:formatCode>General</c:formatCode>
                  <c:ptCount val="4"/>
                  <c:pt idx="0">
                    <c:v>113.21272994775022</c:v>
                  </c:pt>
                  <c:pt idx="1">
                    <c:v>154.15385403643242</c:v>
                  </c:pt>
                  <c:pt idx="2">
                    <c:v>415.5900280668094</c:v>
                  </c:pt>
                  <c:pt idx="3">
                    <c:v>1814.5589196075373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Figures!$C$1:$F$1</c:f>
              <c:strCache>
                <c:ptCount val="4"/>
                <c:pt idx="0">
                  <c:v>Pre Race</c:v>
                </c:pt>
                <c:pt idx="1">
                  <c:v>10km</c:v>
                </c:pt>
                <c:pt idx="2">
                  <c:v>Post Race</c:v>
                </c:pt>
                <c:pt idx="3">
                  <c:v>24hr Post Race</c:v>
                </c:pt>
              </c:strCache>
            </c:strRef>
          </c:cat>
          <c:val>
            <c:numRef>
              <c:f>Figures!$C$2:$F$2</c:f>
              <c:numCache>
                <c:formatCode>General</c:formatCode>
                <c:ptCount val="4"/>
                <c:pt idx="0">
                  <c:v>184.3</c:v>
                </c:pt>
                <c:pt idx="1">
                  <c:v>259.625</c:v>
                </c:pt>
                <c:pt idx="2">
                  <c:v>779.75</c:v>
                </c:pt>
                <c:pt idx="3">
                  <c:v>1507.5454545454545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9-BE45-9303-AB126564E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5943328"/>
        <c:axId val="1555881952"/>
      </c:barChart>
      <c:catAx>
        <c:axId val="155594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81952"/>
        <c:crosses val="autoZero"/>
        <c:auto val="1"/>
        <c:lblAlgn val="ctr"/>
        <c:lblOffset val="100"/>
        <c:noMultiLvlLbl val="0"/>
      </c:catAx>
      <c:valAx>
        <c:axId val="1555881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Creatine Kinase (U/L)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4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Figures!$M$3:$P$3</c:f>
                <c:numCache>
                  <c:formatCode>General</c:formatCode>
                  <c:ptCount val="4"/>
                  <c:pt idx="0">
                    <c:v>2.7059810297438038</c:v>
                  </c:pt>
                  <c:pt idx="1">
                    <c:v>2.897289373584508</c:v>
                  </c:pt>
                  <c:pt idx="2">
                    <c:v>2.8123029031467461</c:v>
                  </c:pt>
                  <c:pt idx="3">
                    <c:v>2.2557804535338657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Figures!$M$1:$P$1</c:f>
              <c:strCache>
                <c:ptCount val="4"/>
                <c:pt idx="0">
                  <c:v>Pre Race</c:v>
                </c:pt>
                <c:pt idx="1">
                  <c:v>10km</c:v>
                </c:pt>
                <c:pt idx="2">
                  <c:v>Post Race</c:v>
                </c:pt>
                <c:pt idx="3">
                  <c:v>24hr Post Race</c:v>
                </c:pt>
              </c:strCache>
            </c:strRef>
          </c:cat>
          <c:val>
            <c:numRef>
              <c:f>Figures!$M$2:$P$2</c:f>
              <c:numCache>
                <c:formatCode>General</c:formatCode>
                <c:ptCount val="4"/>
                <c:pt idx="0">
                  <c:v>43.57</c:v>
                </c:pt>
                <c:pt idx="1">
                  <c:v>43.099999999999994</c:v>
                </c:pt>
                <c:pt idx="2">
                  <c:v>41.928571428571431</c:v>
                </c:pt>
                <c:pt idx="3">
                  <c:v>39.836363636363636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A-F747-9BA2-87619201F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771696"/>
        <c:axId val="1564909232"/>
      </c:barChart>
      <c:catAx>
        <c:axId val="156477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09232"/>
        <c:crosses val="autoZero"/>
        <c:auto val="1"/>
        <c:lblAlgn val="ctr"/>
        <c:lblOffset val="100"/>
        <c:noMultiLvlLbl val="0"/>
      </c:catAx>
      <c:valAx>
        <c:axId val="15649092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Hematocrit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7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Figures!$U$3:$X$3</c:f>
                <c:numCache>
                  <c:formatCode>General</c:formatCode>
                  <c:ptCount val="4"/>
                  <c:pt idx="0">
                    <c:v>1.8727282534076088</c:v>
                  </c:pt>
                  <c:pt idx="1">
                    <c:v>1.5480402357266301</c:v>
                  </c:pt>
                  <c:pt idx="2">
                    <c:v>3.9313756225670242</c:v>
                  </c:pt>
                  <c:pt idx="3">
                    <c:v>1.0428980600405655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Figures!$U$1:$X$1</c:f>
              <c:strCache>
                <c:ptCount val="4"/>
                <c:pt idx="0">
                  <c:v>Pre Race</c:v>
                </c:pt>
                <c:pt idx="1">
                  <c:v>10km</c:v>
                </c:pt>
                <c:pt idx="2">
                  <c:v>Post Race</c:v>
                </c:pt>
                <c:pt idx="3">
                  <c:v>24hr Post Race</c:v>
                </c:pt>
              </c:strCache>
            </c:strRef>
          </c:cat>
          <c:val>
            <c:numRef>
              <c:f>Figures!$U$2:$X$2</c:f>
              <c:numCache>
                <c:formatCode>General</c:formatCode>
                <c:ptCount val="4"/>
                <c:pt idx="0">
                  <c:v>6.24</c:v>
                </c:pt>
                <c:pt idx="1">
                  <c:v>7.4750000000000005</c:v>
                </c:pt>
                <c:pt idx="2">
                  <c:v>15.328571428571431</c:v>
                </c:pt>
                <c:pt idx="3">
                  <c:v>6.5818181818181811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D-2D42-BA56-D9A62F54A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3284384"/>
        <c:axId val="1563217664"/>
      </c:barChart>
      <c:catAx>
        <c:axId val="156328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17664"/>
        <c:crosses val="autoZero"/>
        <c:auto val="1"/>
        <c:lblAlgn val="ctr"/>
        <c:lblOffset val="100"/>
        <c:noMultiLvlLbl val="0"/>
      </c:catAx>
      <c:valAx>
        <c:axId val="1563217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Leukocytes (million/uL)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8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24</xdr:row>
      <xdr:rowOff>66674</xdr:rowOff>
    </xdr:from>
    <xdr:to>
      <xdr:col>8</xdr:col>
      <xdr:colOff>790575</xdr:colOff>
      <xdr:row>38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24</xdr:row>
      <xdr:rowOff>76200</xdr:rowOff>
    </xdr:from>
    <xdr:to>
      <xdr:col>13</xdr:col>
      <xdr:colOff>785813</xdr:colOff>
      <xdr:row>38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66675</xdr:colOff>
      <xdr:row>24</xdr:row>
      <xdr:rowOff>104775</xdr:rowOff>
    </xdr:from>
    <xdr:to>
      <xdr:col>18</xdr:col>
      <xdr:colOff>766763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114300</xdr:colOff>
      <xdr:row>24</xdr:row>
      <xdr:rowOff>114300</xdr:rowOff>
    </xdr:from>
    <xdr:to>
      <xdr:col>23</xdr:col>
      <xdr:colOff>814388</xdr:colOff>
      <xdr:row>38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114300</xdr:colOff>
      <xdr:row>24</xdr:row>
      <xdr:rowOff>114300</xdr:rowOff>
    </xdr:from>
    <xdr:to>
      <xdr:col>28</xdr:col>
      <xdr:colOff>814388</xdr:colOff>
      <xdr:row>38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311150</xdr:colOff>
      <xdr:row>5</xdr:row>
      <xdr:rowOff>25400</xdr:rowOff>
    </xdr:from>
    <xdr:to>
      <xdr:col>6</xdr:col>
      <xdr:colOff>609600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29E5A-9BEB-154A-B239-721BA203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5</xdr:row>
      <xdr:rowOff>38100</xdr:rowOff>
    </xdr:from>
    <xdr:to>
      <xdr:col>16</xdr:col>
      <xdr:colOff>463550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47D82-B9A3-7D41-8F12-A78B041DA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25400</xdr:colOff>
      <xdr:row>4</xdr:row>
      <xdr:rowOff>25400</xdr:rowOff>
    </xdr:from>
    <xdr:to>
      <xdr:col>24</xdr:col>
      <xdr:colOff>469900</xdr:colOff>
      <xdr:row>18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38C741-A510-8447-8D1F-A24212671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"/>
  <sheetViews>
    <sheetView tabSelected="1" zoomScale="70" zoomScaleNormal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Z3" sqref="Z3:AC13"/>
    </sheetView>
  </sheetViews>
  <sheetFormatPr baseColWidth="10" defaultColWidth="9.1640625" defaultRowHeight="15" x14ac:dyDescent="0.2"/>
  <cols>
    <col min="1" max="1" width="14.33203125" style="1" customWidth="1"/>
    <col min="2" max="2" width="11.33203125" style="3" customWidth="1"/>
    <col min="3" max="3" width="8.1640625" style="3" customWidth="1"/>
    <col min="4" max="4" width="21.1640625" style="3" customWidth="1"/>
    <col min="5" max="29" width="13.5" style="3" customWidth="1"/>
    <col min="30" max="16384" width="9.1640625" style="1"/>
  </cols>
  <sheetData>
    <row r="1" spans="1:29" x14ac:dyDescent="0.2">
      <c r="E1" s="11"/>
      <c r="F1" s="11"/>
      <c r="G1" s="11" t="s">
        <v>35</v>
      </c>
      <c r="H1" s="11"/>
      <c r="I1" s="11"/>
      <c r="J1" s="10"/>
      <c r="K1" s="10"/>
      <c r="L1" s="10" t="s">
        <v>36</v>
      </c>
      <c r="M1" s="10"/>
      <c r="N1" s="10"/>
      <c r="O1" s="18"/>
      <c r="P1" s="18"/>
      <c r="Q1" s="18" t="s">
        <v>37</v>
      </c>
      <c r="R1" s="18"/>
      <c r="S1" s="18"/>
      <c r="T1" s="39"/>
      <c r="U1" s="39"/>
      <c r="V1" s="39" t="s">
        <v>38</v>
      </c>
      <c r="W1" s="39"/>
      <c r="X1" s="39"/>
      <c r="Y1" s="16"/>
      <c r="Z1" s="16"/>
      <c r="AA1" s="16" t="s">
        <v>39</v>
      </c>
      <c r="AB1" s="16"/>
      <c r="AC1" s="16"/>
    </row>
    <row r="2" spans="1:29" x14ac:dyDescent="0.2">
      <c r="A2" s="8" t="s">
        <v>0</v>
      </c>
      <c r="B2" s="9" t="s">
        <v>13</v>
      </c>
      <c r="C2" s="9" t="s">
        <v>16</v>
      </c>
      <c r="D2" s="9" t="s">
        <v>12</v>
      </c>
      <c r="E2" s="12" t="s">
        <v>20</v>
      </c>
      <c r="F2" s="12" t="s">
        <v>21</v>
      </c>
      <c r="G2" s="12" t="s">
        <v>22</v>
      </c>
      <c r="H2" s="12" t="s">
        <v>23</v>
      </c>
      <c r="I2" s="12" t="s">
        <v>24</v>
      </c>
      <c r="J2" s="15" t="s">
        <v>25</v>
      </c>
      <c r="K2" s="15" t="s">
        <v>26</v>
      </c>
      <c r="L2" s="15" t="s">
        <v>27</v>
      </c>
      <c r="M2" s="15" t="s">
        <v>28</v>
      </c>
      <c r="N2" s="15" t="s">
        <v>29</v>
      </c>
      <c r="O2" s="19" t="s">
        <v>30</v>
      </c>
      <c r="P2" s="19" t="s">
        <v>31</v>
      </c>
      <c r="Q2" s="19" t="s">
        <v>32</v>
      </c>
      <c r="R2" s="19" t="s">
        <v>33</v>
      </c>
      <c r="S2" s="19" t="s">
        <v>34</v>
      </c>
      <c r="T2" s="40" t="s">
        <v>40</v>
      </c>
      <c r="U2" s="40" t="s">
        <v>41</v>
      </c>
      <c r="V2" s="40" t="s">
        <v>42</v>
      </c>
      <c r="W2" s="40" t="s">
        <v>43</v>
      </c>
      <c r="X2" s="40" t="s">
        <v>44</v>
      </c>
      <c r="Y2" s="17" t="s">
        <v>45</v>
      </c>
      <c r="Z2" s="17" t="s">
        <v>46</v>
      </c>
      <c r="AA2" s="17" t="s">
        <v>47</v>
      </c>
      <c r="AB2" s="17" t="s">
        <v>48</v>
      </c>
      <c r="AC2" s="17" t="s">
        <v>49</v>
      </c>
    </row>
    <row r="3" spans="1:29" x14ac:dyDescent="0.2">
      <c r="A3" s="4" t="s">
        <v>1</v>
      </c>
      <c r="B3" s="5">
        <v>38</v>
      </c>
      <c r="C3" s="5" t="s">
        <v>14</v>
      </c>
      <c r="D3" s="5" t="s">
        <v>15</v>
      </c>
      <c r="E3" s="13">
        <v>53</v>
      </c>
      <c r="F3" s="13">
        <v>82</v>
      </c>
      <c r="G3" s="13">
        <v>94</v>
      </c>
      <c r="H3" s="26"/>
      <c r="I3" s="13">
        <v>1422</v>
      </c>
      <c r="J3" s="20">
        <v>44.1</v>
      </c>
      <c r="K3" s="20">
        <v>48.2</v>
      </c>
      <c r="L3" s="20">
        <v>46.9</v>
      </c>
      <c r="M3" s="20">
        <v>42.5</v>
      </c>
      <c r="N3" s="20">
        <v>38.799999999999997</v>
      </c>
      <c r="O3" s="21">
        <v>15.5</v>
      </c>
      <c r="P3" s="21">
        <v>16.8</v>
      </c>
      <c r="Q3" s="21">
        <v>16.2</v>
      </c>
      <c r="R3" s="21">
        <v>15.1</v>
      </c>
      <c r="S3" s="21">
        <v>13.8</v>
      </c>
      <c r="T3" s="41">
        <v>5.0199999999999996</v>
      </c>
      <c r="U3" s="41">
        <v>5.43</v>
      </c>
      <c r="V3" s="41">
        <v>5.3</v>
      </c>
      <c r="W3" s="41">
        <v>4.91</v>
      </c>
      <c r="X3" s="41">
        <v>4.42</v>
      </c>
      <c r="Y3" s="24">
        <v>4.9000000000000004</v>
      </c>
      <c r="Z3" s="24">
        <v>6.3</v>
      </c>
      <c r="AA3" s="24">
        <v>8.6999999999999993</v>
      </c>
      <c r="AB3" s="24">
        <v>10</v>
      </c>
      <c r="AC3" s="24">
        <v>6.2</v>
      </c>
    </row>
    <row r="4" spans="1:29" x14ac:dyDescent="0.2">
      <c r="A4" s="4" t="s">
        <v>2</v>
      </c>
      <c r="B4" s="5">
        <v>48</v>
      </c>
      <c r="C4" s="5" t="s">
        <v>14</v>
      </c>
      <c r="D4" s="5" t="s">
        <v>17</v>
      </c>
      <c r="E4" s="13">
        <v>106</v>
      </c>
      <c r="F4" s="13">
        <v>154</v>
      </c>
      <c r="G4" s="13">
        <v>210</v>
      </c>
      <c r="H4" s="13">
        <v>574</v>
      </c>
      <c r="I4" s="13">
        <v>694</v>
      </c>
      <c r="J4" s="20">
        <v>41.8</v>
      </c>
      <c r="K4" s="20">
        <v>40</v>
      </c>
      <c r="L4" s="20">
        <v>42.2</v>
      </c>
      <c r="M4" s="20">
        <v>39.4</v>
      </c>
      <c r="N4" s="20">
        <v>36</v>
      </c>
      <c r="O4" s="21">
        <v>14.9</v>
      </c>
      <c r="P4" s="21">
        <v>14.4</v>
      </c>
      <c r="Q4" s="21">
        <v>14.8</v>
      </c>
      <c r="R4" s="21">
        <v>14.2</v>
      </c>
      <c r="S4" s="21">
        <v>13</v>
      </c>
      <c r="T4" s="41">
        <v>4.76</v>
      </c>
      <c r="U4" s="41">
        <v>4.58</v>
      </c>
      <c r="V4" s="41">
        <v>4.8499999999999996</v>
      </c>
      <c r="W4" s="41">
        <v>4.47</v>
      </c>
      <c r="X4" s="41">
        <v>4.1100000000000003</v>
      </c>
      <c r="Y4" s="24">
        <v>5.4</v>
      </c>
      <c r="Z4" s="24">
        <v>7.5</v>
      </c>
      <c r="AA4" s="24">
        <v>7</v>
      </c>
      <c r="AB4" s="24">
        <v>16.600000000000001</v>
      </c>
      <c r="AC4" s="24">
        <v>7.5</v>
      </c>
    </row>
    <row r="5" spans="1:29" x14ac:dyDescent="0.2">
      <c r="A5" s="4" t="s">
        <v>3</v>
      </c>
      <c r="B5" s="5">
        <v>39</v>
      </c>
      <c r="C5" s="5" t="s">
        <v>14</v>
      </c>
      <c r="D5" s="5" t="s">
        <v>15</v>
      </c>
      <c r="E5" s="13">
        <v>1020</v>
      </c>
      <c r="F5" s="13">
        <v>217</v>
      </c>
      <c r="G5" s="13">
        <v>281</v>
      </c>
      <c r="H5" s="13">
        <v>1217</v>
      </c>
      <c r="I5" s="13">
        <v>3498</v>
      </c>
      <c r="J5" s="20">
        <v>43.8</v>
      </c>
      <c r="K5" s="20">
        <v>45</v>
      </c>
      <c r="L5" s="20">
        <v>45.8</v>
      </c>
      <c r="M5" s="20">
        <v>43.1</v>
      </c>
      <c r="N5" s="20">
        <v>41.6</v>
      </c>
      <c r="O5" s="21">
        <v>15</v>
      </c>
      <c r="P5" s="21">
        <v>15.5</v>
      </c>
      <c r="Q5" s="21">
        <v>15.9</v>
      </c>
      <c r="R5" s="21">
        <v>15.1</v>
      </c>
      <c r="S5" s="21">
        <v>14.1</v>
      </c>
      <c r="T5" s="41">
        <v>4.96</v>
      </c>
      <c r="U5" s="41">
        <v>5.31</v>
      </c>
      <c r="V5" s="41">
        <v>5.28</v>
      </c>
      <c r="W5" s="41">
        <v>4.8899999999999997</v>
      </c>
      <c r="X5" s="41">
        <v>4.75</v>
      </c>
      <c r="Y5" s="24">
        <v>5</v>
      </c>
      <c r="Z5" s="24">
        <v>5.0999999999999996</v>
      </c>
      <c r="AA5" s="24">
        <v>6.8</v>
      </c>
      <c r="AB5" s="24">
        <v>20.8</v>
      </c>
      <c r="AC5" s="24">
        <v>5.8</v>
      </c>
    </row>
    <row r="6" spans="1:29" s="2" customFormat="1" x14ac:dyDescent="0.2">
      <c r="A6" s="6" t="s">
        <v>4</v>
      </c>
      <c r="B6" s="7">
        <v>31</v>
      </c>
      <c r="C6" s="7" t="s">
        <v>18</v>
      </c>
      <c r="D6" s="7" t="s">
        <v>15</v>
      </c>
      <c r="E6" s="14">
        <v>169</v>
      </c>
      <c r="F6" s="14">
        <v>141</v>
      </c>
      <c r="G6" s="14">
        <v>183</v>
      </c>
      <c r="H6" s="14">
        <v>1390</v>
      </c>
      <c r="I6" s="14">
        <v>6275</v>
      </c>
      <c r="J6" s="22">
        <v>43.5</v>
      </c>
      <c r="K6" s="22">
        <v>41.7</v>
      </c>
      <c r="L6" s="22">
        <v>39.700000000000003</v>
      </c>
      <c r="M6" s="22">
        <v>37.1</v>
      </c>
      <c r="N6" s="22">
        <v>37.1</v>
      </c>
      <c r="O6" s="23">
        <v>15</v>
      </c>
      <c r="P6" s="23">
        <v>14.9</v>
      </c>
      <c r="Q6" s="23">
        <v>14</v>
      </c>
      <c r="R6" s="23">
        <v>12.9</v>
      </c>
      <c r="S6" s="23">
        <v>12.9</v>
      </c>
      <c r="T6" s="42">
        <v>4.88</v>
      </c>
      <c r="U6" s="42">
        <v>4.63</v>
      </c>
      <c r="V6" s="42">
        <v>4.54</v>
      </c>
      <c r="W6" s="42">
        <v>4.03</v>
      </c>
      <c r="X6" s="42">
        <v>4.0199999999999996</v>
      </c>
      <c r="Y6" s="25">
        <v>9.1</v>
      </c>
      <c r="Z6" s="25">
        <v>5.8</v>
      </c>
      <c r="AA6" s="25">
        <v>6.3</v>
      </c>
      <c r="AB6" s="25">
        <v>19.2</v>
      </c>
      <c r="AC6" s="25">
        <v>6</v>
      </c>
    </row>
    <row r="7" spans="1:29" x14ac:dyDescent="0.2">
      <c r="A7" s="4" t="s">
        <v>5</v>
      </c>
      <c r="B7" s="5">
        <v>45</v>
      </c>
      <c r="C7" s="5" t="s">
        <v>18</v>
      </c>
      <c r="D7" s="5" t="s">
        <v>17</v>
      </c>
      <c r="E7" s="13">
        <v>87</v>
      </c>
      <c r="F7" s="13">
        <v>127</v>
      </c>
      <c r="G7" s="26"/>
      <c r="H7" s="13">
        <v>318</v>
      </c>
      <c r="I7" s="13">
        <v>427</v>
      </c>
      <c r="J7" s="20">
        <v>39.5</v>
      </c>
      <c r="K7" s="20">
        <v>39.299999999999997</v>
      </c>
      <c r="L7" s="27"/>
      <c r="M7" s="27"/>
      <c r="N7" s="20">
        <v>41</v>
      </c>
      <c r="O7" s="21">
        <v>13.7</v>
      </c>
      <c r="P7" s="21">
        <v>13.6</v>
      </c>
      <c r="Q7" s="27"/>
      <c r="R7" s="27"/>
      <c r="S7" s="21">
        <v>13.7</v>
      </c>
      <c r="T7" s="41">
        <v>4.3600000000000003</v>
      </c>
      <c r="U7" s="41">
        <v>4.28</v>
      </c>
      <c r="V7" s="28"/>
      <c r="W7" s="28"/>
      <c r="X7" s="41">
        <v>4.3899999999999997</v>
      </c>
      <c r="Y7" s="24">
        <v>4.8</v>
      </c>
      <c r="Z7" s="24">
        <v>4.0999999999999996</v>
      </c>
      <c r="AA7" s="27"/>
      <c r="AB7" s="27"/>
      <c r="AC7" s="24">
        <v>5</v>
      </c>
    </row>
    <row r="8" spans="1:29" x14ac:dyDescent="0.2">
      <c r="A8" s="4" t="s">
        <v>6</v>
      </c>
      <c r="B8" s="5">
        <v>40</v>
      </c>
      <c r="C8" s="5" t="s">
        <v>14</v>
      </c>
      <c r="D8" s="5" t="s">
        <v>15</v>
      </c>
      <c r="E8" s="13">
        <v>266</v>
      </c>
      <c r="F8" s="13">
        <v>455</v>
      </c>
      <c r="G8" s="13">
        <v>593</v>
      </c>
      <c r="H8" s="13">
        <v>934</v>
      </c>
      <c r="I8" s="13">
        <v>781</v>
      </c>
      <c r="J8" s="20">
        <v>44.5</v>
      </c>
      <c r="K8" s="20">
        <v>44.5</v>
      </c>
      <c r="L8" s="20">
        <v>45.7</v>
      </c>
      <c r="M8" s="27"/>
      <c r="N8" s="20">
        <v>42.4</v>
      </c>
      <c r="O8" s="21">
        <v>15.5</v>
      </c>
      <c r="P8" s="21">
        <v>15.4</v>
      </c>
      <c r="Q8" s="21">
        <v>16</v>
      </c>
      <c r="R8" s="27"/>
      <c r="S8" s="21">
        <v>14.4</v>
      </c>
      <c r="T8" s="41">
        <v>4.92</v>
      </c>
      <c r="U8" s="41">
        <v>4.88</v>
      </c>
      <c r="V8" s="41">
        <v>5.13</v>
      </c>
      <c r="W8" s="28"/>
      <c r="X8" s="41">
        <v>4.7</v>
      </c>
      <c r="Y8" s="24">
        <v>6.1</v>
      </c>
      <c r="Z8" s="24">
        <v>6.6</v>
      </c>
      <c r="AA8" s="24">
        <v>7.1</v>
      </c>
      <c r="AB8" s="27"/>
      <c r="AC8" s="24">
        <v>6.8</v>
      </c>
    </row>
    <row r="9" spans="1:29" x14ac:dyDescent="0.2">
      <c r="A9" s="4" t="s">
        <v>7</v>
      </c>
      <c r="B9" s="5">
        <v>38</v>
      </c>
      <c r="C9" s="5" t="s">
        <v>18</v>
      </c>
      <c r="D9" s="5" t="s">
        <v>15</v>
      </c>
      <c r="E9" s="13">
        <v>88</v>
      </c>
      <c r="F9" s="13">
        <v>153</v>
      </c>
      <c r="G9" s="13">
        <v>179</v>
      </c>
      <c r="H9" s="26"/>
      <c r="I9" s="13">
        <v>524</v>
      </c>
      <c r="J9" s="20">
        <v>39.799999999999997</v>
      </c>
      <c r="K9" s="20">
        <v>42.8</v>
      </c>
      <c r="L9" s="20">
        <v>39</v>
      </c>
      <c r="M9" s="20">
        <v>41.9</v>
      </c>
      <c r="N9" s="20">
        <v>37.200000000000003</v>
      </c>
      <c r="O9" s="21">
        <v>13.3</v>
      </c>
      <c r="P9" s="21">
        <v>14.1</v>
      </c>
      <c r="Q9" s="21">
        <v>13.2</v>
      </c>
      <c r="R9" s="21">
        <v>13.2</v>
      </c>
      <c r="S9" s="21">
        <v>12.5</v>
      </c>
      <c r="T9" s="41">
        <v>4.4000000000000004</v>
      </c>
      <c r="U9" s="41">
        <v>4.74</v>
      </c>
      <c r="V9" s="41">
        <v>4.4400000000000004</v>
      </c>
      <c r="W9" s="41">
        <v>4.4800000000000004</v>
      </c>
      <c r="X9" s="41">
        <v>4.28</v>
      </c>
      <c r="Y9" s="24">
        <v>3.5</v>
      </c>
      <c r="Z9" s="24">
        <v>5.3</v>
      </c>
      <c r="AA9" s="24">
        <v>9.3000000000000007</v>
      </c>
      <c r="AB9" s="24">
        <v>12</v>
      </c>
      <c r="AC9" s="24">
        <v>6.9</v>
      </c>
    </row>
    <row r="10" spans="1:29" x14ac:dyDescent="0.2">
      <c r="A10" s="4" t="s">
        <v>8</v>
      </c>
      <c r="B10" s="5">
        <v>56</v>
      </c>
      <c r="C10" s="5" t="s">
        <v>14</v>
      </c>
      <c r="D10" s="5" t="s">
        <v>15</v>
      </c>
      <c r="E10" s="13">
        <v>115</v>
      </c>
      <c r="F10" s="26"/>
      <c r="G10" s="26"/>
      <c r="H10" s="26"/>
      <c r="I10" s="13">
        <v>224</v>
      </c>
      <c r="J10" s="20">
        <v>43.9</v>
      </c>
      <c r="K10" s="27"/>
      <c r="L10" s="27"/>
      <c r="M10" s="27"/>
      <c r="N10" s="20">
        <v>42.4</v>
      </c>
      <c r="O10" s="21">
        <v>15.9</v>
      </c>
      <c r="P10" s="27"/>
      <c r="Q10" s="27"/>
      <c r="R10" s="27"/>
      <c r="S10" s="21">
        <v>15.1</v>
      </c>
      <c r="T10" s="41">
        <v>4.8099999999999996</v>
      </c>
      <c r="U10" s="28"/>
      <c r="V10" s="28"/>
      <c r="W10" s="28"/>
      <c r="X10" s="41">
        <v>4.63</v>
      </c>
      <c r="Y10" s="24">
        <v>7.5</v>
      </c>
      <c r="Z10" s="27"/>
      <c r="AA10" s="27"/>
      <c r="AB10" s="27"/>
      <c r="AC10" s="24">
        <v>8.1999999999999993</v>
      </c>
    </row>
    <row r="11" spans="1:29" s="2" customFormat="1" x14ac:dyDescent="0.2">
      <c r="A11" s="6" t="s">
        <v>9</v>
      </c>
      <c r="B11" s="7">
        <v>33</v>
      </c>
      <c r="C11" s="7" t="s">
        <v>14</v>
      </c>
      <c r="D11" s="7" t="s">
        <v>15</v>
      </c>
      <c r="E11" s="14">
        <v>259</v>
      </c>
      <c r="F11" s="14">
        <v>295</v>
      </c>
      <c r="G11" s="14">
        <v>347</v>
      </c>
      <c r="H11" s="14">
        <v>547</v>
      </c>
      <c r="I11" s="14">
        <v>684</v>
      </c>
      <c r="J11" s="22">
        <v>42.8</v>
      </c>
      <c r="K11" s="22">
        <v>44</v>
      </c>
      <c r="L11" s="22">
        <v>42.1</v>
      </c>
      <c r="M11" s="22">
        <v>45</v>
      </c>
      <c r="N11" s="22">
        <v>41.2</v>
      </c>
      <c r="O11" s="23">
        <v>14.5</v>
      </c>
      <c r="P11" s="23">
        <v>14.7</v>
      </c>
      <c r="Q11" s="23">
        <v>14.3</v>
      </c>
      <c r="R11" s="23">
        <v>15.3</v>
      </c>
      <c r="S11" s="23">
        <v>13.7</v>
      </c>
      <c r="T11" s="42">
        <v>5.3</v>
      </c>
      <c r="U11" s="42">
        <v>5.43</v>
      </c>
      <c r="V11" s="42">
        <v>5.27</v>
      </c>
      <c r="W11" s="42">
        <v>5.51</v>
      </c>
      <c r="X11" s="42">
        <v>5.01</v>
      </c>
      <c r="Y11" s="25">
        <v>4.7</v>
      </c>
      <c r="Z11" s="25">
        <v>4.8</v>
      </c>
      <c r="AA11" s="25">
        <v>5.0999999999999996</v>
      </c>
      <c r="AB11" s="25">
        <v>12.8</v>
      </c>
      <c r="AC11" s="25">
        <v>5.3</v>
      </c>
    </row>
    <row r="12" spans="1:29" x14ac:dyDescent="0.2">
      <c r="A12" s="4" t="s">
        <v>10</v>
      </c>
      <c r="B12" s="5">
        <v>32</v>
      </c>
      <c r="C12" s="5" t="s">
        <v>14</v>
      </c>
      <c r="D12" s="5" t="s">
        <v>19</v>
      </c>
      <c r="E12" s="13">
        <v>192</v>
      </c>
      <c r="F12" s="13">
        <v>105</v>
      </c>
      <c r="G12" s="13">
        <v>190</v>
      </c>
      <c r="H12" s="13">
        <v>264</v>
      </c>
      <c r="I12" s="13">
        <v>786</v>
      </c>
      <c r="J12" s="20">
        <v>41.1</v>
      </c>
      <c r="K12" s="20">
        <v>46</v>
      </c>
      <c r="L12" s="20">
        <v>43.4</v>
      </c>
      <c r="M12" s="20">
        <v>44.5</v>
      </c>
      <c r="N12" s="20">
        <v>39.6</v>
      </c>
      <c r="O12" s="21">
        <v>14.6</v>
      </c>
      <c r="P12" s="21">
        <v>15.7</v>
      </c>
      <c r="Q12" s="21">
        <v>15.2</v>
      </c>
      <c r="R12" s="21">
        <v>15.2</v>
      </c>
      <c r="S12" s="21">
        <v>13.8</v>
      </c>
      <c r="T12" s="41">
        <v>4.58</v>
      </c>
      <c r="U12" s="41">
        <v>5.04</v>
      </c>
      <c r="V12" s="41">
        <v>4.8</v>
      </c>
      <c r="W12" s="41">
        <v>4.83</v>
      </c>
      <c r="X12" s="41">
        <v>4.43</v>
      </c>
      <c r="Y12" s="24">
        <v>7.4</v>
      </c>
      <c r="Z12" s="24">
        <v>10.8</v>
      </c>
      <c r="AA12" s="24">
        <v>9.5</v>
      </c>
      <c r="AB12" s="24">
        <v>15.9</v>
      </c>
      <c r="AC12" s="24">
        <v>8</v>
      </c>
    </row>
    <row r="13" spans="1:29" x14ac:dyDescent="0.2">
      <c r="A13" s="4" t="s">
        <v>11</v>
      </c>
      <c r="B13" s="5">
        <v>38</v>
      </c>
      <c r="C13" s="5" t="s">
        <v>14</v>
      </c>
      <c r="D13" s="5" t="s">
        <v>15</v>
      </c>
      <c r="E13" s="13">
        <v>447</v>
      </c>
      <c r="F13" s="13">
        <v>114</v>
      </c>
      <c r="G13" s="26"/>
      <c r="H13" s="13">
        <v>994</v>
      </c>
      <c r="I13" s="13">
        <v>1268</v>
      </c>
      <c r="J13" s="20">
        <v>42.3</v>
      </c>
      <c r="K13" s="20">
        <v>44.2</v>
      </c>
      <c r="L13" s="27"/>
      <c r="M13" s="27"/>
      <c r="N13" s="20">
        <v>40.9</v>
      </c>
      <c r="O13" s="21">
        <v>14.7</v>
      </c>
      <c r="P13" s="21">
        <v>15.1</v>
      </c>
      <c r="Q13" s="27"/>
      <c r="R13" s="27"/>
      <c r="S13" s="21">
        <v>14.2</v>
      </c>
      <c r="T13" s="41">
        <v>5.0599999999999996</v>
      </c>
      <c r="U13" s="41">
        <v>5.19</v>
      </c>
      <c r="V13" s="28"/>
      <c r="W13" s="28"/>
      <c r="X13" s="41">
        <v>4.93</v>
      </c>
      <c r="Y13" s="24">
        <v>6.1</v>
      </c>
      <c r="Z13" s="24">
        <v>6.1</v>
      </c>
      <c r="AA13" s="27"/>
      <c r="AB13" s="27"/>
      <c r="AC13" s="24">
        <v>6.7</v>
      </c>
    </row>
    <row r="16" spans="1:29" x14ac:dyDescent="0.2">
      <c r="D16" s="3" t="s">
        <v>50</v>
      </c>
      <c r="E16" s="32">
        <f>AVERAGE(E3:E13)</f>
        <v>254.72727272727272</v>
      </c>
      <c r="F16" s="32">
        <f t="shared" ref="F16:AC16" si="0">AVERAGE(F3:F13)</f>
        <v>184.3</v>
      </c>
      <c r="G16" s="32">
        <f t="shared" si="0"/>
        <v>259.625</v>
      </c>
      <c r="H16" s="32">
        <f t="shared" si="0"/>
        <v>779.75</v>
      </c>
      <c r="I16" s="32">
        <f t="shared" si="0"/>
        <v>1507.5454545454545</v>
      </c>
      <c r="J16" s="31">
        <f t="shared" si="0"/>
        <v>42.463636363636368</v>
      </c>
      <c r="K16" s="31">
        <f t="shared" si="0"/>
        <v>43.57</v>
      </c>
      <c r="L16" s="31">
        <f t="shared" si="0"/>
        <v>43.099999999999994</v>
      </c>
      <c r="M16" s="31">
        <f t="shared" si="0"/>
        <v>41.928571428571431</v>
      </c>
      <c r="N16" s="31">
        <f t="shared" si="0"/>
        <v>39.836363636363636</v>
      </c>
      <c r="O16" s="30">
        <f t="shared" si="0"/>
        <v>14.781818181818181</v>
      </c>
      <c r="P16" s="30">
        <f t="shared" si="0"/>
        <v>15.02</v>
      </c>
      <c r="Q16" s="30">
        <f t="shared" si="0"/>
        <v>14.950000000000001</v>
      </c>
      <c r="R16" s="30">
        <f t="shared" si="0"/>
        <v>14.428571428571429</v>
      </c>
      <c r="S16" s="30">
        <f t="shared" si="0"/>
        <v>13.745454545454544</v>
      </c>
      <c r="T16" s="43">
        <f t="shared" si="0"/>
        <v>4.8227272727272723</v>
      </c>
      <c r="U16" s="43">
        <f t="shared" si="0"/>
        <v>4.9509999999999996</v>
      </c>
      <c r="V16" s="43">
        <f t="shared" si="0"/>
        <v>4.9512499999999999</v>
      </c>
      <c r="W16" s="43">
        <f t="shared" si="0"/>
        <v>4.7314285714285713</v>
      </c>
      <c r="X16" s="43">
        <f t="shared" si="0"/>
        <v>4.5154545454545456</v>
      </c>
      <c r="Y16" s="29">
        <f t="shared" si="0"/>
        <v>5.8636363636363633</v>
      </c>
      <c r="Z16" s="29">
        <f t="shared" si="0"/>
        <v>6.24</v>
      </c>
      <c r="AA16" s="29">
        <f t="shared" si="0"/>
        <v>7.4750000000000005</v>
      </c>
      <c r="AB16" s="29">
        <f t="shared" si="0"/>
        <v>15.328571428571431</v>
      </c>
      <c r="AC16" s="29">
        <f t="shared" si="0"/>
        <v>6.5818181818181811</v>
      </c>
    </row>
    <row r="17" spans="4:29" x14ac:dyDescent="0.2">
      <c r="D17" s="3" t="s">
        <v>51</v>
      </c>
      <c r="E17" s="32">
        <f>STDEV(E3:E13)</f>
        <v>277.90433278705495</v>
      </c>
      <c r="F17" s="32">
        <f t="shared" ref="F17:AC17" si="1">STDEV(F3:F13)</f>
        <v>113.21272994775022</v>
      </c>
      <c r="G17" s="32">
        <f t="shared" si="1"/>
        <v>154.15385403643242</v>
      </c>
      <c r="H17" s="32">
        <f t="shared" si="1"/>
        <v>415.5900280668094</v>
      </c>
      <c r="I17" s="32">
        <f t="shared" si="1"/>
        <v>1814.5589196075373</v>
      </c>
      <c r="J17" s="31">
        <f t="shared" si="1"/>
        <v>1.7339392880217737</v>
      </c>
      <c r="K17" s="31">
        <f t="shared" si="1"/>
        <v>2.7059810297438038</v>
      </c>
      <c r="L17" s="31">
        <f t="shared" si="1"/>
        <v>2.897289373584508</v>
      </c>
      <c r="M17" s="31">
        <f t="shared" si="1"/>
        <v>2.8123029031467461</v>
      </c>
      <c r="N17" s="31">
        <f t="shared" si="1"/>
        <v>2.2557804535338657</v>
      </c>
      <c r="O17" s="30">
        <f t="shared" si="1"/>
        <v>0.76657443450480633</v>
      </c>
      <c r="P17" s="30">
        <f t="shared" si="1"/>
        <v>0.90529307716095786</v>
      </c>
      <c r="Q17" s="30">
        <f t="shared" si="1"/>
        <v>1.0717142476292028</v>
      </c>
      <c r="R17" s="30">
        <f t="shared" si="1"/>
        <v>1.01277553570092</v>
      </c>
      <c r="S17" s="30">
        <f t="shared" si="1"/>
        <v>0.73670025975784259</v>
      </c>
      <c r="T17" s="43">
        <f t="shared" si="1"/>
        <v>0.28467844699207218</v>
      </c>
      <c r="U17" s="43">
        <f t="shared" si="1"/>
        <v>0.39345901946708489</v>
      </c>
      <c r="V17" s="43">
        <f t="shared" si="1"/>
        <v>0.34369577494389658</v>
      </c>
      <c r="W17" s="43">
        <f t="shared" si="1"/>
        <v>0.46484508428179838</v>
      </c>
      <c r="X17" s="43">
        <f t="shared" si="1"/>
        <v>0.31875895709340107</v>
      </c>
      <c r="Y17" s="29">
        <f t="shared" si="1"/>
        <v>1.5995453899609908</v>
      </c>
      <c r="Z17" s="29">
        <f t="shared" si="1"/>
        <v>1.8727282534076088</v>
      </c>
      <c r="AA17" s="29">
        <f t="shared" si="1"/>
        <v>1.5480402357266301</v>
      </c>
      <c r="AB17" s="29">
        <f t="shared" si="1"/>
        <v>3.9313756225670242</v>
      </c>
      <c r="AC17" s="29">
        <f t="shared" si="1"/>
        <v>1.0428980600405655</v>
      </c>
    </row>
    <row r="18" spans="4:29" x14ac:dyDescent="0.2">
      <c r="D18" s="3" t="s">
        <v>52</v>
      </c>
      <c r="E18" s="32">
        <f>E17/(SQRT(COUNT(E3:E13)))</f>
        <v>83.791309042611218</v>
      </c>
      <c r="F18" s="32">
        <f t="shared" ref="F18:AC18" si="2">F17/(SQRT(COUNT(F3:F13)))</f>
        <v>35.801008676044617</v>
      </c>
      <c r="G18" s="32">
        <f t="shared" si="2"/>
        <v>54.501617767601296</v>
      </c>
      <c r="H18" s="32">
        <f t="shared" si="2"/>
        <v>146.93326351977427</v>
      </c>
      <c r="I18" s="32">
        <f t="shared" si="2"/>
        <v>547.11009966644269</v>
      </c>
      <c r="J18" s="31">
        <f t="shared" si="2"/>
        <v>0.52280236614765507</v>
      </c>
      <c r="K18" s="31">
        <f t="shared" si="2"/>
        <v>0.8557063359198257</v>
      </c>
      <c r="L18" s="31">
        <f t="shared" si="2"/>
        <v>1.0243464815606649</v>
      </c>
      <c r="M18" s="31">
        <f t="shared" si="2"/>
        <v>1.0629505847301797</v>
      </c>
      <c r="N18" s="31">
        <f t="shared" si="2"/>
        <v>0.6801433976172333</v>
      </c>
      <c r="O18" s="30">
        <f t="shared" si="2"/>
        <v>0.23113088846648297</v>
      </c>
      <c r="P18" s="30">
        <f t="shared" si="2"/>
        <v>0.28627880738111855</v>
      </c>
      <c r="Q18" s="30">
        <f t="shared" si="2"/>
        <v>0.378908205996424</v>
      </c>
      <c r="R18" s="30">
        <f t="shared" si="2"/>
        <v>0.38279317162783605</v>
      </c>
      <c r="S18" s="30">
        <f t="shared" si="2"/>
        <v>0.22212348587037484</v>
      </c>
      <c r="T18" s="43">
        <f t="shared" si="2"/>
        <v>8.5833781324889294E-2</v>
      </c>
      <c r="U18" s="43">
        <f t="shared" si="2"/>
        <v>0.12442266674525179</v>
      </c>
      <c r="V18" s="43">
        <f t="shared" si="2"/>
        <v>0.12151480656399738</v>
      </c>
      <c r="W18" s="43">
        <f t="shared" si="2"/>
        <v>0.17569492731149974</v>
      </c>
      <c r="X18" s="43">
        <f t="shared" si="2"/>
        <v>9.6109441749437016E-2</v>
      </c>
      <c r="Y18" s="29">
        <f t="shared" si="2"/>
        <v>0.48228108124030161</v>
      </c>
      <c r="Z18" s="29">
        <f t="shared" si="2"/>
        <v>0.5922086719317029</v>
      </c>
      <c r="AA18" s="29">
        <f t="shared" si="2"/>
        <v>0.5473148741159608</v>
      </c>
      <c r="AB18" s="29">
        <f t="shared" si="2"/>
        <v>1.4859203153848679</v>
      </c>
      <c r="AC18" s="29">
        <f t="shared" si="2"/>
        <v>0.31444559634037217</v>
      </c>
    </row>
    <row r="20" spans="4:29" x14ac:dyDescent="0.2">
      <c r="D20" s="3" t="s">
        <v>56</v>
      </c>
      <c r="E20" s="33"/>
      <c r="F20" s="35">
        <f>TTEST(F3:F13,E3:E13,2,2)</f>
        <v>0.46495836649059175</v>
      </c>
      <c r="G20" s="35">
        <f>TTEST(G3:G13,E3:E13,2,2)</f>
        <v>0.96474391072307186</v>
      </c>
      <c r="H20" s="35">
        <f>TTEST(H3:H13,E3:E13,2,2)</f>
        <v>4.1423008090644281E-3</v>
      </c>
      <c r="I20" s="35">
        <f t="shared" ref="I20" si="3">TTEST(I3:I13,$E3:$E13,2,2)</f>
        <v>3.488223655069575E-2</v>
      </c>
      <c r="J20" s="33"/>
      <c r="K20" s="37">
        <f>TTEST(K3:K13,J3:J13,2,2)</f>
        <v>0.27390592909315181</v>
      </c>
      <c r="L20" s="37">
        <f>TTEST(L3:L13,J3:J13,2,2)</f>
        <v>0.556982829711681</v>
      </c>
      <c r="M20" s="37">
        <f>TTEST(M3:M13,J3:J13,2,2)</f>
        <v>0.62197563664941147</v>
      </c>
      <c r="N20" s="37">
        <f t="shared" ref="N20" si="4">TTEST(N3:N13,$E3:$E13,2,2)</f>
        <v>1.8490230987036956E-2</v>
      </c>
      <c r="O20" s="33"/>
      <c r="P20" s="38">
        <f>TTEST(P3:P13,O3:O13,2,2)</f>
        <v>0.52175822304539499</v>
      </c>
      <c r="Q20" s="38">
        <f>TTEST(Q3:Q13,O3:O13,2,2)</f>
        <v>0.69410779938790412</v>
      </c>
      <c r="R20" s="38">
        <f>TTEST(R3:R13,O3:O13,2,2)</f>
        <v>0.41189089074962981</v>
      </c>
      <c r="S20" s="38">
        <f t="shared" ref="S20" si="5">TTEST(S3:S13,$E3:$E13,2,2)</f>
        <v>9.3414672780252287E-3</v>
      </c>
      <c r="T20" s="33"/>
      <c r="U20" s="44">
        <f>TTEST(U3:U13,T3:T13,2,2)</f>
        <v>0.39942224802094306</v>
      </c>
      <c r="V20" s="44">
        <f>TTEST(V3:V13,T3:T13,2,2)</f>
        <v>0.38523112395776449</v>
      </c>
      <c r="W20" s="44">
        <f>TTEST(W3:W13,T3:T13,2,2)</f>
        <v>0.60993231096262057</v>
      </c>
      <c r="X20" s="44">
        <f t="shared" ref="X20" si="6">TTEST(X3:X13,$E3:$E13,2,2)</f>
        <v>7.3001914161438114E-3</v>
      </c>
      <c r="Y20" s="33"/>
      <c r="Z20" s="36">
        <f>TTEST(Z3:Z13,Y3:Y13,2,2)</f>
        <v>0.62512163004362598</v>
      </c>
      <c r="AA20" s="36">
        <f>TTEST(AA3:AA13,Y3:Y13,2,2)</f>
        <v>4.2184422588695404E-2</v>
      </c>
      <c r="AB20" s="36">
        <f>TTEST(AB3:AB13,Y3:Y13,2,2)</f>
        <v>2.1199381202235697E-6</v>
      </c>
      <c r="AC20" s="36">
        <f t="shared" ref="AC20" si="7">TTEST(AC3:AC13,$E3:$E13,2,2)</f>
        <v>7.7163187862418726E-3</v>
      </c>
    </row>
    <row r="21" spans="4:29" x14ac:dyDescent="0.2">
      <c r="D21" s="3" t="s">
        <v>53</v>
      </c>
      <c r="E21" s="34"/>
      <c r="F21" s="34"/>
      <c r="G21" s="35">
        <f>TTEST(G3:G13,F3:F13,2,2)</f>
        <v>0.24882319465519159</v>
      </c>
      <c r="H21" s="35">
        <f>TTEST(H3:H13,F3:F13,2,2)</f>
        <v>4.8271924215829352E-4</v>
      </c>
      <c r="I21" s="35">
        <f>TTEST(I3:I13,F3:F13,2,2)</f>
        <v>3.3187217775451368E-2</v>
      </c>
      <c r="J21" s="34"/>
      <c r="K21" s="34"/>
      <c r="L21" s="37">
        <f>TTEST(L3:L13,K3:K13,2,2)</f>
        <v>0.72724209384551997</v>
      </c>
      <c r="M21" s="37">
        <f>TTEST(M3:M13,K3:K13,2,2)</f>
        <v>0.2443948681043534</v>
      </c>
      <c r="N21" s="37">
        <f>TTEST(N3:N13,K3:K13,2,2)</f>
        <v>2.7032635928401633E-3</v>
      </c>
      <c r="O21" s="34"/>
      <c r="P21" s="34"/>
      <c r="Q21" s="38">
        <f>TTEST(Q3:Q13,P3:P13,2,2)</f>
        <v>0.88237361600025743</v>
      </c>
      <c r="R21" s="38">
        <f>TTEST(R3:R13,P3:P13,2,2)</f>
        <v>0.22565036613894995</v>
      </c>
      <c r="S21" s="38">
        <f>TTEST(S3:S13,P3:P13,2,2)</f>
        <v>2.1212189827507469E-3</v>
      </c>
      <c r="T21" s="34"/>
      <c r="U21" s="34"/>
      <c r="V21" s="44">
        <f>TTEST(V3:V13,U3:U13,2,2)</f>
        <v>0.99888859244118611</v>
      </c>
      <c r="W21" s="44">
        <f>TTEST(W3:W13,U3:U13,2,2)</f>
        <v>0.30937488810703295</v>
      </c>
      <c r="X21" s="44">
        <f>TTEST(X3:X13,U3:U13,2,2)</f>
        <v>1.1441671980806149E-2</v>
      </c>
      <c r="Y21" s="34"/>
      <c r="Z21" s="34"/>
      <c r="AA21" s="36">
        <f>TTEST(AA3:AA13,Z3:Z13,2,2)</f>
        <v>0.1536239498774554</v>
      </c>
      <c r="AB21" s="36">
        <f>TTEST(AB3:AB13,Z3:Z13,2,2)</f>
        <v>1.1802987422203798E-5</v>
      </c>
      <c r="AC21" s="36">
        <f>TTEST(AC3:AC13,Z3:Z13,2,2)</f>
        <v>0.60671812277249138</v>
      </c>
    </row>
    <row r="22" spans="4:29" x14ac:dyDescent="0.2">
      <c r="D22" s="3" t="s">
        <v>54</v>
      </c>
      <c r="E22" s="33"/>
      <c r="F22" s="33"/>
      <c r="G22" s="33"/>
      <c r="H22" s="35">
        <f>TTEST(H3:H13,G3:G13,2,2)</f>
        <v>5.0679864919577584E-3</v>
      </c>
      <c r="I22" s="35">
        <f>TTEST(I3:I13,G3:G13,2,2)</f>
        <v>7.1140777467716076E-2</v>
      </c>
      <c r="J22" s="33"/>
      <c r="K22" s="33"/>
      <c r="L22" s="33"/>
      <c r="M22" s="37">
        <f>TTEST(M3:M13,L3:L13,2,2)</f>
        <v>0.44265635495451638</v>
      </c>
      <c r="N22" s="37">
        <f>TTEST(N3:N13,L3:L13,2,2)</f>
        <v>1.3226921571772984E-2</v>
      </c>
      <c r="O22" s="33"/>
      <c r="P22" s="33"/>
      <c r="Q22" s="33"/>
      <c r="R22" s="38">
        <f>TTEST(R3:R13,Q3:Q13,2,2)</f>
        <v>0.35254958746573573</v>
      </c>
      <c r="S22" s="38">
        <f>TTEST(S3:S13,Q3:Q13,2,2)</f>
        <v>9.7011310538788875E-3</v>
      </c>
      <c r="T22" s="33"/>
      <c r="U22" s="33"/>
      <c r="V22" s="33"/>
      <c r="W22" s="44">
        <f>TTEST(W3:W13,V3:V13,2,2)</f>
        <v>0.31243158378137631</v>
      </c>
      <c r="X22" s="44">
        <f>TTEST(X3:X13,V3:V13,2,2)</f>
        <v>1.1109767252425606E-2</v>
      </c>
      <c r="Y22" s="33"/>
      <c r="Z22" s="33"/>
      <c r="AA22" s="33"/>
      <c r="AB22" s="36">
        <f>TTEST(AB3:AB13,AA3:AA13,2,2)</f>
        <v>1.6287505568852136E-4</v>
      </c>
      <c r="AC22" s="36">
        <f>TTEST(AC3:AC13,AA3:AA13,2,2)</f>
        <v>0.15011713001166524</v>
      </c>
    </row>
    <row r="23" spans="4:29" x14ac:dyDescent="0.2">
      <c r="D23" s="3" t="s">
        <v>55</v>
      </c>
      <c r="E23" s="33"/>
      <c r="F23" s="33"/>
      <c r="G23" s="33"/>
      <c r="H23" s="33"/>
      <c r="I23" s="35">
        <f>TTEST(I3:I13,H3:H13,2,2)</f>
        <v>0.28440979715663911</v>
      </c>
      <c r="J23" s="33"/>
      <c r="K23" s="33"/>
      <c r="L23" s="33"/>
      <c r="M23" s="33"/>
      <c r="N23" s="37">
        <f>TTEST(N3:N13,M3:M13,2,2)</f>
        <v>0.10007598398546572</v>
      </c>
      <c r="O23" s="33"/>
      <c r="P23" s="33"/>
      <c r="Q23" s="33"/>
      <c r="R23" s="33"/>
      <c r="S23" s="38">
        <f>TTEST(S3:S13,R3:R13,2,2)</f>
        <v>0.11624876433498174</v>
      </c>
      <c r="T23" s="33"/>
      <c r="U23" s="33"/>
      <c r="V23" s="33"/>
      <c r="W23" s="33"/>
      <c r="X23" s="44">
        <f>TTEST(X3:X13,W3:W13,2,2)</f>
        <v>0.25719968564018136</v>
      </c>
      <c r="Y23" s="33"/>
      <c r="Z23" s="33"/>
      <c r="AA23" s="33"/>
      <c r="AB23" s="33"/>
      <c r="AC23" s="36">
        <f>TTEST(AC3:AC13,AB3:AB13,2,2)</f>
        <v>2.4763145697427316E-6</v>
      </c>
    </row>
    <row r="24" spans="4:29" x14ac:dyDescent="0.2">
      <c r="D24" s="3" t="s">
        <v>57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</sheetData>
  <conditionalFormatting sqref="F20:I20 G21:I21 H22:I22 I23">
    <cfRule type="cellIs" dxfId="4" priority="5" operator="lessThan">
      <formula>0.05000000001</formula>
    </cfRule>
  </conditionalFormatting>
  <conditionalFormatting sqref="K20:N20 L21:N21 M22:N22 N23">
    <cfRule type="cellIs" dxfId="3" priority="4" operator="lessThan">
      <formula>0.05000000001</formula>
    </cfRule>
  </conditionalFormatting>
  <conditionalFormatting sqref="P20:S20 Q21:S21 R22:S22 S23">
    <cfRule type="cellIs" dxfId="2" priority="3" operator="lessThan">
      <formula>0.05000000001</formula>
    </cfRule>
  </conditionalFormatting>
  <conditionalFormatting sqref="U20:X20 V21:X21 W22:X22 X23">
    <cfRule type="cellIs" dxfId="1" priority="2" operator="lessThan">
      <formula>0.05000000001</formula>
    </cfRule>
  </conditionalFormatting>
  <conditionalFormatting sqref="Z20:AC20 AA21:AC21 AB22:AC22 AC23">
    <cfRule type="cellIs" dxfId="0" priority="1" operator="lessThan">
      <formula>0.05000000001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C22A-D036-5B4E-BDCE-F3D3EF72B584}">
  <dimension ref="A1:M28"/>
  <sheetViews>
    <sheetView workbookViewId="0">
      <selection activeCell="L14" sqref="L14:L21"/>
    </sheetView>
  </sheetViews>
  <sheetFormatPr baseColWidth="10" defaultRowHeight="15" x14ac:dyDescent="0.2"/>
  <sheetData>
    <row r="1" spans="1:13" x14ac:dyDescent="0.2">
      <c r="A1" t="s">
        <v>91</v>
      </c>
    </row>
    <row r="2" spans="1:13" x14ac:dyDescent="0.2">
      <c r="B2" t="s">
        <v>92</v>
      </c>
      <c r="E2" t="s">
        <v>93</v>
      </c>
    </row>
    <row r="3" spans="1:13" x14ac:dyDescent="0.2">
      <c r="B3" t="s">
        <v>94</v>
      </c>
      <c r="C3" t="s">
        <v>65</v>
      </c>
      <c r="D3" t="s">
        <v>95</v>
      </c>
      <c r="E3" t="s">
        <v>94</v>
      </c>
      <c r="F3" t="s">
        <v>65</v>
      </c>
      <c r="G3" t="s">
        <v>95</v>
      </c>
    </row>
    <row r="4" spans="1:13" x14ac:dyDescent="0.2">
      <c r="A4" t="s">
        <v>73</v>
      </c>
      <c r="B4">
        <v>0.215</v>
      </c>
      <c r="C4">
        <v>6</v>
      </c>
      <c r="D4" t="s">
        <v>96</v>
      </c>
      <c r="E4">
        <v>0.88900000000000001</v>
      </c>
      <c r="F4">
        <v>6</v>
      </c>
      <c r="G4">
        <v>0.315</v>
      </c>
    </row>
    <row r="5" spans="1:13" x14ac:dyDescent="0.2">
      <c r="A5" t="s">
        <v>74</v>
      </c>
      <c r="B5">
        <v>0.22600000000000001</v>
      </c>
      <c r="C5">
        <v>6</v>
      </c>
      <c r="D5" t="s">
        <v>96</v>
      </c>
      <c r="E5">
        <v>0.80600000000000005</v>
      </c>
      <c r="F5">
        <v>6</v>
      </c>
      <c r="G5">
        <v>6.6000000000000003E-2</v>
      </c>
    </row>
    <row r="6" spans="1:13" x14ac:dyDescent="0.2">
      <c r="A6" t="s">
        <v>75</v>
      </c>
      <c r="B6">
        <v>0.216</v>
      </c>
      <c r="C6">
        <v>6</v>
      </c>
      <c r="D6" t="s">
        <v>96</v>
      </c>
      <c r="E6">
        <v>0.94799999999999995</v>
      </c>
      <c r="F6">
        <v>6</v>
      </c>
      <c r="G6">
        <v>0.72399999999999998</v>
      </c>
    </row>
    <row r="7" spans="1:13" x14ac:dyDescent="0.2">
      <c r="A7" t="s">
        <v>76</v>
      </c>
      <c r="B7">
        <v>0.38400000000000001</v>
      </c>
      <c r="C7">
        <v>6</v>
      </c>
      <c r="D7">
        <v>6.0000000000000001E-3</v>
      </c>
      <c r="E7">
        <v>0.71599999999999997</v>
      </c>
      <c r="F7">
        <v>6</v>
      </c>
      <c r="G7" s="45">
        <v>8.9999999999999993E-3</v>
      </c>
    </row>
    <row r="8" spans="1:13" x14ac:dyDescent="0.2">
      <c r="A8" t="s">
        <v>97</v>
      </c>
    </row>
    <row r="9" spans="1:13" x14ac:dyDescent="0.2">
      <c r="A9" t="s">
        <v>98</v>
      </c>
    </row>
    <row r="14" spans="1:13" x14ac:dyDescent="0.2">
      <c r="A14" t="s">
        <v>62</v>
      </c>
      <c r="E14" t="s">
        <v>68</v>
      </c>
      <c r="L14" t="s">
        <v>150</v>
      </c>
    </row>
    <row r="15" spans="1:13" x14ac:dyDescent="0.2">
      <c r="A15" t="s">
        <v>63</v>
      </c>
      <c r="B15">
        <v>6</v>
      </c>
      <c r="F15" t="s">
        <v>63</v>
      </c>
      <c r="G15" t="s">
        <v>69</v>
      </c>
      <c r="H15" t="s">
        <v>70</v>
      </c>
      <c r="I15" t="s">
        <v>71</v>
      </c>
      <c r="J15" t="s">
        <v>72</v>
      </c>
    </row>
    <row r="16" spans="1:13" x14ac:dyDescent="0.2">
      <c r="A16" t="s">
        <v>64</v>
      </c>
      <c r="B16">
        <v>17</v>
      </c>
      <c r="E16" t="s">
        <v>73</v>
      </c>
      <c r="F16">
        <v>10</v>
      </c>
      <c r="G16">
        <v>184.3</v>
      </c>
      <c r="H16">
        <v>113.21272999999999</v>
      </c>
      <c r="I16">
        <v>82</v>
      </c>
      <c r="J16">
        <v>455</v>
      </c>
      <c r="L16" t="s">
        <v>151</v>
      </c>
      <c r="M16">
        <f>(G17-G16)/G16*100</f>
        <v>40.870862723819847</v>
      </c>
    </row>
    <row r="17" spans="1:13" x14ac:dyDescent="0.2">
      <c r="A17" t="s">
        <v>65</v>
      </c>
      <c r="B17">
        <v>3</v>
      </c>
      <c r="E17" t="s">
        <v>74</v>
      </c>
      <c r="F17">
        <v>8</v>
      </c>
      <c r="G17">
        <v>259.625</v>
      </c>
      <c r="H17">
        <v>154.15385000000001</v>
      </c>
      <c r="I17">
        <v>94</v>
      </c>
      <c r="J17">
        <v>593</v>
      </c>
      <c r="L17" t="s">
        <v>152</v>
      </c>
      <c r="M17">
        <f>(G18-G16)/G16*100</f>
        <v>323.08735756918071</v>
      </c>
    </row>
    <row r="18" spans="1:13" x14ac:dyDescent="0.2">
      <c r="A18" t="s">
        <v>66</v>
      </c>
      <c r="B18" s="45">
        <v>1E-3</v>
      </c>
      <c r="E18" t="s">
        <v>75</v>
      </c>
      <c r="F18">
        <v>8</v>
      </c>
      <c r="G18">
        <v>779.75</v>
      </c>
      <c r="H18">
        <v>415.59003000000001</v>
      </c>
      <c r="I18">
        <v>264</v>
      </c>
      <c r="J18">
        <v>1390</v>
      </c>
      <c r="L18" t="s">
        <v>153</v>
      </c>
      <c r="M18">
        <f>(G19-G16)/G16*100</f>
        <v>717.98453608247416</v>
      </c>
    </row>
    <row r="19" spans="1:13" x14ac:dyDescent="0.2">
      <c r="A19" t="s">
        <v>67</v>
      </c>
      <c r="E19" t="s">
        <v>76</v>
      </c>
      <c r="F19">
        <v>11</v>
      </c>
      <c r="G19">
        <v>1507.5454999999999</v>
      </c>
      <c r="H19">
        <v>1814.5589199999999</v>
      </c>
      <c r="I19">
        <v>224</v>
      </c>
      <c r="J19">
        <v>6275</v>
      </c>
      <c r="L19" t="s">
        <v>154</v>
      </c>
      <c r="M19">
        <f>(G18-G17)/G17*100</f>
        <v>200.33702455464612</v>
      </c>
    </row>
    <row r="20" spans="1:13" x14ac:dyDescent="0.2">
      <c r="L20" t="s">
        <v>155</v>
      </c>
      <c r="M20">
        <f>(G19-G17)/G17*100</f>
        <v>480.66268656716414</v>
      </c>
    </row>
    <row r="21" spans="1:13" x14ac:dyDescent="0.2">
      <c r="L21" t="s">
        <v>156</v>
      </c>
      <c r="M21">
        <f>(G19-G18)/G18*100</f>
        <v>93.337031099711439</v>
      </c>
    </row>
    <row r="23" spans="1:13" x14ac:dyDescent="0.2">
      <c r="A23" t="s">
        <v>62</v>
      </c>
    </row>
    <row r="24" spans="1:13" x14ac:dyDescent="0.2">
      <c r="B24" t="s">
        <v>77</v>
      </c>
      <c r="C24" t="s">
        <v>78</v>
      </c>
      <c r="D24" t="s">
        <v>79</v>
      </c>
      <c r="E24" t="s">
        <v>80</v>
      </c>
      <c r="F24" t="s">
        <v>81</v>
      </c>
      <c r="G24" t="s">
        <v>82</v>
      </c>
    </row>
    <row r="25" spans="1:13" x14ac:dyDescent="0.2">
      <c r="A25" t="s">
        <v>83</v>
      </c>
      <c r="B25" t="s">
        <v>84</v>
      </c>
      <c r="C25" t="s">
        <v>84</v>
      </c>
      <c r="D25" t="s">
        <v>85</v>
      </c>
      <c r="E25" t="s">
        <v>86</v>
      </c>
      <c r="F25" t="s">
        <v>84</v>
      </c>
      <c r="G25" t="s">
        <v>87</v>
      </c>
    </row>
    <row r="26" spans="1:13" x14ac:dyDescent="0.2">
      <c r="A26" t="s">
        <v>88</v>
      </c>
      <c r="B26" s="45">
        <v>1.2E-2</v>
      </c>
      <c r="C26" s="45">
        <v>1.2E-2</v>
      </c>
      <c r="D26" s="45">
        <v>5.0000000000000001E-3</v>
      </c>
      <c r="E26" s="45">
        <v>2.8000000000000001E-2</v>
      </c>
      <c r="F26" s="45">
        <v>1.2E-2</v>
      </c>
      <c r="G26" s="45">
        <v>0.05</v>
      </c>
    </row>
    <row r="27" spans="1:13" x14ac:dyDescent="0.2">
      <c r="A27" t="s">
        <v>89</v>
      </c>
    </row>
    <row r="28" spans="1:13" x14ac:dyDescent="0.2">
      <c r="A28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A85B-2367-9247-BF00-41C0D5B748DE}">
  <dimension ref="A1:J54"/>
  <sheetViews>
    <sheetView workbookViewId="0">
      <selection activeCell="I27" sqref="I27:I34"/>
    </sheetView>
  </sheetViews>
  <sheetFormatPr baseColWidth="10" defaultRowHeight="15" x14ac:dyDescent="0.2"/>
  <sheetData>
    <row r="1" spans="1:7" x14ac:dyDescent="0.2">
      <c r="A1" t="s">
        <v>91</v>
      </c>
    </row>
    <row r="2" spans="1:7" x14ac:dyDescent="0.2">
      <c r="B2" t="s">
        <v>92</v>
      </c>
      <c r="E2" t="s">
        <v>93</v>
      </c>
    </row>
    <row r="3" spans="1:7" x14ac:dyDescent="0.2">
      <c r="B3" t="s">
        <v>94</v>
      </c>
      <c r="C3" t="s">
        <v>65</v>
      </c>
      <c r="D3" t="s">
        <v>95</v>
      </c>
      <c r="E3" t="s">
        <v>94</v>
      </c>
      <c r="F3" t="s">
        <v>65</v>
      </c>
      <c r="G3" t="s">
        <v>95</v>
      </c>
    </row>
    <row r="4" spans="1:7" x14ac:dyDescent="0.2">
      <c r="A4" t="s">
        <v>99</v>
      </c>
      <c r="B4">
        <v>9.1999999999999998E-2</v>
      </c>
      <c r="C4">
        <v>7</v>
      </c>
      <c r="D4" t="s">
        <v>96</v>
      </c>
      <c r="E4">
        <v>0.996</v>
      </c>
      <c r="F4">
        <v>7</v>
      </c>
      <c r="G4">
        <v>1</v>
      </c>
    </row>
    <row r="5" spans="1:7" x14ac:dyDescent="0.2">
      <c r="A5" t="s">
        <v>100</v>
      </c>
      <c r="B5">
        <v>0.14299999999999999</v>
      </c>
      <c r="C5">
        <v>7</v>
      </c>
      <c r="D5" t="s">
        <v>96</v>
      </c>
      <c r="E5">
        <v>0.94799999999999995</v>
      </c>
      <c r="F5">
        <v>7</v>
      </c>
      <c r="G5">
        <v>0.70899999999999996</v>
      </c>
    </row>
    <row r="6" spans="1:7" x14ac:dyDescent="0.2">
      <c r="A6" t="s">
        <v>101</v>
      </c>
      <c r="B6">
        <v>0.21</v>
      </c>
      <c r="C6">
        <v>7</v>
      </c>
      <c r="D6" t="s">
        <v>96</v>
      </c>
      <c r="E6">
        <v>0.92800000000000005</v>
      </c>
      <c r="F6">
        <v>7</v>
      </c>
      <c r="G6">
        <v>0.53700000000000003</v>
      </c>
    </row>
    <row r="7" spans="1:7" x14ac:dyDescent="0.2">
      <c r="A7" t="s">
        <v>102</v>
      </c>
      <c r="B7">
        <v>0.19900000000000001</v>
      </c>
      <c r="C7">
        <v>7</v>
      </c>
      <c r="D7" t="s">
        <v>96</v>
      </c>
      <c r="E7">
        <v>0.93400000000000005</v>
      </c>
      <c r="F7">
        <v>7</v>
      </c>
      <c r="G7">
        <v>0.58499999999999996</v>
      </c>
    </row>
    <row r="8" spans="1:7" x14ac:dyDescent="0.2">
      <c r="A8" t="s">
        <v>97</v>
      </c>
    </row>
    <row r="9" spans="1:7" x14ac:dyDescent="0.2">
      <c r="A9" t="s">
        <v>98</v>
      </c>
    </row>
    <row r="14" spans="1:7" x14ac:dyDescent="0.2">
      <c r="A14" t="s">
        <v>103</v>
      </c>
    </row>
    <row r="15" spans="1:7" x14ac:dyDescent="0.2">
      <c r="A15" t="s">
        <v>104</v>
      </c>
    </row>
    <row r="16" spans="1:7" x14ac:dyDescent="0.2">
      <c r="A16" t="s">
        <v>105</v>
      </c>
      <c r="C16" t="s">
        <v>106</v>
      </c>
      <c r="D16" t="s">
        <v>65</v>
      </c>
      <c r="E16" t="s">
        <v>107</v>
      </c>
      <c r="F16" t="s">
        <v>18</v>
      </c>
      <c r="G16" t="s">
        <v>95</v>
      </c>
    </row>
    <row r="17" spans="1:10" x14ac:dyDescent="0.2">
      <c r="A17" t="s">
        <v>108</v>
      </c>
      <c r="B17" t="s">
        <v>109</v>
      </c>
      <c r="C17">
        <v>102.256</v>
      </c>
      <c r="D17">
        <v>3</v>
      </c>
      <c r="E17">
        <v>34.085000000000001</v>
      </c>
      <c r="F17">
        <v>12.262</v>
      </c>
      <c r="G17" s="45">
        <v>0</v>
      </c>
    </row>
    <row r="18" spans="1:10" x14ac:dyDescent="0.2">
      <c r="B18" t="s">
        <v>110</v>
      </c>
      <c r="C18">
        <v>102.256</v>
      </c>
      <c r="D18">
        <v>2.2109999999999999</v>
      </c>
      <c r="E18">
        <v>46.238999999999997</v>
      </c>
      <c r="F18">
        <v>12.262</v>
      </c>
      <c r="G18">
        <v>1E-3</v>
      </c>
    </row>
    <row r="19" spans="1:10" x14ac:dyDescent="0.2">
      <c r="B19" t="s">
        <v>111</v>
      </c>
      <c r="C19">
        <v>102.256</v>
      </c>
      <c r="D19">
        <v>3</v>
      </c>
      <c r="E19">
        <v>34.085000000000001</v>
      </c>
      <c r="F19">
        <v>12.262</v>
      </c>
      <c r="G19">
        <v>0</v>
      </c>
    </row>
    <row r="20" spans="1:10" x14ac:dyDescent="0.2">
      <c r="B20" t="s">
        <v>112</v>
      </c>
      <c r="C20">
        <v>102.256</v>
      </c>
      <c r="D20">
        <v>1</v>
      </c>
      <c r="E20">
        <v>102.256</v>
      </c>
      <c r="F20">
        <v>12.262</v>
      </c>
      <c r="G20">
        <v>1.2999999999999999E-2</v>
      </c>
    </row>
    <row r="21" spans="1:10" x14ac:dyDescent="0.2">
      <c r="A21" t="s">
        <v>113</v>
      </c>
      <c r="B21" t="s">
        <v>109</v>
      </c>
      <c r="C21">
        <v>50.033999999999999</v>
      </c>
      <c r="D21">
        <v>18</v>
      </c>
      <c r="E21">
        <v>2.78</v>
      </c>
    </row>
    <row r="22" spans="1:10" x14ac:dyDescent="0.2">
      <c r="B22" t="s">
        <v>110</v>
      </c>
      <c r="C22">
        <v>50.033999999999999</v>
      </c>
      <c r="D22">
        <v>13.269</v>
      </c>
      <c r="E22">
        <v>3.7709999999999999</v>
      </c>
    </row>
    <row r="23" spans="1:10" x14ac:dyDescent="0.2">
      <c r="B23" t="s">
        <v>111</v>
      </c>
      <c r="C23">
        <v>50.033999999999999</v>
      </c>
      <c r="D23">
        <v>18</v>
      </c>
      <c r="E23">
        <v>2.78</v>
      </c>
    </row>
    <row r="24" spans="1:10" x14ac:dyDescent="0.2">
      <c r="B24" t="s">
        <v>112</v>
      </c>
      <c r="C24">
        <v>50.033999999999999</v>
      </c>
      <c r="D24">
        <v>6</v>
      </c>
      <c r="E24">
        <v>8.3390000000000004</v>
      </c>
    </row>
    <row r="27" spans="1:10" x14ac:dyDescent="0.2">
      <c r="A27" t="s">
        <v>114</v>
      </c>
      <c r="I27" t="s">
        <v>150</v>
      </c>
    </row>
    <row r="28" spans="1:10" x14ac:dyDescent="0.2">
      <c r="A28" t="s">
        <v>104</v>
      </c>
    </row>
    <row r="29" spans="1:10" x14ac:dyDescent="0.2">
      <c r="A29" t="s">
        <v>108</v>
      </c>
      <c r="B29" t="s">
        <v>69</v>
      </c>
      <c r="C29" t="s">
        <v>115</v>
      </c>
      <c r="D29" t="s">
        <v>116</v>
      </c>
      <c r="I29" t="s">
        <v>151</v>
      </c>
      <c r="J29">
        <f>(B32-B31)/B31*100</f>
        <v>-2.7936392383465694</v>
      </c>
    </row>
    <row r="30" spans="1:10" x14ac:dyDescent="0.2">
      <c r="D30" t="s">
        <v>117</v>
      </c>
      <c r="E30" t="s">
        <v>118</v>
      </c>
      <c r="I30" t="s">
        <v>152</v>
      </c>
      <c r="J30">
        <f>(B33-B31)/B31*100</f>
        <v>-4.6135996542075182</v>
      </c>
    </row>
    <row r="31" spans="1:10" x14ac:dyDescent="0.2">
      <c r="A31">
        <v>1</v>
      </c>
      <c r="B31">
        <v>43.957000000000001</v>
      </c>
      <c r="C31">
        <v>1.0389999999999999</v>
      </c>
      <c r="D31">
        <v>41.414000000000001</v>
      </c>
      <c r="E31">
        <v>46.5</v>
      </c>
      <c r="I31" t="s">
        <v>153</v>
      </c>
      <c r="J31">
        <f>(B34-B31)/B31*100</f>
        <v>-11.763769138021246</v>
      </c>
    </row>
    <row r="32" spans="1:10" x14ac:dyDescent="0.2">
      <c r="A32">
        <v>2</v>
      </c>
      <c r="B32">
        <v>42.728999999999999</v>
      </c>
      <c r="C32">
        <v>1.1020000000000001</v>
      </c>
      <c r="D32">
        <v>40.030999999999999</v>
      </c>
      <c r="E32">
        <v>45.426000000000002</v>
      </c>
      <c r="I32" t="s">
        <v>154</v>
      </c>
      <c r="J32">
        <f>(B33-B32)/B32*100</f>
        <v>-1.8722647382339797</v>
      </c>
    </row>
    <row r="33" spans="1:10" x14ac:dyDescent="0.2">
      <c r="A33">
        <v>3</v>
      </c>
      <c r="B33">
        <v>41.929000000000002</v>
      </c>
      <c r="C33">
        <v>1.0629999999999999</v>
      </c>
      <c r="D33">
        <v>39.328000000000003</v>
      </c>
      <c r="E33">
        <v>44.53</v>
      </c>
      <c r="I33" t="s">
        <v>155</v>
      </c>
      <c r="J33">
        <f>(B34-B32)/B32*100</f>
        <v>-9.2279248285707549</v>
      </c>
    </row>
    <row r="34" spans="1:10" x14ac:dyDescent="0.2">
      <c r="A34">
        <v>4</v>
      </c>
      <c r="B34">
        <v>38.786000000000001</v>
      </c>
      <c r="C34">
        <v>0.81</v>
      </c>
      <c r="D34">
        <v>36.805</v>
      </c>
      <c r="E34">
        <v>40.767000000000003</v>
      </c>
      <c r="I34" t="s">
        <v>156</v>
      </c>
      <c r="J34">
        <f>(B34-B33)/B33*100</f>
        <v>-7.4960051515657433</v>
      </c>
    </row>
    <row r="36" spans="1:10" x14ac:dyDescent="0.2">
      <c r="A36" t="s">
        <v>119</v>
      </c>
    </row>
    <row r="37" spans="1:10" x14ac:dyDescent="0.2">
      <c r="A37" t="s">
        <v>104</v>
      </c>
    </row>
    <row r="38" spans="1:10" x14ac:dyDescent="0.2">
      <c r="A38" t="s">
        <v>120</v>
      </c>
      <c r="B38" t="s">
        <v>121</v>
      </c>
      <c r="C38" t="s">
        <v>122</v>
      </c>
      <c r="D38" t="s">
        <v>115</v>
      </c>
      <c r="E38" t="s">
        <v>123</v>
      </c>
      <c r="F38" t="s">
        <v>124</v>
      </c>
    </row>
    <row r="39" spans="1:10" x14ac:dyDescent="0.2">
      <c r="F39" t="s">
        <v>117</v>
      </c>
      <c r="G39" t="s">
        <v>118</v>
      </c>
    </row>
    <row r="40" spans="1:10" x14ac:dyDescent="0.2">
      <c r="A40">
        <v>1</v>
      </c>
      <c r="B40">
        <v>2</v>
      </c>
      <c r="C40">
        <v>1.2290000000000001</v>
      </c>
      <c r="D40">
        <v>0.77800000000000002</v>
      </c>
      <c r="E40">
        <v>0.16500000000000001</v>
      </c>
      <c r="F40">
        <v>-0.67500000000000004</v>
      </c>
      <c r="G40">
        <v>3.1320000000000001</v>
      </c>
    </row>
    <row r="41" spans="1:10" x14ac:dyDescent="0.2">
      <c r="B41">
        <v>3</v>
      </c>
      <c r="C41">
        <v>2.0289999999999999</v>
      </c>
      <c r="D41">
        <v>0.88500000000000001</v>
      </c>
      <c r="E41" s="46">
        <v>6.2E-2</v>
      </c>
      <c r="F41">
        <v>-0.13600000000000001</v>
      </c>
      <c r="G41">
        <v>4.1929999999999996</v>
      </c>
    </row>
    <row r="42" spans="1:10" x14ac:dyDescent="0.2">
      <c r="B42">
        <v>4</v>
      </c>
      <c r="C42" t="s">
        <v>125</v>
      </c>
      <c r="D42">
        <v>0.84599999999999997</v>
      </c>
      <c r="E42" s="45">
        <v>1E-3</v>
      </c>
      <c r="F42">
        <v>3.1019999999999999</v>
      </c>
      <c r="G42">
        <v>7.2409999999999997</v>
      </c>
    </row>
    <row r="43" spans="1:10" x14ac:dyDescent="0.2">
      <c r="A43">
        <v>2</v>
      </c>
      <c r="B43">
        <v>1</v>
      </c>
      <c r="C43">
        <v>-1.2290000000000001</v>
      </c>
      <c r="D43">
        <v>0.77800000000000002</v>
      </c>
      <c r="E43">
        <v>0.16500000000000001</v>
      </c>
      <c r="F43">
        <v>-3.1320000000000001</v>
      </c>
      <c r="G43">
        <v>0.67500000000000004</v>
      </c>
    </row>
    <row r="44" spans="1:10" x14ac:dyDescent="0.2">
      <c r="B44">
        <v>3</v>
      </c>
      <c r="C44">
        <v>0.8</v>
      </c>
      <c r="D44">
        <v>1.1419999999999999</v>
      </c>
      <c r="E44">
        <v>0.51</v>
      </c>
      <c r="F44">
        <v>-1.9950000000000001</v>
      </c>
      <c r="G44">
        <v>3.5950000000000002</v>
      </c>
    </row>
    <row r="45" spans="1:10" x14ac:dyDescent="0.2">
      <c r="B45">
        <v>4</v>
      </c>
      <c r="C45" t="s">
        <v>126</v>
      </c>
      <c r="D45">
        <v>0.95299999999999996</v>
      </c>
      <c r="E45" s="45">
        <v>6.0000000000000001E-3</v>
      </c>
      <c r="F45">
        <v>1.6120000000000001</v>
      </c>
      <c r="G45">
        <v>6.274</v>
      </c>
    </row>
    <row r="46" spans="1:10" x14ac:dyDescent="0.2">
      <c r="A46">
        <v>3</v>
      </c>
      <c r="B46">
        <v>1</v>
      </c>
      <c r="C46">
        <v>-2.0289999999999999</v>
      </c>
      <c r="D46">
        <v>0.88500000000000001</v>
      </c>
      <c r="E46">
        <v>6.2E-2</v>
      </c>
      <c r="F46">
        <v>-4.1929999999999996</v>
      </c>
      <c r="G46">
        <v>0.13600000000000001</v>
      </c>
    </row>
    <row r="47" spans="1:10" x14ac:dyDescent="0.2">
      <c r="B47">
        <v>2</v>
      </c>
      <c r="C47">
        <v>-0.8</v>
      </c>
      <c r="D47">
        <v>1.1419999999999999</v>
      </c>
      <c r="E47">
        <v>0.51</v>
      </c>
      <c r="F47">
        <v>-3.5950000000000002</v>
      </c>
      <c r="G47">
        <v>1.9950000000000001</v>
      </c>
    </row>
    <row r="48" spans="1:10" x14ac:dyDescent="0.2">
      <c r="B48">
        <v>4</v>
      </c>
      <c r="C48" t="s">
        <v>127</v>
      </c>
      <c r="D48">
        <v>0.67100000000000004</v>
      </c>
      <c r="E48" s="45">
        <v>3.0000000000000001E-3</v>
      </c>
      <c r="F48">
        <v>1.502</v>
      </c>
      <c r="G48">
        <v>4.7839999999999998</v>
      </c>
    </row>
    <row r="49" spans="1:7" x14ac:dyDescent="0.2">
      <c r="A49">
        <v>4</v>
      </c>
      <c r="B49">
        <v>1</v>
      </c>
      <c r="C49" t="s">
        <v>128</v>
      </c>
      <c r="D49">
        <v>0.84599999999999997</v>
      </c>
      <c r="E49">
        <v>1E-3</v>
      </c>
      <c r="F49">
        <v>-7.2409999999999997</v>
      </c>
      <c r="G49">
        <v>-3.1019999999999999</v>
      </c>
    </row>
    <row r="50" spans="1:7" x14ac:dyDescent="0.2">
      <c r="B50">
        <v>2</v>
      </c>
      <c r="C50" t="s">
        <v>129</v>
      </c>
      <c r="D50">
        <v>0.95299999999999996</v>
      </c>
      <c r="E50">
        <v>6.0000000000000001E-3</v>
      </c>
      <c r="F50">
        <v>-6.274</v>
      </c>
      <c r="G50">
        <v>-1.6120000000000001</v>
      </c>
    </row>
    <row r="51" spans="1:7" x14ac:dyDescent="0.2">
      <c r="B51">
        <v>3</v>
      </c>
      <c r="C51" t="s">
        <v>130</v>
      </c>
      <c r="D51">
        <v>0.67100000000000004</v>
      </c>
      <c r="E51">
        <v>3.0000000000000001E-3</v>
      </c>
      <c r="F51">
        <v>-4.7839999999999998</v>
      </c>
      <c r="G51">
        <v>-1.502</v>
      </c>
    </row>
    <row r="52" spans="1:7" x14ac:dyDescent="0.2">
      <c r="A52" t="s">
        <v>131</v>
      </c>
    </row>
    <row r="53" spans="1:7" x14ac:dyDescent="0.2">
      <c r="A53" t="s">
        <v>132</v>
      </c>
    </row>
    <row r="54" spans="1:7" x14ac:dyDescent="0.2">
      <c r="A54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7330-77C6-B845-9C0F-A225DDD075D7}">
  <dimension ref="A1:J33"/>
  <sheetViews>
    <sheetView workbookViewId="0">
      <selection activeCell="J25" sqref="J25"/>
    </sheetView>
  </sheetViews>
  <sheetFormatPr baseColWidth="10" defaultRowHeight="15" x14ac:dyDescent="0.2"/>
  <sheetData>
    <row r="1" spans="1:7" x14ac:dyDescent="0.2">
      <c r="A1" t="s">
        <v>91</v>
      </c>
    </row>
    <row r="2" spans="1:7" x14ac:dyDescent="0.2">
      <c r="B2" t="s">
        <v>92</v>
      </c>
      <c r="E2" t="s">
        <v>93</v>
      </c>
    </row>
    <row r="3" spans="1:7" x14ac:dyDescent="0.2">
      <c r="B3" t="s">
        <v>94</v>
      </c>
      <c r="C3" t="s">
        <v>65</v>
      </c>
      <c r="D3" t="s">
        <v>95</v>
      </c>
      <c r="E3" t="s">
        <v>94</v>
      </c>
      <c r="F3" t="s">
        <v>65</v>
      </c>
      <c r="G3" t="s">
        <v>95</v>
      </c>
    </row>
    <row r="4" spans="1:7" x14ac:dyDescent="0.2">
      <c r="A4" t="s">
        <v>134</v>
      </c>
      <c r="B4">
        <v>0.255</v>
      </c>
      <c r="C4">
        <v>7</v>
      </c>
      <c r="D4">
        <v>0.187</v>
      </c>
      <c r="E4">
        <v>0.80700000000000005</v>
      </c>
      <c r="F4">
        <v>7</v>
      </c>
      <c r="G4" s="45">
        <v>4.8000000000000001E-2</v>
      </c>
    </row>
    <row r="5" spans="1:7" x14ac:dyDescent="0.2">
      <c r="A5" t="s">
        <v>135</v>
      </c>
      <c r="B5">
        <v>0.19600000000000001</v>
      </c>
      <c r="C5">
        <v>7</v>
      </c>
      <c r="D5" t="s">
        <v>96</v>
      </c>
      <c r="E5">
        <v>0.92400000000000004</v>
      </c>
      <c r="F5">
        <v>7</v>
      </c>
      <c r="G5">
        <v>0.504</v>
      </c>
    </row>
    <row r="6" spans="1:7" x14ac:dyDescent="0.2">
      <c r="A6" t="s">
        <v>136</v>
      </c>
      <c r="B6">
        <v>0.16900000000000001</v>
      </c>
      <c r="C6">
        <v>7</v>
      </c>
      <c r="D6" t="s">
        <v>96</v>
      </c>
      <c r="E6">
        <v>0.96299999999999997</v>
      </c>
      <c r="F6">
        <v>7</v>
      </c>
      <c r="G6">
        <v>0.84</v>
      </c>
    </row>
    <row r="7" spans="1:7" x14ac:dyDescent="0.2">
      <c r="A7" t="s">
        <v>137</v>
      </c>
      <c r="B7">
        <v>0.20399999999999999</v>
      </c>
      <c r="C7">
        <v>7</v>
      </c>
      <c r="D7" t="s">
        <v>96</v>
      </c>
      <c r="E7">
        <v>0.95199999999999996</v>
      </c>
      <c r="F7">
        <v>7</v>
      </c>
      <c r="G7">
        <v>0.75</v>
      </c>
    </row>
    <row r="8" spans="1:7" x14ac:dyDescent="0.2">
      <c r="A8" t="s">
        <v>97</v>
      </c>
    </row>
    <row r="9" spans="1:7" x14ac:dyDescent="0.2">
      <c r="A9" t="s">
        <v>98</v>
      </c>
    </row>
    <row r="11" spans="1:7" x14ac:dyDescent="0.2">
      <c r="A11" t="s">
        <v>62</v>
      </c>
    </row>
    <row r="12" spans="1:7" x14ac:dyDescent="0.2">
      <c r="A12" t="s">
        <v>63</v>
      </c>
      <c r="B12">
        <v>7</v>
      </c>
    </row>
    <row r="13" spans="1:7" x14ac:dyDescent="0.2">
      <c r="A13" t="s">
        <v>64</v>
      </c>
      <c r="B13">
        <v>14.13</v>
      </c>
    </row>
    <row r="14" spans="1:7" x14ac:dyDescent="0.2">
      <c r="A14" t="s">
        <v>65</v>
      </c>
      <c r="B14">
        <v>3</v>
      </c>
    </row>
    <row r="15" spans="1:7" x14ac:dyDescent="0.2">
      <c r="A15" t="s">
        <v>66</v>
      </c>
      <c r="B15" s="45">
        <v>3.0000000000000001E-3</v>
      </c>
    </row>
    <row r="16" spans="1:7" x14ac:dyDescent="0.2">
      <c r="A16" t="s">
        <v>67</v>
      </c>
    </row>
    <row r="17" spans="1:10" x14ac:dyDescent="0.2">
      <c r="I17" t="s">
        <v>150</v>
      </c>
    </row>
    <row r="18" spans="1:10" x14ac:dyDescent="0.2">
      <c r="A18" t="s">
        <v>68</v>
      </c>
    </row>
    <row r="19" spans="1:10" x14ac:dyDescent="0.2">
      <c r="B19" t="s">
        <v>63</v>
      </c>
      <c r="C19" t="s">
        <v>69</v>
      </c>
      <c r="D19" t="s">
        <v>70</v>
      </c>
      <c r="E19" t="s">
        <v>71</v>
      </c>
      <c r="F19" t="s">
        <v>72</v>
      </c>
      <c r="I19" t="s">
        <v>151</v>
      </c>
      <c r="J19">
        <f>(C21-C20)/C20*100</f>
        <v>19.791666666666657</v>
      </c>
    </row>
    <row r="20" spans="1:10" x14ac:dyDescent="0.2">
      <c r="A20" t="s">
        <v>134</v>
      </c>
      <c r="B20">
        <v>10</v>
      </c>
      <c r="C20">
        <v>6.24</v>
      </c>
      <c r="D20">
        <v>1.87273</v>
      </c>
      <c r="E20">
        <v>4.0999999999999996</v>
      </c>
      <c r="F20">
        <v>10.8</v>
      </c>
      <c r="I20" t="s">
        <v>152</v>
      </c>
      <c r="J20">
        <f>(C22-C20)/C20*100</f>
        <v>145.65064102564099</v>
      </c>
    </row>
    <row r="21" spans="1:10" x14ac:dyDescent="0.2">
      <c r="A21" t="s">
        <v>135</v>
      </c>
      <c r="B21">
        <v>8</v>
      </c>
      <c r="C21">
        <v>7.4749999999999996</v>
      </c>
      <c r="D21">
        <v>1.5480400000000001</v>
      </c>
      <c r="E21">
        <v>5.0999999999999996</v>
      </c>
      <c r="F21">
        <v>9.5</v>
      </c>
      <c r="I21" t="s">
        <v>153</v>
      </c>
      <c r="J21">
        <f>(C23-C20)/C20*100</f>
        <v>5.477564102564104</v>
      </c>
    </row>
    <row r="22" spans="1:10" x14ac:dyDescent="0.2">
      <c r="A22" t="s">
        <v>136</v>
      </c>
      <c r="B22">
        <v>7</v>
      </c>
      <c r="C22">
        <v>15.3286</v>
      </c>
      <c r="D22">
        <v>3.9313799999999999</v>
      </c>
      <c r="E22">
        <v>10</v>
      </c>
      <c r="F22">
        <v>20.8</v>
      </c>
      <c r="I22" t="s">
        <v>154</v>
      </c>
      <c r="J22">
        <f>(C22-C21)/C21*100</f>
        <v>105.06488294314383</v>
      </c>
    </row>
    <row r="23" spans="1:10" x14ac:dyDescent="0.2">
      <c r="A23" t="s">
        <v>137</v>
      </c>
      <c r="B23">
        <v>11</v>
      </c>
      <c r="C23">
        <v>6.5818000000000003</v>
      </c>
      <c r="D23">
        <v>1.0428999999999999</v>
      </c>
      <c r="E23">
        <v>5</v>
      </c>
      <c r="F23">
        <v>8.1999999999999993</v>
      </c>
      <c r="I23" t="s">
        <v>155</v>
      </c>
      <c r="J23">
        <f>(C23-C21)/C21*100</f>
        <v>-11.949163879598654</v>
      </c>
    </row>
    <row r="24" spans="1:10" x14ac:dyDescent="0.2">
      <c r="I24" t="s">
        <v>156</v>
      </c>
      <c r="J24">
        <f>(C23-C22)/C22*100</f>
        <v>-57.061962605847896</v>
      </c>
    </row>
    <row r="27" spans="1:10" x14ac:dyDescent="0.2">
      <c r="A27" t="s">
        <v>62</v>
      </c>
    </row>
    <row r="28" spans="1:10" x14ac:dyDescent="0.2">
      <c r="B28" t="s">
        <v>138</v>
      </c>
      <c r="C28" t="s">
        <v>139</v>
      </c>
      <c r="D28" t="s">
        <v>140</v>
      </c>
      <c r="E28" t="s">
        <v>141</v>
      </c>
      <c r="F28" t="s">
        <v>142</v>
      </c>
      <c r="G28" t="s">
        <v>143</v>
      </c>
    </row>
    <row r="29" spans="1:10" x14ac:dyDescent="0.2">
      <c r="A29" t="s">
        <v>83</v>
      </c>
      <c r="B29" t="s">
        <v>144</v>
      </c>
      <c r="C29" t="s">
        <v>145</v>
      </c>
      <c r="D29" t="s">
        <v>146</v>
      </c>
      <c r="E29" t="s">
        <v>145</v>
      </c>
      <c r="F29" t="s">
        <v>147</v>
      </c>
      <c r="G29" t="s">
        <v>148</v>
      </c>
    </row>
    <row r="30" spans="1:10" x14ac:dyDescent="0.2">
      <c r="A30" t="s">
        <v>88</v>
      </c>
      <c r="B30">
        <v>0.159</v>
      </c>
      <c r="C30" s="45">
        <v>1.7999999999999999E-2</v>
      </c>
      <c r="D30">
        <v>0.13800000000000001</v>
      </c>
      <c r="E30" s="45">
        <v>1.7999999999999999E-2</v>
      </c>
      <c r="F30" s="46">
        <v>6.8000000000000005E-2</v>
      </c>
      <c r="G30" s="45">
        <v>1.7999999999999999E-2</v>
      </c>
    </row>
    <row r="31" spans="1:10" x14ac:dyDescent="0.2">
      <c r="A31" t="s">
        <v>89</v>
      </c>
    </row>
    <row r="32" spans="1:10" x14ac:dyDescent="0.2">
      <c r="A32" t="s">
        <v>90</v>
      </c>
    </row>
    <row r="33" spans="1:1" x14ac:dyDescent="0.2">
      <c r="A33" t="s">
        <v>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8D204-7B40-DB49-B397-D4AFF03E295C}">
  <dimension ref="A1:X3"/>
  <sheetViews>
    <sheetView workbookViewId="0">
      <selection activeCell="U1" sqref="U1"/>
    </sheetView>
  </sheetViews>
  <sheetFormatPr baseColWidth="10" defaultRowHeight="15" x14ac:dyDescent="0.2"/>
  <sheetData>
    <row r="1" spans="1:24" x14ac:dyDescent="0.2">
      <c r="A1" t="s">
        <v>59</v>
      </c>
      <c r="C1" t="s">
        <v>158</v>
      </c>
      <c r="D1" t="s">
        <v>157</v>
      </c>
      <c r="E1" t="s">
        <v>58</v>
      </c>
      <c r="F1" t="s">
        <v>61</v>
      </c>
      <c r="K1" t="s">
        <v>36</v>
      </c>
      <c r="M1" t="s">
        <v>158</v>
      </c>
      <c r="N1" t="s">
        <v>157</v>
      </c>
      <c r="O1" t="s">
        <v>58</v>
      </c>
      <c r="P1" t="s">
        <v>61</v>
      </c>
      <c r="S1" t="s">
        <v>60</v>
      </c>
      <c r="U1" t="s">
        <v>158</v>
      </c>
      <c r="V1" t="s">
        <v>157</v>
      </c>
      <c r="W1" t="s">
        <v>58</v>
      </c>
      <c r="X1" t="s">
        <v>61</v>
      </c>
    </row>
    <row r="2" spans="1:24" x14ac:dyDescent="0.2">
      <c r="B2" t="s">
        <v>50</v>
      </c>
      <c r="C2">
        <v>184.3</v>
      </c>
      <c r="D2">
        <v>259.625</v>
      </c>
      <c r="E2">
        <v>779.75</v>
      </c>
      <c r="F2">
        <v>1507.5454545454545</v>
      </c>
      <c r="L2" t="s">
        <v>50</v>
      </c>
      <c r="M2">
        <v>43.57</v>
      </c>
      <c r="N2">
        <v>43.099999999999994</v>
      </c>
      <c r="O2">
        <v>41.928571428571431</v>
      </c>
      <c r="P2">
        <v>39.836363636363636</v>
      </c>
      <c r="T2" t="s">
        <v>50</v>
      </c>
      <c r="U2">
        <v>6.24</v>
      </c>
      <c r="V2">
        <v>7.4750000000000005</v>
      </c>
      <c r="W2">
        <v>15.328571428571431</v>
      </c>
      <c r="X2">
        <v>6.5818181818181811</v>
      </c>
    </row>
    <row r="3" spans="1:24" x14ac:dyDescent="0.2">
      <c r="B3" t="s">
        <v>51</v>
      </c>
      <c r="C3">
        <v>113.21272994775022</v>
      </c>
      <c r="D3">
        <v>154.15385403643242</v>
      </c>
      <c r="E3">
        <v>415.5900280668094</v>
      </c>
      <c r="F3">
        <v>1814.5589196075373</v>
      </c>
      <c r="L3" t="s">
        <v>51</v>
      </c>
      <c r="M3">
        <v>2.7059810297438038</v>
      </c>
      <c r="N3">
        <v>2.897289373584508</v>
      </c>
      <c r="O3">
        <v>2.8123029031467461</v>
      </c>
      <c r="P3">
        <v>2.2557804535338657</v>
      </c>
      <c r="T3" t="s">
        <v>51</v>
      </c>
      <c r="U3">
        <v>1.8727282534076088</v>
      </c>
      <c r="V3">
        <v>1.5480402357266301</v>
      </c>
      <c r="W3">
        <v>3.9313756225670242</v>
      </c>
      <c r="X3">
        <v>1.0428980600405655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CK, Hct, RBC, WBC</vt:lpstr>
      <vt:lpstr>CK_SPSS Nonpar</vt:lpstr>
      <vt:lpstr>Ht_SPSS</vt:lpstr>
      <vt:lpstr>Lk_SPSS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Kim</dc:creator>
  <cp:lastModifiedBy>Rian Landers-Ramos</cp:lastModifiedBy>
  <dcterms:created xsi:type="dcterms:W3CDTF">2019-02-12T12:52:06Z</dcterms:created>
  <dcterms:modified xsi:type="dcterms:W3CDTF">2022-02-25T19:47:15Z</dcterms:modified>
</cp:coreProperties>
</file>