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u-my.sharepoint.com/personal/rlandersramos_towson_edu/Documents/Ultra Study/Proinflammatory ELISA/"/>
    </mc:Choice>
  </mc:AlternateContent>
  <xr:revisionPtr revIDLastSave="113" documentId="114_{389B2852-5BE4-3A4D-8DE0-15047361AFD2}" xr6:coauthVersionLast="47" xr6:coauthVersionMax="47" xr10:uidLastSave="{55F99AAC-7A06-674D-81C1-743C215E6ACF}"/>
  <bookViews>
    <workbookView minimized="1" xWindow="0" yWindow="500" windowWidth="28800" windowHeight="16500" xr2:uid="{00000000-000D-0000-FFFF-FFFF00000000}"/>
  </bookViews>
  <sheets>
    <sheet name="Raw Data" sheetId="1" r:id="rId1"/>
    <sheet name="SPSS" sheetId="2" r:id="rId2"/>
    <sheet name="Del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8" i="3" l="1"/>
  <c r="AD9" i="3"/>
  <c r="AD10" i="3"/>
  <c r="AD11" i="3"/>
  <c r="AD12" i="3"/>
  <c r="AD13" i="3"/>
  <c r="AD15" i="3"/>
  <c r="AD16" i="3"/>
  <c r="AD17" i="3"/>
  <c r="AD7" i="3"/>
  <c r="AC8" i="3"/>
  <c r="AC9" i="3"/>
  <c r="AC10" i="3"/>
  <c r="AC12" i="3"/>
  <c r="AC13" i="3"/>
  <c r="AC15" i="3"/>
  <c r="AC16" i="3"/>
  <c r="AC7" i="3"/>
  <c r="AB8" i="3"/>
  <c r="AB9" i="3"/>
  <c r="AB10" i="3"/>
  <c r="AB12" i="3"/>
  <c r="AB13" i="3"/>
  <c r="AB15" i="3"/>
  <c r="AB16" i="3"/>
  <c r="AB7" i="3"/>
  <c r="T8" i="3"/>
  <c r="T9" i="3"/>
  <c r="T10" i="3"/>
  <c r="T11" i="3"/>
  <c r="T12" i="3"/>
  <c r="T13" i="3"/>
  <c r="T15" i="3"/>
  <c r="T16" i="3"/>
  <c r="T17" i="3"/>
  <c r="T7" i="3"/>
  <c r="S8" i="3"/>
  <c r="S9" i="3"/>
  <c r="S10" i="3"/>
  <c r="S13" i="3"/>
  <c r="S15" i="3"/>
  <c r="S16" i="3"/>
  <c r="S7" i="3"/>
  <c r="R8" i="3"/>
  <c r="R9" i="3"/>
  <c r="R10" i="3"/>
  <c r="R12" i="3"/>
  <c r="R13" i="3"/>
  <c r="R15" i="3"/>
  <c r="R16" i="3"/>
  <c r="R7" i="3"/>
  <c r="J8" i="3"/>
  <c r="J9" i="3"/>
  <c r="J10" i="3"/>
  <c r="J11" i="3"/>
  <c r="J12" i="3"/>
  <c r="J13" i="3"/>
  <c r="J15" i="3"/>
  <c r="J16" i="3"/>
  <c r="J17" i="3"/>
  <c r="J7" i="3"/>
  <c r="I8" i="3"/>
  <c r="I9" i="3"/>
  <c r="I10" i="3"/>
  <c r="I13" i="3"/>
  <c r="I15" i="3"/>
  <c r="I16" i="3"/>
  <c r="I7" i="3"/>
  <c r="H8" i="3"/>
  <c r="H9" i="3"/>
  <c r="H10" i="3"/>
  <c r="H12" i="3"/>
  <c r="H13" i="3"/>
  <c r="H15" i="3"/>
  <c r="H16" i="3"/>
  <c r="H7" i="3"/>
  <c r="AF45" i="1" l="1"/>
  <c r="AF44" i="1"/>
  <c r="AF43" i="1"/>
  <c r="AF42" i="1"/>
  <c r="AF41" i="1"/>
  <c r="AF40" i="1"/>
  <c r="AG34" i="1"/>
  <c r="AG35" i="1" s="1"/>
  <c r="AH34" i="1"/>
  <c r="AH35" i="1" s="1"/>
  <c r="AI34" i="1"/>
  <c r="AI35" i="1" s="1"/>
  <c r="AF34" i="1"/>
  <c r="AF35" i="1" s="1"/>
  <c r="AG33" i="1"/>
  <c r="AH33" i="1"/>
  <c r="AI33" i="1"/>
  <c r="AF33" i="1"/>
  <c r="T43" i="1"/>
  <c r="T40" i="1"/>
  <c r="T41" i="1"/>
  <c r="Q35" i="1"/>
  <c r="O34" i="1"/>
  <c r="O35" i="1" s="1"/>
  <c r="P34" i="1"/>
  <c r="P35" i="1" s="1"/>
  <c r="Q34" i="1"/>
  <c r="N34" i="1"/>
  <c r="N35" i="1" s="1"/>
  <c r="O33" i="1"/>
  <c r="P33" i="1"/>
  <c r="Q33" i="1"/>
  <c r="N33" i="1"/>
  <c r="N45" i="1"/>
  <c r="N44" i="1"/>
  <c r="N43" i="1"/>
  <c r="N42" i="1"/>
  <c r="N41" i="1"/>
  <c r="N40" i="1"/>
  <c r="Z45" i="1"/>
  <c r="Z44" i="1"/>
  <c r="Z43" i="1"/>
  <c r="Z42" i="1"/>
  <c r="Z41" i="1"/>
  <c r="Z40" i="1"/>
  <c r="AC35" i="1"/>
  <c r="AA34" i="1"/>
  <c r="AA35" i="1" s="1"/>
  <c r="AB34" i="1"/>
  <c r="AB35" i="1" s="1"/>
  <c r="AC34" i="1"/>
  <c r="Z34" i="1"/>
  <c r="Z35" i="1" s="1"/>
  <c r="AA33" i="1"/>
  <c r="AA40" i="1" s="1"/>
  <c r="AB33" i="1"/>
  <c r="AC33" i="1"/>
  <c r="Z33" i="1"/>
  <c r="T45" i="1"/>
  <c r="T44" i="1"/>
  <c r="T42" i="1"/>
  <c r="W35" i="1"/>
  <c r="V35" i="1"/>
  <c r="U34" i="1"/>
  <c r="U35" i="1" s="1"/>
  <c r="V34" i="1"/>
  <c r="W34" i="1"/>
  <c r="T34" i="1"/>
  <c r="T35" i="1" s="1"/>
  <c r="U33" i="1"/>
  <c r="U40" i="1" s="1"/>
  <c r="V33" i="1"/>
  <c r="U41" i="1" s="1"/>
  <c r="W33" i="1"/>
  <c r="T33" i="1"/>
  <c r="AF38" i="1"/>
  <c r="Z38" i="1"/>
  <c r="T38" i="1"/>
  <c r="N38" i="1"/>
  <c r="AA43" i="1" l="1"/>
  <c r="AA41" i="1"/>
  <c r="S7" i="1"/>
  <c r="R10" i="1"/>
  <c r="P10" i="1"/>
  <c r="S5" i="1"/>
  <c r="Q9" i="1"/>
  <c r="R5" i="1"/>
  <c r="P9" i="1"/>
  <c r="R4" i="1"/>
  <c r="S4" i="1"/>
  <c r="P6" i="1"/>
  <c r="R6" i="1"/>
  <c r="R9" i="1"/>
  <c r="P5" i="1"/>
  <c r="R8" i="1"/>
  <c r="Q5" i="1"/>
  <c r="S6" i="1"/>
  <c r="S8" i="1"/>
  <c r="P7" i="1"/>
  <c r="P8" i="1"/>
  <c r="R7" i="1"/>
  <c r="S10" i="1"/>
  <c r="S9" i="1"/>
  <c r="Q4" i="1"/>
  <c r="Q6" i="1"/>
  <c r="Q8" i="1"/>
  <c r="Q7" i="1"/>
  <c r="Q10" i="1"/>
  <c r="P4" i="1"/>
</calcChain>
</file>

<file path=xl/sharedStrings.xml><?xml version="1.0" encoding="utf-8"?>
<sst xmlns="http://schemas.openxmlformats.org/spreadsheetml/2006/main" count="1409" uniqueCount="234">
  <si>
    <t>Plate_*2BK3QA7868F*</t>
  </si>
  <si>
    <t>Sample</t>
  </si>
  <si>
    <t>Assay</t>
  </si>
  <si>
    <t>Well</t>
  </si>
  <si>
    <t>Dilution</t>
  </si>
  <si>
    <t>Concentration</t>
  </si>
  <si>
    <t>Signal</t>
  </si>
  <si>
    <t>Mean</t>
  </si>
  <si>
    <t>CV</t>
  </si>
  <si>
    <t>Calc. Concentration</t>
  </si>
  <si>
    <t>Calc. Conc. Mean</t>
  </si>
  <si>
    <t>Calc. Conc. CV</t>
  </si>
  <si>
    <t>U006</t>
  </si>
  <si>
    <t>IL-8 (Human)</t>
  </si>
  <si>
    <t>B03</t>
  </si>
  <si>
    <t>B04</t>
  </si>
  <si>
    <t>U011</t>
  </si>
  <si>
    <t>IL-6 (Human)</t>
  </si>
  <si>
    <t>C03</t>
  </si>
  <si>
    <t>C04</t>
  </si>
  <si>
    <t>S001</t>
  </si>
  <si>
    <t>TNF-α (Human)</t>
  </si>
  <si>
    <t>A01</t>
  </si>
  <si>
    <t>A02</t>
  </si>
  <si>
    <t>U033</t>
  </si>
  <si>
    <t>G07</t>
  </si>
  <si>
    <t>G08</t>
  </si>
  <si>
    <t>U003</t>
  </si>
  <si>
    <t>A07</t>
  </si>
  <si>
    <t>A08</t>
  </si>
  <si>
    <t>S007</t>
  </si>
  <si>
    <t>G02</t>
  </si>
  <si>
    <t>G01</t>
  </si>
  <si>
    <t>U031</t>
  </si>
  <si>
    <t>G04</t>
  </si>
  <si>
    <t>G03</t>
  </si>
  <si>
    <t>U026</t>
  </si>
  <si>
    <t>F04</t>
  </si>
  <si>
    <t>F03</t>
  </si>
  <si>
    <t>U009</t>
  </si>
  <si>
    <t>B10</t>
  </si>
  <si>
    <t>B09</t>
  </si>
  <si>
    <t>U018</t>
  </si>
  <si>
    <t>D08</t>
  </si>
  <si>
    <t>D07</t>
  </si>
  <si>
    <t>U016</t>
  </si>
  <si>
    <t>D04</t>
  </si>
  <si>
    <t>D03</t>
  </si>
  <si>
    <t>U024</t>
  </si>
  <si>
    <t>E09</t>
  </si>
  <si>
    <t>E10</t>
  </si>
  <si>
    <t>S004</t>
  </si>
  <si>
    <t>D02</t>
  </si>
  <si>
    <t>D01</t>
  </si>
  <si>
    <t>U038</t>
  </si>
  <si>
    <t>H07</t>
  </si>
  <si>
    <t>H08</t>
  </si>
  <si>
    <t>S005</t>
  </si>
  <si>
    <t>E02</t>
  </si>
  <si>
    <t>E01</t>
  </si>
  <si>
    <t>S003</t>
  </si>
  <si>
    <t>C01</t>
  </si>
  <si>
    <t>C02</t>
  </si>
  <si>
    <t>U023</t>
  </si>
  <si>
    <t>E07</t>
  </si>
  <si>
    <t>E08</t>
  </si>
  <si>
    <t>U030</t>
  </si>
  <si>
    <t>F11</t>
  </si>
  <si>
    <t>NaN</t>
  </si>
  <si>
    <t>F12</t>
  </si>
  <si>
    <t>U034</t>
  </si>
  <si>
    <t>G10</t>
  </si>
  <si>
    <t>G09</t>
  </si>
  <si>
    <t>IL-1β (Human)</t>
  </si>
  <si>
    <t>U037</t>
  </si>
  <si>
    <t>H05</t>
  </si>
  <si>
    <t>H06</t>
  </si>
  <si>
    <t>U007</t>
  </si>
  <si>
    <t>B05</t>
  </si>
  <si>
    <t>B06</t>
  </si>
  <si>
    <t>U015</t>
  </si>
  <si>
    <t>C11</t>
  </si>
  <si>
    <t>C12</t>
  </si>
  <si>
    <t>U008</t>
  </si>
  <si>
    <t>B08</t>
  </si>
  <si>
    <t>B07</t>
  </si>
  <si>
    <t>U022</t>
  </si>
  <si>
    <t>E06</t>
  </si>
  <si>
    <t>E05</t>
  </si>
  <si>
    <t>U014</t>
  </si>
  <si>
    <t>C09</t>
  </si>
  <si>
    <t>C10</t>
  </si>
  <si>
    <t>S006</t>
  </si>
  <si>
    <t>F01</t>
  </si>
  <si>
    <t>F02</t>
  </si>
  <si>
    <t>U017</t>
  </si>
  <si>
    <t>D06</t>
  </si>
  <si>
    <t>D05</t>
  </si>
  <si>
    <t>U019</t>
  </si>
  <si>
    <t>D10</t>
  </si>
  <si>
    <t>D09</t>
  </si>
  <si>
    <t>U013</t>
  </si>
  <si>
    <t>C08</t>
  </si>
  <si>
    <t>C07</t>
  </si>
  <si>
    <t>U039</t>
  </si>
  <si>
    <t>H09</t>
  </si>
  <si>
    <t>H10</t>
  </si>
  <si>
    <t>U036</t>
  </si>
  <si>
    <t>H03</t>
  </si>
  <si>
    <t>H04</t>
  </si>
  <si>
    <t>S002</t>
  </si>
  <si>
    <t>B01</t>
  </si>
  <si>
    <t>B02</t>
  </si>
  <si>
    <t>U020</t>
  </si>
  <si>
    <t>D11</t>
  </si>
  <si>
    <t>D12</t>
  </si>
  <si>
    <t>U005</t>
  </si>
  <si>
    <t>A11</t>
  </si>
  <si>
    <t>A12</t>
  </si>
  <si>
    <t>U001</t>
  </si>
  <si>
    <t>A03</t>
  </si>
  <si>
    <t>A04</t>
  </si>
  <si>
    <t>U004</t>
  </si>
  <si>
    <t>A09</t>
  </si>
  <si>
    <t>A10</t>
  </si>
  <si>
    <t>U021</t>
  </si>
  <si>
    <t>E03</t>
  </si>
  <si>
    <t>E04</t>
  </si>
  <si>
    <t>U029</t>
  </si>
  <si>
    <t>F09</t>
  </si>
  <si>
    <t>F10</t>
  </si>
  <si>
    <t>U002</t>
  </si>
  <si>
    <t>A06</t>
  </si>
  <si>
    <t>A05</t>
  </si>
  <si>
    <t>U028</t>
  </si>
  <si>
    <t>F07</t>
  </si>
  <si>
    <t>F08</t>
  </si>
  <si>
    <t>U010</t>
  </si>
  <si>
    <t>B12</t>
  </si>
  <si>
    <t>B11</t>
  </si>
  <si>
    <t>U027</t>
  </si>
  <si>
    <t>F05</t>
  </si>
  <si>
    <t>F06</t>
  </si>
  <si>
    <t>U032</t>
  </si>
  <si>
    <t>G05</t>
  </si>
  <si>
    <t>G06</t>
  </si>
  <si>
    <t>U012</t>
  </si>
  <si>
    <t>C05</t>
  </si>
  <si>
    <t>C06</t>
  </si>
  <si>
    <t>S008</t>
  </si>
  <si>
    <t>H01</t>
  </si>
  <si>
    <t>H02</t>
  </si>
  <si>
    <t>U025</t>
  </si>
  <si>
    <t>E12</t>
  </si>
  <si>
    <t>E11</t>
  </si>
  <si>
    <t>U035</t>
  </si>
  <si>
    <t>G11</t>
  </si>
  <si>
    <t>G12</t>
  </si>
  <si>
    <t>U040</t>
  </si>
  <si>
    <t>H11</t>
  </si>
  <si>
    <t>H12</t>
  </si>
  <si>
    <t>ST CURVE</t>
  </si>
  <si>
    <t>TNFa</t>
  </si>
  <si>
    <t>IL-8</t>
  </si>
  <si>
    <t>IL-6</t>
  </si>
  <si>
    <t>IL1B</t>
  </si>
  <si>
    <t>A</t>
  </si>
  <si>
    <t>B</t>
  </si>
  <si>
    <t>C</t>
  </si>
  <si>
    <t>D</t>
  </si>
  <si>
    <t>E</t>
  </si>
  <si>
    <t>F</t>
  </si>
  <si>
    <t>G</t>
  </si>
  <si>
    <t>H</t>
  </si>
  <si>
    <t>Baseline</t>
  </si>
  <si>
    <t>Lap1</t>
  </si>
  <si>
    <t>Finish</t>
  </si>
  <si>
    <t>Post</t>
  </si>
  <si>
    <t>Avg CV</t>
  </si>
  <si>
    <t>Avg</t>
  </si>
  <si>
    <t>SD</t>
  </si>
  <si>
    <t>SEM</t>
  </si>
  <si>
    <t>BLvLap1</t>
  </si>
  <si>
    <t>BLvF</t>
  </si>
  <si>
    <t>BLvPost</t>
  </si>
  <si>
    <t>Lap1vF</t>
  </si>
  <si>
    <t>Lap1vPost</t>
  </si>
  <si>
    <t>FinishvPost</t>
  </si>
  <si>
    <t>Tests of Within-Subjects Effects</t>
  </si>
  <si>
    <t xml:space="preserve">Measure:   MEASURE_1 </t>
  </si>
  <si>
    <t>Source</t>
  </si>
  <si>
    <t>Type III Sum of Squares</t>
  </si>
  <si>
    <t>df</t>
  </si>
  <si>
    <t>Mean Square</t>
  </si>
  <si>
    <t>Sig.</t>
  </si>
  <si>
    <t>time</t>
  </si>
  <si>
    <t>Sphericity Assumed</t>
  </si>
  <si>
    <t>Greenhouse-Geisser</t>
  </si>
  <si>
    <t>Huynh-Feldt</t>
  </si>
  <si>
    <t>Lower-bound</t>
  </si>
  <si>
    <t>Error(time)</t>
  </si>
  <si>
    <t>Estimates</t>
  </si>
  <si>
    <t>Std. Error</t>
  </si>
  <si>
    <t>95% Confidence Interval</t>
  </si>
  <si>
    <t>Lower Bound</t>
  </si>
  <si>
    <t>Upper Bound</t>
  </si>
  <si>
    <t>Pairwise Comparisons</t>
  </si>
  <si>
    <t>(I) time</t>
  </si>
  <si>
    <t>(J) time</t>
  </si>
  <si>
    <t>Mean Difference (I-J)</t>
  </si>
  <si>
    <t>Sig.b</t>
  </si>
  <si>
    <t>95% Confidence Interval for Differenceb</t>
  </si>
  <si>
    <t>-.844*</t>
  </si>
  <si>
    <t>-7.254*</t>
  </si>
  <si>
    <t>.844*</t>
  </si>
  <si>
    <t>-6.409*</t>
  </si>
  <si>
    <t>7.254*</t>
  </si>
  <si>
    <t>6.409*</t>
  </si>
  <si>
    <t>7.016*</t>
  </si>
  <si>
    <t>-7.016*</t>
  </si>
  <si>
    <t>Based on estimated marginal means</t>
  </si>
  <si>
    <t>* The mean difference is significant at the</t>
  </si>
  <si>
    <t>b Adjustment for multiple comparisons: Least Significant Difference (equivalent to no adjustments).</t>
  </si>
  <si>
    <t>%change</t>
  </si>
  <si>
    <t>Sig.a</t>
  </si>
  <si>
    <t>95% Confidence Interval for Differencea</t>
  </si>
  <si>
    <t>a Adjustment for multiple comparisons: Least Significant Difference (equivalent to no adjustments).</t>
  </si>
  <si>
    <t>Lap 1</t>
  </si>
  <si>
    <t>Post Race</t>
  </si>
  <si>
    <t>24hr Post Race</t>
  </si>
  <si>
    <t>Post   Race</t>
  </si>
  <si>
    <t>Delta Lap1</t>
  </si>
  <si>
    <t>DeltaPost</t>
  </si>
  <si>
    <t>Delta24hr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</si>
</sst>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0" fillId="7" borderId="0" xfId="0" applyFill="1"/>
    <xf numFmtId="0" fontId="1" fillId="7" borderId="0" xfId="0" applyFont="1" applyFill="1"/>
    <xf numFmtId="0" fontId="0" fillId="8" borderId="0" xfId="0" applyFill="1"/>
    <xf numFmtId="0" fontId="1" fillId="8" borderId="0" xfId="0" applyFont="1" applyFill="1"/>
    <xf numFmtId="0" fontId="1" fillId="0" borderId="0" xfId="0" applyFont="1" applyFill="1"/>
    <xf numFmtId="0" fontId="1" fillId="0" borderId="0" xfId="0" applyFont="1"/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'Raw Data'!$T$35:$W$35</c:f>
                <c:numCache>
                  <c:formatCode>General</c:formatCode>
                  <c:ptCount val="4"/>
                  <c:pt idx="0">
                    <c:v>0.80777307785410823</c:v>
                  </c:pt>
                  <c:pt idx="1">
                    <c:v>2.114056985723936</c:v>
                  </c:pt>
                  <c:pt idx="2">
                    <c:v>4.3836243569860551</c:v>
                  </c:pt>
                  <c:pt idx="3">
                    <c:v>0.94095744219483091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'Raw Data'!$T$32:$W$32</c:f>
              <c:strCache>
                <c:ptCount val="4"/>
                <c:pt idx="0">
                  <c:v>Baseline</c:v>
                </c:pt>
                <c:pt idx="1">
                  <c:v>Lap 1</c:v>
                </c:pt>
                <c:pt idx="2">
                  <c:v>Post   Race</c:v>
                </c:pt>
                <c:pt idx="3">
                  <c:v>24hr Post Race</c:v>
                </c:pt>
              </c:strCache>
            </c:strRef>
          </c:cat>
          <c:val>
            <c:numRef>
              <c:f>'Raw Data'!$T$33:$W$33</c:f>
              <c:numCache>
                <c:formatCode>General</c:formatCode>
                <c:ptCount val="4"/>
                <c:pt idx="0">
                  <c:v>3.6063381780267267</c:v>
                </c:pt>
                <c:pt idx="1">
                  <c:v>6.2778025374194657</c:v>
                </c:pt>
                <c:pt idx="2">
                  <c:v>11.080677760343402</c:v>
                </c:pt>
                <c:pt idx="3">
                  <c:v>3.4787058285028571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4-6B4F-BCD4-804BDE4D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192639"/>
        <c:axId val="1630194271"/>
      </c:barChart>
      <c:catAx>
        <c:axId val="163019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194271"/>
        <c:crosses val="autoZero"/>
        <c:auto val="1"/>
        <c:lblAlgn val="ctr"/>
        <c:lblOffset val="100"/>
        <c:noMultiLvlLbl val="0"/>
      </c:catAx>
      <c:valAx>
        <c:axId val="163019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IL-8 (pg/mL)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19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'Raw Data'!$Z$35:$AC$35</c:f>
                <c:numCache>
                  <c:formatCode>General</c:formatCode>
                  <c:ptCount val="4"/>
                  <c:pt idx="0">
                    <c:v>5.79297587475716E-2</c:v>
                  </c:pt>
                  <c:pt idx="1">
                    <c:v>0.27098888650477126</c:v>
                  </c:pt>
                  <c:pt idx="2">
                    <c:v>0.97182182282038387</c:v>
                  </c:pt>
                  <c:pt idx="3">
                    <c:v>6.981965742272557E-2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'Raw Data'!$Z$32:$AC$32</c:f>
              <c:strCache>
                <c:ptCount val="4"/>
                <c:pt idx="0">
                  <c:v>Baseline</c:v>
                </c:pt>
                <c:pt idx="1">
                  <c:v>Lap 1</c:v>
                </c:pt>
                <c:pt idx="2">
                  <c:v>Post   Race</c:v>
                </c:pt>
                <c:pt idx="3">
                  <c:v>24hr Post Race</c:v>
                </c:pt>
              </c:strCache>
            </c:strRef>
          </c:cat>
          <c:val>
            <c:numRef>
              <c:f>'Raw Data'!$Z$33:$AC$33</c:f>
              <c:numCache>
                <c:formatCode>General</c:formatCode>
                <c:ptCount val="4"/>
                <c:pt idx="0">
                  <c:v>0.26720426670618119</c:v>
                </c:pt>
                <c:pt idx="1">
                  <c:v>1.0760207592487125</c:v>
                </c:pt>
                <c:pt idx="2">
                  <c:v>7.53287122960886</c:v>
                </c:pt>
                <c:pt idx="3">
                  <c:v>0.4501418854504422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9-9344-AD40-8FF984798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2391647"/>
        <c:axId val="1622392031"/>
      </c:barChart>
      <c:catAx>
        <c:axId val="162239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392031"/>
        <c:crosses val="autoZero"/>
        <c:auto val="1"/>
        <c:lblAlgn val="ctr"/>
        <c:lblOffset val="100"/>
        <c:noMultiLvlLbl val="0"/>
      </c:catAx>
      <c:valAx>
        <c:axId val="16223920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IL-6 (pg/mL)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39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'Raw Data'!$N$35:$Q$35</c:f>
                <c:numCache>
                  <c:formatCode>General</c:formatCode>
                  <c:ptCount val="4"/>
                  <c:pt idx="0">
                    <c:v>6.2316297619267588E-2</c:v>
                  </c:pt>
                  <c:pt idx="1">
                    <c:v>0.11288635171197201</c:v>
                  </c:pt>
                  <c:pt idx="2">
                    <c:v>8.9390066498522172E-2</c:v>
                  </c:pt>
                  <c:pt idx="3">
                    <c:v>6.4214172218979987E-2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'Raw Data'!$N$32:$Q$32</c:f>
              <c:strCache>
                <c:ptCount val="4"/>
                <c:pt idx="0">
                  <c:v>Baseline</c:v>
                </c:pt>
                <c:pt idx="1">
                  <c:v>Lap 1</c:v>
                </c:pt>
                <c:pt idx="2">
                  <c:v>Post   Race</c:v>
                </c:pt>
                <c:pt idx="3">
                  <c:v>24hr Post Race</c:v>
                </c:pt>
              </c:strCache>
            </c:strRef>
          </c:cat>
          <c:val>
            <c:numRef>
              <c:f>'Raw Data'!$N$33:$Q$33</c:f>
              <c:numCache>
                <c:formatCode>General</c:formatCode>
                <c:ptCount val="4"/>
                <c:pt idx="0">
                  <c:v>0.77453006934614266</c:v>
                </c:pt>
                <c:pt idx="1">
                  <c:v>0.76613768156259598</c:v>
                </c:pt>
                <c:pt idx="2">
                  <c:v>0.82003601286760019</c:v>
                </c:pt>
                <c:pt idx="3">
                  <c:v>0.71155799084424054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F-4946-97A6-8A83DB7B7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9349695"/>
        <c:axId val="1627222031"/>
      </c:barChart>
      <c:catAx>
        <c:axId val="164934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222031"/>
        <c:crosses val="autoZero"/>
        <c:auto val="1"/>
        <c:lblAlgn val="ctr"/>
        <c:lblOffset val="100"/>
        <c:noMultiLvlLbl val="0"/>
      </c:catAx>
      <c:valAx>
        <c:axId val="16272220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solidFill>
                      <a:schemeClr val="tx1"/>
                    </a:solidFill>
                    <a:effectLst/>
                  </a:rPr>
                  <a:t>TNF-α  (pg/mL)</a:t>
                </a:r>
                <a:endParaRPr lang="en-US" sz="16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34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95250</xdr:colOff>
      <xdr:row>45</xdr:row>
      <xdr:rowOff>152400</xdr:rowOff>
    </xdr:from>
    <xdr:to>
      <xdr:col>23</xdr:col>
      <xdr:colOff>639536</xdr:colOff>
      <xdr:row>60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3A317-7816-994E-BD38-D72922B68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176893</xdr:colOff>
      <xdr:row>45</xdr:row>
      <xdr:rowOff>79828</xdr:rowOff>
    </xdr:from>
    <xdr:to>
      <xdr:col>31</xdr:col>
      <xdr:colOff>49893</xdr:colOff>
      <xdr:row>59</xdr:row>
      <xdr:rowOff>156028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CEC8F3-71D1-8145-B063-B5B768E44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158750</xdr:colOff>
      <xdr:row>46</xdr:row>
      <xdr:rowOff>16329</xdr:rowOff>
    </xdr:from>
    <xdr:to>
      <xdr:col>17</xdr:col>
      <xdr:colOff>31750</xdr:colOff>
      <xdr:row>60</xdr:row>
      <xdr:rowOff>92529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424D4A-C58B-3543-AB45-F149836D4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87"/>
  <sheetViews>
    <sheetView tabSelected="1" topLeftCell="L13" zoomScale="140" zoomScaleNormal="140" workbookViewId="0">
      <selection activeCell="L34" sqref="L34"/>
    </sheetView>
  </sheetViews>
  <sheetFormatPr baseColWidth="10" defaultRowHeight="15" x14ac:dyDescent="0.2"/>
  <cols>
    <col min="1" max="256" width="8.83203125" customWidth="1"/>
  </cols>
  <sheetData>
    <row r="1" spans="1:19" x14ac:dyDescent="0.2">
      <c r="A1" t="s">
        <v>0</v>
      </c>
    </row>
    <row r="2" spans="1:19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P2" t="s">
        <v>161</v>
      </c>
    </row>
    <row r="3" spans="1:19" x14ac:dyDescent="0.2">
      <c r="A3" t="s">
        <v>12</v>
      </c>
      <c r="B3" t="s">
        <v>13</v>
      </c>
      <c r="C3" t="s">
        <v>14</v>
      </c>
      <c r="D3">
        <v>2</v>
      </c>
      <c r="F3">
        <v>3545</v>
      </c>
      <c r="G3">
        <v>3539</v>
      </c>
      <c r="H3">
        <v>0.239764944171759</v>
      </c>
      <c r="I3">
        <v>4.0169444015823599</v>
      </c>
      <c r="J3">
        <v>4.0094504670662996</v>
      </c>
      <c r="K3" s="5">
        <v>0.26432609444109001</v>
      </c>
      <c r="P3" t="s">
        <v>162</v>
      </c>
      <c r="Q3" t="s">
        <v>163</v>
      </c>
      <c r="R3" t="s">
        <v>164</v>
      </c>
      <c r="S3" t="s">
        <v>165</v>
      </c>
    </row>
    <row r="4" spans="1:19" x14ac:dyDescent="0.2">
      <c r="A4" t="s">
        <v>12</v>
      </c>
      <c r="B4" t="s">
        <v>13</v>
      </c>
      <c r="C4" t="s">
        <v>15</v>
      </c>
      <c r="D4">
        <v>2</v>
      </c>
      <c r="F4">
        <v>3533</v>
      </c>
      <c r="G4">
        <v>3539</v>
      </c>
      <c r="H4">
        <v>0.239764944171759</v>
      </c>
      <c r="I4">
        <v>4.0019565325502402</v>
      </c>
      <c r="J4">
        <v>4.0094504670662996</v>
      </c>
      <c r="K4">
        <v>0.26432609444109001</v>
      </c>
      <c r="O4" t="s">
        <v>166</v>
      </c>
      <c r="P4">
        <f>J7</f>
        <v>397.31497445047199</v>
      </c>
      <c r="Q4">
        <f>J42</f>
        <v>661.02084398414104</v>
      </c>
      <c r="R4">
        <f>J178</f>
        <v>750.97321234931496</v>
      </c>
      <c r="S4">
        <f>J158</f>
        <v>619.67868408403103</v>
      </c>
    </row>
    <row r="5" spans="1:19" x14ac:dyDescent="0.2">
      <c r="A5" t="s">
        <v>16</v>
      </c>
      <c r="B5" t="s">
        <v>17</v>
      </c>
      <c r="C5" t="s">
        <v>18</v>
      </c>
      <c r="D5">
        <v>2</v>
      </c>
      <c r="F5">
        <v>245</v>
      </c>
      <c r="G5">
        <v>246</v>
      </c>
      <c r="H5">
        <v>0.28802720211264599</v>
      </c>
      <c r="I5">
        <v>0.13264189986796099</v>
      </c>
      <c r="J5">
        <v>0.133537075337232</v>
      </c>
      <c r="K5" s="7">
        <v>0.948028318090403</v>
      </c>
      <c r="O5" t="s">
        <v>167</v>
      </c>
      <c r="P5">
        <f>J148</f>
        <v>92.170063982576707</v>
      </c>
      <c r="Q5">
        <f>J100</f>
        <v>156.728422672286</v>
      </c>
      <c r="R5">
        <f>J186</f>
        <v>170.250584261265</v>
      </c>
      <c r="S5">
        <f>J222</f>
        <v>158.552697925036</v>
      </c>
    </row>
    <row r="6" spans="1:19" x14ac:dyDescent="0.2">
      <c r="A6" t="s">
        <v>16</v>
      </c>
      <c r="B6" t="s">
        <v>17</v>
      </c>
      <c r="C6" t="s">
        <v>19</v>
      </c>
      <c r="D6">
        <v>2</v>
      </c>
      <c r="F6">
        <v>246</v>
      </c>
      <c r="G6">
        <v>246</v>
      </c>
      <c r="H6">
        <v>0.28802720211264599</v>
      </c>
      <c r="I6">
        <v>0.13443225080650301</v>
      </c>
      <c r="J6">
        <v>0.133537075337232</v>
      </c>
      <c r="K6">
        <v>0.948028318090403</v>
      </c>
      <c r="O6" t="s">
        <v>168</v>
      </c>
      <c r="P6">
        <f>J156</f>
        <v>21.7859254723326</v>
      </c>
      <c r="Q6">
        <f>J36</f>
        <v>39.075214001693197</v>
      </c>
      <c r="R6">
        <f>J154</f>
        <v>39.876298584174897</v>
      </c>
      <c r="S6">
        <f>J98</f>
        <v>38.0331705916674</v>
      </c>
    </row>
    <row r="7" spans="1:19" x14ac:dyDescent="0.2">
      <c r="A7" t="s">
        <v>20</v>
      </c>
      <c r="B7" t="s">
        <v>21</v>
      </c>
      <c r="C7" t="s">
        <v>22</v>
      </c>
      <c r="E7">
        <v>371</v>
      </c>
      <c r="F7">
        <v>319107</v>
      </c>
      <c r="G7">
        <v>319871</v>
      </c>
      <c r="H7">
        <v>0.33777965544017502</v>
      </c>
      <c r="I7">
        <v>396.32266064222398</v>
      </c>
      <c r="J7">
        <v>397.31497445047199</v>
      </c>
      <c r="K7">
        <v>0.35320683487835902</v>
      </c>
      <c r="O7" t="s">
        <v>169</v>
      </c>
      <c r="P7">
        <f>J90</f>
        <v>5.5107941137572896</v>
      </c>
      <c r="Q7">
        <f>J29</f>
        <v>9.6457118220403295</v>
      </c>
      <c r="R7">
        <f>J81</f>
        <v>10.0332943478387</v>
      </c>
      <c r="S7">
        <f>J72</f>
        <v>9.8480176201776004</v>
      </c>
    </row>
    <row r="8" spans="1:19" x14ac:dyDescent="0.2">
      <c r="A8" t="s">
        <v>20</v>
      </c>
      <c r="B8" t="s">
        <v>21</v>
      </c>
      <c r="C8" t="s">
        <v>23</v>
      </c>
      <c r="E8">
        <v>371</v>
      </c>
      <c r="F8">
        <v>320635</v>
      </c>
      <c r="G8">
        <v>319871</v>
      </c>
      <c r="H8">
        <v>0.33777965544017502</v>
      </c>
      <c r="I8">
        <v>398.30728825872001</v>
      </c>
      <c r="J8">
        <v>397.31497445047199</v>
      </c>
      <c r="K8">
        <v>0.35320683487835902</v>
      </c>
      <c r="O8" t="s">
        <v>170</v>
      </c>
      <c r="P8">
        <f>J84</f>
        <v>1.4860732229146401</v>
      </c>
      <c r="Q8">
        <f>J34</f>
        <v>2.4163907510373699</v>
      </c>
      <c r="R8">
        <f>J110</f>
        <v>2.68636950396797</v>
      </c>
      <c r="S8">
        <f>J94</f>
        <v>2.40394491842989</v>
      </c>
    </row>
    <row r="9" spans="1:19" x14ac:dyDescent="0.2">
      <c r="A9" t="s">
        <v>16</v>
      </c>
      <c r="B9" t="s">
        <v>13</v>
      </c>
      <c r="C9" t="s">
        <v>19</v>
      </c>
      <c r="D9">
        <v>2</v>
      </c>
      <c r="F9">
        <v>2106</v>
      </c>
      <c r="G9">
        <v>2112</v>
      </c>
      <c r="H9">
        <v>0.40176521658326497</v>
      </c>
      <c r="I9">
        <v>2.24688775161601</v>
      </c>
      <c r="J9">
        <v>2.2541338119157701</v>
      </c>
      <c r="K9" s="5">
        <v>0.45460818233285699</v>
      </c>
      <c r="O9" t="s">
        <v>171</v>
      </c>
      <c r="P9">
        <f>J180</f>
        <v>0.39947608949672903</v>
      </c>
      <c r="Q9">
        <f>J202</f>
        <v>0.60085567657199501</v>
      </c>
      <c r="R9">
        <f>J152</f>
        <v>0.70687798330269502</v>
      </c>
      <c r="S9">
        <f>J72</f>
        <v>9.8480176201776004</v>
      </c>
    </row>
    <row r="10" spans="1:19" x14ac:dyDescent="0.2">
      <c r="A10" t="s">
        <v>16</v>
      </c>
      <c r="B10" t="s">
        <v>13</v>
      </c>
      <c r="C10" t="s">
        <v>18</v>
      </c>
      <c r="D10">
        <v>2</v>
      </c>
      <c r="F10">
        <v>2118</v>
      </c>
      <c r="G10">
        <v>2112</v>
      </c>
      <c r="H10">
        <v>0.40176521658326497</v>
      </c>
      <c r="I10">
        <v>2.26137987221554</v>
      </c>
      <c r="J10">
        <v>2.2541338119157701</v>
      </c>
      <c r="K10">
        <v>0.45460818233285699</v>
      </c>
      <c r="O10" t="s">
        <v>172</v>
      </c>
      <c r="P10">
        <f>J224</f>
        <v>9.1800933890860206E-2</v>
      </c>
      <c r="Q10">
        <f>J15</f>
        <v>0.174248110884788</v>
      </c>
      <c r="R10">
        <f>J248</f>
        <v>0.18596591433538301</v>
      </c>
      <c r="S10">
        <f>J78</f>
        <v>0.15303246407086399</v>
      </c>
    </row>
    <row r="11" spans="1:19" x14ac:dyDescent="0.2">
      <c r="A11" t="s">
        <v>24</v>
      </c>
      <c r="B11" t="s">
        <v>17</v>
      </c>
      <c r="C11" t="s">
        <v>25</v>
      </c>
      <c r="D11">
        <v>2</v>
      </c>
      <c r="F11">
        <v>4037</v>
      </c>
      <c r="G11">
        <v>4050</v>
      </c>
      <c r="H11">
        <v>0.43653956117208698</v>
      </c>
      <c r="I11">
        <v>6.8346501915900104</v>
      </c>
      <c r="J11">
        <v>6.8566557172865403</v>
      </c>
      <c r="K11" s="7">
        <v>0.45387305663780297</v>
      </c>
      <c r="O11" t="s">
        <v>173</v>
      </c>
      <c r="P11">
        <v>0</v>
      </c>
      <c r="Q11">
        <v>0</v>
      </c>
      <c r="R11">
        <v>0</v>
      </c>
      <c r="S11">
        <v>0</v>
      </c>
    </row>
    <row r="12" spans="1:19" x14ac:dyDescent="0.2">
      <c r="A12" t="s">
        <v>24</v>
      </c>
      <c r="B12" t="s">
        <v>17</v>
      </c>
      <c r="C12" t="s">
        <v>26</v>
      </c>
      <c r="D12">
        <v>2</v>
      </c>
      <c r="F12">
        <v>4062</v>
      </c>
      <c r="G12">
        <v>4050</v>
      </c>
      <c r="H12">
        <v>0.43653956117208698</v>
      </c>
      <c r="I12">
        <v>6.8786612429830702</v>
      </c>
      <c r="J12">
        <v>6.8566557172865403</v>
      </c>
      <c r="K12">
        <v>0.45387305663780297</v>
      </c>
    </row>
    <row r="13" spans="1:19" x14ac:dyDescent="0.2">
      <c r="A13" t="s">
        <v>27</v>
      </c>
      <c r="B13" t="s">
        <v>21</v>
      </c>
      <c r="C13" t="s">
        <v>28</v>
      </c>
      <c r="D13">
        <v>2</v>
      </c>
      <c r="F13">
        <v>482</v>
      </c>
      <c r="G13">
        <v>484</v>
      </c>
      <c r="H13">
        <v>0.43874257364211799</v>
      </c>
      <c r="I13">
        <v>0.53515549560949105</v>
      </c>
      <c r="J13">
        <v>0.53800749702252604</v>
      </c>
      <c r="K13" s="9">
        <v>0.74968083168798205</v>
      </c>
    </row>
    <row r="14" spans="1:19" x14ac:dyDescent="0.2">
      <c r="A14" t="s">
        <v>27</v>
      </c>
      <c r="B14" t="s">
        <v>21</v>
      </c>
      <c r="C14" t="s">
        <v>29</v>
      </c>
      <c r="D14">
        <v>2</v>
      </c>
      <c r="F14">
        <v>485</v>
      </c>
      <c r="G14">
        <v>484</v>
      </c>
      <c r="H14">
        <v>0.43874257364211799</v>
      </c>
      <c r="I14">
        <v>0.54085949843556202</v>
      </c>
      <c r="J14">
        <v>0.53800749702252604</v>
      </c>
      <c r="K14">
        <v>0.74968083168798205</v>
      </c>
    </row>
    <row r="15" spans="1:19" x14ac:dyDescent="0.2">
      <c r="A15" t="s">
        <v>30</v>
      </c>
      <c r="B15" t="s">
        <v>13</v>
      </c>
      <c r="C15" t="s">
        <v>31</v>
      </c>
      <c r="E15">
        <v>0.154541015625</v>
      </c>
      <c r="F15">
        <v>473</v>
      </c>
      <c r="G15">
        <v>472</v>
      </c>
      <c r="H15">
        <v>0.44990887456195999</v>
      </c>
      <c r="I15">
        <v>0.17506031406227701</v>
      </c>
      <c r="J15">
        <v>0.174248110884788</v>
      </c>
      <c r="K15">
        <v>0.65919150754393296</v>
      </c>
    </row>
    <row r="16" spans="1:19" x14ac:dyDescent="0.2">
      <c r="A16" t="s">
        <v>30</v>
      </c>
      <c r="B16" t="s">
        <v>13</v>
      </c>
      <c r="C16" t="s">
        <v>32</v>
      </c>
      <c r="E16">
        <v>0.154541015625</v>
      </c>
      <c r="F16">
        <v>470</v>
      </c>
      <c r="G16">
        <v>472</v>
      </c>
      <c r="H16">
        <v>0.44990887456195999</v>
      </c>
      <c r="I16">
        <v>0.173435907707298</v>
      </c>
      <c r="J16">
        <v>0.174248110884788</v>
      </c>
      <c r="K16">
        <v>0.65919150754393296</v>
      </c>
    </row>
    <row r="17" spans="1:35" x14ac:dyDescent="0.2">
      <c r="A17" t="s">
        <v>33</v>
      </c>
      <c r="B17" t="s">
        <v>13</v>
      </c>
      <c r="C17" t="s">
        <v>34</v>
      </c>
      <c r="D17">
        <v>2</v>
      </c>
      <c r="F17">
        <v>2551</v>
      </c>
      <c r="G17">
        <v>2542</v>
      </c>
      <c r="H17">
        <v>0.52862596272061302</v>
      </c>
      <c r="I17">
        <v>2.78771646268354</v>
      </c>
      <c r="J17">
        <v>2.77610311851394</v>
      </c>
      <c r="K17" s="5">
        <v>0.59161162709079396</v>
      </c>
    </row>
    <row r="18" spans="1:35" x14ac:dyDescent="0.2">
      <c r="A18" t="s">
        <v>33</v>
      </c>
      <c r="B18" t="s">
        <v>13</v>
      </c>
      <c r="C18" t="s">
        <v>35</v>
      </c>
      <c r="D18">
        <v>2</v>
      </c>
      <c r="F18">
        <v>2532</v>
      </c>
      <c r="G18">
        <v>2542</v>
      </c>
      <c r="H18">
        <v>0.52862596272061302</v>
      </c>
      <c r="I18">
        <v>2.76448977434434</v>
      </c>
      <c r="J18">
        <v>2.77610311851394</v>
      </c>
      <c r="K18">
        <v>0.59161162709079396</v>
      </c>
      <c r="M18" s="14"/>
      <c r="N18" s="14" t="s">
        <v>162</v>
      </c>
      <c r="O18" s="14"/>
      <c r="P18" s="14"/>
      <c r="Q18" s="14"/>
      <c r="S18" t="s">
        <v>163</v>
      </c>
      <c r="Y18" s="14" t="s">
        <v>164</v>
      </c>
      <c r="Z18" s="14"/>
      <c r="AA18" s="14"/>
      <c r="AB18" s="14"/>
      <c r="AC18" s="14"/>
      <c r="AE18" t="s">
        <v>165</v>
      </c>
    </row>
    <row r="19" spans="1:35" x14ac:dyDescent="0.2">
      <c r="A19" t="s">
        <v>36</v>
      </c>
      <c r="B19" t="s">
        <v>17</v>
      </c>
      <c r="C19" t="s">
        <v>37</v>
      </c>
      <c r="D19">
        <v>2</v>
      </c>
      <c r="F19">
        <v>263</v>
      </c>
      <c r="G19">
        <v>262</v>
      </c>
      <c r="H19">
        <v>0.53977616884469204</v>
      </c>
      <c r="I19">
        <v>0.16485361066469401</v>
      </c>
      <c r="J19">
        <v>0.16306478942545399</v>
      </c>
      <c r="K19" s="7">
        <v>1.55139271090211</v>
      </c>
      <c r="M19" s="14"/>
      <c r="N19" s="14" t="s">
        <v>174</v>
      </c>
      <c r="O19" s="14" t="s">
        <v>175</v>
      </c>
      <c r="P19" s="14" t="s">
        <v>176</v>
      </c>
      <c r="Q19" s="14" t="s">
        <v>177</v>
      </c>
      <c r="T19" t="s">
        <v>174</v>
      </c>
      <c r="U19" t="s">
        <v>175</v>
      </c>
      <c r="V19" t="s">
        <v>176</v>
      </c>
      <c r="W19" t="s">
        <v>177</v>
      </c>
      <c r="Y19" s="14"/>
      <c r="Z19" s="14" t="s">
        <v>174</v>
      </c>
      <c r="AA19" s="14" t="s">
        <v>175</v>
      </c>
      <c r="AB19" s="14" t="s">
        <v>176</v>
      </c>
      <c r="AC19" s="14" t="s">
        <v>177</v>
      </c>
      <c r="AF19" t="s">
        <v>174</v>
      </c>
      <c r="AG19" t="s">
        <v>175</v>
      </c>
      <c r="AH19" t="s">
        <v>176</v>
      </c>
      <c r="AI19" t="s">
        <v>177</v>
      </c>
    </row>
    <row r="20" spans="1:35" x14ac:dyDescent="0.2">
      <c r="A20" t="s">
        <v>36</v>
      </c>
      <c r="B20" t="s">
        <v>17</v>
      </c>
      <c r="C20" t="s">
        <v>38</v>
      </c>
      <c r="D20">
        <v>2</v>
      </c>
      <c r="F20">
        <v>261</v>
      </c>
      <c r="G20">
        <v>262</v>
      </c>
      <c r="H20">
        <v>0.53977616884469204</v>
      </c>
      <c r="I20">
        <v>0.16127596818621401</v>
      </c>
      <c r="J20">
        <v>0.16306478942545399</v>
      </c>
      <c r="K20">
        <v>1.55139271090211</v>
      </c>
      <c r="M20" s="14">
        <v>1</v>
      </c>
      <c r="N20" s="14">
        <v>1.23446728195666</v>
      </c>
      <c r="O20" s="14">
        <v>1.4360174205444101</v>
      </c>
      <c r="P20" s="14">
        <v>1.1174790907707699</v>
      </c>
      <c r="Q20" s="14">
        <v>1.0381959256748201</v>
      </c>
      <c r="S20">
        <v>1</v>
      </c>
      <c r="T20">
        <v>9.6936596043086194</v>
      </c>
      <c r="U20">
        <v>16.4052643080778</v>
      </c>
      <c r="V20">
        <v>10.7065389154294</v>
      </c>
      <c r="W20">
        <v>5.4206645721449398</v>
      </c>
      <c r="Y20" s="14">
        <v>1</v>
      </c>
      <c r="Z20" s="14">
        <v>0.80072506579852898</v>
      </c>
      <c r="AA20" s="14">
        <v>2.7612663719545498</v>
      </c>
      <c r="AB20" s="14">
        <v>6.1681669153921703</v>
      </c>
      <c r="AC20" s="14">
        <v>0.57049361939282095</v>
      </c>
      <c r="AE20">
        <v>1</v>
      </c>
      <c r="AF20" s="3">
        <v>0.15231269534974501</v>
      </c>
      <c r="AG20" s="3">
        <v>8.7567130029648402E-2</v>
      </c>
      <c r="AH20" s="3">
        <v>6.3980444661360006E-2</v>
      </c>
      <c r="AI20" s="3">
        <v>3.5719692327239198E-2</v>
      </c>
    </row>
    <row r="21" spans="1:35" x14ac:dyDescent="0.2">
      <c r="A21" t="s">
        <v>39</v>
      </c>
      <c r="B21" t="s">
        <v>17</v>
      </c>
      <c r="C21" t="s">
        <v>40</v>
      </c>
      <c r="D21">
        <v>2</v>
      </c>
      <c r="F21">
        <v>5543</v>
      </c>
      <c r="G21">
        <v>5566</v>
      </c>
      <c r="H21">
        <v>0.57173309052905597</v>
      </c>
      <c r="I21">
        <v>9.4839576930289695</v>
      </c>
      <c r="J21">
        <v>9.5235121263598295</v>
      </c>
      <c r="K21" s="7">
        <v>0.58737171041818703</v>
      </c>
      <c r="M21" s="14">
        <v>2</v>
      </c>
      <c r="N21" s="14">
        <v>0.95352535470756505</v>
      </c>
      <c r="O21" s="14">
        <v>1.05824602855045</v>
      </c>
      <c r="P21" s="14">
        <v>1.0205546868829001</v>
      </c>
      <c r="Q21" s="14">
        <v>0.93863703395015297</v>
      </c>
      <c r="S21">
        <v>2</v>
      </c>
      <c r="T21">
        <v>4.0094504670662996</v>
      </c>
      <c r="U21">
        <v>5.1947284411304198</v>
      </c>
      <c r="V21">
        <v>5.2230076403333596</v>
      </c>
      <c r="W21">
        <v>2.2269901751696399</v>
      </c>
      <c r="Y21" s="14">
        <v>2</v>
      </c>
      <c r="Z21" s="14">
        <v>0.31576405682631298</v>
      </c>
      <c r="AA21" s="14">
        <v>1.11940437226829</v>
      </c>
      <c r="AB21" s="14">
        <v>9.7702936781432008</v>
      </c>
      <c r="AC21" s="14">
        <v>0.37549808666835199</v>
      </c>
      <c r="AE21">
        <v>2</v>
      </c>
      <c r="AF21" s="3">
        <v>5.6605751136742898E-2</v>
      </c>
      <c r="AG21" s="3">
        <v>1.50732563084762E-2</v>
      </c>
      <c r="AH21" s="3">
        <v>3.6173887688477298E-2</v>
      </c>
      <c r="AI21" s="3">
        <v>3.6615123644997E-2</v>
      </c>
    </row>
    <row r="22" spans="1:35" x14ac:dyDescent="0.2">
      <c r="A22" t="s">
        <v>39</v>
      </c>
      <c r="B22" t="s">
        <v>17</v>
      </c>
      <c r="C22" t="s">
        <v>41</v>
      </c>
      <c r="D22">
        <v>2</v>
      </c>
      <c r="F22">
        <v>5588</v>
      </c>
      <c r="G22">
        <v>5566</v>
      </c>
      <c r="H22">
        <v>0.57173309052905597</v>
      </c>
      <c r="I22">
        <v>9.5630665596906894</v>
      </c>
      <c r="J22">
        <v>9.5235121263598295</v>
      </c>
      <c r="K22">
        <v>0.58737171041818703</v>
      </c>
      <c r="M22" s="14">
        <v>3</v>
      </c>
      <c r="N22" s="14">
        <v>0.60604085375252703</v>
      </c>
      <c r="O22" s="14">
        <v>0.55814720795786199</v>
      </c>
      <c r="P22" s="14">
        <v>0.92508879184108095</v>
      </c>
      <c r="Q22" s="14">
        <v>0.75932178022808094</v>
      </c>
      <c r="S22">
        <v>3</v>
      </c>
      <c r="T22">
        <v>2.2541338119157701</v>
      </c>
      <c r="U22">
        <v>2.5116434684531201</v>
      </c>
      <c r="V22">
        <v>5.8572589024043404</v>
      </c>
      <c r="W22">
        <v>2.0614323372944701</v>
      </c>
      <c r="Y22" s="14">
        <v>3</v>
      </c>
      <c r="Z22" s="14">
        <v>0.133537075337232</v>
      </c>
      <c r="AA22" s="14">
        <v>0.85934658551091103</v>
      </c>
      <c r="AB22" s="14">
        <v>10.577131584149299</v>
      </c>
      <c r="AC22" s="14">
        <v>0.44321089973980998</v>
      </c>
      <c r="AE22">
        <v>3</v>
      </c>
      <c r="AF22" s="3">
        <v>2.77051076070924E-2</v>
      </c>
      <c r="AG22" s="3">
        <v>6.6770341042907203E-3</v>
      </c>
      <c r="AH22" s="3">
        <v>1.96174279201481E-2</v>
      </c>
      <c r="AI22" s="3">
        <v>1.6789691416825601E-2</v>
      </c>
    </row>
    <row r="23" spans="1:35" x14ac:dyDescent="0.2">
      <c r="A23" t="s">
        <v>42</v>
      </c>
      <c r="B23" t="s">
        <v>13</v>
      </c>
      <c r="C23" t="s">
        <v>43</v>
      </c>
      <c r="D23">
        <v>2</v>
      </c>
      <c r="F23">
        <v>8690</v>
      </c>
      <c r="G23">
        <v>8726</v>
      </c>
      <c r="H23">
        <v>0.58344818067191595</v>
      </c>
      <c r="I23">
        <v>10.6589196150079</v>
      </c>
      <c r="J23">
        <v>10.7065389154294</v>
      </c>
      <c r="K23" s="5">
        <v>0.62899748479581696</v>
      </c>
      <c r="M23" s="14">
        <v>4</v>
      </c>
      <c r="N23" s="14">
        <v>0.81923311451925496</v>
      </c>
      <c r="O23" s="14">
        <v>0.71368457879779201</v>
      </c>
      <c r="P23" s="14">
        <v>0.617331581233446</v>
      </c>
      <c r="Q23" s="14">
        <v>0.55908529318540301</v>
      </c>
      <c r="S23">
        <v>4</v>
      </c>
      <c r="T23">
        <v>1.97142294686018</v>
      </c>
      <c r="U23">
        <v>2.77582581827801</v>
      </c>
      <c r="V23">
        <v>6.5984659280000004</v>
      </c>
      <c r="W23">
        <v>1.81129296429972</v>
      </c>
      <c r="Y23" s="14">
        <v>4</v>
      </c>
      <c r="Z23" s="14">
        <v>0.26133539346065499</v>
      </c>
      <c r="AA23" s="14">
        <v>1.1122995509813201</v>
      </c>
      <c r="AB23" s="14">
        <v>6.8566557172865403</v>
      </c>
      <c r="AC23" s="14">
        <v>0.89220761681823002</v>
      </c>
      <c r="AE23">
        <v>4</v>
      </c>
      <c r="AF23" s="3">
        <v>2.79299747732253E-2</v>
      </c>
      <c r="AG23" s="3">
        <v>7.9813170938974304E-2</v>
      </c>
      <c r="AH23" s="3">
        <v>5.7065140112046497E-2</v>
      </c>
      <c r="AI23" s="3">
        <v>4.97397417159215E-2</v>
      </c>
    </row>
    <row r="24" spans="1:35" x14ac:dyDescent="0.2">
      <c r="A24" t="s">
        <v>42</v>
      </c>
      <c r="B24" t="s">
        <v>13</v>
      </c>
      <c r="C24" t="s">
        <v>44</v>
      </c>
      <c r="D24">
        <v>2</v>
      </c>
      <c r="F24">
        <v>8762</v>
      </c>
      <c r="G24">
        <v>8726</v>
      </c>
      <c r="H24">
        <v>0.58344818067191595</v>
      </c>
      <c r="I24">
        <v>10.754158215850801</v>
      </c>
      <c r="J24">
        <v>10.7065389154294</v>
      </c>
      <c r="K24">
        <v>0.62899748479581696</v>
      </c>
      <c r="M24" s="14">
        <v>5</v>
      </c>
      <c r="N24" s="14">
        <v>0.69008905690937505</v>
      </c>
      <c r="O24" s="16"/>
      <c r="P24" s="16"/>
      <c r="Q24" s="14">
        <v>0.58945025268044404</v>
      </c>
      <c r="S24">
        <v>5</v>
      </c>
      <c r="T24">
        <v>2.2366601652629998</v>
      </c>
      <c r="U24" s="2"/>
      <c r="V24" s="2"/>
      <c r="W24">
        <v>2.9206529936716201</v>
      </c>
      <c r="Y24" s="14">
        <v>5</v>
      </c>
      <c r="Z24" s="14">
        <v>0.27294299961233198</v>
      </c>
      <c r="AA24" s="16"/>
      <c r="AB24" s="16"/>
      <c r="AC24" s="14">
        <v>0.24348802958663401</v>
      </c>
      <c r="AE24">
        <v>5</v>
      </c>
      <c r="AF24">
        <v>4.8383910282327802E-2</v>
      </c>
      <c r="AG24" s="2"/>
      <c r="AH24" s="2"/>
      <c r="AI24">
        <v>0.103607913032807</v>
      </c>
    </row>
    <row r="25" spans="1:35" x14ac:dyDescent="0.2">
      <c r="A25" t="s">
        <v>45</v>
      </c>
      <c r="B25" t="s">
        <v>21</v>
      </c>
      <c r="C25" t="s">
        <v>46</v>
      </c>
      <c r="D25">
        <v>2</v>
      </c>
      <c r="F25">
        <v>633</v>
      </c>
      <c r="G25">
        <v>630</v>
      </c>
      <c r="H25">
        <v>0.67343502970147295</v>
      </c>
      <c r="I25">
        <v>0.82504026417062704</v>
      </c>
      <c r="J25">
        <v>0.81923311451925496</v>
      </c>
      <c r="K25" s="9">
        <v>1.0024679972219901</v>
      </c>
      <c r="M25" s="14">
        <v>6</v>
      </c>
      <c r="N25" s="14">
        <v>0.689191149069458</v>
      </c>
      <c r="O25" s="14">
        <v>0.54942202497679704</v>
      </c>
      <c r="P25" s="16"/>
      <c r="Q25" s="14">
        <v>0.39166575418032701</v>
      </c>
      <c r="S25">
        <v>6</v>
      </c>
      <c r="T25">
        <v>2.4861482419623799</v>
      </c>
      <c r="U25">
        <v>2.3049088451798099</v>
      </c>
      <c r="V25" s="2"/>
      <c r="W25">
        <v>1.6837481973922499</v>
      </c>
      <c r="Y25" s="14">
        <v>6</v>
      </c>
      <c r="Z25" s="14">
        <v>0.16306478942545399</v>
      </c>
      <c r="AA25" s="14">
        <v>0.74384534907497202</v>
      </c>
      <c r="AB25" s="16"/>
      <c r="AC25" s="14">
        <v>0.255986647084468</v>
      </c>
      <c r="AE25">
        <v>6</v>
      </c>
      <c r="AF25" s="3">
        <v>2.0250179219474401E-2</v>
      </c>
      <c r="AG25">
        <v>4.3177432680459302E-2</v>
      </c>
      <c r="AH25" s="2"/>
      <c r="AI25" s="3">
        <v>3.9312457996986697E-2</v>
      </c>
    </row>
    <row r="26" spans="1:35" x14ac:dyDescent="0.2">
      <c r="A26" t="s">
        <v>45</v>
      </c>
      <c r="B26" t="s">
        <v>21</v>
      </c>
      <c r="C26" t="s">
        <v>47</v>
      </c>
      <c r="D26">
        <v>2</v>
      </c>
      <c r="F26">
        <v>627</v>
      </c>
      <c r="G26">
        <v>630</v>
      </c>
      <c r="H26">
        <v>0.67343502970147295</v>
      </c>
      <c r="I26">
        <v>0.81342596486788299</v>
      </c>
      <c r="J26">
        <v>0.81923311451925496</v>
      </c>
      <c r="K26">
        <v>1.0024679972219901</v>
      </c>
      <c r="M26" s="14">
        <v>7</v>
      </c>
      <c r="N26" s="14">
        <v>0.64015200248525095</v>
      </c>
      <c r="O26" s="14">
        <v>0.53800749702252604</v>
      </c>
      <c r="P26" s="14">
        <v>0.46975338029132702</v>
      </c>
      <c r="Q26" s="14">
        <v>0.62882741751424398</v>
      </c>
      <c r="S26">
        <v>7</v>
      </c>
      <c r="T26">
        <v>2.77610311851394</v>
      </c>
      <c r="U26">
        <v>3.3650704046631099</v>
      </c>
      <c r="V26">
        <v>8.7693831369702195</v>
      </c>
      <c r="W26">
        <v>3.4312719995013001</v>
      </c>
      <c r="Y26" s="14">
        <v>7</v>
      </c>
      <c r="Z26" s="14">
        <v>0.194321681794215</v>
      </c>
      <c r="AA26" s="14">
        <v>0.36658817752916201</v>
      </c>
      <c r="AB26" s="14">
        <v>3.2699486798263799</v>
      </c>
      <c r="AC26" s="14">
        <v>0.30595062865894701</v>
      </c>
      <c r="AE26">
        <v>7</v>
      </c>
      <c r="AF26">
        <v>4.4516668491664302E-2</v>
      </c>
      <c r="AG26">
        <v>2.17792781859701E-2</v>
      </c>
      <c r="AH26">
        <v>7.1631237231039299E-2</v>
      </c>
      <c r="AI26" s="3">
        <v>6.8146945778600601E-2</v>
      </c>
    </row>
    <row r="27" spans="1:35" x14ac:dyDescent="0.2">
      <c r="A27" t="s">
        <v>48</v>
      </c>
      <c r="B27" t="s">
        <v>21</v>
      </c>
      <c r="C27" t="s">
        <v>49</v>
      </c>
      <c r="D27">
        <v>2</v>
      </c>
      <c r="F27">
        <v>596</v>
      </c>
      <c r="G27">
        <v>599</v>
      </c>
      <c r="H27">
        <v>0.70828725995313602</v>
      </c>
      <c r="I27">
        <v>0.75353339684406195</v>
      </c>
      <c r="J27">
        <v>0.75932178022808094</v>
      </c>
      <c r="K27" s="9">
        <v>1.07806867905671</v>
      </c>
      <c r="M27" s="14">
        <v>8</v>
      </c>
      <c r="N27" s="14">
        <v>0.793136295531779</v>
      </c>
      <c r="O27" s="16"/>
      <c r="P27" s="16"/>
      <c r="Q27" s="16"/>
      <c r="S27">
        <v>8</v>
      </c>
      <c r="T27">
        <v>2.5219614202075</v>
      </c>
      <c r="U27" s="2"/>
      <c r="V27" s="2"/>
      <c r="W27" s="2"/>
      <c r="Y27" s="14">
        <v>8</v>
      </c>
      <c r="Z27" s="14">
        <v>0.329145799716349</v>
      </c>
      <c r="AA27" s="16"/>
      <c r="AB27" s="16"/>
      <c r="AC27" s="16"/>
      <c r="AE27">
        <v>8</v>
      </c>
      <c r="AF27">
        <v>2.3110352389646999E-2</v>
      </c>
      <c r="AG27" s="2"/>
      <c r="AH27" s="2"/>
      <c r="AI27" s="2"/>
    </row>
    <row r="28" spans="1:35" x14ac:dyDescent="0.2">
      <c r="A28" t="s">
        <v>48</v>
      </c>
      <c r="B28" t="s">
        <v>21</v>
      </c>
      <c r="C28" t="s">
        <v>50</v>
      </c>
      <c r="D28">
        <v>2</v>
      </c>
      <c r="F28">
        <v>602</v>
      </c>
      <c r="G28">
        <v>599</v>
      </c>
      <c r="H28">
        <v>0.70828725995313602</v>
      </c>
      <c r="I28">
        <v>0.76511016361210005</v>
      </c>
      <c r="J28">
        <v>0.75932178022808094</v>
      </c>
      <c r="K28">
        <v>1.07806867905671</v>
      </c>
      <c r="M28" s="14">
        <v>9</v>
      </c>
      <c r="N28" s="14">
        <v>0.68061853901965497</v>
      </c>
      <c r="O28" s="14">
        <v>0.66600814777444295</v>
      </c>
      <c r="P28" s="14">
        <v>0.670824987023665</v>
      </c>
      <c r="Q28" s="14">
        <v>0.64593997254857705</v>
      </c>
      <c r="S28">
        <v>9</v>
      </c>
      <c r="T28">
        <v>1.6864520304869399</v>
      </c>
      <c r="U28">
        <v>2.3993643603499599</v>
      </c>
      <c r="V28">
        <v>3.5707131678497901</v>
      </c>
      <c r="W28">
        <v>1.4146288659408901</v>
      </c>
      <c r="Y28" s="14">
        <v>9</v>
      </c>
      <c r="Z28" s="14">
        <v>0.101289715981542</v>
      </c>
      <c r="AA28" s="14">
        <v>0.33271295540646401</v>
      </c>
      <c r="AB28" s="14">
        <v>6.5643899061046103</v>
      </c>
      <c r="AC28" s="14">
        <v>0.28275488149351302</v>
      </c>
      <c r="AE28">
        <v>9</v>
      </c>
      <c r="AF28" s="3">
        <v>1.5930234465267899E-2</v>
      </c>
      <c r="AG28" s="3">
        <v>4.6552518730957199E-2</v>
      </c>
      <c r="AH28" s="3">
        <v>5.9365031254556E-2</v>
      </c>
      <c r="AI28" s="3">
        <v>3.2589256192086698E-2</v>
      </c>
    </row>
    <row r="29" spans="1:35" x14ac:dyDescent="0.2">
      <c r="A29" t="s">
        <v>51</v>
      </c>
      <c r="B29" t="s">
        <v>13</v>
      </c>
      <c r="C29" t="s">
        <v>52</v>
      </c>
      <c r="E29">
        <v>9.890625</v>
      </c>
      <c r="F29">
        <v>15011</v>
      </c>
      <c r="G29">
        <v>15095</v>
      </c>
      <c r="H29">
        <v>0.78697541728612097</v>
      </c>
      <c r="I29">
        <v>9.5882103733417505</v>
      </c>
      <c r="J29">
        <v>9.6457118220403295</v>
      </c>
      <c r="K29">
        <v>0.843061975165184</v>
      </c>
      <c r="M29" s="14">
        <v>10</v>
      </c>
      <c r="N29" s="14">
        <v>0.48046324359910703</v>
      </c>
      <c r="O29" s="14">
        <v>0.60956854687648798</v>
      </c>
      <c r="P29" s="14">
        <v>0.91921957203001303</v>
      </c>
      <c r="Q29" s="14">
        <v>0.62579155246134399</v>
      </c>
      <c r="S29">
        <v>10</v>
      </c>
      <c r="T29">
        <v>7.9659474812131004</v>
      </c>
      <c r="U29">
        <v>15.2656146532235</v>
      </c>
      <c r="V29">
        <v>36.839376631416698</v>
      </c>
      <c r="W29">
        <v>11.2808588625675</v>
      </c>
      <c r="Y29" s="14">
        <v>10</v>
      </c>
      <c r="Z29" s="14">
        <v>0.14686199991729701</v>
      </c>
      <c r="AA29" s="14">
        <v>1.3127027112640299</v>
      </c>
      <c r="AB29" s="14">
        <v>9.5235121263598295</v>
      </c>
      <c r="AC29" s="14">
        <v>0.74919836838224396</v>
      </c>
      <c r="AE29">
        <v>10</v>
      </c>
      <c r="AF29" s="3">
        <v>4.70071389462699E-2</v>
      </c>
      <c r="AG29">
        <v>2.74864698692018E-2</v>
      </c>
      <c r="AH29">
        <v>7.3748230754545896E-2</v>
      </c>
      <c r="AI29" s="3">
        <v>2.5059901497828701E-2</v>
      </c>
    </row>
    <row r="30" spans="1:35" x14ac:dyDescent="0.2">
      <c r="A30" t="s">
        <v>51</v>
      </c>
      <c r="B30" t="s">
        <v>13</v>
      </c>
      <c r="C30" t="s">
        <v>53</v>
      </c>
      <c r="E30">
        <v>9.890625</v>
      </c>
      <c r="F30">
        <v>15179</v>
      </c>
      <c r="G30">
        <v>15095</v>
      </c>
      <c r="H30">
        <v>0.78697541728612097</v>
      </c>
      <c r="I30">
        <v>9.7032132707389103</v>
      </c>
      <c r="J30">
        <v>9.6457118220403295</v>
      </c>
      <c r="K30">
        <v>0.843061975165184</v>
      </c>
      <c r="M30" s="14">
        <v>11</v>
      </c>
      <c r="N30" s="14">
        <v>0.93291387125693603</v>
      </c>
      <c r="O30" s="16"/>
      <c r="P30" s="16"/>
      <c r="Q30" s="14">
        <v>0.93866492601901197</v>
      </c>
      <c r="S30">
        <v>11</v>
      </c>
      <c r="T30">
        <v>2.06778067049627</v>
      </c>
      <c r="U30" s="2"/>
      <c r="V30" s="2"/>
      <c r="W30">
        <v>2.5355173170462399</v>
      </c>
      <c r="Y30" s="14">
        <v>11</v>
      </c>
      <c r="Z30" s="14">
        <v>0.22025835589807499</v>
      </c>
      <c r="AA30" s="16"/>
      <c r="AB30" s="16"/>
      <c r="AC30" s="14">
        <v>0.38263007667940302</v>
      </c>
      <c r="AE30">
        <v>11</v>
      </c>
      <c r="AF30" s="3">
        <v>2.2429599580614999E-2</v>
      </c>
      <c r="AG30" s="2"/>
      <c r="AH30" s="2"/>
      <c r="AI30">
        <v>1.13702629548437E-3</v>
      </c>
    </row>
    <row r="31" spans="1:35" s="3" customFormat="1" x14ac:dyDescent="0.2">
      <c r="M31" s="13"/>
      <c r="N31" s="13"/>
      <c r="O31" s="13"/>
      <c r="P31" s="13"/>
      <c r="Q31" s="13"/>
      <c r="Y31" s="13"/>
      <c r="Z31" s="13"/>
      <c r="AA31" s="13"/>
      <c r="AB31" s="13"/>
      <c r="AC31" s="13"/>
    </row>
    <row r="32" spans="1:35" x14ac:dyDescent="0.2">
      <c r="A32" t="s">
        <v>54</v>
      </c>
      <c r="B32" t="s">
        <v>21</v>
      </c>
      <c r="C32" t="s">
        <v>55</v>
      </c>
      <c r="D32">
        <v>2</v>
      </c>
      <c r="F32">
        <v>450</v>
      </c>
      <c r="G32">
        <v>448</v>
      </c>
      <c r="H32">
        <v>0.79006344266653294</v>
      </c>
      <c r="I32">
        <v>0.47447930836057101</v>
      </c>
      <c r="J32">
        <v>0.46975338029132702</v>
      </c>
      <c r="K32" s="9">
        <v>1.4227617832530699</v>
      </c>
      <c r="M32" s="14"/>
      <c r="N32" s="14" t="s">
        <v>174</v>
      </c>
      <c r="O32" s="14" t="s">
        <v>227</v>
      </c>
      <c r="P32" s="14" t="s">
        <v>230</v>
      </c>
      <c r="Q32" s="14" t="s">
        <v>229</v>
      </c>
      <c r="T32" t="s">
        <v>174</v>
      </c>
      <c r="U32" t="s">
        <v>227</v>
      </c>
      <c r="V32" t="s">
        <v>230</v>
      </c>
      <c r="W32" t="s">
        <v>229</v>
      </c>
      <c r="Y32" s="14"/>
      <c r="Z32" s="14" t="s">
        <v>174</v>
      </c>
      <c r="AA32" s="14" t="s">
        <v>227</v>
      </c>
      <c r="AB32" s="14" t="s">
        <v>230</v>
      </c>
      <c r="AC32" s="14" t="s">
        <v>229</v>
      </c>
      <c r="AF32" t="s">
        <v>174</v>
      </c>
      <c r="AG32" t="s">
        <v>227</v>
      </c>
      <c r="AH32" t="s">
        <v>228</v>
      </c>
      <c r="AI32" t="s">
        <v>229</v>
      </c>
    </row>
    <row r="33" spans="1:35" x14ac:dyDescent="0.2">
      <c r="A33" t="s">
        <v>54</v>
      </c>
      <c r="B33" t="s">
        <v>21</v>
      </c>
      <c r="C33" t="s">
        <v>56</v>
      </c>
      <c r="D33">
        <v>2</v>
      </c>
      <c r="F33">
        <v>445</v>
      </c>
      <c r="G33">
        <v>448</v>
      </c>
      <c r="H33">
        <v>0.79006344266653294</v>
      </c>
      <c r="I33">
        <v>0.46502745222208303</v>
      </c>
      <c r="J33">
        <v>0.46975338029132702</v>
      </c>
      <c r="K33" s="3">
        <v>1.4227617832530699</v>
      </c>
      <c r="M33" s="14" t="s">
        <v>179</v>
      </c>
      <c r="N33" s="14">
        <f>AVERAGE(N20:N30)</f>
        <v>0.77453006934614266</v>
      </c>
      <c r="O33" s="14">
        <f t="shared" ref="O33:Q33" si="0">AVERAGE(O20:O30)</f>
        <v>0.76613768156259598</v>
      </c>
      <c r="P33" s="14">
        <f t="shared" si="0"/>
        <v>0.82003601286760019</v>
      </c>
      <c r="Q33" s="14">
        <f t="shared" si="0"/>
        <v>0.71155799084424054</v>
      </c>
      <c r="S33" t="s">
        <v>179</v>
      </c>
      <c r="T33">
        <f>AVERAGE(T20:T30)</f>
        <v>3.6063381780267267</v>
      </c>
      <c r="U33">
        <f t="shared" ref="U33:W33" si="1">AVERAGE(U20:U30)</f>
        <v>6.2778025374194657</v>
      </c>
      <c r="V33">
        <f t="shared" si="1"/>
        <v>11.080677760343402</v>
      </c>
      <c r="W33">
        <f t="shared" si="1"/>
        <v>3.4787058285028571</v>
      </c>
      <c r="Y33" s="14" t="s">
        <v>179</v>
      </c>
      <c r="Z33" s="14">
        <f>AVERAGE(Z20:Z30)</f>
        <v>0.26720426670618119</v>
      </c>
      <c r="AA33" s="14">
        <f t="shared" ref="AA33:AC33" si="2">AVERAGE(AA20:AA30)</f>
        <v>1.0760207592487125</v>
      </c>
      <c r="AB33" s="14">
        <f t="shared" si="2"/>
        <v>7.53287122960886</v>
      </c>
      <c r="AC33" s="14">
        <f t="shared" si="2"/>
        <v>0.4501418854504422</v>
      </c>
      <c r="AE33" t="s">
        <v>179</v>
      </c>
      <c r="AF33">
        <f>AVERAGE(AF20:AF30)</f>
        <v>4.4198328385642909E-2</v>
      </c>
      <c r="AG33">
        <f t="shared" ref="AG33:AI33" si="3">AVERAGE(AG20:AG30)</f>
        <v>4.1015786355997244E-2</v>
      </c>
      <c r="AH33">
        <f t="shared" si="3"/>
        <v>5.4511628517453302E-2</v>
      </c>
      <c r="AI33">
        <f t="shared" si="3"/>
        <v>4.0871774989877735E-2</v>
      </c>
    </row>
    <row r="34" spans="1:35" x14ac:dyDescent="0.2">
      <c r="A34" t="s">
        <v>57</v>
      </c>
      <c r="B34" t="s">
        <v>13</v>
      </c>
      <c r="C34" t="s">
        <v>58</v>
      </c>
      <c r="E34">
        <v>2.47265625</v>
      </c>
      <c r="F34">
        <v>4218</v>
      </c>
      <c r="G34">
        <v>4195</v>
      </c>
      <c r="H34">
        <v>0.79232372668417494</v>
      </c>
      <c r="I34">
        <v>2.4312273521631802</v>
      </c>
      <c r="J34">
        <v>2.4163907510373699</v>
      </c>
      <c r="K34" s="3">
        <v>0.86832489830637105</v>
      </c>
      <c r="M34" s="14" t="s">
        <v>180</v>
      </c>
      <c r="N34" s="14">
        <f>STDEV(N20:N30)</f>
        <v>0.20667977752722808</v>
      </c>
      <c r="O34" s="14">
        <f t="shared" ref="O34:Q34" si="4">STDEV(O20:O30)</f>
        <v>0.31929081919578017</v>
      </c>
      <c r="P34" s="14">
        <f t="shared" si="4"/>
        <v>0.23650388563461597</v>
      </c>
      <c r="Q34" s="14">
        <f t="shared" si="4"/>
        <v>0.2030630422742854</v>
      </c>
      <c r="S34" t="s">
        <v>180</v>
      </c>
      <c r="T34">
        <f>STDEV(T20:T30)</f>
        <v>2.6790802149926178</v>
      </c>
      <c r="U34">
        <f t="shared" ref="U34:W34" si="5">STDEV(U20:U30)</f>
        <v>5.9794561216807498</v>
      </c>
      <c r="V34">
        <f t="shared" si="5"/>
        <v>11.597979889710528</v>
      </c>
      <c r="W34">
        <f t="shared" si="5"/>
        <v>2.9755686986218932</v>
      </c>
      <c r="Y34" s="14" t="s">
        <v>180</v>
      </c>
      <c r="Z34" s="14">
        <f>STDEV(Z20:Z30)</f>
        <v>0.19213127396150353</v>
      </c>
      <c r="AA34" s="14">
        <f t="shared" ref="AA34:AC34" si="6">STDEV(AA20:AA30)</f>
        <v>0.76647231709486185</v>
      </c>
      <c r="AB34" s="14">
        <f t="shared" si="6"/>
        <v>2.5711988618482109</v>
      </c>
      <c r="AC34" s="14">
        <f t="shared" si="6"/>
        <v>0.22078914290849444</v>
      </c>
      <c r="AE34" t="s">
        <v>180</v>
      </c>
      <c r="AF34">
        <f>STDEV(AF20:AF30)</f>
        <v>3.8335408260581905E-2</v>
      </c>
      <c r="AG34">
        <f t="shared" ref="AG34:AI34" si="7">STDEV(AG20:AG30)</f>
        <v>2.9551028967271926E-2</v>
      </c>
      <c r="AH34">
        <f t="shared" si="7"/>
        <v>1.9734657588995633E-2</v>
      </c>
      <c r="AI34">
        <f t="shared" si="7"/>
        <v>2.8446647453041977E-2</v>
      </c>
    </row>
    <row r="35" spans="1:35" x14ac:dyDescent="0.2">
      <c r="A35" t="s">
        <v>57</v>
      </c>
      <c r="B35" t="s">
        <v>13</v>
      </c>
      <c r="C35" t="s">
        <v>59</v>
      </c>
      <c r="E35">
        <v>2.47265625</v>
      </c>
      <c r="F35">
        <v>4171</v>
      </c>
      <c r="G35">
        <v>4195</v>
      </c>
      <c r="H35">
        <v>0.79232372668417494</v>
      </c>
      <c r="I35">
        <v>2.4015541499115698</v>
      </c>
      <c r="J35">
        <v>2.4163907510373699</v>
      </c>
      <c r="K35" s="3">
        <v>0.86832489830637105</v>
      </c>
      <c r="M35" s="14" t="s">
        <v>181</v>
      </c>
      <c r="N35" s="14">
        <f>(N34)/SQRT(11)</f>
        <v>6.2316297619267588E-2</v>
      </c>
      <c r="O35" s="14">
        <f>(O34)/SQRT(8)</f>
        <v>0.11288635171197201</v>
      </c>
      <c r="P35" s="14">
        <f>(P34)/SQRT(7)</f>
        <v>8.9390066498522172E-2</v>
      </c>
      <c r="Q35" s="14">
        <f>(Q34)/SQRT(10)</f>
        <v>6.4214172218979987E-2</v>
      </c>
      <c r="S35" t="s">
        <v>181</v>
      </c>
      <c r="T35">
        <f>(T34)/SQRT(11)</f>
        <v>0.80777307785410823</v>
      </c>
      <c r="U35">
        <f>(U34)/SQRT(8)</f>
        <v>2.114056985723936</v>
      </c>
      <c r="V35">
        <f>(V34)/SQRT(7)</f>
        <v>4.3836243569860551</v>
      </c>
      <c r="W35">
        <f>(W34)/SQRT(10)</f>
        <v>0.94095744219483091</v>
      </c>
      <c r="Y35" s="14" t="s">
        <v>181</v>
      </c>
      <c r="Z35" s="14">
        <f>(Z34)/SQRT(11)</f>
        <v>5.79297587475716E-2</v>
      </c>
      <c r="AA35" s="14">
        <f>(AA34)/SQRT(8)</f>
        <v>0.27098888650477126</v>
      </c>
      <c r="AB35" s="14">
        <f>(AB34)/SQRT(7)</f>
        <v>0.97182182282038387</v>
      </c>
      <c r="AC35" s="14">
        <f>(AC34)/SQRT(10)</f>
        <v>6.981965742272557E-2</v>
      </c>
      <c r="AE35" t="s">
        <v>181</v>
      </c>
      <c r="AF35">
        <f>(AF34)/SQRT(11)</f>
        <v>1.1558560489585557E-2</v>
      </c>
      <c r="AG35">
        <f>(AG34)/SQRT(8)</f>
        <v>1.0447866486899039E-2</v>
      </c>
      <c r="AH35">
        <f>(AH34)/SQRT(7)</f>
        <v>7.4589994556422809E-3</v>
      </c>
      <c r="AI35">
        <f>(AI34)/SQRT(10)</f>
        <v>8.9956197747440361E-3</v>
      </c>
    </row>
    <row r="36" spans="1:35" x14ac:dyDescent="0.2">
      <c r="A36" t="s">
        <v>60</v>
      </c>
      <c r="B36" t="s">
        <v>13</v>
      </c>
      <c r="C36" t="s">
        <v>61</v>
      </c>
      <c r="E36">
        <v>39.5625</v>
      </c>
      <c r="F36">
        <v>56327</v>
      </c>
      <c r="G36">
        <v>55992</v>
      </c>
      <c r="H36">
        <v>0.84612363086688602</v>
      </c>
      <c r="I36">
        <v>39.324118779765797</v>
      </c>
      <c r="J36">
        <v>39.075214001693197</v>
      </c>
      <c r="K36" s="3">
        <v>0.90083834953395803</v>
      </c>
    </row>
    <row r="37" spans="1:35" x14ac:dyDescent="0.2">
      <c r="A37" t="s">
        <v>60</v>
      </c>
      <c r="B37" t="s">
        <v>13</v>
      </c>
      <c r="C37" t="s">
        <v>62</v>
      </c>
      <c r="E37">
        <v>39.5625</v>
      </c>
      <c r="F37">
        <v>55657</v>
      </c>
      <c r="G37">
        <v>55992</v>
      </c>
      <c r="H37">
        <v>0.84612363086688602</v>
      </c>
      <c r="I37">
        <v>38.826309223620598</v>
      </c>
      <c r="J37">
        <v>39.075214001693197</v>
      </c>
      <c r="K37" s="3">
        <v>0.90083834953395803</v>
      </c>
    </row>
    <row r="38" spans="1:35" x14ac:dyDescent="0.2">
      <c r="A38" t="s">
        <v>63</v>
      </c>
      <c r="B38" t="s">
        <v>21</v>
      </c>
      <c r="C38" t="s">
        <v>64</v>
      </c>
      <c r="D38">
        <v>2</v>
      </c>
      <c r="F38">
        <v>729</v>
      </c>
      <c r="G38">
        <v>734</v>
      </c>
      <c r="H38">
        <v>0.867615682437481</v>
      </c>
      <c r="I38">
        <v>1.01176200251589</v>
      </c>
      <c r="J38">
        <v>1.0205546868829001</v>
      </c>
      <c r="K38" s="9">
        <v>1.21842892314476</v>
      </c>
      <c r="M38" t="s">
        <v>178</v>
      </c>
      <c r="N38">
        <f>AVERAGE(K13,K25,K27,K32,K38,K48,K66,K68,K86,K120,K126,K138,K168,K176,K184,K190,K192,K204,K206,K228,K234,K242,K244,K258,K270,K282,K284,K290,K294,K296,K298,K304,K316,K320,K330,K352)</f>
        <v>9.7245570938419466</v>
      </c>
      <c r="S38" t="s">
        <v>178</v>
      </c>
      <c r="T38">
        <f>AVERAGE(K3,K9,K23,K52,K54,K58,K74,K92,K104,K106,K114,K118,K122,K124,K130,K132,K134,K140,K150,K164,K166,K170,K188,K196,K198,K202,K208,K252,K254,K256,K264,K274,K292,K300,K306,K318)</f>
        <v>4.8516404892552289</v>
      </c>
      <c r="Y38" t="s">
        <v>178</v>
      </c>
      <c r="Z38">
        <f>AVERAGE(K5,K11,K19,K21,K44,K50,K56,K60,K76,K80,K88,K96,K102,K110,K128,K136,K142,K160,K162,K172,K174,K178,K186,K200,K220,K230,K232,K236,K238,K246,K248,K260,K262,K266,K276,K278,K308,K312,K332,K364)</f>
        <v>9.6674516456277537</v>
      </c>
      <c r="AE38" t="s">
        <v>178</v>
      </c>
      <c r="AF38">
        <f>AVERAGE(K46,K62,K70,K82,K108,K116,K144,K146,K182,K194,K210,K214,K212,K216,K218,K226,K250,K268,K272,K280,K288,K303,K314,K340,K342,K344,K354,K386)</f>
        <v>36.010659515432053</v>
      </c>
    </row>
    <row r="39" spans="1:35" x14ac:dyDescent="0.2">
      <c r="A39" t="s">
        <v>63</v>
      </c>
      <c r="B39" t="s">
        <v>21</v>
      </c>
      <c r="C39" t="s">
        <v>65</v>
      </c>
      <c r="D39">
        <v>2</v>
      </c>
      <c r="F39">
        <v>738</v>
      </c>
      <c r="G39">
        <v>734</v>
      </c>
      <c r="H39">
        <v>0.867615682437481</v>
      </c>
      <c r="I39">
        <v>1.0293473712499099</v>
      </c>
      <c r="J39">
        <v>1.0205546868829001</v>
      </c>
      <c r="K39">
        <v>1.21842892314476</v>
      </c>
      <c r="AA39" t="s">
        <v>223</v>
      </c>
    </row>
    <row r="40" spans="1:35" x14ac:dyDescent="0.2">
      <c r="A40" t="s">
        <v>66</v>
      </c>
      <c r="B40" t="s">
        <v>17</v>
      </c>
      <c r="C40" t="s">
        <v>67</v>
      </c>
      <c r="D40">
        <v>2</v>
      </c>
      <c r="F40">
        <v>163</v>
      </c>
      <c r="G40">
        <v>162</v>
      </c>
      <c r="H40">
        <v>0.87297133479820599</v>
      </c>
      <c r="I40">
        <v>0</v>
      </c>
      <c r="J40">
        <v>0</v>
      </c>
      <c r="K40" s="7" t="s">
        <v>68</v>
      </c>
      <c r="M40" t="s">
        <v>182</v>
      </c>
      <c r="N40">
        <f>TTEST(N20:N30, O20:O30, 2,1)</f>
        <v>0.9453156364759967</v>
      </c>
      <c r="S40" t="s">
        <v>182</v>
      </c>
      <c r="T40" s="4">
        <f>TTEST(T20:T30, U20:U30, 2,1)</f>
        <v>8.0863381813035928E-2</v>
      </c>
      <c r="U40">
        <f>(U33-T33)/T33*100</f>
        <v>74.076923114694665</v>
      </c>
      <c r="Y40" t="s">
        <v>182</v>
      </c>
      <c r="Z40" s="2">
        <f>TTEST(Z20:Z30, AA20:AA30, 2,1)</f>
        <v>4.9006099010553807E-3</v>
      </c>
      <c r="AA40">
        <f>(AA33-Z33)/Z33*100</f>
        <v>302.69594962415363</v>
      </c>
      <c r="AE40" t="s">
        <v>182</v>
      </c>
      <c r="AF40">
        <f>TTEST(AF20:AF30, AG20:AG30, 2,1)</f>
        <v>0.58352240293343627</v>
      </c>
    </row>
    <row r="41" spans="1:35" x14ac:dyDescent="0.2">
      <c r="A41" t="s">
        <v>66</v>
      </c>
      <c r="B41" t="s">
        <v>17</v>
      </c>
      <c r="C41" t="s">
        <v>69</v>
      </c>
      <c r="D41">
        <v>2</v>
      </c>
      <c r="F41">
        <v>161</v>
      </c>
      <c r="G41">
        <v>162</v>
      </c>
      <c r="H41">
        <v>0.87297133479820599</v>
      </c>
      <c r="I41">
        <v>0</v>
      </c>
      <c r="J41">
        <v>0</v>
      </c>
      <c r="K41" t="s">
        <v>68</v>
      </c>
      <c r="M41" t="s">
        <v>183</v>
      </c>
      <c r="N41">
        <f>TTEST(N20:N30, P20:P30, 2,1)</f>
        <v>0.63641802217780341</v>
      </c>
      <c r="S41" t="s">
        <v>183</v>
      </c>
      <c r="T41" s="2">
        <f>TTEST(T20:T30, V20:V30, 2,2)</f>
        <v>5.3361454516289875E-2</v>
      </c>
      <c r="U41">
        <f>(V33-T33)/T33*100</f>
        <v>207.25564862046286</v>
      </c>
      <c r="Y41" t="s">
        <v>183</v>
      </c>
      <c r="Z41" s="2">
        <f>TTEST(Z20:Z30, AB20:AB30, 2,1)</f>
        <v>3.3983317566406998E-4</v>
      </c>
      <c r="AA41">
        <f>(AB33-Z33)/Z33*100</f>
        <v>2719.1433177569852</v>
      </c>
      <c r="AE41" t="s">
        <v>183</v>
      </c>
      <c r="AF41">
        <f>TTEST(AF20:AF30, AH20:AH30, 2,1)</f>
        <v>0.93928722568195566</v>
      </c>
    </row>
    <row r="42" spans="1:35" x14ac:dyDescent="0.2">
      <c r="A42" t="s">
        <v>20</v>
      </c>
      <c r="B42" t="s">
        <v>13</v>
      </c>
      <c r="C42" t="s">
        <v>22</v>
      </c>
      <c r="E42">
        <v>633</v>
      </c>
      <c r="F42">
        <v>804511</v>
      </c>
      <c r="G42">
        <v>799390</v>
      </c>
      <c r="H42">
        <v>0.90605327686863601</v>
      </c>
      <c r="I42">
        <v>665.53057917143701</v>
      </c>
      <c r="J42">
        <v>661.02084398414104</v>
      </c>
      <c r="K42" s="3">
        <v>0.96483018994463998</v>
      </c>
      <c r="M42" t="s">
        <v>184</v>
      </c>
      <c r="N42">
        <f>TTEST(N20:N30, Q20:Q30, 2,1)</f>
        <v>0.24139293892943614</v>
      </c>
      <c r="S42" t="s">
        <v>184</v>
      </c>
      <c r="T42">
        <f>TTEST(T20:T30, W20:W30, 2,1)</f>
        <v>0.70887444237554131</v>
      </c>
      <c r="Y42" t="s">
        <v>184</v>
      </c>
      <c r="Z42" s="2">
        <f>TTEST(Z20:Z30, AC20:AC30, 2,1)</f>
        <v>5.1136641611624317E-2</v>
      </c>
      <c r="AE42" t="s">
        <v>184</v>
      </c>
      <c r="AF42">
        <f>TTEST(AF20:AF30, AI20:AI30, 2,1)</f>
        <v>0.72031538516187721</v>
      </c>
    </row>
    <row r="43" spans="1:35" x14ac:dyDescent="0.2">
      <c r="A43" t="s">
        <v>20</v>
      </c>
      <c r="B43" t="s">
        <v>13</v>
      </c>
      <c r="C43" t="s">
        <v>23</v>
      </c>
      <c r="E43">
        <v>633</v>
      </c>
      <c r="F43">
        <v>794268</v>
      </c>
      <c r="G43">
        <v>799390</v>
      </c>
      <c r="H43">
        <v>0.90605327686863601</v>
      </c>
      <c r="I43">
        <v>656.51110879684495</v>
      </c>
      <c r="J43">
        <v>661.02084398414104</v>
      </c>
      <c r="K43">
        <v>0.96483018994463998</v>
      </c>
      <c r="M43" t="s">
        <v>185</v>
      </c>
      <c r="N43">
        <f>TTEST(O20:O30, P20:P30, 2,1)</f>
        <v>0.80828829608413011</v>
      </c>
      <c r="S43" t="s">
        <v>185</v>
      </c>
      <c r="T43">
        <f>TTEST(U20:U30, V20:V30, 2,1)</f>
        <v>0.23319766499843261</v>
      </c>
      <c r="Y43" t="s">
        <v>185</v>
      </c>
      <c r="Z43" s="2">
        <f>TTEST(AA20:AA30, AB20:AB30, 2,1)</f>
        <v>6.3779899518159162E-4</v>
      </c>
      <c r="AA43">
        <f>(AB33-AA33)/AA33*100</f>
        <v>600.06746290549074</v>
      </c>
      <c r="AE43" t="s">
        <v>185</v>
      </c>
      <c r="AF43">
        <f>TTEST(AG20:AG30, AH20:AH30, 2,1)</f>
        <v>0.25865558924808418</v>
      </c>
    </row>
    <row r="44" spans="1:35" x14ac:dyDescent="0.2">
      <c r="A44" t="s">
        <v>70</v>
      </c>
      <c r="B44" t="s">
        <v>17</v>
      </c>
      <c r="C44" t="s">
        <v>71</v>
      </c>
      <c r="D44">
        <v>2</v>
      </c>
      <c r="F44">
        <v>305</v>
      </c>
      <c r="G44">
        <v>307</v>
      </c>
      <c r="H44">
        <v>0.92131176701830297</v>
      </c>
      <c r="I44">
        <v>0.239916520027327</v>
      </c>
      <c r="J44">
        <v>0.24348802958663401</v>
      </c>
      <c r="K44" s="7">
        <v>2.0743842173643099</v>
      </c>
      <c r="M44" t="s">
        <v>186</v>
      </c>
      <c r="N44">
        <f>TTEST(O20:O30, Q20:Q30, 2,1)</f>
        <v>0.32980390622529088</v>
      </c>
      <c r="S44" t="s">
        <v>186</v>
      </c>
      <c r="T44" s="4">
        <f>TTEST(U20:U30, W20:W30, 2,1)</f>
        <v>8.271943840020049E-2</v>
      </c>
      <c r="Y44" t="s">
        <v>186</v>
      </c>
      <c r="Z44" s="2">
        <f>TTEST(AA20:AA30, AC20:AC30, 2,1)</f>
        <v>4.5833883421294963E-2</v>
      </c>
      <c r="AE44" t="s">
        <v>186</v>
      </c>
      <c r="AF44">
        <f>TTEST(AG20:AG30, AI20:AI30, 2,1)</f>
        <v>0.78662528783121566</v>
      </c>
    </row>
    <row r="45" spans="1:35" x14ac:dyDescent="0.2">
      <c r="A45" t="s">
        <v>70</v>
      </c>
      <c r="B45" t="s">
        <v>17</v>
      </c>
      <c r="C45" t="s">
        <v>72</v>
      </c>
      <c r="D45">
        <v>2</v>
      </c>
      <c r="F45">
        <v>309</v>
      </c>
      <c r="G45">
        <v>307</v>
      </c>
      <c r="H45">
        <v>0.92131176701830297</v>
      </c>
      <c r="I45">
        <v>0.247059539145941</v>
      </c>
      <c r="J45">
        <v>0.24348802958663401</v>
      </c>
      <c r="K45">
        <v>2.0743842173643099</v>
      </c>
      <c r="M45" t="s">
        <v>187</v>
      </c>
      <c r="N45">
        <f>TTEST(P20:P30, Q20:Q30, 2,1)</f>
        <v>0.18531160120676049</v>
      </c>
      <c r="S45" t="s">
        <v>187</v>
      </c>
      <c r="T45" s="4">
        <f>TTEST(V20:V30, W20:W30, 2,1)</f>
        <v>6.1318583577642256E-2</v>
      </c>
      <c r="Y45" t="s">
        <v>187</v>
      </c>
      <c r="Z45" s="2">
        <f>TTEST(AB20:AB30, AC20:AC30, 2,1)</f>
        <v>3.3113221064952987E-4</v>
      </c>
      <c r="AE45" t="s">
        <v>187</v>
      </c>
      <c r="AF45">
        <f>TTEST(AH20:AH30, AI20:AI30, 2,1)</f>
        <v>5.2136603462211849E-2</v>
      </c>
    </row>
    <row r="46" spans="1:35" x14ac:dyDescent="0.2">
      <c r="A46" t="s">
        <v>54</v>
      </c>
      <c r="B46" t="s">
        <v>73</v>
      </c>
      <c r="C46" t="s">
        <v>56</v>
      </c>
      <c r="D46">
        <v>2</v>
      </c>
      <c r="F46">
        <v>385</v>
      </c>
      <c r="G46">
        <v>383</v>
      </c>
      <c r="H46">
        <v>0.92432258978633597</v>
      </c>
      <c r="I46">
        <v>7.2794036623709701E-2</v>
      </c>
      <c r="J46">
        <v>7.1631237231039299E-2</v>
      </c>
      <c r="K46" s="11">
        <v>2.2957116685416601</v>
      </c>
    </row>
    <row r="47" spans="1:35" x14ac:dyDescent="0.2">
      <c r="A47" t="s">
        <v>54</v>
      </c>
      <c r="B47" t="s">
        <v>73</v>
      </c>
      <c r="C47" t="s">
        <v>55</v>
      </c>
      <c r="D47">
        <v>2</v>
      </c>
      <c r="F47">
        <v>380</v>
      </c>
      <c r="G47">
        <v>383</v>
      </c>
      <c r="H47">
        <v>0.92432258978633597</v>
      </c>
      <c r="I47">
        <v>7.0468437838368897E-2</v>
      </c>
      <c r="J47">
        <v>7.1631237231039299E-2</v>
      </c>
      <c r="K47">
        <v>2.2957116685416601</v>
      </c>
    </row>
    <row r="48" spans="1:35" x14ac:dyDescent="0.2">
      <c r="A48" t="s">
        <v>74</v>
      </c>
      <c r="B48" t="s">
        <v>21</v>
      </c>
      <c r="C48" t="s">
        <v>75</v>
      </c>
      <c r="D48">
        <v>2</v>
      </c>
      <c r="F48">
        <v>486</v>
      </c>
      <c r="G48">
        <v>490</v>
      </c>
      <c r="H48">
        <v>1.01118436533316</v>
      </c>
      <c r="I48">
        <v>0.54276140375732296</v>
      </c>
      <c r="J48">
        <v>0.54942202497679704</v>
      </c>
      <c r="K48" s="9">
        <v>1.71444544160898</v>
      </c>
    </row>
    <row r="49" spans="1:12" x14ac:dyDescent="0.2">
      <c r="A49" t="s">
        <v>74</v>
      </c>
      <c r="B49" t="s">
        <v>21</v>
      </c>
      <c r="C49" t="s">
        <v>76</v>
      </c>
      <c r="D49">
        <v>2</v>
      </c>
      <c r="F49">
        <v>493</v>
      </c>
      <c r="G49">
        <v>490</v>
      </c>
      <c r="H49">
        <v>1.01118436533316</v>
      </c>
      <c r="I49">
        <v>0.55608264619627101</v>
      </c>
      <c r="J49">
        <v>0.54942202497679704</v>
      </c>
      <c r="K49">
        <v>1.71444544160898</v>
      </c>
    </row>
    <row r="50" spans="1:12" x14ac:dyDescent="0.2">
      <c r="A50" t="s">
        <v>48</v>
      </c>
      <c r="B50" t="s">
        <v>17</v>
      </c>
      <c r="C50" t="s">
        <v>49</v>
      </c>
      <c r="D50">
        <v>2</v>
      </c>
      <c r="F50">
        <v>416</v>
      </c>
      <c r="G50">
        <v>419</v>
      </c>
      <c r="H50">
        <v>1.01256340981367</v>
      </c>
      <c r="I50">
        <v>0.437867349258584</v>
      </c>
      <c r="J50">
        <v>0.44321089973980998</v>
      </c>
      <c r="K50" s="7">
        <v>1.70503964731279</v>
      </c>
    </row>
    <row r="51" spans="1:12" x14ac:dyDescent="0.2">
      <c r="A51" t="s">
        <v>48</v>
      </c>
      <c r="B51" t="s">
        <v>17</v>
      </c>
      <c r="C51" t="s">
        <v>50</v>
      </c>
      <c r="D51">
        <v>2</v>
      </c>
      <c r="F51">
        <v>422</v>
      </c>
      <c r="G51">
        <v>419</v>
      </c>
      <c r="H51">
        <v>1.01256340981367</v>
      </c>
      <c r="I51">
        <v>0.44855445022103602</v>
      </c>
      <c r="J51">
        <v>0.44321089973980998</v>
      </c>
      <c r="K51">
        <v>1.70503964731279</v>
      </c>
    </row>
    <row r="52" spans="1:12" x14ac:dyDescent="0.2">
      <c r="A52" t="s">
        <v>77</v>
      </c>
      <c r="B52" t="s">
        <v>13</v>
      </c>
      <c r="C52" t="s">
        <v>78</v>
      </c>
      <c r="D52">
        <v>2</v>
      </c>
      <c r="F52">
        <v>6583</v>
      </c>
      <c r="G52">
        <v>6637</v>
      </c>
      <c r="H52">
        <v>1.1506333037237699</v>
      </c>
      <c r="I52">
        <v>7.8957421431524004</v>
      </c>
      <c r="J52">
        <v>7.9659474812131004</v>
      </c>
      <c r="K52" s="5">
        <v>1.2463720288211799</v>
      </c>
    </row>
    <row r="53" spans="1:12" x14ac:dyDescent="0.2">
      <c r="A53" t="s">
        <v>77</v>
      </c>
      <c r="B53" t="s">
        <v>13</v>
      </c>
      <c r="C53" t="s">
        <v>79</v>
      </c>
      <c r="D53">
        <v>2</v>
      </c>
      <c r="F53">
        <v>6691</v>
      </c>
      <c r="G53">
        <v>6637</v>
      </c>
      <c r="H53">
        <v>1.1506333037237699</v>
      </c>
      <c r="I53">
        <v>8.0361528192738003</v>
      </c>
      <c r="J53">
        <v>7.9659474812131004</v>
      </c>
      <c r="K53">
        <v>1.2463720288211799</v>
      </c>
    </row>
    <row r="54" spans="1:12" x14ac:dyDescent="0.2">
      <c r="A54" t="s">
        <v>80</v>
      </c>
      <c r="B54" t="s">
        <v>13</v>
      </c>
      <c r="C54" t="s">
        <v>81</v>
      </c>
      <c r="D54">
        <v>2</v>
      </c>
      <c r="F54">
        <v>9083</v>
      </c>
      <c r="G54">
        <v>9160</v>
      </c>
      <c r="H54">
        <v>1.18114894395482</v>
      </c>
      <c r="I54">
        <v>11.1793584186386</v>
      </c>
      <c r="J54">
        <v>11.2808588625675</v>
      </c>
      <c r="K54" s="5">
        <v>1.27245014001128</v>
      </c>
      <c r="L54" s="2"/>
    </row>
    <row r="55" spans="1:12" x14ac:dyDescent="0.2">
      <c r="A55" t="s">
        <v>80</v>
      </c>
      <c r="B55" t="s">
        <v>13</v>
      </c>
      <c r="C55" t="s">
        <v>82</v>
      </c>
      <c r="D55">
        <v>2</v>
      </c>
      <c r="F55">
        <v>9236</v>
      </c>
      <c r="G55">
        <v>9160</v>
      </c>
      <c r="H55">
        <v>1.18114894395482</v>
      </c>
      <c r="I55">
        <v>11.3823593064965</v>
      </c>
      <c r="J55">
        <v>11.2808588625675</v>
      </c>
      <c r="K55">
        <v>1.27245014001128</v>
      </c>
    </row>
    <row r="56" spans="1:12" x14ac:dyDescent="0.2">
      <c r="A56" t="s">
        <v>83</v>
      </c>
      <c r="B56" t="s">
        <v>17</v>
      </c>
      <c r="C56" t="s">
        <v>84</v>
      </c>
      <c r="D56">
        <v>2</v>
      </c>
      <c r="F56">
        <v>354</v>
      </c>
      <c r="G56">
        <v>357</v>
      </c>
      <c r="H56">
        <v>1.1884147582967099</v>
      </c>
      <c r="I56">
        <v>0.32736284350265799</v>
      </c>
      <c r="J56">
        <v>0.33271295540646401</v>
      </c>
      <c r="K56" s="7">
        <v>2.2740926349960899</v>
      </c>
    </row>
    <row r="57" spans="1:12" x14ac:dyDescent="0.2">
      <c r="A57" t="s">
        <v>83</v>
      </c>
      <c r="B57" t="s">
        <v>17</v>
      </c>
      <c r="C57" t="s">
        <v>85</v>
      </c>
      <c r="D57">
        <v>2</v>
      </c>
      <c r="F57">
        <v>360</v>
      </c>
      <c r="G57">
        <v>357</v>
      </c>
      <c r="H57">
        <v>1.1884147582967099</v>
      </c>
      <c r="I57">
        <v>0.33806306731027003</v>
      </c>
      <c r="J57">
        <v>0.33271295540646401</v>
      </c>
      <c r="K57">
        <v>2.2740926349960899</v>
      </c>
    </row>
    <row r="58" spans="1:12" x14ac:dyDescent="0.2">
      <c r="A58" t="s">
        <v>27</v>
      </c>
      <c r="B58" t="s">
        <v>13</v>
      </c>
      <c r="C58" t="s">
        <v>28</v>
      </c>
      <c r="D58">
        <v>2</v>
      </c>
      <c r="F58">
        <v>2994</v>
      </c>
      <c r="G58">
        <v>3021</v>
      </c>
      <c r="H58">
        <v>1.2407435657304</v>
      </c>
      <c r="I58">
        <v>3.33230921682107</v>
      </c>
      <c r="J58">
        <v>3.3650704046631099</v>
      </c>
      <c r="K58" s="5">
        <v>1.37683051449573</v>
      </c>
    </row>
    <row r="59" spans="1:12" x14ac:dyDescent="0.2">
      <c r="A59" t="s">
        <v>27</v>
      </c>
      <c r="B59" t="s">
        <v>13</v>
      </c>
      <c r="C59" t="s">
        <v>29</v>
      </c>
      <c r="D59">
        <v>2</v>
      </c>
      <c r="F59">
        <v>3047</v>
      </c>
      <c r="G59">
        <v>3021</v>
      </c>
      <c r="H59">
        <v>1.2407435657304</v>
      </c>
      <c r="I59">
        <v>3.3978315925051499</v>
      </c>
      <c r="J59">
        <v>3.3650704046631099</v>
      </c>
      <c r="K59">
        <v>1.37683051449573</v>
      </c>
    </row>
    <row r="60" spans="1:12" x14ac:dyDescent="0.2">
      <c r="A60" t="s">
        <v>86</v>
      </c>
      <c r="B60" t="s">
        <v>17</v>
      </c>
      <c r="C60" t="s">
        <v>87</v>
      </c>
      <c r="D60">
        <v>2</v>
      </c>
      <c r="F60">
        <v>792</v>
      </c>
      <c r="G60">
        <v>800</v>
      </c>
      <c r="H60">
        <v>1.3266543737083401</v>
      </c>
      <c r="I60">
        <v>1.1060983482781599</v>
      </c>
      <c r="J60">
        <v>1.11940437226829</v>
      </c>
      <c r="K60" s="7">
        <v>1.6810332400230199</v>
      </c>
    </row>
    <row r="61" spans="1:12" x14ac:dyDescent="0.2">
      <c r="A61" t="s">
        <v>86</v>
      </c>
      <c r="B61" t="s">
        <v>17</v>
      </c>
      <c r="C61" t="s">
        <v>88</v>
      </c>
      <c r="D61">
        <v>2</v>
      </c>
      <c r="F61">
        <v>807</v>
      </c>
      <c r="G61">
        <v>800</v>
      </c>
      <c r="H61">
        <v>1.3266543737083401</v>
      </c>
      <c r="I61">
        <v>1.13271039625842</v>
      </c>
      <c r="J61">
        <v>1.11940437226829</v>
      </c>
      <c r="K61">
        <v>1.6810332400230199</v>
      </c>
    </row>
    <row r="62" spans="1:12" x14ac:dyDescent="0.2">
      <c r="A62" t="s">
        <v>89</v>
      </c>
      <c r="B62" t="s">
        <v>73</v>
      </c>
      <c r="C62" t="s">
        <v>90</v>
      </c>
      <c r="D62">
        <v>2</v>
      </c>
      <c r="F62">
        <v>301</v>
      </c>
      <c r="G62">
        <v>304</v>
      </c>
      <c r="H62">
        <v>1.39560548918397</v>
      </c>
      <c r="I62">
        <v>3.4375423759088697E-2</v>
      </c>
      <c r="J62">
        <v>3.5719692327239198E-2</v>
      </c>
      <c r="K62" s="11">
        <v>5.3222262474545499</v>
      </c>
    </row>
    <row r="63" spans="1:12" x14ac:dyDescent="0.2">
      <c r="A63" t="s">
        <v>89</v>
      </c>
      <c r="B63" t="s">
        <v>73</v>
      </c>
      <c r="C63" t="s">
        <v>91</v>
      </c>
      <c r="D63">
        <v>2</v>
      </c>
      <c r="F63">
        <v>307</v>
      </c>
      <c r="G63">
        <v>304</v>
      </c>
      <c r="H63">
        <v>1.39560548918397</v>
      </c>
      <c r="I63">
        <v>3.7063960895389797E-2</v>
      </c>
      <c r="J63">
        <v>3.5719692327239198E-2</v>
      </c>
      <c r="K63">
        <v>5.3222262474545499</v>
      </c>
    </row>
    <row r="64" spans="1:12" x14ac:dyDescent="0.2">
      <c r="A64" t="s">
        <v>92</v>
      </c>
      <c r="B64" t="s">
        <v>73</v>
      </c>
      <c r="C64" t="s">
        <v>93</v>
      </c>
      <c r="E64">
        <v>0.607421875</v>
      </c>
      <c r="F64">
        <v>2619</v>
      </c>
      <c r="G64">
        <v>2593</v>
      </c>
      <c r="H64">
        <v>1.41803133905516</v>
      </c>
      <c r="I64">
        <v>0.61500303969229597</v>
      </c>
      <c r="J64">
        <v>0.60796497442304598</v>
      </c>
      <c r="K64" s="3">
        <v>1.63715473347559</v>
      </c>
    </row>
    <row r="65" spans="1:11" x14ac:dyDescent="0.2">
      <c r="A65" t="s">
        <v>92</v>
      </c>
      <c r="B65" t="s">
        <v>73</v>
      </c>
      <c r="C65" t="s">
        <v>94</v>
      </c>
      <c r="E65">
        <v>0.607421875</v>
      </c>
      <c r="F65">
        <v>2567</v>
      </c>
      <c r="G65">
        <v>2593</v>
      </c>
      <c r="H65">
        <v>1.41803133905516</v>
      </c>
      <c r="I65">
        <v>0.60092690915379599</v>
      </c>
      <c r="J65">
        <v>0.60796497442304598</v>
      </c>
      <c r="K65">
        <v>1.63715473347559</v>
      </c>
    </row>
    <row r="66" spans="1:11" x14ac:dyDescent="0.2">
      <c r="A66" t="s">
        <v>95</v>
      </c>
      <c r="B66" t="s">
        <v>21</v>
      </c>
      <c r="C66" t="s">
        <v>96</v>
      </c>
      <c r="D66">
        <v>2</v>
      </c>
      <c r="F66">
        <v>935</v>
      </c>
      <c r="G66">
        <v>945</v>
      </c>
      <c r="H66">
        <v>1.4224487922228</v>
      </c>
      <c r="I66">
        <v>1.4171829226383801</v>
      </c>
      <c r="J66">
        <v>1.4360174205444101</v>
      </c>
      <c r="K66" s="9">
        <v>1.85485231572653</v>
      </c>
    </row>
    <row r="67" spans="1:11" x14ac:dyDescent="0.2">
      <c r="A67" t="s">
        <v>95</v>
      </c>
      <c r="B67" t="s">
        <v>21</v>
      </c>
      <c r="C67" t="s">
        <v>97</v>
      </c>
      <c r="D67">
        <v>2</v>
      </c>
      <c r="F67">
        <v>954</v>
      </c>
      <c r="G67">
        <v>945</v>
      </c>
      <c r="H67">
        <v>1.4224487922228</v>
      </c>
      <c r="I67">
        <v>1.45485191845045</v>
      </c>
      <c r="J67">
        <v>1.4360174205444101</v>
      </c>
      <c r="K67">
        <v>1.85485231572653</v>
      </c>
    </row>
    <row r="68" spans="1:11" x14ac:dyDescent="0.2">
      <c r="A68" t="s">
        <v>98</v>
      </c>
      <c r="B68" t="s">
        <v>21</v>
      </c>
      <c r="C68" t="s">
        <v>99</v>
      </c>
      <c r="D68">
        <v>2</v>
      </c>
      <c r="F68">
        <v>684</v>
      </c>
      <c r="G68">
        <v>692</v>
      </c>
      <c r="H68">
        <v>1.5338541891248301</v>
      </c>
      <c r="I68">
        <v>0.92403474633975602</v>
      </c>
      <c r="J68">
        <v>0.93863703395015297</v>
      </c>
      <c r="K68" s="9">
        <v>2.2000786708137698</v>
      </c>
    </row>
    <row r="69" spans="1:11" x14ac:dyDescent="0.2">
      <c r="A69" t="s">
        <v>98</v>
      </c>
      <c r="B69" t="s">
        <v>21</v>
      </c>
      <c r="C69" t="s">
        <v>100</v>
      </c>
      <c r="D69">
        <v>2</v>
      </c>
      <c r="F69">
        <v>699</v>
      </c>
      <c r="G69">
        <v>692</v>
      </c>
      <c r="H69">
        <v>1.5338541891248301</v>
      </c>
      <c r="I69">
        <v>0.95323932156055002</v>
      </c>
      <c r="J69">
        <v>0.93863703395015297</v>
      </c>
      <c r="K69">
        <v>2.2000786708137698</v>
      </c>
    </row>
    <row r="70" spans="1:11" x14ac:dyDescent="0.2">
      <c r="A70" t="s">
        <v>42</v>
      </c>
      <c r="B70" t="s">
        <v>73</v>
      </c>
      <c r="C70" t="s">
        <v>44</v>
      </c>
      <c r="D70">
        <v>2</v>
      </c>
      <c r="F70">
        <v>370</v>
      </c>
      <c r="G70">
        <v>366</v>
      </c>
      <c r="H70">
        <v>1.54558859275748</v>
      </c>
      <c r="I70">
        <v>6.5829685143202296E-2</v>
      </c>
      <c r="J70">
        <v>6.3980444661360006E-2</v>
      </c>
      <c r="K70" s="11">
        <v>4.0875317190317304</v>
      </c>
    </row>
    <row r="71" spans="1:11" x14ac:dyDescent="0.2">
      <c r="A71" t="s">
        <v>42</v>
      </c>
      <c r="B71" t="s">
        <v>73</v>
      </c>
      <c r="C71" t="s">
        <v>43</v>
      </c>
      <c r="D71">
        <v>2</v>
      </c>
      <c r="F71">
        <v>362</v>
      </c>
      <c r="G71">
        <v>366</v>
      </c>
      <c r="H71">
        <v>1.54558859275748</v>
      </c>
      <c r="I71">
        <v>6.2131204179517799E-2</v>
      </c>
      <c r="J71">
        <v>6.3980444661360006E-2</v>
      </c>
      <c r="K71">
        <v>4.0875317190317304</v>
      </c>
    </row>
    <row r="72" spans="1:11" x14ac:dyDescent="0.2">
      <c r="A72" t="s">
        <v>51</v>
      </c>
      <c r="B72" t="s">
        <v>73</v>
      </c>
      <c r="C72" t="s">
        <v>53</v>
      </c>
      <c r="E72">
        <v>9.71875</v>
      </c>
      <c r="F72">
        <v>33678</v>
      </c>
      <c r="G72">
        <v>33310</v>
      </c>
      <c r="H72">
        <v>1.5623854426697601</v>
      </c>
      <c r="I72">
        <v>9.9638245149645996</v>
      </c>
      <c r="J72">
        <v>9.8480176201776004</v>
      </c>
      <c r="K72">
        <v>1.66303196786042</v>
      </c>
    </row>
    <row r="73" spans="1:11" x14ac:dyDescent="0.2">
      <c r="A73" t="s">
        <v>51</v>
      </c>
      <c r="B73" t="s">
        <v>73</v>
      </c>
      <c r="C73" t="s">
        <v>52</v>
      </c>
      <c r="E73">
        <v>9.71875</v>
      </c>
      <c r="F73">
        <v>32942</v>
      </c>
      <c r="G73">
        <v>33310</v>
      </c>
      <c r="H73">
        <v>1.5623854426697601</v>
      </c>
      <c r="I73">
        <v>9.7322107253906101</v>
      </c>
      <c r="J73">
        <v>9.8480176201776004</v>
      </c>
      <c r="K73">
        <v>1.66303196786042</v>
      </c>
    </row>
    <row r="74" spans="1:11" x14ac:dyDescent="0.2">
      <c r="A74" t="s">
        <v>45</v>
      </c>
      <c r="B74" t="s">
        <v>13</v>
      </c>
      <c r="C74" t="s">
        <v>47</v>
      </c>
      <c r="D74">
        <v>2</v>
      </c>
      <c r="F74">
        <v>1856</v>
      </c>
      <c r="G74">
        <v>1877</v>
      </c>
      <c r="H74">
        <v>1.58223147628316</v>
      </c>
      <c r="I74">
        <v>1.94625949107575</v>
      </c>
      <c r="J74">
        <v>1.97142294686018</v>
      </c>
      <c r="K74" s="5">
        <v>1.80511749156538</v>
      </c>
    </row>
    <row r="75" spans="1:11" x14ac:dyDescent="0.2">
      <c r="A75" t="s">
        <v>45</v>
      </c>
      <c r="B75" t="s">
        <v>13</v>
      </c>
      <c r="C75" t="s">
        <v>46</v>
      </c>
      <c r="D75">
        <v>2</v>
      </c>
      <c r="F75">
        <v>1898</v>
      </c>
      <c r="G75">
        <v>1877</v>
      </c>
      <c r="H75">
        <v>1.58223147628316</v>
      </c>
      <c r="I75">
        <v>1.9965864026446001</v>
      </c>
      <c r="J75">
        <v>1.97142294686018</v>
      </c>
      <c r="K75">
        <v>1.80511749156538</v>
      </c>
    </row>
    <row r="76" spans="1:11" x14ac:dyDescent="0.2">
      <c r="A76" t="s">
        <v>89</v>
      </c>
      <c r="B76" t="s">
        <v>17</v>
      </c>
      <c r="C76" t="s">
        <v>91</v>
      </c>
      <c r="D76">
        <v>2</v>
      </c>
      <c r="F76">
        <v>485</v>
      </c>
      <c r="G76">
        <v>491</v>
      </c>
      <c r="H76">
        <v>1.5857644430279301</v>
      </c>
      <c r="I76">
        <v>0.56070768597527199</v>
      </c>
      <c r="J76">
        <v>0.57049361939282095</v>
      </c>
      <c r="K76" s="7">
        <v>2.4258640743969</v>
      </c>
    </row>
    <row r="77" spans="1:11" x14ac:dyDescent="0.2">
      <c r="A77" t="s">
        <v>89</v>
      </c>
      <c r="B77" t="s">
        <v>17</v>
      </c>
      <c r="C77" t="s">
        <v>90</v>
      </c>
      <c r="D77">
        <v>2</v>
      </c>
      <c r="F77">
        <v>496</v>
      </c>
      <c r="G77">
        <v>491</v>
      </c>
      <c r="H77">
        <v>1.5857644430279301</v>
      </c>
      <c r="I77">
        <v>0.58027955281036903</v>
      </c>
      <c r="J77">
        <v>0.57049361939282095</v>
      </c>
      <c r="K77">
        <v>2.4258640743969</v>
      </c>
    </row>
    <row r="78" spans="1:11" x14ac:dyDescent="0.2">
      <c r="A78" t="s">
        <v>30</v>
      </c>
      <c r="B78" t="s">
        <v>73</v>
      </c>
      <c r="C78" t="s">
        <v>31</v>
      </c>
      <c r="E78">
        <v>0.15185546875</v>
      </c>
      <c r="F78">
        <v>853</v>
      </c>
      <c r="G78">
        <v>863</v>
      </c>
      <c r="H78">
        <v>1.63871791700242</v>
      </c>
      <c r="I78">
        <v>0.15051859822497099</v>
      </c>
      <c r="J78">
        <v>0.15303246407086399</v>
      </c>
      <c r="K78">
        <v>2.3231300592554902</v>
      </c>
    </row>
    <row r="79" spans="1:11" x14ac:dyDescent="0.2">
      <c r="A79" t="s">
        <v>30</v>
      </c>
      <c r="B79" t="s">
        <v>73</v>
      </c>
      <c r="C79" t="s">
        <v>32</v>
      </c>
      <c r="E79">
        <v>0.15185546875</v>
      </c>
      <c r="F79">
        <v>873</v>
      </c>
      <c r="G79">
        <v>863</v>
      </c>
      <c r="H79">
        <v>1.63871791700242</v>
      </c>
      <c r="I79">
        <v>0.15554632991675801</v>
      </c>
      <c r="J79">
        <v>0.15303246407086399</v>
      </c>
      <c r="K79">
        <v>2.3231300592554902</v>
      </c>
    </row>
    <row r="80" spans="1:11" x14ac:dyDescent="0.2">
      <c r="A80" t="s">
        <v>51</v>
      </c>
      <c r="B80" t="s">
        <v>17</v>
      </c>
      <c r="C80" t="s">
        <v>52</v>
      </c>
      <c r="E80">
        <v>10.6875</v>
      </c>
      <c r="F80">
        <v>11436</v>
      </c>
      <c r="G80">
        <v>11574</v>
      </c>
      <c r="H80">
        <v>1.6801690484840399</v>
      </c>
      <c r="I80">
        <v>9.9128167485318102</v>
      </c>
      <c r="J80">
        <v>10.0332943478387</v>
      </c>
      <c r="K80" s="3">
        <v>1.6981566472104901</v>
      </c>
    </row>
    <row r="81" spans="1:11" x14ac:dyDescent="0.2">
      <c r="A81" t="s">
        <v>51</v>
      </c>
      <c r="B81" t="s">
        <v>17</v>
      </c>
      <c r="C81" t="s">
        <v>53</v>
      </c>
      <c r="E81">
        <v>10.6875</v>
      </c>
      <c r="F81">
        <v>11711</v>
      </c>
      <c r="G81">
        <v>11574</v>
      </c>
      <c r="H81">
        <v>1.6801690484840399</v>
      </c>
      <c r="I81">
        <v>10.1537719471456</v>
      </c>
      <c r="J81">
        <v>10.0332943478387</v>
      </c>
      <c r="K81">
        <v>1.6981566472104901</v>
      </c>
    </row>
    <row r="82" spans="1:11" x14ac:dyDescent="0.2">
      <c r="A82" t="s">
        <v>101</v>
      </c>
      <c r="B82" t="s">
        <v>73</v>
      </c>
      <c r="C82" t="s">
        <v>102</v>
      </c>
      <c r="D82">
        <v>2</v>
      </c>
      <c r="F82">
        <v>289</v>
      </c>
      <c r="G82">
        <v>286</v>
      </c>
      <c r="H82">
        <v>1.73371189783041</v>
      </c>
      <c r="I82">
        <v>2.9032890728788001E-2</v>
      </c>
      <c r="J82">
        <v>2.74864698692018E-2</v>
      </c>
      <c r="K82" s="11">
        <v>7.95653047907021</v>
      </c>
    </row>
    <row r="83" spans="1:11" x14ac:dyDescent="0.2">
      <c r="A83" t="s">
        <v>101</v>
      </c>
      <c r="B83" t="s">
        <v>73</v>
      </c>
      <c r="C83" t="s">
        <v>103</v>
      </c>
      <c r="D83">
        <v>2</v>
      </c>
      <c r="F83">
        <v>282</v>
      </c>
      <c r="G83">
        <v>286</v>
      </c>
      <c r="H83">
        <v>1.73371189783041</v>
      </c>
      <c r="I83">
        <v>2.59400490096156E-2</v>
      </c>
      <c r="J83">
        <v>2.74864698692018E-2</v>
      </c>
      <c r="K83">
        <v>7.95653047907021</v>
      </c>
    </row>
    <row r="84" spans="1:11" x14ac:dyDescent="0.2">
      <c r="A84" t="s">
        <v>57</v>
      </c>
      <c r="B84" t="s">
        <v>21</v>
      </c>
      <c r="C84" t="s">
        <v>58</v>
      </c>
      <c r="E84">
        <v>1.44921875</v>
      </c>
      <c r="F84">
        <v>1727</v>
      </c>
      <c r="G84">
        <v>1706</v>
      </c>
      <c r="H84">
        <v>1.74082560432796</v>
      </c>
      <c r="I84">
        <v>1.50754582503024</v>
      </c>
      <c r="J84">
        <v>1.4860732229146401</v>
      </c>
      <c r="K84" s="3">
        <v>2.0434285917468502</v>
      </c>
    </row>
    <row r="85" spans="1:11" x14ac:dyDescent="0.2">
      <c r="A85" t="s">
        <v>57</v>
      </c>
      <c r="B85" t="s">
        <v>21</v>
      </c>
      <c r="C85" t="s">
        <v>59</v>
      </c>
      <c r="E85">
        <v>1.44921875</v>
      </c>
      <c r="F85">
        <v>1685</v>
      </c>
      <c r="G85">
        <v>1706</v>
      </c>
      <c r="H85">
        <v>1.74082560432796</v>
      </c>
      <c r="I85">
        <v>1.4646006207990301</v>
      </c>
      <c r="J85">
        <v>1.4860732229146401</v>
      </c>
      <c r="K85">
        <v>2.0434285917468502</v>
      </c>
    </row>
    <row r="86" spans="1:11" x14ac:dyDescent="0.2">
      <c r="A86" t="s">
        <v>70</v>
      </c>
      <c r="B86" t="s">
        <v>21</v>
      </c>
      <c r="C86" t="s">
        <v>71</v>
      </c>
      <c r="D86">
        <v>2</v>
      </c>
      <c r="F86">
        <v>504</v>
      </c>
      <c r="G86">
        <v>511</v>
      </c>
      <c r="H86">
        <v>1.80066369352108</v>
      </c>
      <c r="I86">
        <v>0.57704342424108701</v>
      </c>
      <c r="J86">
        <v>0.58945025268044404</v>
      </c>
      <c r="K86" s="9">
        <v>2.9766557848075998</v>
      </c>
    </row>
    <row r="87" spans="1:11" x14ac:dyDescent="0.2">
      <c r="A87" t="s">
        <v>70</v>
      </c>
      <c r="B87" t="s">
        <v>21</v>
      </c>
      <c r="C87" t="s">
        <v>72</v>
      </c>
      <c r="D87">
        <v>2</v>
      </c>
      <c r="F87">
        <v>517</v>
      </c>
      <c r="G87">
        <v>511</v>
      </c>
      <c r="H87">
        <v>1.80066369352108</v>
      </c>
      <c r="I87">
        <v>0.60185708111980196</v>
      </c>
      <c r="J87">
        <v>0.58945025268044404</v>
      </c>
      <c r="K87">
        <v>2.9766557848075998</v>
      </c>
    </row>
    <row r="88" spans="1:11" x14ac:dyDescent="0.2">
      <c r="A88" t="s">
        <v>104</v>
      </c>
      <c r="B88" t="s">
        <v>17</v>
      </c>
      <c r="C88" t="s">
        <v>105</v>
      </c>
      <c r="D88">
        <v>2</v>
      </c>
      <c r="F88">
        <v>310</v>
      </c>
      <c r="G88">
        <v>314</v>
      </c>
      <c r="H88">
        <v>1.80154593932878</v>
      </c>
      <c r="I88">
        <v>0.248845154992416</v>
      </c>
      <c r="J88">
        <v>0.255986647084468</v>
      </c>
      <c r="K88" s="7">
        <v>3.94536007529643</v>
      </c>
    </row>
    <row r="89" spans="1:11" x14ac:dyDescent="0.2">
      <c r="A89" t="s">
        <v>104</v>
      </c>
      <c r="B89" t="s">
        <v>17</v>
      </c>
      <c r="C89" t="s">
        <v>106</v>
      </c>
      <c r="D89">
        <v>2</v>
      </c>
      <c r="F89">
        <v>318</v>
      </c>
      <c r="G89">
        <v>314</v>
      </c>
      <c r="H89">
        <v>1.80154593932878</v>
      </c>
      <c r="I89">
        <v>0.26312813917652</v>
      </c>
      <c r="J89">
        <v>0.255986647084468</v>
      </c>
      <c r="K89">
        <v>3.94536007529643</v>
      </c>
    </row>
    <row r="90" spans="1:11" x14ac:dyDescent="0.2">
      <c r="A90" t="s">
        <v>51</v>
      </c>
      <c r="B90" t="s">
        <v>21</v>
      </c>
      <c r="C90" t="s">
        <v>53</v>
      </c>
      <c r="E90">
        <v>5.796875</v>
      </c>
      <c r="F90">
        <v>5586</v>
      </c>
      <c r="G90">
        <v>5512</v>
      </c>
      <c r="H90">
        <v>1.91161953001534</v>
      </c>
      <c r="I90">
        <v>5.5913477166018302</v>
      </c>
      <c r="J90">
        <v>5.5107941137572896</v>
      </c>
      <c r="K90">
        <v>2.06721563696932</v>
      </c>
    </row>
    <row r="91" spans="1:11" x14ac:dyDescent="0.2">
      <c r="A91" t="s">
        <v>51</v>
      </c>
      <c r="B91" t="s">
        <v>21</v>
      </c>
      <c r="C91" t="s">
        <v>52</v>
      </c>
      <c r="E91">
        <v>5.796875</v>
      </c>
      <c r="F91">
        <v>5437</v>
      </c>
      <c r="G91">
        <v>5512</v>
      </c>
      <c r="H91">
        <v>1.91161953001534</v>
      </c>
      <c r="I91">
        <v>5.4302405109127401</v>
      </c>
      <c r="J91">
        <v>5.5107941137572896</v>
      </c>
      <c r="K91">
        <v>2.06721563696932</v>
      </c>
    </row>
    <row r="92" spans="1:11" x14ac:dyDescent="0.2">
      <c r="A92" t="s">
        <v>101</v>
      </c>
      <c r="B92" t="s">
        <v>13</v>
      </c>
      <c r="C92" t="s">
        <v>102</v>
      </c>
      <c r="D92">
        <v>2</v>
      </c>
      <c r="F92">
        <v>12304</v>
      </c>
      <c r="G92">
        <v>12135</v>
      </c>
      <c r="H92">
        <v>1.9695269224643801</v>
      </c>
      <c r="I92">
        <v>15.4938441367926</v>
      </c>
      <c r="J92">
        <v>15.2656146532235</v>
      </c>
      <c r="K92" s="5">
        <v>2.1143284324209999</v>
      </c>
    </row>
    <row r="93" spans="1:11" x14ac:dyDescent="0.2">
      <c r="A93" t="s">
        <v>101</v>
      </c>
      <c r="B93" t="s">
        <v>13</v>
      </c>
      <c r="C93" t="s">
        <v>103</v>
      </c>
      <c r="D93">
        <v>2</v>
      </c>
      <c r="F93">
        <v>11966</v>
      </c>
      <c r="G93">
        <v>12135</v>
      </c>
      <c r="H93">
        <v>1.9695269224643801</v>
      </c>
      <c r="I93">
        <v>15.0373851696543</v>
      </c>
      <c r="J93">
        <v>15.2656146532235</v>
      </c>
      <c r="K93">
        <v>2.1143284324209999</v>
      </c>
    </row>
    <row r="94" spans="1:11" x14ac:dyDescent="0.2">
      <c r="A94" t="s">
        <v>57</v>
      </c>
      <c r="B94" t="s">
        <v>73</v>
      </c>
      <c r="C94" t="s">
        <v>58</v>
      </c>
      <c r="E94">
        <v>2.4296875</v>
      </c>
      <c r="F94">
        <v>8811</v>
      </c>
      <c r="G94">
        <v>8936</v>
      </c>
      <c r="H94">
        <v>1.9782530807591401</v>
      </c>
      <c r="I94">
        <v>2.3675109632115201</v>
      </c>
      <c r="J94">
        <v>2.40394491842989</v>
      </c>
      <c r="K94">
        <v>2.1433683112156801</v>
      </c>
    </row>
    <row r="95" spans="1:11" x14ac:dyDescent="0.2">
      <c r="A95" t="s">
        <v>57</v>
      </c>
      <c r="B95" t="s">
        <v>73</v>
      </c>
      <c r="C95" t="s">
        <v>59</v>
      </c>
      <c r="E95">
        <v>2.4296875</v>
      </c>
      <c r="F95">
        <v>9061</v>
      </c>
      <c r="G95">
        <v>8936</v>
      </c>
      <c r="H95">
        <v>1.9782530807591401</v>
      </c>
      <c r="I95">
        <v>2.4403788736482501</v>
      </c>
      <c r="J95">
        <v>2.40394491842989</v>
      </c>
      <c r="K95">
        <v>2.1433683112156801</v>
      </c>
    </row>
    <row r="96" spans="1:11" x14ac:dyDescent="0.2">
      <c r="A96" t="s">
        <v>107</v>
      </c>
      <c r="B96" t="s">
        <v>17</v>
      </c>
      <c r="C96" t="s">
        <v>108</v>
      </c>
      <c r="D96">
        <v>2</v>
      </c>
      <c r="F96">
        <v>350</v>
      </c>
      <c r="G96">
        <v>355</v>
      </c>
      <c r="H96">
        <v>1.9918500878494201</v>
      </c>
      <c r="I96">
        <v>0.32022853212242802</v>
      </c>
      <c r="J96">
        <v>0.329145799716349</v>
      </c>
      <c r="K96" s="7">
        <v>3.8314086892498298</v>
      </c>
    </row>
    <row r="97" spans="1:11" x14ac:dyDescent="0.2">
      <c r="A97" t="s">
        <v>107</v>
      </c>
      <c r="B97" t="s">
        <v>17</v>
      </c>
      <c r="C97" t="s">
        <v>109</v>
      </c>
      <c r="D97">
        <v>2</v>
      </c>
      <c r="F97">
        <v>360</v>
      </c>
      <c r="G97">
        <v>355</v>
      </c>
      <c r="H97">
        <v>1.9918500878494201</v>
      </c>
      <c r="I97">
        <v>0.33806306731027003</v>
      </c>
      <c r="J97">
        <v>0.329145799716349</v>
      </c>
      <c r="K97">
        <v>3.8314086892498298</v>
      </c>
    </row>
    <row r="98" spans="1:11" x14ac:dyDescent="0.2">
      <c r="A98" t="s">
        <v>60</v>
      </c>
      <c r="B98" t="s">
        <v>73</v>
      </c>
      <c r="C98" t="s">
        <v>61</v>
      </c>
      <c r="E98">
        <v>38.875</v>
      </c>
      <c r="F98">
        <v>120569</v>
      </c>
      <c r="G98">
        <v>118862</v>
      </c>
      <c r="H98">
        <v>2.0315826888875299</v>
      </c>
      <c r="I98">
        <v>38.613067406186303</v>
      </c>
      <c r="J98">
        <v>38.0331705916674</v>
      </c>
      <c r="K98">
        <v>2.15627024282146</v>
      </c>
    </row>
    <row r="99" spans="1:11" x14ac:dyDescent="0.2">
      <c r="A99" t="s">
        <v>60</v>
      </c>
      <c r="B99" t="s">
        <v>73</v>
      </c>
      <c r="C99" t="s">
        <v>62</v>
      </c>
      <c r="E99">
        <v>38.875</v>
      </c>
      <c r="F99">
        <v>117154</v>
      </c>
      <c r="G99">
        <v>118862</v>
      </c>
      <c r="H99">
        <v>2.0315826888875299</v>
      </c>
      <c r="I99">
        <v>37.453273777148397</v>
      </c>
      <c r="J99">
        <v>38.0331705916674</v>
      </c>
      <c r="K99" s="6">
        <v>2.15627024282146</v>
      </c>
    </row>
    <row r="100" spans="1:11" x14ac:dyDescent="0.2">
      <c r="A100" t="s">
        <v>110</v>
      </c>
      <c r="B100" t="s">
        <v>13</v>
      </c>
      <c r="C100" t="s">
        <v>111</v>
      </c>
      <c r="E100">
        <v>158.25</v>
      </c>
      <c r="F100">
        <v>209734</v>
      </c>
      <c r="G100">
        <v>206635</v>
      </c>
      <c r="H100">
        <v>2.1209610326393</v>
      </c>
      <c r="I100">
        <v>159.227887186092</v>
      </c>
      <c r="J100">
        <v>156.728422672286</v>
      </c>
      <c r="K100" s="6">
        <v>2.2553513611795801</v>
      </c>
    </row>
    <row r="101" spans="1:11" x14ac:dyDescent="0.2">
      <c r="A101" t="s">
        <v>110</v>
      </c>
      <c r="B101" t="s">
        <v>13</v>
      </c>
      <c r="C101" t="s">
        <v>112</v>
      </c>
      <c r="E101">
        <v>158.25</v>
      </c>
      <c r="F101">
        <v>203536</v>
      </c>
      <c r="G101">
        <v>206635</v>
      </c>
      <c r="H101">
        <v>2.1209610326393</v>
      </c>
      <c r="I101">
        <v>154.22895815848</v>
      </c>
      <c r="J101">
        <v>156.728422672286</v>
      </c>
      <c r="K101">
        <v>2.2553513611795801</v>
      </c>
    </row>
    <row r="102" spans="1:11" x14ac:dyDescent="0.2">
      <c r="A102" t="s">
        <v>42</v>
      </c>
      <c r="B102" t="s">
        <v>17</v>
      </c>
      <c r="C102" t="s">
        <v>43</v>
      </c>
      <c r="D102">
        <v>2</v>
      </c>
      <c r="F102">
        <v>3714</v>
      </c>
      <c r="G102">
        <v>3659</v>
      </c>
      <c r="H102">
        <v>2.1453834279542598</v>
      </c>
      <c r="I102">
        <v>6.2659156329618897</v>
      </c>
      <c r="J102">
        <v>6.1681669153921703</v>
      </c>
      <c r="K102" s="7">
        <v>2.2411449623179598</v>
      </c>
    </row>
    <row r="103" spans="1:11" x14ac:dyDescent="0.2">
      <c r="A103" t="s">
        <v>42</v>
      </c>
      <c r="B103" t="s">
        <v>17</v>
      </c>
      <c r="C103" t="s">
        <v>44</v>
      </c>
      <c r="D103">
        <v>2</v>
      </c>
      <c r="F103">
        <v>3603</v>
      </c>
      <c r="G103">
        <v>3659</v>
      </c>
      <c r="H103">
        <v>2.1453834279542598</v>
      </c>
      <c r="I103">
        <v>6.0704181978224501</v>
      </c>
      <c r="J103">
        <v>6.1681669153921703</v>
      </c>
      <c r="K103">
        <v>2.2411449623179598</v>
      </c>
    </row>
    <row r="104" spans="1:11" x14ac:dyDescent="0.2">
      <c r="A104" t="s">
        <v>74</v>
      </c>
      <c r="B104" t="s">
        <v>13</v>
      </c>
      <c r="C104" t="s">
        <v>76</v>
      </c>
      <c r="D104">
        <v>2</v>
      </c>
      <c r="F104">
        <v>2187</v>
      </c>
      <c r="G104">
        <v>2154</v>
      </c>
      <c r="H104">
        <v>2.1666224493181101</v>
      </c>
      <c r="I104">
        <v>2.34481393900165</v>
      </c>
      <c r="J104">
        <v>2.3049088451798099</v>
      </c>
      <c r="K104" s="5">
        <v>2.44844064044563</v>
      </c>
    </row>
    <row r="105" spans="1:11" x14ac:dyDescent="0.2">
      <c r="A105" t="s">
        <v>74</v>
      </c>
      <c r="B105" t="s">
        <v>13</v>
      </c>
      <c r="C105" t="s">
        <v>75</v>
      </c>
      <c r="D105">
        <v>2</v>
      </c>
      <c r="F105">
        <v>2121</v>
      </c>
      <c r="G105">
        <v>2154</v>
      </c>
      <c r="H105">
        <v>2.1666224493181101</v>
      </c>
      <c r="I105">
        <v>2.2650037513579799</v>
      </c>
      <c r="J105">
        <v>2.3049088451798099</v>
      </c>
      <c r="K105">
        <v>2.44844064044563</v>
      </c>
    </row>
    <row r="106" spans="1:11" x14ac:dyDescent="0.2">
      <c r="A106" t="s">
        <v>98</v>
      </c>
      <c r="B106" t="s">
        <v>13</v>
      </c>
      <c r="C106" t="s">
        <v>99</v>
      </c>
      <c r="D106">
        <v>2</v>
      </c>
      <c r="F106">
        <v>2057</v>
      </c>
      <c r="G106">
        <v>2090</v>
      </c>
      <c r="H106">
        <v>2.1996621573163702</v>
      </c>
      <c r="I106">
        <v>2.1877685639173698</v>
      </c>
      <c r="J106">
        <v>2.2269901751696399</v>
      </c>
      <c r="K106" s="5">
        <v>2.4907040538183698</v>
      </c>
    </row>
    <row r="107" spans="1:11" x14ac:dyDescent="0.2">
      <c r="A107" t="s">
        <v>98</v>
      </c>
      <c r="B107" t="s">
        <v>13</v>
      </c>
      <c r="C107" t="s">
        <v>100</v>
      </c>
      <c r="D107">
        <v>2</v>
      </c>
      <c r="F107">
        <v>2122</v>
      </c>
      <c r="G107">
        <v>2090</v>
      </c>
      <c r="H107">
        <v>2.1996621573163702</v>
      </c>
      <c r="I107">
        <v>2.2662117864219198</v>
      </c>
      <c r="J107">
        <v>2.2269901751696399</v>
      </c>
      <c r="K107">
        <v>2.4907040538183698</v>
      </c>
    </row>
    <row r="108" spans="1:11" x14ac:dyDescent="0.2">
      <c r="A108" t="s">
        <v>45</v>
      </c>
      <c r="B108" t="s">
        <v>73</v>
      </c>
      <c r="C108" t="s">
        <v>47</v>
      </c>
      <c r="D108">
        <v>2</v>
      </c>
      <c r="F108">
        <v>291</v>
      </c>
      <c r="G108">
        <v>287</v>
      </c>
      <c r="H108">
        <v>2.2212778466593099</v>
      </c>
      <c r="I108">
        <v>2.9919900536834999E-2</v>
      </c>
      <c r="J108">
        <v>2.79299747732253E-2</v>
      </c>
      <c r="K108" s="11">
        <v>10.075841549668199</v>
      </c>
    </row>
    <row r="109" spans="1:11" x14ac:dyDescent="0.2">
      <c r="A109" t="s">
        <v>45</v>
      </c>
      <c r="B109" t="s">
        <v>73</v>
      </c>
      <c r="C109" t="s">
        <v>46</v>
      </c>
      <c r="D109">
        <v>2</v>
      </c>
      <c r="F109">
        <v>282</v>
      </c>
      <c r="G109">
        <v>287</v>
      </c>
      <c r="H109">
        <v>2.2212778466593099</v>
      </c>
      <c r="I109">
        <v>2.59400490096156E-2</v>
      </c>
      <c r="J109">
        <v>2.79299747732253E-2</v>
      </c>
      <c r="K109">
        <v>10.075841549668199</v>
      </c>
    </row>
    <row r="110" spans="1:11" x14ac:dyDescent="0.2">
      <c r="A110" t="s">
        <v>57</v>
      </c>
      <c r="B110" t="s">
        <v>17</v>
      </c>
      <c r="C110" t="s">
        <v>59</v>
      </c>
      <c r="E110">
        <v>2.671875</v>
      </c>
      <c r="F110">
        <v>3156</v>
      </c>
      <c r="G110">
        <v>3207</v>
      </c>
      <c r="H110">
        <v>2.2489832142509401</v>
      </c>
      <c r="I110">
        <v>2.6414314335249198</v>
      </c>
      <c r="J110">
        <v>2.68636950396797</v>
      </c>
      <c r="K110" s="3">
        <v>2.36572178896354</v>
      </c>
    </row>
    <row r="111" spans="1:11" x14ac:dyDescent="0.2">
      <c r="A111" t="s">
        <v>57</v>
      </c>
      <c r="B111" t="s">
        <v>17</v>
      </c>
      <c r="C111" t="s">
        <v>58</v>
      </c>
      <c r="E111">
        <v>2.671875</v>
      </c>
      <c r="F111">
        <v>3258</v>
      </c>
      <c r="G111">
        <v>3207</v>
      </c>
      <c r="H111">
        <v>2.2489832142509401</v>
      </c>
      <c r="I111">
        <v>2.7313075744110198</v>
      </c>
      <c r="J111">
        <v>2.68636950396797</v>
      </c>
      <c r="K111">
        <v>2.36572178896354</v>
      </c>
    </row>
    <row r="112" spans="1:11" x14ac:dyDescent="0.2">
      <c r="A112" t="s">
        <v>113</v>
      </c>
      <c r="B112" t="s">
        <v>73</v>
      </c>
      <c r="C112" t="s">
        <v>114</v>
      </c>
      <c r="D112">
        <v>2</v>
      </c>
      <c r="F112">
        <v>216</v>
      </c>
      <c r="G112">
        <v>220</v>
      </c>
      <c r="H112">
        <v>2.2550102361302198</v>
      </c>
      <c r="J112" s="1">
        <v>5.6851314774218598E-4</v>
      </c>
      <c r="K112" s="12">
        <v>141.421356237309</v>
      </c>
    </row>
    <row r="113" spans="1:11" x14ac:dyDescent="0.2">
      <c r="A113" t="s">
        <v>113</v>
      </c>
      <c r="B113" t="s">
        <v>73</v>
      </c>
      <c r="C113" t="s">
        <v>115</v>
      </c>
      <c r="D113">
        <v>2</v>
      </c>
      <c r="F113">
        <v>223</v>
      </c>
      <c r="G113">
        <v>220</v>
      </c>
      <c r="H113">
        <v>2.2550102361302198</v>
      </c>
      <c r="I113">
        <v>1.13702629548437E-3</v>
      </c>
      <c r="J113" s="1">
        <v>5.6851314774218598E-4</v>
      </c>
      <c r="K113">
        <v>141.421356237309</v>
      </c>
    </row>
    <row r="114" spans="1:11" x14ac:dyDescent="0.2">
      <c r="A114" t="s">
        <v>116</v>
      </c>
      <c r="B114" t="s">
        <v>13</v>
      </c>
      <c r="C114" t="s">
        <v>117</v>
      </c>
      <c r="D114">
        <v>2</v>
      </c>
      <c r="F114">
        <v>3124</v>
      </c>
      <c r="G114">
        <v>3074</v>
      </c>
      <c r="H114">
        <v>2.3002823070479699</v>
      </c>
      <c r="I114">
        <v>3.4931557940297799</v>
      </c>
      <c r="J114">
        <v>3.4312719995013001</v>
      </c>
      <c r="K114" s="5">
        <v>2.5505672976668601</v>
      </c>
    </row>
    <row r="115" spans="1:11" x14ac:dyDescent="0.2">
      <c r="A115" t="s">
        <v>116</v>
      </c>
      <c r="B115" t="s">
        <v>13</v>
      </c>
      <c r="C115" t="s">
        <v>118</v>
      </c>
      <c r="D115">
        <v>2</v>
      </c>
      <c r="F115">
        <v>3024</v>
      </c>
      <c r="G115">
        <v>3074</v>
      </c>
      <c r="H115">
        <v>2.3002823070479699</v>
      </c>
      <c r="I115">
        <v>3.3693882049728301</v>
      </c>
      <c r="J115">
        <v>3.4312719995013001</v>
      </c>
      <c r="K115">
        <v>2.5505672976668601</v>
      </c>
    </row>
    <row r="116" spans="1:11" x14ac:dyDescent="0.2">
      <c r="A116" t="s">
        <v>27</v>
      </c>
      <c r="B116" t="s">
        <v>73</v>
      </c>
      <c r="C116" t="s">
        <v>29</v>
      </c>
      <c r="D116">
        <v>2</v>
      </c>
      <c r="F116">
        <v>268</v>
      </c>
      <c r="G116">
        <v>273</v>
      </c>
      <c r="H116">
        <v>2.3353985433684099</v>
      </c>
      <c r="I116">
        <v>1.9815758705644899E-2</v>
      </c>
      <c r="J116">
        <v>2.17792781859701E-2</v>
      </c>
      <c r="K116" s="11">
        <v>12.7498985749145</v>
      </c>
    </row>
    <row r="117" spans="1:11" x14ac:dyDescent="0.2">
      <c r="A117" t="s">
        <v>27</v>
      </c>
      <c r="B117" t="s">
        <v>73</v>
      </c>
      <c r="C117" t="s">
        <v>28</v>
      </c>
      <c r="D117">
        <v>2</v>
      </c>
      <c r="F117">
        <v>277</v>
      </c>
      <c r="G117">
        <v>273</v>
      </c>
      <c r="H117">
        <v>2.3353985433684099</v>
      </c>
      <c r="I117">
        <v>2.37427976662953E-2</v>
      </c>
      <c r="J117">
        <v>2.17792781859701E-2</v>
      </c>
      <c r="K117">
        <v>12.7498985749145</v>
      </c>
    </row>
    <row r="118" spans="1:11" x14ac:dyDescent="0.2">
      <c r="A118" t="s">
        <v>86</v>
      </c>
      <c r="B118" t="s">
        <v>13</v>
      </c>
      <c r="C118" t="s">
        <v>88</v>
      </c>
      <c r="D118">
        <v>2</v>
      </c>
      <c r="F118">
        <v>4405</v>
      </c>
      <c r="G118">
        <v>4481</v>
      </c>
      <c r="H118">
        <v>2.3830626929844501</v>
      </c>
      <c r="I118">
        <v>5.0989926284289302</v>
      </c>
      <c r="J118">
        <v>5.1947284411304198</v>
      </c>
      <c r="K118" s="5">
        <v>2.6063130394896401</v>
      </c>
    </row>
    <row r="119" spans="1:11" x14ac:dyDescent="0.2">
      <c r="A119" t="s">
        <v>86</v>
      </c>
      <c r="B119" t="s">
        <v>13</v>
      </c>
      <c r="C119" t="s">
        <v>87</v>
      </c>
      <c r="D119">
        <v>2</v>
      </c>
      <c r="F119">
        <v>4556</v>
      </c>
      <c r="G119">
        <v>4481</v>
      </c>
      <c r="H119">
        <v>2.3830626929844501</v>
      </c>
      <c r="I119">
        <v>5.2904642538319102</v>
      </c>
      <c r="J119">
        <v>5.1947284411304198</v>
      </c>
      <c r="K119">
        <v>2.6063130394896401</v>
      </c>
    </row>
    <row r="120" spans="1:11" x14ac:dyDescent="0.2">
      <c r="A120" t="s">
        <v>83</v>
      </c>
      <c r="B120" t="s">
        <v>21</v>
      </c>
      <c r="C120" t="s">
        <v>84</v>
      </c>
      <c r="D120">
        <v>2</v>
      </c>
      <c r="F120">
        <v>541</v>
      </c>
      <c r="G120">
        <v>551</v>
      </c>
      <c r="H120">
        <v>2.4405138678554699</v>
      </c>
      <c r="I120">
        <v>0.64778051309080198</v>
      </c>
      <c r="J120">
        <v>0.66600814777444295</v>
      </c>
      <c r="K120" s="9">
        <v>3.8704884115499398</v>
      </c>
    </row>
    <row r="121" spans="1:11" x14ac:dyDescent="0.2">
      <c r="A121" t="s">
        <v>83</v>
      </c>
      <c r="B121" t="s">
        <v>21</v>
      </c>
      <c r="C121" t="s">
        <v>85</v>
      </c>
      <c r="D121">
        <v>2</v>
      </c>
      <c r="F121">
        <v>560</v>
      </c>
      <c r="G121">
        <v>551</v>
      </c>
      <c r="H121">
        <v>2.4405138678554699</v>
      </c>
      <c r="I121">
        <v>0.68423578245808503</v>
      </c>
      <c r="J121">
        <v>0.66600814777444295</v>
      </c>
      <c r="K121">
        <v>3.8704884115499398</v>
      </c>
    </row>
    <row r="122" spans="1:11" x14ac:dyDescent="0.2">
      <c r="A122" t="s">
        <v>119</v>
      </c>
      <c r="B122" t="s">
        <v>13</v>
      </c>
      <c r="C122" t="s">
        <v>120</v>
      </c>
      <c r="D122">
        <v>2</v>
      </c>
      <c r="F122">
        <v>7815</v>
      </c>
      <c r="G122">
        <v>7958</v>
      </c>
      <c r="H122">
        <v>2.5412482962974599</v>
      </c>
      <c r="I122">
        <v>9.5056012672317198</v>
      </c>
      <c r="J122">
        <v>9.6936596043086194</v>
      </c>
      <c r="K122" s="5">
        <v>2.7435938713308201</v>
      </c>
    </row>
    <row r="123" spans="1:11" x14ac:dyDescent="0.2">
      <c r="A123" t="s">
        <v>119</v>
      </c>
      <c r="B123" t="s">
        <v>13</v>
      </c>
      <c r="C123" t="s">
        <v>121</v>
      </c>
      <c r="D123">
        <v>2</v>
      </c>
      <c r="F123">
        <v>8101</v>
      </c>
      <c r="G123">
        <v>7958</v>
      </c>
      <c r="H123">
        <v>2.5412482962974599</v>
      </c>
      <c r="I123">
        <v>9.8817179413855207</v>
      </c>
      <c r="J123">
        <v>9.6936596043086194</v>
      </c>
      <c r="K123">
        <v>2.7435938713308201</v>
      </c>
    </row>
    <row r="124" spans="1:11" x14ac:dyDescent="0.2">
      <c r="A124" t="s">
        <v>24</v>
      </c>
      <c r="B124" t="s">
        <v>13</v>
      </c>
      <c r="C124" t="s">
        <v>26</v>
      </c>
      <c r="D124">
        <v>2</v>
      </c>
      <c r="F124">
        <v>5682</v>
      </c>
      <c r="G124">
        <v>5580</v>
      </c>
      <c r="H124">
        <v>2.5980265282416299</v>
      </c>
      <c r="I124">
        <v>6.7302672618095398</v>
      </c>
      <c r="J124">
        <v>6.5984659284216303</v>
      </c>
      <c r="K124" s="5">
        <v>2.8248267891051499</v>
      </c>
    </row>
    <row r="125" spans="1:11" x14ac:dyDescent="0.2">
      <c r="A125" t="s">
        <v>24</v>
      </c>
      <c r="B125" t="s">
        <v>13</v>
      </c>
      <c r="C125" t="s">
        <v>25</v>
      </c>
      <c r="D125">
        <v>2</v>
      </c>
      <c r="F125">
        <v>5477</v>
      </c>
      <c r="G125">
        <v>5580</v>
      </c>
      <c r="H125">
        <v>2.5980265282416299</v>
      </c>
      <c r="I125">
        <v>6.4666645950337296</v>
      </c>
      <c r="J125">
        <v>6.5984659284216303</v>
      </c>
      <c r="K125">
        <v>2.8248267891051499</v>
      </c>
    </row>
    <row r="126" spans="1:11" x14ac:dyDescent="0.2">
      <c r="A126" t="s">
        <v>42</v>
      </c>
      <c r="B126" t="s">
        <v>21</v>
      </c>
      <c r="C126" t="s">
        <v>43</v>
      </c>
      <c r="D126">
        <v>2</v>
      </c>
      <c r="F126">
        <v>768</v>
      </c>
      <c r="G126">
        <v>783</v>
      </c>
      <c r="H126">
        <v>2.7092213838564998</v>
      </c>
      <c r="I126">
        <v>1.08805672067137</v>
      </c>
      <c r="J126">
        <v>1.1174790907707699</v>
      </c>
      <c r="K126" s="9">
        <v>3.7235161870485798</v>
      </c>
    </row>
    <row r="127" spans="1:11" x14ac:dyDescent="0.2">
      <c r="A127" t="s">
        <v>42</v>
      </c>
      <c r="B127" t="s">
        <v>21</v>
      </c>
      <c r="C127" t="s">
        <v>44</v>
      </c>
      <c r="D127">
        <v>2</v>
      </c>
      <c r="F127">
        <v>798</v>
      </c>
      <c r="G127">
        <v>783</v>
      </c>
      <c r="H127">
        <v>2.7092213838564998</v>
      </c>
      <c r="I127">
        <v>1.14690146087017</v>
      </c>
      <c r="J127">
        <v>1.1174790907707699</v>
      </c>
      <c r="K127">
        <v>3.7235161870485798</v>
      </c>
    </row>
    <row r="128" spans="1:11" x14ac:dyDescent="0.2">
      <c r="A128" t="s">
        <v>122</v>
      </c>
      <c r="B128" t="s">
        <v>17</v>
      </c>
      <c r="C128" t="s">
        <v>123</v>
      </c>
      <c r="D128">
        <v>2</v>
      </c>
      <c r="F128">
        <v>3809</v>
      </c>
      <c r="G128">
        <v>3884</v>
      </c>
      <c r="H128">
        <v>2.7129885514817902</v>
      </c>
      <c r="I128">
        <v>6.4332125359685</v>
      </c>
      <c r="J128">
        <v>6.5643899061046103</v>
      </c>
      <c r="K128" s="7">
        <v>2.8260480955037899</v>
      </c>
    </row>
    <row r="129" spans="1:11" x14ac:dyDescent="0.2">
      <c r="A129" t="s">
        <v>122</v>
      </c>
      <c r="B129" t="s">
        <v>17</v>
      </c>
      <c r="C129" t="s">
        <v>124</v>
      </c>
      <c r="D129">
        <v>2</v>
      </c>
      <c r="F129">
        <v>3958</v>
      </c>
      <c r="G129">
        <v>3884</v>
      </c>
      <c r="H129">
        <v>2.7129885514817902</v>
      </c>
      <c r="I129">
        <v>6.6955672762407099</v>
      </c>
      <c r="J129">
        <v>6.5643899061046103</v>
      </c>
      <c r="K129">
        <v>2.8260480955037899</v>
      </c>
    </row>
    <row r="130" spans="1:11" x14ac:dyDescent="0.2">
      <c r="A130" t="s">
        <v>48</v>
      </c>
      <c r="B130" t="s">
        <v>13</v>
      </c>
      <c r="C130" t="s">
        <v>50</v>
      </c>
      <c r="D130">
        <v>2</v>
      </c>
      <c r="F130">
        <v>1991</v>
      </c>
      <c r="G130">
        <v>1952</v>
      </c>
      <c r="H130">
        <v>2.8255291461347598</v>
      </c>
      <c r="I130">
        <v>2.1082863065574502</v>
      </c>
      <c r="J130">
        <v>2.0614323372944701</v>
      </c>
      <c r="K130" s="5">
        <v>3.2143436184609002</v>
      </c>
    </row>
    <row r="131" spans="1:11" x14ac:dyDescent="0.2">
      <c r="A131" t="s">
        <v>48</v>
      </c>
      <c r="B131" t="s">
        <v>13</v>
      </c>
      <c r="C131" t="s">
        <v>49</v>
      </c>
      <c r="D131">
        <v>2</v>
      </c>
      <c r="F131">
        <v>1913</v>
      </c>
      <c r="G131">
        <v>1952</v>
      </c>
      <c r="H131">
        <v>2.8255291461347598</v>
      </c>
      <c r="I131">
        <v>2.0145783680314899</v>
      </c>
      <c r="J131">
        <v>2.0614323372944701</v>
      </c>
      <c r="K131">
        <v>3.2143436184609002</v>
      </c>
    </row>
    <row r="132" spans="1:11" x14ac:dyDescent="0.2">
      <c r="A132" t="s">
        <v>125</v>
      </c>
      <c r="B132" t="s">
        <v>13</v>
      </c>
      <c r="C132" t="s">
        <v>126</v>
      </c>
      <c r="D132">
        <v>2</v>
      </c>
      <c r="F132">
        <v>2055</v>
      </c>
      <c r="G132">
        <v>2098</v>
      </c>
      <c r="H132">
        <v>2.8655101978954201</v>
      </c>
      <c r="I132">
        <v>2.1853574996817402</v>
      </c>
      <c r="J132">
        <v>2.2366601652629998</v>
      </c>
      <c r="K132" s="5">
        <v>3.2438063939127102</v>
      </c>
    </row>
    <row r="133" spans="1:11" x14ac:dyDescent="0.2">
      <c r="A133" t="s">
        <v>125</v>
      </c>
      <c r="B133" t="s">
        <v>13</v>
      </c>
      <c r="C133" t="s">
        <v>127</v>
      </c>
      <c r="D133">
        <v>2</v>
      </c>
      <c r="F133">
        <v>2140</v>
      </c>
      <c r="G133">
        <v>2098</v>
      </c>
      <c r="H133">
        <v>2.8655101978954201</v>
      </c>
      <c r="I133">
        <v>2.2879628308442501</v>
      </c>
      <c r="J133">
        <v>2.2366601652629998</v>
      </c>
      <c r="K133">
        <v>3.2438063939127102</v>
      </c>
    </row>
    <row r="134" spans="1:11" x14ac:dyDescent="0.2">
      <c r="A134" t="s">
        <v>107</v>
      </c>
      <c r="B134" t="s">
        <v>13</v>
      </c>
      <c r="C134" t="s">
        <v>109</v>
      </c>
      <c r="D134">
        <v>2</v>
      </c>
      <c r="F134">
        <v>2381</v>
      </c>
      <c r="G134">
        <v>2333</v>
      </c>
      <c r="H134">
        <v>2.90965499330941</v>
      </c>
      <c r="I134">
        <v>2.58031093946652</v>
      </c>
      <c r="J134">
        <v>2.5219614202075</v>
      </c>
      <c r="K134" s="5">
        <v>3.2720041168299399</v>
      </c>
    </row>
    <row r="135" spans="1:11" x14ac:dyDescent="0.2">
      <c r="A135" t="s">
        <v>107</v>
      </c>
      <c r="B135" t="s">
        <v>13</v>
      </c>
      <c r="C135" t="s">
        <v>108</v>
      </c>
      <c r="D135">
        <v>2</v>
      </c>
      <c r="F135">
        <v>2285</v>
      </c>
      <c r="G135">
        <v>2333</v>
      </c>
      <c r="H135">
        <v>2.90965499330941</v>
      </c>
      <c r="I135">
        <v>2.46361190094848</v>
      </c>
      <c r="J135">
        <v>2.5219614202075</v>
      </c>
      <c r="K135">
        <v>3.2720041168299399</v>
      </c>
    </row>
    <row r="136" spans="1:11" x14ac:dyDescent="0.2">
      <c r="A136" t="s">
        <v>128</v>
      </c>
      <c r="B136" t="s">
        <v>17</v>
      </c>
      <c r="C136" t="s">
        <v>129</v>
      </c>
      <c r="D136">
        <v>2</v>
      </c>
      <c r="F136">
        <v>657</v>
      </c>
      <c r="G136">
        <v>672</v>
      </c>
      <c r="H136">
        <v>3.0537746320789001</v>
      </c>
      <c r="I136">
        <v>0.86645764516266899</v>
      </c>
      <c r="J136">
        <v>0.89220761681823002</v>
      </c>
      <c r="K136" s="7">
        <v>4.0815566309424103</v>
      </c>
    </row>
    <row r="137" spans="1:11" x14ac:dyDescent="0.2">
      <c r="A137" t="s">
        <v>128</v>
      </c>
      <c r="B137" t="s">
        <v>17</v>
      </c>
      <c r="C137" t="s">
        <v>130</v>
      </c>
      <c r="D137">
        <v>2</v>
      </c>
      <c r="F137">
        <v>686</v>
      </c>
      <c r="G137">
        <v>672</v>
      </c>
      <c r="H137">
        <v>3.0537746320789001</v>
      </c>
      <c r="I137">
        <v>0.91795758847379205</v>
      </c>
      <c r="J137">
        <v>0.89220761681823002</v>
      </c>
      <c r="K137">
        <v>4.0815566309424103</v>
      </c>
    </row>
    <row r="138" spans="1:11" x14ac:dyDescent="0.2">
      <c r="A138" t="s">
        <v>107</v>
      </c>
      <c r="B138" t="s">
        <v>21</v>
      </c>
      <c r="C138" t="s">
        <v>109</v>
      </c>
      <c r="D138">
        <v>2</v>
      </c>
      <c r="F138">
        <v>630</v>
      </c>
      <c r="G138">
        <v>617</v>
      </c>
      <c r="H138">
        <v>3.0968180197950899</v>
      </c>
      <c r="I138">
        <v>0.81923223731257599</v>
      </c>
      <c r="J138">
        <v>0.793136295531779</v>
      </c>
      <c r="K138" s="9">
        <v>4.6530760220168101</v>
      </c>
    </row>
    <row r="139" spans="1:11" x14ac:dyDescent="0.2">
      <c r="A139" t="s">
        <v>107</v>
      </c>
      <c r="B139" t="s">
        <v>21</v>
      </c>
      <c r="C139" t="s">
        <v>108</v>
      </c>
      <c r="D139">
        <v>2</v>
      </c>
      <c r="F139">
        <v>603</v>
      </c>
      <c r="G139">
        <v>617</v>
      </c>
      <c r="H139">
        <v>3.0968180197950899</v>
      </c>
      <c r="I139">
        <v>0.76704035375098201</v>
      </c>
      <c r="J139">
        <v>0.793136295531779</v>
      </c>
      <c r="K139">
        <v>4.6530760220168101</v>
      </c>
    </row>
    <row r="140" spans="1:11" x14ac:dyDescent="0.2">
      <c r="A140" t="s">
        <v>83</v>
      </c>
      <c r="B140" t="s">
        <v>13</v>
      </c>
      <c r="C140" t="s">
        <v>84</v>
      </c>
      <c r="D140">
        <v>2</v>
      </c>
      <c r="F140">
        <v>2281</v>
      </c>
      <c r="G140">
        <v>2232</v>
      </c>
      <c r="H140">
        <v>3.1046803116613599</v>
      </c>
      <c r="I140">
        <v>2.4587563370329102</v>
      </c>
      <c r="J140">
        <v>2.3993643603499599</v>
      </c>
      <c r="K140" s="5">
        <v>3.5006329305038499</v>
      </c>
    </row>
    <row r="141" spans="1:11" x14ac:dyDescent="0.2">
      <c r="A141" t="s">
        <v>83</v>
      </c>
      <c r="B141" t="s">
        <v>13</v>
      </c>
      <c r="C141" t="s">
        <v>85</v>
      </c>
      <c r="D141">
        <v>2</v>
      </c>
      <c r="F141">
        <v>2183</v>
      </c>
      <c r="G141">
        <v>2232</v>
      </c>
      <c r="H141">
        <v>3.1046803116613599</v>
      </c>
      <c r="I141">
        <v>2.3399723836669999</v>
      </c>
      <c r="J141">
        <v>2.3993643603499599</v>
      </c>
      <c r="K141">
        <v>3.5006329305038499</v>
      </c>
    </row>
    <row r="142" spans="1:11" x14ac:dyDescent="0.2">
      <c r="A142" t="s">
        <v>95</v>
      </c>
      <c r="B142" t="s">
        <v>17</v>
      </c>
      <c r="C142" t="s">
        <v>97</v>
      </c>
      <c r="D142">
        <v>2</v>
      </c>
      <c r="F142">
        <v>1765</v>
      </c>
      <c r="G142">
        <v>1727</v>
      </c>
      <c r="H142">
        <v>3.11176116793153</v>
      </c>
      <c r="I142">
        <v>2.8284237299101802</v>
      </c>
      <c r="J142">
        <v>2.7612663719545498</v>
      </c>
      <c r="K142" s="7">
        <v>3.4395394590910899</v>
      </c>
    </row>
    <row r="143" spans="1:11" x14ac:dyDescent="0.2">
      <c r="A143" t="s">
        <v>95</v>
      </c>
      <c r="B143" t="s">
        <v>17</v>
      </c>
      <c r="C143" t="s">
        <v>96</v>
      </c>
      <c r="D143">
        <v>2</v>
      </c>
      <c r="F143">
        <v>1689</v>
      </c>
      <c r="G143">
        <v>1727</v>
      </c>
      <c r="H143">
        <v>3.11176116793153</v>
      </c>
      <c r="I143">
        <v>2.6941090139989301</v>
      </c>
      <c r="J143">
        <v>2.7612663719545498</v>
      </c>
      <c r="K143">
        <v>3.4395394590910899</v>
      </c>
    </row>
    <row r="144" spans="1:11" x14ac:dyDescent="0.2">
      <c r="A144" t="s">
        <v>63</v>
      </c>
      <c r="B144" t="s">
        <v>73</v>
      </c>
      <c r="C144" t="s">
        <v>65</v>
      </c>
      <c r="D144">
        <v>2</v>
      </c>
      <c r="F144">
        <v>298</v>
      </c>
      <c r="G144">
        <v>305</v>
      </c>
      <c r="H144">
        <v>3.2457360447907</v>
      </c>
      <c r="I144">
        <v>3.3035317379967899E-2</v>
      </c>
      <c r="J144">
        <v>3.6173887688477298E-2</v>
      </c>
      <c r="K144" s="11">
        <v>12.2702009111654</v>
      </c>
    </row>
    <row r="145" spans="1:11" x14ac:dyDescent="0.2">
      <c r="A145" t="s">
        <v>63</v>
      </c>
      <c r="B145" t="s">
        <v>73</v>
      </c>
      <c r="C145" t="s">
        <v>64</v>
      </c>
      <c r="D145">
        <v>2</v>
      </c>
      <c r="F145">
        <v>312</v>
      </c>
      <c r="G145">
        <v>305</v>
      </c>
      <c r="H145">
        <v>3.2457360447907</v>
      </c>
      <c r="I145">
        <v>3.9312457996986697E-2</v>
      </c>
      <c r="J145">
        <v>3.6173887688477298E-2</v>
      </c>
      <c r="K145">
        <v>12.2702009111654</v>
      </c>
    </row>
    <row r="146" spans="1:11" x14ac:dyDescent="0.2">
      <c r="A146" t="s">
        <v>33</v>
      </c>
      <c r="B146" t="s">
        <v>73</v>
      </c>
      <c r="C146" t="s">
        <v>34</v>
      </c>
      <c r="D146">
        <v>2</v>
      </c>
      <c r="F146">
        <v>316</v>
      </c>
      <c r="G146">
        <v>324</v>
      </c>
      <c r="H146">
        <v>3.2787022311586398</v>
      </c>
      <c r="I146">
        <v>4.1116252352916403E-2</v>
      </c>
      <c r="J146">
        <v>4.4516668491664302E-2</v>
      </c>
      <c r="K146" s="11">
        <v>10.8025033859624</v>
      </c>
    </row>
    <row r="147" spans="1:11" x14ac:dyDescent="0.2">
      <c r="A147" t="s">
        <v>33</v>
      </c>
      <c r="B147" t="s">
        <v>73</v>
      </c>
      <c r="C147" t="s">
        <v>35</v>
      </c>
      <c r="D147">
        <v>2</v>
      </c>
      <c r="F147">
        <v>331</v>
      </c>
      <c r="G147">
        <v>324</v>
      </c>
      <c r="H147">
        <v>3.2787022311586398</v>
      </c>
      <c r="I147">
        <v>4.7917084630412297E-2</v>
      </c>
      <c r="J147">
        <v>4.4516668491664302E-2</v>
      </c>
      <c r="K147">
        <v>10.8025033859624</v>
      </c>
    </row>
    <row r="148" spans="1:11" x14ac:dyDescent="0.2">
      <c r="A148" t="s">
        <v>110</v>
      </c>
      <c r="B148" t="s">
        <v>21</v>
      </c>
      <c r="C148" t="s">
        <v>111</v>
      </c>
      <c r="E148">
        <v>92.75</v>
      </c>
      <c r="F148">
        <v>81004</v>
      </c>
      <c r="G148">
        <v>79144</v>
      </c>
      <c r="H148">
        <v>3.32452359675165</v>
      </c>
      <c r="I148">
        <v>94.438886501563104</v>
      </c>
      <c r="J148">
        <v>92.170063982576707</v>
      </c>
      <c r="K148">
        <v>3.4811732121338199</v>
      </c>
    </row>
    <row r="149" spans="1:11" x14ac:dyDescent="0.2">
      <c r="A149" t="s">
        <v>110</v>
      </c>
      <c r="B149" t="s">
        <v>21</v>
      </c>
      <c r="C149" t="s">
        <v>112</v>
      </c>
      <c r="E149">
        <v>92.75</v>
      </c>
      <c r="F149">
        <v>77283</v>
      </c>
      <c r="G149">
        <v>79144</v>
      </c>
      <c r="H149">
        <v>3.32452359675165</v>
      </c>
      <c r="I149">
        <v>89.901241463590296</v>
      </c>
      <c r="J149">
        <v>92.170063982576707</v>
      </c>
      <c r="K149">
        <v>3.4811732121338199</v>
      </c>
    </row>
    <row r="150" spans="1:11" x14ac:dyDescent="0.2">
      <c r="A150" t="s">
        <v>122</v>
      </c>
      <c r="B150" t="s">
        <v>13</v>
      </c>
      <c r="C150" t="s">
        <v>123</v>
      </c>
      <c r="D150">
        <v>2</v>
      </c>
      <c r="F150">
        <v>3111</v>
      </c>
      <c r="G150">
        <v>3187</v>
      </c>
      <c r="H150">
        <v>3.35079629559606</v>
      </c>
      <c r="I150">
        <v>3.4770513183006999</v>
      </c>
      <c r="J150">
        <v>3.5707131678497901</v>
      </c>
      <c r="K150" s="5">
        <v>3.7095630951795999</v>
      </c>
    </row>
    <row r="151" spans="1:11" x14ac:dyDescent="0.2">
      <c r="A151" t="s">
        <v>122</v>
      </c>
      <c r="B151" t="s">
        <v>13</v>
      </c>
      <c r="C151" t="s">
        <v>124</v>
      </c>
      <c r="D151">
        <v>2</v>
      </c>
      <c r="F151">
        <v>3262</v>
      </c>
      <c r="G151">
        <v>3187</v>
      </c>
      <c r="H151">
        <v>3.35079629559606</v>
      </c>
      <c r="I151">
        <v>3.6643750173988798</v>
      </c>
      <c r="J151">
        <v>3.5707131678497901</v>
      </c>
      <c r="K151">
        <v>3.7095630951795999</v>
      </c>
    </row>
    <row r="152" spans="1:11" x14ac:dyDescent="0.2">
      <c r="A152" t="s">
        <v>92</v>
      </c>
      <c r="B152" t="s">
        <v>17</v>
      </c>
      <c r="C152" t="s">
        <v>94</v>
      </c>
      <c r="E152">
        <v>0.66796875</v>
      </c>
      <c r="F152">
        <v>989</v>
      </c>
      <c r="G152">
        <v>966</v>
      </c>
      <c r="H152">
        <v>3.44215626263777</v>
      </c>
      <c r="I152">
        <v>0.727703289818595</v>
      </c>
      <c r="J152">
        <v>0.70687798330269502</v>
      </c>
      <c r="K152" s="3">
        <v>4.1664094244042902</v>
      </c>
    </row>
    <row r="153" spans="1:11" x14ac:dyDescent="0.2">
      <c r="A153" t="s">
        <v>92</v>
      </c>
      <c r="B153" t="s">
        <v>17</v>
      </c>
      <c r="C153" t="s">
        <v>93</v>
      </c>
      <c r="E153">
        <v>0.66796875</v>
      </c>
      <c r="F153">
        <v>942</v>
      </c>
      <c r="G153">
        <v>966</v>
      </c>
      <c r="H153">
        <v>3.44215626263777</v>
      </c>
      <c r="I153">
        <v>0.68605267678679505</v>
      </c>
      <c r="J153">
        <v>0.70687798330269502</v>
      </c>
      <c r="K153" s="3">
        <v>4.1664094244042902</v>
      </c>
    </row>
    <row r="154" spans="1:11" x14ac:dyDescent="0.2">
      <c r="A154" t="s">
        <v>60</v>
      </c>
      <c r="B154" t="s">
        <v>17</v>
      </c>
      <c r="C154" t="s">
        <v>62</v>
      </c>
      <c r="E154">
        <v>42.75</v>
      </c>
      <c r="F154">
        <v>46884</v>
      </c>
      <c r="G154">
        <v>45755</v>
      </c>
      <c r="H154">
        <v>3.4895576700234301</v>
      </c>
      <c r="I154">
        <v>40.859783845332103</v>
      </c>
      <c r="J154">
        <v>39.876298584174897</v>
      </c>
      <c r="K154" s="3">
        <v>3.4879320400979799</v>
      </c>
    </row>
    <row r="155" spans="1:11" x14ac:dyDescent="0.2">
      <c r="A155" t="s">
        <v>60</v>
      </c>
      <c r="B155" t="s">
        <v>17</v>
      </c>
      <c r="C155" t="s">
        <v>61</v>
      </c>
      <c r="E155">
        <v>42.75</v>
      </c>
      <c r="F155">
        <v>44626</v>
      </c>
      <c r="G155">
        <v>45755</v>
      </c>
      <c r="H155">
        <v>3.4895576700234301</v>
      </c>
      <c r="I155">
        <v>38.892813323017599</v>
      </c>
      <c r="J155">
        <v>39.876298584174897</v>
      </c>
      <c r="K155">
        <v>3.4879320400979799</v>
      </c>
    </row>
    <row r="156" spans="1:11" x14ac:dyDescent="0.2">
      <c r="A156" t="s">
        <v>60</v>
      </c>
      <c r="B156" t="s">
        <v>21</v>
      </c>
      <c r="C156" t="s">
        <v>61</v>
      </c>
      <c r="E156">
        <v>23.1875</v>
      </c>
      <c r="F156">
        <v>19532</v>
      </c>
      <c r="G156">
        <v>20036</v>
      </c>
      <c r="H156">
        <v>3.55397433882285</v>
      </c>
      <c r="I156">
        <v>21.208641738531799</v>
      </c>
      <c r="J156">
        <v>21.7859254723326</v>
      </c>
      <c r="K156">
        <v>3.7473849192926099</v>
      </c>
    </row>
    <row r="157" spans="1:11" x14ac:dyDescent="0.2">
      <c r="A157" t="s">
        <v>60</v>
      </c>
      <c r="B157" t="s">
        <v>21</v>
      </c>
      <c r="C157" t="s">
        <v>62</v>
      </c>
      <c r="E157">
        <v>23.1875</v>
      </c>
      <c r="F157">
        <v>20539</v>
      </c>
      <c r="G157">
        <v>20036</v>
      </c>
      <c r="H157">
        <v>3.55397433882285</v>
      </c>
      <c r="I157">
        <v>22.363209206133401</v>
      </c>
      <c r="J157">
        <v>21.7859254723326</v>
      </c>
      <c r="K157">
        <v>3.7473849192926099</v>
      </c>
    </row>
    <row r="158" spans="1:11" x14ac:dyDescent="0.2">
      <c r="A158" t="s">
        <v>20</v>
      </c>
      <c r="B158" t="s">
        <v>73</v>
      </c>
      <c r="C158" t="s">
        <v>22</v>
      </c>
      <c r="E158">
        <v>622</v>
      </c>
      <c r="F158">
        <v>1650496</v>
      </c>
      <c r="G158">
        <v>1609285</v>
      </c>
      <c r="H158">
        <v>3.6215558536218002</v>
      </c>
      <c r="I158">
        <v>637.07091680072097</v>
      </c>
      <c r="J158">
        <v>619.67868408403103</v>
      </c>
      <c r="K158">
        <v>3.9692072713860198</v>
      </c>
    </row>
    <row r="159" spans="1:11" x14ac:dyDescent="0.2">
      <c r="A159" t="s">
        <v>20</v>
      </c>
      <c r="B159" t="s">
        <v>73</v>
      </c>
      <c r="C159" t="s">
        <v>23</v>
      </c>
      <c r="E159">
        <v>622</v>
      </c>
      <c r="F159">
        <v>1568074</v>
      </c>
      <c r="G159">
        <v>1609285</v>
      </c>
      <c r="H159">
        <v>3.6215558536218002</v>
      </c>
      <c r="I159">
        <v>602.28645136734099</v>
      </c>
      <c r="J159">
        <v>619.67868408403103</v>
      </c>
      <c r="K159">
        <v>3.9692072713860198</v>
      </c>
    </row>
    <row r="160" spans="1:11" x14ac:dyDescent="0.2">
      <c r="A160" t="s">
        <v>27</v>
      </c>
      <c r="B160" t="s">
        <v>17</v>
      </c>
      <c r="C160" t="s">
        <v>28</v>
      </c>
      <c r="D160">
        <v>2</v>
      </c>
      <c r="F160">
        <v>366</v>
      </c>
      <c r="G160">
        <v>376</v>
      </c>
      <c r="H160">
        <v>3.76120628290716</v>
      </c>
      <c r="I160">
        <v>0.34876184200281601</v>
      </c>
      <c r="J160">
        <v>0.36658817752916201</v>
      </c>
      <c r="K160" s="7">
        <v>6.8769935895615699</v>
      </c>
    </row>
    <row r="161" spans="1:11" x14ac:dyDescent="0.2">
      <c r="A161" t="s">
        <v>27</v>
      </c>
      <c r="B161" t="s">
        <v>17</v>
      </c>
      <c r="C161" t="s">
        <v>29</v>
      </c>
      <c r="D161">
        <v>2</v>
      </c>
      <c r="F161">
        <v>386</v>
      </c>
      <c r="G161">
        <v>376</v>
      </c>
      <c r="H161">
        <v>3.76120628290716</v>
      </c>
      <c r="I161">
        <v>0.384414513055507</v>
      </c>
      <c r="J161">
        <v>0.36658817752916201</v>
      </c>
      <c r="K161">
        <v>6.8769935895615699</v>
      </c>
    </row>
    <row r="162" spans="1:11" x14ac:dyDescent="0.2">
      <c r="A162" t="s">
        <v>80</v>
      </c>
      <c r="B162" t="s">
        <v>17</v>
      </c>
      <c r="C162" t="s">
        <v>82</v>
      </c>
      <c r="D162">
        <v>2</v>
      </c>
      <c r="F162">
        <v>607</v>
      </c>
      <c r="G162">
        <v>591</v>
      </c>
      <c r="H162">
        <v>3.8286661587088799</v>
      </c>
      <c r="I162">
        <v>0.77763338776852597</v>
      </c>
      <c r="J162">
        <v>0.74919836838224396</v>
      </c>
      <c r="K162" s="7">
        <v>5.3674956806505598</v>
      </c>
    </row>
    <row r="163" spans="1:11" x14ac:dyDescent="0.2">
      <c r="A163" t="s">
        <v>80</v>
      </c>
      <c r="B163" t="s">
        <v>17</v>
      </c>
      <c r="C163" t="s">
        <v>81</v>
      </c>
      <c r="D163">
        <v>2</v>
      </c>
      <c r="F163">
        <v>575</v>
      </c>
      <c r="G163">
        <v>591</v>
      </c>
      <c r="H163">
        <v>3.8286661587088799</v>
      </c>
      <c r="I163">
        <v>0.72076334899596195</v>
      </c>
      <c r="J163">
        <v>0.74919836838224396</v>
      </c>
      <c r="K163">
        <v>5.3674956806505598</v>
      </c>
    </row>
    <row r="164" spans="1:11" x14ac:dyDescent="0.2">
      <c r="A164" t="s">
        <v>36</v>
      </c>
      <c r="B164" t="s">
        <v>13</v>
      </c>
      <c r="C164" t="s">
        <v>37</v>
      </c>
      <c r="D164">
        <v>2</v>
      </c>
      <c r="F164">
        <v>2368</v>
      </c>
      <c r="G164">
        <v>2304</v>
      </c>
      <c r="H164">
        <v>3.9599207628853699</v>
      </c>
      <c r="I164">
        <v>2.56448957132271</v>
      </c>
      <c r="J164">
        <v>2.4861482419623799</v>
      </c>
      <c r="K164" s="5">
        <v>4.4563461102493598</v>
      </c>
    </row>
    <row r="165" spans="1:11" x14ac:dyDescent="0.2">
      <c r="A165" t="s">
        <v>36</v>
      </c>
      <c r="B165" t="s">
        <v>13</v>
      </c>
      <c r="C165" t="s">
        <v>38</v>
      </c>
      <c r="D165">
        <v>2</v>
      </c>
      <c r="F165">
        <v>2239</v>
      </c>
      <c r="G165">
        <v>2304</v>
      </c>
      <c r="H165">
        <v>3.9599207628853699</v>
      </c>
      <c r="I165">
        <v>2.4078069126020401</v>
      </c>
      <c r="J165">
        <v>2.4861482419623799</v>
      </c>
      <c r="K165">
        <v>4.4563461102493598</v>
      </c>
    </row>
    <row r="166" spans="1:11" x14ac:dyDescent="0.2">
      <c r="A166" t="s">
        <v>128</v>
      </c>
      <c r="B166" t="s">
        <v>13</v>
      </c>
      <c r="C166" t="s">
        <v>130</v>
      </c>
      <c r="D166">
        <v>2</v>
      </c>
      <c r="F166">
        <v>1792</v>
      </c>
      <c r="G166">
        <v>1743</v>
      </c>
      <c r="H166">
        <v>3.9757007777556801</v>
      </c>
      <c r="I166">
        <v>1.86971739500517</v>
      </c>
      <c r="J166">
        <v>1.81129296429972</v>
      </c>
      <c r="K166" s="5">
        <v>4.5616376757426504</v>
      </c>
    </row>
    <row r="167" spans="1:11" x14ac:dyDescent="0.2">
      <c r="A167" t="s">
        <v>128</v>
      </c>
      <c r="B167" t="s">
        <v>13</v>
      </c>
      <c r="C167" t="s">
        <v>129</v>
      </c>
      <c r="D167">
        <v>2</v>
      </c>
      <c r="F167">
        <v>1694</v>
      </c>
      <c r="G167">
        <v>1743</v>
      </c>
      <c r="H167">
        <v>3.9757007777556801</v>
      </c>
      <c r="I167">
        <v>1.75286853359427</v>
      </c>
      <c r="J167">
        <v>1.81129296429972</v>
      </c>
      <c r="K167">
        <v>4.5616376757426504</v>
      </c>
    </row>
    <row r="168" spans="1:11" x14ac:dyDescent="0.2">
      <c r="A168" t="s">
        <v>113</v>
      </c>
      <c r="B168" t="s">
        <v>21</v>
      </c>
      <c r="C168" t="s">
        <v>115</v>
      </c>
      <c r="D168">
        <v>2</v>
      </c>
      <c r="F168">
        <v>672</v>
      </c>
      <c r="G168">
        <v>692</v>
      </c>
      <c r="H168">
        <v>3.9880208917245601</v>
      </c>
      <c r="I168">
        <v>0.90069932233087002</v>
      </c>
      <c r="J168">
        <v>0.93866492601901197</v>
      </c>
      <c r="K168" s="9">
        <v>5.7199827277199704</v>
      </c>
    </row>
    <row r="169" spans="1:11" x14ac:dyDescent="0.2">
      <c r="A169" t="s">
        <v>113</v>
      </c>
      <c r="B169" t="s">
        <v>21</v>
      </c>
      <c r="C169" t="s">
        <v>114</v>
      </c>
      <c r="D169">
        <v>2</v>
      </c>
      <c r="F169">
        <v>711</v>
      </c>
      <c r="G169">
        <v>692</v>
      </c>
      <c r="H169">
        <v>3.9880208917245601</v>
      </c>
      <c r="I169">
        <v>0.97663052970715503</v>
      </c>
      <c r="J169">
        <v>0.93866492601901197</v>
      </c>
      <c r="K169">
        <v>5.7199827277199704</v>
      </c>
    </row>
    <row r="170" spans="1:11" x14ac:dyDescent="0.2">
      <c r="A170" t="s">
        <v>70</v>
      </c>
      <c r="B170" t="s">
        <v>13</v>
      </c>
      <c r="C170" t="s">
        <v>72</v>
      </c>
      <c r="D170">
        <v>2</v>
      </c>
      <c r="F170">
        <v>2584</v>
      </c>
      <c r="G170">
        <v>2660</v>
      </c>
      <c r="H170">
        <v>4.0147818747572304</v>
      </c>
      <c r="I170">
        <v>2.8280843815053398</v>
      </c>
      <c r="J170">
        <v>2.9206529936716201</v>
      </c>
      <c r="K170" s="5">
        <v>4.48227800629763</v>
      </c>
    </row>
    <row r="171" spans="1:11" x14ac:dyDescent="0.2">
      <c r="A171" t="s">
        <v>70</v>
      </c>
      <c r="B171" t="s">
        <v>13</v>
      </c>
      <c r="C171" t="s">
        <v>71</v>
      </c>
      <c r="D171">
        <v>2</v>
      </c>
      <c r="F171">
        <v>2735</v>
      </c>
      <c r="G171">
        <v>2660</v>
      </c>
      <c r="H171">
        <v>4.0147818747572304</v>
      </c>
      <c r="I171">
        <v>3.0132216058379102</v>
      </c>
      <c r="J171">
        <v>2.9206529936716201</v>
      </c>
      <c r="K171">
        <v>4.48227800629763</v>
      </c>
    </row>
    <row r="172" spans="1:11" x14ac:dyDescent="0.2">
      <c r="A172" t="s">
        <v>131</v>
      </c>
      <c r="B172" t="s">
        <v>17</v>
      </c>
      <c r="C172" t="s">
        <v>132</v>
      </c>
      <c r="D172">
        <v>2</v>
      </c>
      <c r="F172">
        <v>234</v>
      </c>
      <c r="G172">
        <v>228</v>
      </c>
      <c r="H172">
        <v>4.0406101782088397</v>
      </c>
      <c r="I172">
        <v>0.112940879128336</v>
      </c>
      <c r="J172">
        <v>0.101289715981542</v>
      </c>
      <c r="K172" s="7">
        <v>16.267429304095799</v>
      </c>
    </row>
    <row r="173" spans="1:11" x14ac:dyDescent="0.2">
      <c r="A173" t="s">
        <v>131</v>
      </c>
      <c r="B173" t="s">
        <v>17</v>
      </c>
      <c r="C173" t="s">
        <v>133</v>
      </c>
      <c r="D173">
        <v>2</v>
      </c>
      <c r="F173">
        <v>221</v>
      </c>
      <c r="G173">
        <v>228</v>
      </c>
      <c r="H173">
        <v>4.0406101782088397</v>
      </c>
      <c r="I173">
        <v>8.9638552834749294E-2</v>
      </c>
      <c r="J173">
        <v>0.101289715981542</v>
      </c>
      <c r="K173">
        <v>16.267429304095799</v>
      </c>
    </row>
    <row r="174" spans="1:11" x14ac:dyDescent="0.2">
      <c r="A174" t="s">
        <v>113</v>
      </c>
      <c r="B174" t="s">
        <v>17</v>
      </c>
      <c r="C174" t="s">
        <v>115</v>
      </c>
      <c r="D174">
        <v>2</v>
      </c>
      <c r="F174">
        <v>374</v>
      </c>
      <c r="G174">
        <v>385</v>
      </c>
      <c r="H174">
        <v>4.0406101782088397</v>
      </c>
      <c r="I174">
        <v>0.36302469746638399</v>
      </c>
      <c r="J174">
        <v>0.38263007667940302</v>
      </c>
      <c r="K174" s="7">
        <v>7.2462137370739397</v>
      </c>
    </row>
    <row r="175" spans="1:11" x14ac:dyDescent="0.2">
      <c r="A175" t="s">
        <v>113</v>
      </c>
      <c r="B175" t="s">
        <v>17</v>
      </c>
      <c r="C175" t="s">
        <v>114</v>
      </c>
      <c r="D175">
        <v>2</v>
      </c>
      <c r="F175">
        <v>396</v>
      </c>
      <c r="G175">
        <v>385</v>
      </c>
      <c r="H175">
        <v>4.0406101782088397</v>
      </c>
      <c r="I175">
        <v>0.40223545589242299</v>
      </c>
      <c r="J175">
        <v>0.38263007667940302</v>
      </c>
      <c r="K175">
        <v>7.2462137370739397</v>
      </c>
    </row>
    <row r="176" spans="1:11" x14ac:dyDescent="0.2">
      <c r="A176" t="s">
        <v>122</v>
      </c>
      <c r="B176" t="s">
        <v>21</v>
      </c>
      <c r="C176" t="s">
        <v>123</v>
      </c>
      <c r="D176">
        <v>2</v>
      </c>
      <c r="F176">
        <v>537</v>
      </c>
      <c r="G176">
        <v>553</v>
      </c>
      <c r="H176">
        <v>4.0917571424899597</v>
      </c>
      <c r="I176">
        <v>0.64011668888516704</v>
      </c>
      <c r="J176">
        <v>0.670824987023665</v>
      </c>
      <c r="K176" s="9">
        <v>6.4738333462417801</v>
      </c>
    </row>
    <row r="177" spans="1:11" x14ac:dyDescent="0.2">
      <c r="A177" t="s">
        <v>122</v>
      </c>
      <c r="B177" t="s">
        <v>21</v>
      </c>
      <c r="C177" t="s">
        <v>124</v>
      </c>
      <c r="D177">
        <v>2</v>
      </c>
      <c r="F177">
        <v>569</v>
      </c>
      <c r="G177">
        <v>553</v>
      </c>
      <c r="H177">
        <v>4.0917571424899597</v>
      </c>
      <c r="I177">
        <v>0.70153328516216296</v>
      </c>
      <c r="J177">
        <v>0.670824987023665</v>
      </c>
      <c r="K177">
        <v>6.4738333462417801</v>
      </c>
    </row>
    <row r="178" spans="1:11" x14ac:dyDescent="0.2">
      <c r="A178" t="s">
        <v>20</v>
      </c>
      <c r="B178" t="s">
        <v>17</v>
      </c>
      <c r="C178" t="s">
        <v>23</v>
      </c>
      <c r="E178">
        <v>684</v>
      </c>
      <c r="F178">
        <v>843445</v>
      </c>
      <c r="G178">
        <v>868645</v>
      </c>
      <c r="H178">
        <v>4.1027326205529198</v>
      </c>
      <c r="I178">
        <v>729.25337391798598</v>
      </c>
      <c r="J178">
        <v>750.97321234931496</v>
      </c>
      <c r="K178" s="3">
        <v>4.0902244683328401</v>
      </c>
    </row>
    <row r="179" spans="1:11" x14ac:dyDescent="0.2">
      <c r="A179" t="s">
        <v>20</v>
      </c>
      <c r="B179" t="s">
        <v>17</v>
      </c>
      <c r="C179" t="s">
        <v>22</v>
      </c>
      <c r="E179">
        <v>684</v>
      </c>
      <c r="F179">
        <v>893845</v>
      </c>
      <c r="G179">
        <v>868645</v>
      </c>
      <c r="H179">
        <v>4.1027326205529198</v>
      </c>
      <c r="I179">
        <v>772.69305078064303</v>
      </c>
      <c r="J179">
        <v>750.97321234931496</v>
      </c>
      <c r="K179">
        <v>4.0902244683328401</v>
      </c>
    </row>
    <row r="180" spans="1:11" x14ac:dyDescent="0.2">
      <c r="A180" t="s">
        <v>92</v>
      </c>
      <c r="B180" t="s">
        <v>21</v>
      </c>
      <c r="C180" t="s">
        <v>94</v>
      </c>
      <c r="E180">
        <v>0.3623046875</v>
      </c>
      <c r="F180">
        <v>601</v>
      </c>
      <c r="G180">
        <v>620</v>
      </c>
      <c r="H180">
        <v>4.2232366269414401</v>
      </c>
      <c r="I180">
        <v>0.38159009035945302</v>
      </c>
      <c r="J180">
        <v>0.39947608949672903</v>
      </c>
      <c r="K180">
        <v>6.3319490756997698</v>
      </c>
    </row>
    <row r="181" spans="1:11" x14ac:dyDescent="0.2">
      <c r="A181" t="s">
        <v>92</v>
      </c>
      <c r="B181" t="s">
        <v>21</v>
      </c>
      <c r="C181" t="s">
        <v>93</v>
      </c>
      <c r="E181">
        <v>0.3623046875</v>
      </c>
      <c r="F181">
        <v>638</v>
      </c>
      <c r="G181">
        <v>620</v>
      </c>
      <c r="H181">
        <v>4.2232366269414401</v>
      </c>
      <c r="I181">
        <v>0.41736208863400598</v>
      </c>
      <c r="J181">
        <v>0.39947608949672903</v>
      </c>
      <c r="K181">
        <v>6.3319490756997698</v>
      </c>
    </row>
    <row r="182" spans="1:11" x14ac:dyDescent="0.2">
      <c r="A182" t="s">
        <v>125</v>
      </c>
      <c r="B182" t="s">
        <v>73</v>
      </c>
      <c r="C182" t="s">
        <v>127</v>
      </c>
      <c r="D182">
        <v>2</v>
      </c>
      <c r="F182">
        <v>342</v>
      </c>
      <c r="G182">
        <v>332</v>
      </c>
      <c r="H182">
        <v>4.2596794047382298</v>
      </c>
      <c r="I182">
        <v>5.2937954546825899E-2</v>
      </c>
      <c r="J182">
        <v>4.8383910282327802E-2</v>
      </c>
      <c r="K182" s="11">
        <v>13.311018321834201</v>
      </c>
    </row>
    <row r="183" spans="1:11" x14ac:dyDescent="0.2">
      <c r="A183" t="s">
        <v>125</v>
      </c>
      <c r="B183" t="s">
        <v>73</v>
      </c>
      <c r="C183" t="s">
        <v>126</v>
      </c>
      <c r="D183">
        <v>2</v>
      </c>
      <c r="F183">
        <v>322</v>
      </c>
      <c r="G183">
        <v>332</v>
      </c>
      <c r="H183">
        <v>4.2596794047382298</v>
      </c>
      <c r="I183">
        <v>4.3829866017829802E-2</v>
      </c>
      <c r="J183">
        <v>4.8383910282327802E-2</v>
      </c>
      <c r="K183">
        <v>13.311018321834201</v>
      </c>
    </row>
    <row r="184" spans="1:11" x14ac:dyDescent="0.2">
      <c r="A184" t="s">
        <v>119</v>
      </c>
      <c r="B184" t="s">
        <v>21</v>
      </c>
      <c r="C184" t="s">
        <v>121</v>
      </c>
      <c r="D184">
        <v>2</v>
      </c>
      <c r="F184">
        <v>868</v>
      </c>
      <c r="G184">
        <v>843</v>
      </c>
      <c r="H184">
        <v>4.2804090018414103</v>
      </c>
      <c r="I184">
        <v>1.2846976593472901</v>
      </c>
      <c r="J184">
        <v>1.23446728195666</v>
      </c>
      <c r="K184" s="9">
        <v>5.7544239517106002</v>
      </c>
    </row>
    <row r="185" spans="1:11" x14ac:dyDescent="0.2">
      <c r="A185" t="s">
        <v>119</v>
      </c>
      <c r="B185" t="s">
        <v>21</v>
      </c>
      <c r="C185" t="s">
        <v>120</v>
      </c>
      <c r="D185">
        <v>2</v>
      </c>
      <c r="F185">
        <v>817</v>
      </c>
      <c r="G185">
        <v>843</v>
      </c>
      <c r="H185">
        <v>4.2804090018414103</v>
      </c>
      <c r="I185">
        <v>1.1842369045660299</v>
      </c>
      <c r="J185">
        <v>1.23446728195666</v>
      </c>
      <c r="K185">
        <v>5.7544239517106002</v>
      </c>
    </row>
    <row r="186" spans="1:11" x14ac:dyDescent="0.2">
      <c r="A186" t="s">
        <v>110</v>
      </c>
      <c r="B186" t="s">
        <v>17</v>
      </c>
      <c r="C186" t="s">
        <v>112</v>
      </c>
      <c r="E186">
        <v>171</v>
      </c>
      <c r="F186">
        <v>189879</v>
      </c>
      <c r="G186">
        <v>195968</v>
      </c>
      <c r="H186">
        <v>4.3941594450572401</v>
      </c>
      <c r="I186">
        <v>164.977372705644</v>
      </c>
      <c r="J186">
        <v>170.250584261265</v>
      </c>
      <c r="K186" s="3">
        <v>4.3802770672295797</v>
      </c>
    </row>
    <row r="187" spans="1:11" x14ac:dyDescent="0.2">
      <c r="A187" t="s">
        <v>110</v>
      </c>
      <c r="B187" t="s">
        <v>17</v>
      </c>
      <c r="C187" t="s">
        <v>111</v>
      </c>
      <c r="E187">
        <v>171</v>
      </c>
      <c r="F187">
        <v>202057</v>
      </c>
      <c r="G187">
        <v>195968</v>
      </c>
      <c r="H187">
        <v>4.3941594450572401</v>
      </c>
      <c r="I187">
        <v>175.52379581688501</v>
      </c>
      <c r="J187">
        <v>170.250584261265</v>
      </c>
      <c r="K187">
        <v>4.3802770672295797</v>
      </c>
    </row>
    <row r="188" spans="1:11" x14ac:dyDescent="0.2">
      <c r="A188" t="s">
        <v>39</v>
      </c>
      <c r="B188" t="s">
        <v>13</v>
      </c>
      <c r="C188" t="s">
        <v>41</v>
      </c>
      <c r="D188">
        <v>2</v>
      </c>
      <c r="F188">
        <v>28508</v>
      </c>
      <c r="G188">
        <v>27647</v>
      </c>
      <c r="H188">
        <v>4.4068688043130999</v>
      </c>
      <c r="I188">
        <v>38.064329535572902</v>
      </c>
      <c r="J188">
        <v>36.839376631416698</v>
      </c>
      <c r="K188" s="5">
        <v>4.70242758898556</v>
      </c>
    </row>
    <row r="189" spans="1:11" x14ac:dyDescent="0.2">
      <c r="A189" t="s">
        <v>39</v>
      </c>
      <c r="B189" t="s">
        <v>13</v>
      </c>
      <c r="C189" t="s">
        <v>40</v>
      </c>
      <c r="D189">
        <v>2</v>
      </c>
      <c r="F189">
        <v>26785</v>
      </c>
      <c r="G189">
        <v>27647</v>
      </c>
      <c r="H189">
        <v>4.4068688043130999</v>
      </c>
      <c r="I189">
        <v>35.614423727260402</v>
      </c>
      <c r="J189">
        <v>36.839376631416698</v>
      </c>
      <c r="K189">
        <v>4.70242758898556</v>
      </c>
    </row>
    <row r="190" spans="1:11" x14ac:dyDescent="0.2">
      <c r="A190" t="s">
        <v>80</v>
      </c>
      <c r="B190" t="s">
        <v>21</v>
      </c>
      <c r="C190" t="s">
        <v>81</v>
      </c>
      <c r="D190">
        <v>2</v>
      </c>
      <c r="F190">
        <v>513</v>
      </c>
      <c r="G190">
        <v>530</v>
      </c>
      <c r="H190">
        <v>4.40689778643174</v>
      </c>
      <c r="I190">
        <v>0.59421737939019403</v>
      </c>
      <c r="J190">
        <v>0.62579155246134399</v>
      </c>
      <c r="K190" s="9">
        <v>7.1353829565626397</v>
      </c>
    </row>
    <row r="191" spans="1:11" x14ac:dyDescent="0.2">
      <c r="A191" t="s">
        <v>80</v>
      </c>
      <c r="B191" t="s">
        <v>21</v>
      </c>
      <c r="C191" t="s">
        <v>82</v>
      </c>
      <c r="D191">
        <v>2</v>
      </c>
      <c r="F191">
        <v>546</v>
      </c>
      <c r="G191">
        <v>530</v>
      </c>
      <c r="H191">
        <v>4.40689778643174</v>
      </c>
      <c r="I191">
        <v>0.65736572553249395</v>
      </c>
      <c r="J191">
        <v>0.62579155246134399</v>
      </c>
      <c r="K191">
        <v>7.1353829565626397</v>
      </c>
    </row>
    <row r="192" spans="1:11" x14ac:dyDescent="0.2">
      <c r="A192" t="s">
        <v>33</v>
      </c>
      <c r="B192" t="s">
        <v>21</v>
      </c>
      <c r="C192" t="s">
        <v>35</v>
      </c>
      <c r="D192">
        <v>2</v>
      </c>
      <c r="F192">
        <v>520</v>
      </c>
      <c r="G192">
        <v>537</v>
      </c>
      <c r="H192">
        <v>4.4770261751103497</v>
      </c>
      <c r="I192">
        <v>0.60758957393753699</v>
      </c>
      <c r="J192">
        <v>0.64015200248525095</v>
      </c>
      <c r="K192" s="9">
        <v>7.1936396195280201</v>
      </c>
    </row>
    <row r="193" spans="1:11" x14ac:dyDescent="0.2">
      <c r="A193" t="s">
        <v>33</v>
      </c>
      <c r="B193" t="s">
        <v>21</v>
      </c>
      <c r="C193" t="s">
        <v>34</v>
      </c>
      <c r="D193">
        <v>2</v>
      </c>
      <c r="F193">
        <v>554</v>
      </c>
      <c r="G193">
        <v>537</v>
      </c>
      <c r="H193">
        <v>4.4770261751103497</v>
      </c>
      <c r="I193">
        <v>0.67271443103296402</v>
      </c>
      <c r="J193">
        <v>0.64015200248525095</v>
      </c>
      <c r="K193">
        <v>7.1936396195280201</v>
      </c>
    </row>
    <row r="194" spans="1:11" x14ac:dyDescent="0.2">
      <c r="A194" t="s">
        <v>134</v>
      </c>
      <c r="B194" t="s">
        <v>73</v>
      </c>
      <c r="C194" t="s">
        <v>135</v>
      </c>
      <c r="D194">
        <v>2</v>
      </c>
      <c r="F194">
        <v>276</v>
      </c>
      <c r="G194">
        <v>268</v>
      </c>
      <c r="H194">
        <v>4.4937627215593601</v>
      </c>
      <c r="I194">
        <v>2.3304621375028301E-2</v>
      </c>
      <c r="J194">
        <v>1.96174279201481E-2</v>
      </c>
      <c r="K194" s="11">
        <v>26.580849498773201</v>
      </c>
    </row>
    <row r="195" spans="1:11" x14ac:dyDescent="0.2">
      <c r="A195" t="s">
        <v>134</v>
      </c>
      <c r="B195" t="s">
        <v>73</v>
      </c>
      <c r="C195" t="s">
        <v>136</v>
      </c>
      <c r="D195">
        <v>2</v>
      </c>
      <c r="F195">
        <v>259</v>
      </c>
      <c r="G195">
        <v>268</v>
      </c>
      <c r="H195">
        <v>4.4937627215593601</v>
      </c>
      <c r="I195">
        <v>1.5930234465267899E-2</v>
      </c>
      <c r="J195">
        <v>1.96174279201481E-2</v>
      </c>
      <c r="K195">
        <v>26.580849498773201</v>
      </c>
    </row>
    <row r="196" spans="1:11" x14ac:dyDescent="0.2">
      <c r="A196" t="s">
        <v>54</v>
      </c>
      <c r="B196" t="s">
        <v>13</v>
      </c>
      <c r="C196" t="s">
        <v>56</v>
      </c>
      <c r="D196">
        <v>2</v>
      </c>
      <c r="F196">
        <v>7485</v>
      </c>
      <c r="G196">
        <v>7253</v>
      </c>
      <c r="H196">
        <v>4.5236115603275602</v>
      </c>
      <c r="I196">
        <v>9.0727008783169296</v>
      </c>
      <c r="J196">
        <v>8.7693831369702195</v>
      </c>
      <c r="K196" s="5">
        <v>4.8915192416725501</v>
      </c>
    </row>
    <row r="197" spans="1:11" x14ac:dyDescent="0.2">
      <c r="A197" t="s">
        <v>54</v>
      </c>
      <c r="B197" t="s">
        <v>13</v>
      </c>
      <c r="C197" t="s">
        <v>55</v>
      </c>
      <c r="D197">
        <v>2</v>
      </c>
      <c r="F197">
        <v>7021</v>
      </c>
      <c r="G197">
        <v>7253</v>
      </c>
      <c r="H197">
        <v>4.5236115603275602</v>
      </c>
      <c r="I197">
        <v>8.4660653956235201</v>
      </c>
      <c r="J197">
        <v>8.7693831369702195</v>
      </c>
      <c r="K197">
        <v>4.8915192416725501</v>
      </c>
    </row>
    <row r="198" spans="1:11" x14ac:dyDescent="0.2">
      <c r="A198" t="s">
        <v>134</v>
      </c>
      <c r="B198" t="s">
        <v>13</v>
      </c>
      <c r="C198" t="s">
        <v>136</v>
      </c>
      <c r="D198">
        <v>2</v>
      </c>
      <c r="F198">
        <v>5162</v>
      </c>
      <c r="G198">
        <v>5001</v>
      </c>
      <c r="H198">
        <v>4.5528570994214803</v>
      </c>
      <c r="I198">
        <v>6.0628455125332801</v>
      </c>
      <c r="J198">
        <v>5.8572589024043404</v>
      </c>
      <c r="K198" s="5">
        <v>4.9638128880952399</v>
      </c>
    </row>
    <row r="199" spans="1:11" x14ac:dyDescent="0.2">
      <c r="A199" t="s">
        <v>134</v>
      </c>
      <c r="B199" t="s">
        <v>13</v>
      </c>
      <c r="C199" t="s">
        <v>135</v>
      </c>
      <c r="D199">
        <v>2</v>
      </c>
      <c r="F199">
        <v>4840</v>
      </c>
      <c r="G199">
        <v>5001</v>
      </c>
      <c r="H199">
        <v>4.5528570994214803</v>
      </c>
      <c r="I199">
        <v>5.6516722922754097</v>
      </c>
      <c r="J199">
        <v>5.8572589024043404</v>
      </c>
      <c r="K199">
        <v>4.9638128880952399</v>
      </c>
    </row>
    <row r="200" spans="1:11" x14ac:dyDescent="0.2">
      <c r="A200" t="s">
        <v>125</v>
      </c>
      <c r="B200" t="s">
        <v>17</v>
      </c>
      <c r="C200" t="s">
        <v>127</v>
      </c>
      <c r="D200">
        <v>2</v>
      </c>
      <c r="F200">
        <v>313</v>
      </c>
      <c r="G200">
        <v>324</v>
      </c>
      <c r="H200">
        <v>4.5901831236220998</v>
      </c>
      <c r="I200">
        <v>0.25420167476800198</v>
      </c>
      <c r="J200">
        <v>0.27294299961233198</v>
      </c>
      <c r="K200" s="7">
        <v>9.7105387605970908</v>
      </c>
    </row>
    <row r="201" spans="1:11" x14ac:dyDescent="0.2">
      <c r="A201" t="s">
        <v>125</v>
      </c>
      <c r="B201" t="s">
        <v>17</v>
      </c>
      <c r="C201" t="s">
        <v>126</v>
      </c>
      <c r="D201">
        <v>2</v>
      </c>
      <c r="F201">
        <v>334</v>
      </c>
      <c r="G201">
        <v>324</v>
      </c>
      <c r="H201">
        <v>4.5901831236220998</v>
      </c>
      <c r="I201">
        <v>0.29168432445666298</v>
      </c>
      <c r="J201">
        <v>0.27294299961233198</v>
      </c>
      <c r="K201">
        <v>9.7105387605970908</v>
      </c>
    </row>
    <row r="202" spans="1:11" x14ac:dyDescent="0.2">
      <c r="A202" t="s">
        <v>92</v>
      </c>
      <c r="B202" t="s">
        <v>13</v>
      </c>
      <c r="C202" t="s">
        <v>93</v>
      </c>
      <c r="E202">
        <v>0.6181640625</v>
      </c>
      <c r="F202">
        <v>1268</v>
      </c>
      <c r="G202">
        <v>1226</v>
      </c>
      <c r="H202">
        <v>4.8447772936109201</v>
      </c>
      <c r="I202">
        <v>0.62530173493524199</v>
      </c>
      <c r="J202">
        <v>0.60085567657199501</v>
      </c>
      <c r="K202" s="3">
        <v>5.7537855814407903</v>
      </c>
    </row>
    <row r="203" spans="1:11" x14ac:dyDescent="0.2">
      <c r="A203" t="s">
        <v>92</v>
      </c>
      <c r="B203" t="s">
        <v>13</v>
      </c>
      <c r="C203" t="s">
        <v>94</v>
      </c>
      <c r="E203">
        <v>0.6181640625</v>
      </c>
      <c r="F203">
        <v>1184</v>
      </c>
      <c r="G203">
        <v>1226</v>
      </c>
      <c r="H203">
        <v>4.8447772936109201</v>
      </c>
      <c r="I203">
        <v>0.57640961820874803</v>
      </c>
      <c r="J203">
        <v>0.60085567657199501</v>
      </c>
      <c r="K203">
        <v>5.7537855814407903</v>
      </c>
    </row>
    <row r="204" spans="1:11" x14ac:dyDescent="0.2">
      <c r="A204" t="s">
        <v>89</v>
      </c>
      <c r="B204" t="s">
        <v>21</v>
      </c>
      <c r="C204" t="s">
        <v>91</v>
      </c>
      <c r="D204">
        <v>2</v>
      </c>
      <c r="F204">
        <v>768</v>
      </c>
      <c r="G204">
        <v>743</v>
      </c>
      <c r="H204">
        <v>4.8568950626954699</v>
      </c>
      <c r="I204">
        <v>1.08805672067137</v>
      </c>
      <c r="J204">
        <v>1.0381959256748201</v>
      </c>
      <c r="K204" s="9">
        <v>6.7919561973803502</v>
      </c>
    </row>
    <row r="205" spans="1:11" x14ac:dyDescent="0.2">
      <c r="A205" t="s">
        <v>89</v>
      </c>
      <c r="B205" t="s">
        <v>21</v>
      </c>
      <c r="C205" t="s">
        <v>90</v>
      </c>
      <c r="D205">
        <v>2</v>
      </c>
      <c r="F205">
        <v>717</v>
      </c>
      <c r="G205">
        <v>743</v>
      </c>
      <c r="H205">
        <v>4.8568950626954699</v>
      </c>
      <c r="I205">
        <v>0.98833513067828005</v>
      </c>
      <c r="J205">
        <v>1.0381959256748201</v>
      </c>
      <c r="K205">
        <v>6.7919561973803502</v>
      </c>
    </row>
    <row r="206" spans="1:11" x14ac:dyDescent="0.2">
      <c r="A206" t="s">
        <v>39</v>
      </c>
      <c r="B206" t="s">
        <v>21</v>
      </c>
      <c r="C206" t="s">
        <v>40</v>
      </c>
      <c r="D206">
        <v>2</v>
      </c>
      <c r="F206">
        <v>705</v>
      </c>
      <c r="G206">
        <v>682</v>
      </c>
      <c r="H206">
        <v>4.8765984909417002</v>
      </c>
      <c r="I206">
        <v>0.96493190458798705</v>
      </c>
      <c r="J206">
        <v>0.91921957203001303</v>
      </c>
      <c r="K206" s="9">
        <v>7.03281377358282</v>
      </c>
    </row>
    <row r="207" spans="1:11" x14ac:dyDescent="0.2">
      <c r="A207" t="s">
        <v>39</v>
      </c>
      <c r="B207" t="s">
        <v>21</v>
      </c>
      <c r="C207" t="s">
        <v>41</v>
      </c>
      <c r="D207">
        <v>2</v>
      </c>
      <c r="F207">
        <v>658</v>
      </c>
      <c r="G207">
        <v>682</v>
      </c>
      <c r="H207">
        <v>4.8765984909417002</v>
      </c>
      <c r="I207">
        <v>0.87350723947203901</v>
      </c>
      <c r="J207">
        <v>0.91921957203001303</v>
      </c>
      <c r="K207">
        <v>7.03281377358282</v>
      </c>
    </row>
    <row r="208" spans="1:11" x14ac:dyDescent="0.2">
      <c r="A208" t="s">
        <v>137</v>
      </c>
      <c r="B208" t="s">
        <v>13</v>
      </c>
      <c r="C208" t="s">
        <v>138</v>
      </c>
      <c r="D208">
        <v>2</v>
      </c>
      <c r="F208">
        <v>1457</v>
      </c>
      <c r="G208">
        <v>1408</v>
      </c>
      <c r="H208">
        <v>4.921623903145</v>
      </c>
      <c r="I208">
        <v>1.4722156344464501</v>
      </c>
      <c r="J208">
        <v>1.4146288659408901</v>
      </c>
      <c r="K208" s="5">
        <v>5.7569862311294697</v>
      </c>
    </row>
    <row r="209" spans="1:11" x14ac:dyDescent="0.2">
      <c r="A209" t="s">
        <v>137</v>
      </c>
      <c r="B209" t="s">
        <v>13</v>
      </c>
      <c r="C209" t="s">
        <v>139</v>
      </c>
      <c r="D209">
        <v>2</v>
      </c>
      <c r="F209">
        <v>1359</v>
      </c>
      <c r="G209">
        <v>1408</v>
      </c>
      <c r="H209">
        <v>4.921623903145</v>
      </c>
      <c r="I209">
        <v>1.3570420974353301</v>
      </c>
      <c r="J209">
        <v>1.4146288659408901</v>
      </c>
      <c r="K209">
        <v>5.7569862311294697</v>
      </c>
    </row>
    <row r="210" spans="1:11" x14ac:dyDescent="0.2">
      <c r="A210" t="s">
        <v>86</v>
      </c>
      <c r="B210" t="s">
        <v>73</v>
      </c>
      <c r="C210" t="s">
        <v>87</v>
      </c>
      <c r="D210">
        <v>2</v>
      </c>
      <c r="F210">
        <v>239</v>
      </c>
      <c r="G210">
        <v>248</v>
      </c>
      <c r="H210">
        <v>5.1322266376442904</v>
      </c>
      <c r="J210">
        <v>1.1286026619197699E-2</v>
      </c>
      <c r="K210" s="12">
        <v>47.456485538401097</v>
      </c>
    </row>
    <row r="211" spans="1:11" x14ac:dyDescent="0.2">
      <c r="A211" t="s">
        <v>86</v>
      </c>
      <c r="B211" t="s">
        <v>73</v>
      </c>
      <c r="C211" t="s">
        <v>88</v>
      </c>
      <c r="D211">
        <v>2</v>
      </c>
      <c r="F211">
        <v>257</v>
      </c>
      <c r="G211">
        <v>248</v>
      </c>
      <c r="H211">
        <v>5.1322266376442904</v>
      </c>
      <c r="I211" s="2">
        <v>1.50732563084762E-2</v>
      </c>
      <c r="J211">
        <v>1.1286026619197699E-2</v>
      </c>
      <c r="K211">
        <v>47.456485538401097</v>
      </c>
    </row>
    <row r="212" spans="1:11" x14ac:dyDescent="0.2">
      <c r="A212" t="s">
        <v>70</v>
      </c>
      <c r="B212" t="s">
        <v>73</v>
      </c>
      <c r="C212" t="s">
        <v>71</v>
      </c>
      <c r="D212">
        <v>2</v>
      </c>
      <c r="F212">
        <v>467</v>
      </c>
      <c r="G212">
        <v>451</v>
      </c>
      <c r="H212">
        <v>5.1796945125762601</v>
      </c>
      <c r="I212">
        <v>0.111435308461055</v>
      </c>
      <c r="J212">
        <v>0.103607913032807</v>
      </c>
      <c r="K212" s="11">
        <v>10.6841344919082</v>
      </c>
    </row>
    <row r="213" spans="1:11" x14ac:dyDescent="0.2">
      <c r="A213" t="s">
        <v>70</v>
      </c>
      <c r="B213" t="s">
        <v>73</v>
      </c>
      <c r="C213" t="s">
        <v>72</v>
      </c>
      <c r="D213">
        <v>2</v>
      </c>
      <c r="F213">
        <v>434</v>
      </c>
      <c r="G213">
        <v>451</v>
      </c>
      <c r="H213">
        <v>5.1796945125762601</v>
      </c>
      <c r="I213">
        <v>9.5780517604560397E-2</v>
      </c>
      <c r="J213">
        <v>0.103607913032807</v>
      </c>
      <c r="K213">
        <v>10.6841344919082</v>
      </c>
    </row>
    <row r="214" spans="1:11" x14ac:dyDescent="0.2">
      <c r="A214" t="s">
        <v>140</v>
      </c>
      <c r="B214" t="s">
        <v>73</v>
      </c>
      <c r="C214" t="s">
        <v>141</v>
      </c>
      <c r="D214">
        <v>2</v>
      </c>
      <c r="F214">
        <v>220</v>
      </c>
      <c r="G214">
        <v>229</v>
      </c>
      <c r="H214">
        <v>5.2607506696592097</v>
      </c>
      <c r="I214" s="1"/>
      <c r="J214">
        <v>3.3726505527886799E-3</v>
      </c>
      <c r="K214" s="12">
        <v>138.55879702546599</v>
      </c>
    </row>
    <row r="215" spans="1:11" x14ac:dyDescent="0.2">
      <c r="A215" t="s">
        <v>140</v>
      </c>
      <c r="B215" t="s">
        <v>73</v>
      </c>
      <c r="C215" t="s">
        <v>142</v>
      </c>
      <c r="D215">
        <v>2</v>
      </c>
      <c r="F215">
        <v>237</v>
      </c>
      <c r="G215">
        <v>229</v>
      </c>
      <c r="H215">
        <v>5.2607506696592097</v>
      </c>
      <c r="I215" s="2">
        <v>6.6770341042907203E-3</v>
      </c>
      <c r="J215">
        <v>3.3726505527886799E-3</v>
      </c>
      <c r="K215">
        <v>138.55879702546599</v>
      </c>
    </row>
    <row r="216" spans="1:11" x14ac:dyDescent="0.2">
      <c r="A216" t="s">
        <v>107</v>
      </c>
      <c r="B216" t="s">
        <v>73</v>
      </c>
      <c r="C216" t="s">
        <v>109</v>
      </c>
      <c r="D216">
        <v>2</v>
      </c>
      <c r="F216">
        <v>265</v>
      </c>
      <c r="G216">
        <v>276</v>
      </c>
      <c r="H216">
        <v>5.3899246478829301</v>
      </c>
      <c r="I216">
        <v>1.8515597172201598E-2</v>
      </c>
      <c r="J216">
        <v>2.3110352389646999E-2</v>
      </c>
      <c r="K216" s="11">
        <v>28.117118401044898</v>
      </c>
    </row>
    <row r="217" spans="1:11" x14ac:dyDescent="0.2">
      <c r="A217" t="s">
        <v>107</v>
      </c>
      <c r="B217" t="s">
        <v>73</v>
      </c>
      <c r="C217" t="s">
        <v>108</v>
      </c>
      <c r="D217">
        <v>2</v>
      </c>
      <c r="F217">
        <v>286</v>
      </c>
      <c r="G217">
        <v>276</v>
      </c>
      <c r="H217">
        <v>5.3899246478829301</v>
      </c>
      <c r="I217">
        <v>2.77051076070924E-2</v>
      </c>
      <c r="J217">
        <v>2.3110352389646999E-2</v>
      </c>
      <c r="K217">
        <v>28.117118401044898</v>
      </c>
    </row>
    <row r="218" spans="1:11" x14ac:dyDescent="0.2">
      <c r="A218" t="s">
        <v>143</v>
      </c>
      <c r="B218" t="s">
        <v>73</v>
      </c>
      <c r="C218" t="s">
        <v>144</v>
      </c>
      <c r="D218">
        <v>2</v>
      </c>
      <c r="F218">
        <v>416</v>
      </c>
      <c r="G218">
        <v>400</v>
      </c>
      <c r="H218">
        <v>5.6568542494923797</v>
      </c>
      <c r="I218">
        <v>8.7297747816801996E-2</v>
      </c>
      <c r="J218">
        <v>7.9813170938974304E-2</v>
      </c>
      <c r="K218" s="11">
        <v>13.261959153760699</v>
      </c>
    </row>
    <row r="219" spans="1:11" x14ac:dyDescent="0.2">
      <c r="A219" t="s">
        <v>143</v>
      </c>
      <c r="B219" t="s">
        <v>73</v>
      </c>
      <c r="C219" t="s">
        <v>145</v>
      </c>
      <c r="D219">
        <v>2</v>
      </c>
      <c r="F219">
        <v>384</v>
      </c>
      <c r="G219">
        <v>400</v>
      </c>
      <c r="H219">
        <v>5.6568542494923797</v>
      </c>
      <c r="I219">
        <v>7.2328594061146598E-2</v>
      </c>
      <c r="J219">
        <v>7.9813170938974304E-2</v>
      </c>
      <c r="K219">
        <v>13.261959153760699</v>
      </c>
    </row>
    <row r="220" spans="1:11" x14ac:dyDescent="0.2">
      <c r="A220" t="s">
        <v>98</v>
      </c>
      <c r="B220" t="s">
        <v>17</v>
      </c>
      <c r="C220" t="s">
        <v>99</v>
      </c>
      <c r="D220">
        <v>2</v>
      </c>
      <c r="F220">
        <v>365</v>
      </c>
      <c r="G220">
        <v>381</v>
      </c>
      <c r="H220">
        <v>5.9389545926429097</v>
      </c>
      <c r="I220">
        <v>0.34697881171835299</v>
      </c>
      <c r="J220">
        <v>0.37549808666835199</v>
      </c>
      <c r="K220" s="7">
        <v>10.7410255485424</v>
      </c>
    </row>
    <row r="221" spans="1:11" x14ac:dyDescent="0.2">
      <c r="A221" t="s">
        <v>98</v>
      </c>
      <c r="B221" t="s">
        <v>17</v>
      </c>
      <c r="C221" t="s">
        <v>100</v>
      </c>
      <c r="D221">
        <v>2</v>
      </c>
      <c r="F221">
        <v>397</v>
      </c>
      <c r="G221">
        <v>381</v>
      </c>
      <c r="H221">
        <v>5.9389545926429097</v>
      </c>
      <c r="I221">
        <v>0.404017361618351</v>
      </c>
      <c r="J221">
        <v>0.37549808666835199</v>
      </c>
      <c r="K221">
        <v>10.7410255485424</v>
      </c>
    </row>
    <row r="222" spans="1:11" x14ac:dyDescent="0.2">
      <c r="A222" t="s">
        <v>110</v>
      </c>
      <c r="B222" t="s">
        <v>73</v>
      </c>
      <c r="C222" t="s">
        <v>111</v>
      </c>
      <c r="E222">
        <v>155.5</v>
      </c>
      <c r="F222">
        <v>474146</v>
      </c>
      <c r="G222">
        <v>454919</v>
      </c>
      <c r="H222">
        <v>5.9771265134556897</v>
      </c>
      <c r="I222">
        <v>165.70857608309501</v>
      </c>
      <c r="J222">
        <v>158.552697925036</v>
      </c>
      <c r="K222" s="3">
        <v>6.3826980393625501</v>
      </c>
    </row>
    <row r="223" spans="1:11" x14ac:dyDescent="0.2">
      <c r="A223" t="s">
        <v>110</v>
      </c>
      <c r="B223" t="s">
        <v>73</v>
      </c>
      <c r="C223" t="s">
        <v>112</v>
      </c>
      <c r="E223">
        <v>155.5</v>
      </c>
      <c r="F223">
        <v>435692</v>
      </c>
      <c r="G223">
        <v>454919</v>
      </c>
      <c r="H223">
        <v>5.9771265134556897</v>
      </c>
      <c r="I223">
        <v>151.39681976697599</v>
      </c>
      <c r="J223">
        <v>158.552697925036</v>
      </c>
      <c r="K223">
        <v>6.3826980393625501</v>
      </c>
    </row>
    <row r="224" spans="1:11" x14ac:dyDescent="0.2">
      <c r="A224" t="s">
        <v>30</v>
      </c>
      <c r="B224" t="s">
        <v>21</v>
      </c>
      <c r="C224" t="s">
        <v>31</v>
      </c>
      <c r="E224">
        <v>9.0576171875E-2</v>
      </c>
      <c r="F224">
        <v>281</v>
      </c>
      <c r="G224">
        <v>294</v>
      </c>
      <c r="H224">
        <v>6.0230560578070396</v>
      </c>
      <c r="I224">
        <v>8.0451104445777993E-2</v>
      </c>
      <c r="J224">
        <v>9.1800933890860206E-2</v>
      </c>
      <c r="K224">
        <v>17.484661703920601</v>
      </c>
    </row>
    <row r="225" spans="1:11" x14ac:dyDescent="0.2">
      <c r="A225" t="s">
        <v>30</v>
      </c>
      <c r="B225" t="s">
        <v>21</v>
      </c>
      <c r="C225" t="s">
        <v>32</v>
      </c>
      <c r="E225">
        <v>9.0576171875E-2</v>
      </c>
      <c r="F225">
        <v>306</v>
      </c>
      <c r="G225">
        <v>294</v>
      </c>
      <c r="H225">
        <v>6.0230560578070396</v>
      </c>
      <c r="I225">
        <v>0.103150763335942</v>
      </c>
      <c r="J225">
        <v>9.1800933890860206E-2</v>
      </c>
      <c r="K225">
        <v>17.484661703920601</v>
      </c>
    </row>
    <row r="226" spans="1:11" x14ac:dyDescent="0.2">
      <c r="A226" t="s">
        <v>39</v>
      </c>
      <c r="B226" t="s">
        <v>73</v>
      </c>
      <c r="C226" t="s">
        <v>41</v>
      </c>
      <c r="D226">
        <v>2</v>
      </c>
      <c r="F226">
        <v>370</v>
      </c>
      <c r="G226">
        <v>387</v>
      </c>
      <c r="H226">
        <v>6.2123076383314197</v>
      </c>
      <c r="I226">
        <v>6.5829685143202296E-2</v>
      </c>
      <c r="J226">
        <v>7.3748230754545896E-2</v>
      </c>
      <c r="K226" s="11">
        <v>15.184790852954499</v>
      </c>
    </row>
    <row r="227" spans="1:11" x14ac:dyDescent="0.2">
      <c r="A227" t="s">
        <v>39</v>
      </c>
      <c r="B227" t="s">
        <v>73</v>
      </c>
      <c r="C227" t="s">
        <v>40</v>
      </c>
      <c r="D227">
        <v>2</v>
      </c>
      <c r="F227">
        <v>404</v>
      </c>
      <c r="G227">
        <v>387</v>
      </c>
      <c r="H227">
        <v>6.2123076383314197</v>
      </c>
      <c r="I227">
        <v>8.1666776365889496E-2</v>
      </c>
      <c r="J227">
        <v>7.3748230754545896E-2</v>
      </c>
      <c r="K227">
        <v>15.184790852954499</v>
      </c>
    </row>
    <row r="228" spans="1:11" x14ac:dyDescent="0.2">
      <c r="A228" t="s">
        <v>101</v>
      </c>
      <c r="B228" t="s">
        <v>21</v>
      </c>
      <c r="C228" t="s">
        <v>103</v>
      </c>
      <c r="D228">
        <v>2</v>
      </c>
      <c r="F228">
        <v>498</v>
      </c>
      <c r="G228">
        <v>521</v>
      </c>
      <c r="H228">
        <v>6.2431692772708596</v>
      </c>
      <c r="I228">
        <v>0.56560617293576798</v>
      </c>
      <c r="J228">
        <v>0.60956854687648798</v>
      </c>
      <c r="K228" s="9">
        <v>10.199375571404</v>
      </c>
    </row>
    <row r="229" spans="1:11" x14ac:dyDescent="0.2">
      <c r="A229" t="s">
        <v>101</v>
      </c>
      <c r="B229" t="s">
        <v>21</v>
      </c>
      <c r="C229" t="s">
        <v>102</v>
      </c>
      <c r="D229">
        <v>2</v>
      </c>
      <c r="F229">
        <v>544</v>
      </c>
      <c r="G229">
        <v>521</v>
      </c>
      <c r="H229">
        <v>6.2431692772708596</v>
      </c>
      <c r="I229">
        <v>0.65353092081720698</v>
      </c>
      <c r="J229">
        <v>0.60956854687648798</v>
      </c>
      <c r="K229">
        <v>10.199375571404</v>
      </c>
    </row>
    <row r="230" spans="1:11" x14ac:dyDescent="0.2">
      <c r="A230" t="s">
        <v>140</v>
      </c>
      <c r="B230" t="s">
        <v>17</v>
      </c>
      <c r="C230" t="s">
        <v>142</v>
      </c>
      <c r="D230">
        <v>2</v>
      </c>
      <c r="F230">
        <v>682</v>
      </c>
      <c r="G230">
        <v>653</v>
      </c>
      <c r="H230">
        <v>6.28058090487285</v>
      </c>
      <c r="I230">
        <v>0.9108548990152</v>
      </c>
      <c r="J230">
        <v>0.85934658551091103</v>
      </c>
      <c r="K230" s="7">
        <v>8.4766445530732799</v>
      </c>
    </row>
    <row r="231" spans="1:11" x14ac:dyDescent="0.2">
      <c r="A231" t="s">
        <v>140</v>
      </c>
      <c r="B231" t="s">
        <v>17</v>
      </c>
      <c r="C231" t="s">
        <v>141</v>
      </c>
      <c r="D231">
        <v>2</v>
      </c>
      <c r="F231">
        <v>624</v>
      </c>
      <c r="G231">
        <v>653</v>
      </c>
      <c r="H231">
        <v>6.28058090487285</v>
      </c>
      <c r="I231">
        <v>0.80783827200662095</v>
      </c>
      <c r="J231">
        <v>0.85934658551091103</v>
      </c>
      <c r="K231">
        <v>8.4766445530732799</v>
      </c>
    </row>
    <row r="232" spans="1:11" x14ac:dyDescent="0.2">
      <c r="A232" t="s">
        <v>134</v>
      </c>
      <c r="B232" t="s">
        <v>17</v>
      </c>
      <c r="C232" t="s">
        <v>135</v>
      </c>
      <c r="D232">
        <v>2</v>
      </c>
      <c r="F232">
        <v>5891</v>
      </c>
      <c r="G232">
        <v>6165</v>
      </c>
      <c r="H232">
        <v>6.2853936105470796</v>
      </c>
      <c r="I232">
        <v>10.0956613621671</v>
      </c>
      <c r="J232">
        <v>10.577131584149299</v>
      </c>
      <c r="K232" s="7">
        <v>6.4374893362056298</v>
      </c>
    </row>
    <row r="233" spans="1:11" x14ac:dyDescent="0.2">
      <c r="A233" t="s">
        <v>134</v>
      </c>
      <c r="B233" t="s">
        <v>17</v>
      </c>
      <c r="C233" t="s">
        <v>136</v>
      </c>
      <c r="D233">
        <v>2</v>
      </c>
      <c r="F233">
        <v>6439</v>
      </c>
      <c r="G233">
        <v>6165</v>
      </c>
      <c r="H233">
        <v>6.2853936105470796</v>
      </c>
      <c r="I233">
        <v>11.058601806131501</v>
      </c>
      <c r="J233">
        <v>10.577131584149299</v>
      </c>
      <c r="K233">
        <v>6.4374893362056298</v>
      </c>
    </row>
    <row r="234" spans="1:11" x14ac:dyDescent="0.2">
      <c r="A234" t="s">
        <v>134</v>
      </c>
      <c r="B234" t="s">
        <v>21</v>
      </c>
      <c r="C234" t="s">
        <v>136</v>
      </c>
      <c r="D234">
        <v>2</v>
      </c>
      <c r="F234">
        <v>715</v>
      </c>
      <c r="G234">
        <v>685</v>
      </c>
      <c r="H234">
        <v>6.3014629148837598</v>
      </c>
      <c r="I234">
        <v>0.98443293709525903</v>
      </c>
      <c r="J234">
        <v>0.92508879184108095</v>
      </c>
      <c r="K234" s="9">
        <v>9.07213402714269</v>
      </c>
    </row>
    <row r="235" spans="1:11" x14ac:dyDescent="0.2">
      <c r="A235" t="s">
        <v>134</v>
      </c>
      <c r="B235" t="s">
        <v>21</v>
      </c>
      <c r="C235" t="s">
        <v>135</v>
      </c>
      <c r="D235">
        <v>2</v>
      </c>
      <c r="F235">
        <v>654</v>
      </c>
      <c r="G235">
        <v>685</v>
      </c>
      <c r="H235">
        <v>6.3014629148837598</v>
      </c>
      <c r="I235">
        <v>0.86574464658690198</v>
      </c>
      <c r="J235">
        <v>0.92508879184108095</v>
      </c>
      <c r="K235">
        <v>9.07213402714269</v>
      </c>
    </row>
    <row r="236" spans="1:11" x14ac:dyDescent="0.2">
      <c r="A236" t="s">
        <v>12</v>
      </c>
      <c r="B236" t="s">
        <v>17</v>
      </c>
      <c r="C236" t="s">
        <v>15</v>
      </c>
      <c r="D236">
        <v>2</v>
      </c>
      <c r="F236">
        <v>363</v>
      </c>
      <c r="G236">
        <v>348</v>
      </c>
      <c r="H236">
        <v>6.3080029400814297</v>
      </c>
      <c r="I236">
        <v>0.34341263296890301</v>
      </c>
      <c r="J236">
        <v>0.31576405682631298</v>
      </c>
      <c r="K236" s="7">
        <v>12.382977262881999</v>
      </c>
    </row>
    <row r="237" spans="1:11" x14ac:dyDescent="0.2">
      <c r="A237" t="s">
        <v>12</v>
      </c>
      <c r="B237" t="s">
        <v>17</v>
      </c>
      <c r="C237" t="s">
        <v>14</v>
      </c>
      <c r="D237">
        <v>2</v>
      </c>
      <c r="F237">
        <v>332</v>
      </c>
      <c r="G237">
        <v>348</v>
      </c>
      <c r="H237">
        <v>6.3080029400814297</v>
      </c>
      <c r="I237">
        <v>0.288115480683722</v>
      </c>
      <c r="J237">
        <v>0.31576405682631298</v>
      </c>
      <c r="K237">
        <v>12.382977262881999</v>
      </c>
    </row>
    <row r="238" spans="1:11" x14ac:dyDescent="0.2">
      <c r="A238" t="s">
        <v>119</v>
      </c>
      <c r="B238" t="s">
        <v>17</v>
      </c>
      <c r="C238" t="s">
        <v>120</v>
      </c>
      <c r="D238">
        <v>2</v>
      </c>
      <c r="F238">
        <v>592</v>
      </c>
      <c r="G238">
        <v>620</v>
      </c>
      <c r="H238">
        <v>6.3867709268462303</v>
      </c>
      <c r="I238">
        <v>0.75097785556224494</v>
      </c>
      <c r="J238">
        <v>0.80072506579852898</v>
      </c>
      <c r="K238" s="7">
        <v>8.78618422369704</v>
      </c>
    </row>
    <row r="239" spans="1:11" x14ac:dyDescent="0.2">
      <c r="A239" t="s">
        <v>119</v>
      </c>
      <c r="B239" t="s">
        <v>17</v>
      </c>
      <c r="C239" t="s">
        <v>121</v>
      </c>
      <c r="D239">
        <v>2</v>
      </c>
      <c r="F239">
        <v>648</v>
      </c>
      <c r="G239">
        <v>620</v>
      </c>
      <c r="H239">
        <v>6.3867709268462303</v>
      </c>
      <c r="I239">
        <v>0.85047227603481201</v>
      </c>
      <c r="J239">
        <v>0.80072506579852898</v>
      </c>
      <c r="K239">
        <v>8.78618422369704</v>
      </c>
    </row>
    <row r="240" spans="1:11" x14ac:dyDescent="0.2">
      <c r="A240" t="s">
        <v>74</v>
      </c>
      <c r="B240" t="s">
        <v>73</v>
      </c>
      <c r="C240" t="s">
        <v>76</v>
      </c>
      <c r="D240">
        <v>2</v>
      </c>
      <c r="F240">
        <v>335</v>
      </c>
      <c r="G240">
        <v>321</v>
      </c>
      <c r="H240">
        <v>6.3981580824991804</v>
      </c>
      <c r="I240">
        <v>4.97397417159215E-2</v>
      </c>
      <c r="J240">
        <v>4.3177432680459302E-2</v>
      </c>
      <c r="K240" s="11">
        <v>21.493882017293501</v>
      </c>
    </row>
    <row r="241" spans="1:11" x14ac:dyDescent="0.2">
      <c r="A241" t="s">
        <v>74</v>
      </c>
      <c r="B241" t="s">
        <v>73</v>
      </c>
      <c r="C241" t="s">
        <v>75</v>
      </c>
      <c r="D241">
        <v>2</v>
      </c>
      <c r="F241">
        <v>306</v>
      </c>
      <c r="G241">
        <v>321</v>
      </c>
      <c r="H241">
        <v>6.3981580824991804</v>
      </c>
      <c r="I241">
        <v>3.6615123644997E-2</v>
      </c>
      <c r="J241" s="3">
        <v>4.3177432680459302E-2</v>
      </c>
      <c r="K241" s="3">
        <v>21.493882017293501</v>
      </c>
    </row>
    <row r="242" spans="1:11" x14ac:dyDescent="0.2">
      <c r="A242" t="s">
        <v>137</v>
      </c>
      <c r="B242" t="s">
        <v>21</v>
      </c>
      <c r="C242" t="s">
        <v>139</v>
      </c>
      <c r="D242">
        <v>2</v>
      </c>
      <c r="F242">
        <v>565</v>
      </c>
      <c r="G242">
        <v>540</v>
      </c>
      <c r="H242">
        <v>6.5472850109865499</v>
      </c>
      <c r="I242">
        <v>0.69384323490590305</v>
      </c>
      <c r="J242">
        <v>0.64593997254857705</v>
      </c>
      <c r="K242" s="9">
        <v>10.487885281406999</v>
      </c>
    </row>
    <row r="243" spans="1:11" x14ac:dyDescent="0.2">
      <c r="A243" t="s">
        <v>137</v>
      </c>
      <c r="B243" t="s">
        <v>21</v>
      </c>
      <c r="C243" t="s">
        <v>138</v>
      </c>
      <c r="D243">
        <v>2</v>
      </c>
      <c r="F243">
        <v>515</v>
      </c>
      <c r="G243">
        <v>540</v>
      </c>
      <c r="H243">
        <v>6.5472850109865499</v>
      </c>
      <c r="I243">
        <v>0.59803671019125104</v>
      </c>
      <c r="J243">
        <v>0.64593997254857705</v>
      </c>
      <c r="K243">
        <v>10.487885281406999</v>
      </c>
    </row>
    <row r="244" spans="1:11" x14ac:dyDescent="0.2">
      <c r="A244" t="s">
        <v>104</v>
      </c>
      <c r="B244" t="s">
        <v>21</v>
      </c>
      <c r="C244" t="s">
        <v>106</v>
      </c>
      <c r="D244">
        <v>2</v>
      </c>
      <c r="F244">
        <v>387</v>
      </c>
      <c r="G244">
        <v>406</v>
      </c>
      <c r="H244">
        <v>6.6182408091351697</v>
      </c>
      <c r="I244">
        <v>0.35602808646775902</v>
      </c>
      <c r="J244">
        <v>0.39166575418032701</v>
      </c>
      <c r="K244" s="9">
        <v>12.8679294711211</v>
      </c>
    </row>
    <row r="245" spans="1:11" x14ac:dyDescent="0.2">
      <c r="A245" t="s">
        <v>104</v>
      </c>
      <c r="B245" t="s">
        <v>21</v>
      </c>
      <c r="C245" t="s">
        <v>105</v>
      </c>
      <c r="D245">
        <v>2</v>
      </c>
      <c r="F245">
        <v>425</v>
      </c>
      <c r="G245">
        <v>406</v>
      </c>
      <c r="H245">
        <v>6.6182408091351697</v>
      </c>
      <c r="I245">
        <v>0.427303421892895</v>
      </c>
      <c r="J245">
        <v>0.39166575418032701</v>
      </c>
      <c r="K245">
        <v>12.8679294711211</v>
      </c>
    </row>
    <row r="246" spans="1:11" x14ac:dyDescent="0.2">
      <c r="A246" t="s">
        <v>143</v>
      </c>
      <c r="B246" t="s">
        <v>17</v>
      </c>
      <c r="C246" t="s">
        <v>144</v>
      </c>
      <c r="D246">
        <v>2</v>
      </c>
      <c r="F246">
        <v>758</v>
      </c>
      <c r="G246">
        <v>796</v>
      </c>
      <c r="H246">
        <v>6.6666258439963597</v>
      </c>
      <c r="I246">
        <v>1.0457674560699499</v>
      </c>
      <c r="J246">
        <v>1.1122995509813201</v>
      </c>
      <c r="K246" s="7">
        <v>8.4591053618369294</v>
      </c>
    </row>
    <row r="247" spans="1:11" x14ac:dyDescent="0.2">
      <c r="A247" t="s">
        <v>143</v>
      </c>
      <c r="B247" t="s">
        <v>17</v>
      </c>
      <c r="C247" t="s">
        <v>145</v>
      </c>
      <c r="D247">
        <v>2</v>
      </c>
      <c r="F247">
        <v>833</v>
      </c>
      <c r="G247">
        <v>796</v>
      </c>
      <c r="H247">
        <v>6.6666258439963597</v>
      </c>
      <c r="I247">
        <v>1.17883164589268</v>
      </c>
      <c r="J247">
        <v>1.1122995509813201</v>
      </c>
      <c r="K247">
        <v>8.4591053618369294</v>
      </c>
    </row>
    <row r="248" spans="1:11" x14ac:dyDescent="0.2">
      <c r="A248" t="s">
        <v>30</v>
      </c>
      <c r="B248" t="s">
        <v>17</v>
      </c>
      <c r="C248" t="s">
        <v>32</v>
      </c>
      <c r="E248">
        <v>0.1669921875</v>
      </c>
      <c r="F248">
        <v>361</v>
      </c>
      <c r="G248">
        <v>379</v>
      </c>
      <c r="H248">
        <v>6.7165815627218199</v>
      </c>
      <c r="I248">
        <v>0.16992314786159099</v>
      </c>
      <c r="J248">
        <v>0.18596591433538301</v>
      </c>
      <c r="K248" s="3">
        <v>12.200030315396599</v>
      </c>
    </row>
    <row r="249" spans="1:11" x14ac:dyDescent="0.2">
      <c r="A249" t="s">
        <v>30</v>
      </c>
      <c r="B249" t="s">
        <v>17</v>
      </c>
      <c r="C249" t="s">
        <v>31</v>
      </c>
      <c r="E249">
        <v>0.1669921875</v>
      </c>
      <c r="F249">
        <v>397</v>
      </c>
      <c r="G249">
        <v>379</v>
      </c>
      <c r="H249">
        <v>6.7165815627218199</v>
      </c>
      <c r="I249">
        <v>0.202008680809175</v>
      </c>
      <c r="J249">
        <v>0.18596591433538301</v>
      </c>
      <c r="K249">
        <v>12.200030315396599</v>
      </c>
    </row>
    <row r="250" spans="1:11" x14ac:dyDescent="0.2">
      <c r="A250" t="s">
        <v>146</v>
      </c>
      <c r="B250" t="s">
        <v>73</v>
      </c>
      <c r="C250" t="s">
        <v>147</v>
      </c>
      <c r="D250">
        <v>2</v>
      </c>
      <c r="F250">
        <v>274</v>
      </c>
      <c r="G250">
        <v>262</v>
      </c>
      <c r="H250">
        <v>6.7601030706170802</v>
      </c>
      <c r="I250" s="2">
        <v>2.2429599580614999E-2</v>
      </c>
      <c r="J250">
        <v>1.7051232752368299E-2</v>
      </c>
      <c r="K250" s="12">
        <v>44.607679822255598</v>
      </c>
    </row>
    <row r="251" spans="1:11" x14ac:dyDescent="0.2">
      <c r="A251" t="s">
        <v>146</v>
      </c>
      <c r="B251" t="s">
        <v>73</v>
      </c>
      <c r="C251" t="s">
        <v>148</v>
      </c>
      <c r="D251">
        <v>2</v>
      </c>
      <c r="F251">
        <v>249</v>
      </c>
      <c r="G251">
        <v>262</v>
      </c>
      <c r="H251">
        <v>6.7601030706170802</v>
      </c>
      <c r="J251">
        <v>1.7051232752368299E-2</v>
      </c>
      <c r="K251">
        <v>44.607679822255598</v>
      </c>
    </row>
    <row r="252" spans="1:11" x14ac:dyDescent="0.2">
      <c r="A252" t="s">
        <v>131</v>
      </c>
      <c r="B252" t="s">
        <v>13</v>
      </c>
      <c r="C252" t="s">
        <v>132</v>
      </c>
      <c r="D252">
        <v>2</v>
      </c>
      <c r="F252">
        <v>1559</v>
      </c>
      <c r="G252">
        <v>1638</v>
      </c>
      <c r="H252">
        <v>6.82068812133544</v>
      </c>
      <c r="I252">
        <v>1.5926515588357599</v>
      </c>
      <c r="J252">
        <v>1.6864520304869399</v>
      </c>
      <c r="K252" s="5">
        <v>7.8658566486344697</v>
      </c>
    </row>
    <row r="253" spans="1:11" x14ac:dyDescent="0.2">
      <c r="A253" t="s">
        <v>131</v>
      </c>
      <c r="B253" t="s">
        <v>13</v>
      </c>
      <c r="C253" t="s">
        <v>133</v>
      </c>
      <c r="D253">
        <v>2</v>
      </c>
      <c r="F253">
        <v>1717</v>
      </c>
      <c r="G253">
        <v>1638</v>
      </c>
      <c r="H253">
        <v>6.82068812133544</v>
      </c>
      <c r="I253">
        <v>1.7802525021381099</v>
      </c>
      <c r="J253">
        <v>1.6864520304869399</v>
      </c>
      <c r="K253">
        <v>7.8658566486344697</v>
      </c>
    </row>
    <row r="254" spans="1:11" x14ac:dyDescent="0.2">
      <c r="A254" t="s">
        <v>63</v>
      </c>
      <c r="B254" t="s">
        <v>13</v>
      </c>
      <c r="C254" t="s">
        <v>65</v>
      </c>
      <c r="D254">
        <v>2</v>
      </c>
      <c r="F254">
        <v>4721</v>
      </c>
      <c r="G254">
        <v>4503</v>
      </c>
      <c r="H254">
        <v>6.8629797529932501</v>
      </c>
      <c r="I254">
        <v>5.5001516959288903</v>
      </c>
      <c r="J254">
        <v>5.2230076403333596</v>
      </c>
      <c r="K254" s="5">
        <v>7.5041223207795102</v>
      </c>
    </row>
    <row r="255" spans="1:11" x14ac:dyDescent="0.2">
      <c r="A255" t="s">
        <v>63</v>
      </c>
      <c r="B255" t="s">
        <v>13</v>
      </c>
      <c r="C255" t="s">
        <v>64</v>
      </c>
      <c r="D255">
        <v>2</v>
      </c>
      <c r="F255">
        <v>4284</v>
      </c>
      <c r="G255">
        <v>4503</v>
      </c>
      <c r="H255">
        <v>6.8629797529932501</v>
      </c>
      <c r="I255">
        <v>4.9458635847378396</v>
      </c>
      <c r="J255">
        <v>5.2230076403333596</v>
      </c>
      <c r="K255">
        <v>7.5041223207795102</v>
      </c>
    </row>
    <row r="256" spans="1:11" x14ac:dyDescent="0.2">
      <c r="A256" t="s">
        <v>113</v>
      </c>
      <c r="B256" t="s">
        <v>13</v>
      </c>
      <c r="C256" t="s">
        <v>115</v>
      </c>
      <c r="D256">
        <v>2</v>
      </c>
      <c r="F256">
        <v>2458</v>
      </c>
      <c r="G256">
        <v>2344</v>
      </c>
      <c r="H256">
        <v>6.8780011139305799</v>
      </c>
      <c r="I256">
        <v>2.67413731311848</v>
      </c>
      <c r="J256">
        <v>2.5355173170462399</v>
      </c>
      <c r="K256" s="5">
        <v>7.73168761828257</v>
      </c>
    </row>
    <row r="257" spans="1:11" x14ac:dyDescent="0.2">
      <c r="A257" t="s">
        <v>113</v>
      </c>
      <c r="B257" t="s">
        <v>13</v>
      </c>
      <c r="C257" t="s">
        <v>114</v>
      </c>
      <c r="D257">
        <v>2</v>
      </c>
      <c r="F257">
        <v>2230</v>
      </c>
      <c r="G257">
        <v>2344</v>
      </c>
      <c r="H257">
        <v>6.8780011139305799</v>
      </c>
      <c r="I257">
        <v>2.3968973209739901</v>
      </c>
      <c r="J257">
        <v>2.5355173170462399</v>
      </c>
      <c r="K257">
        <v>7.73168761828257</v>
      </c>
    </row>
    <row r="258" spans="1:11" x14ac:dyDescent="0.2">
      <c r="A258" t="s">
        <v>125</v>
      </c>
      <c r="B258" t="s">
        <v>21</v>
      </c>
      <c r="C258" t="s">
        <v>127</v>
      </c>
      <c r="D258">
        <v>2</v>
      </c>
      <c r="F258">
        <v>591</v>
      </c>
      <c r="G258">
        <v>563</v>
      </c>
      <c r="H258">
        <v>7.0333889425304896</v>
      </c>
      <c r="I258">
        <v>0.74389187370301502</v>
      </c>
      <c r="J258">
        <v>0.69008905690937505</v>
      </c>
      <c r="K258" s="9">
        <v>11.025920849145299</v>
      </c>
    </row>
    <row r="259" spans="1:11" x14ac:dyDescent="0.2">
      <c r="A259" t="s">
        <v>125</v>
      </c>
      <c r="B259" t="s">
        <v>21</v>
      </c>
      <c r="C259" t="s">
        <v>126</v>
      </c>
      <c r="D259">
        <v>2</v>
      </c>
      <c r="F259">
        <v>535</v>
      </c>
      <c r="G259">
        <v>563</v>
      </c>
      <c r="H259">
        <v>7.0333889425304896</v>
      </c>
      <c r="I259">
        <v>0.63628624011573498</v>
      </c>
      <c r="J259">
        <v>0.69008905690937505</v>
      </c>
      <c r="K259">
        <v>11.025920849145299</v>
      </c>
    </row>
    <row r="260" spans="1:11" x14ac:dyDescent="0.2">
      <c r="A260" t="s">
        <v>137</v>
      </c>
      <c r="B260" t="s">
        <v>17</v>
      </c>
      <c r="C260" t="s">
        <v>138</v>
      </c>
      <c r="D260">
        <v>2</v>
      </c>
      <c r="F260">
        <v>346</v>
      </c>
      <c r="G260">
        <v>329</v>
      </c>
      <c r="H260">
        <v>7.3074864925053502</v>
      </c>
      <c r="I260">
        <v>0.313093540743896</v>
      </c>
      <c r="J260">
        <v>0.28275488149351302</v>
      </c>
      <c r="K260" s="7">
        <v>15.1740416114057</v>
      </c>
    </row>
    <row r="261" spans="1:11" x14ac:dyDescent="0.2">
      <c r="A261" t="s">
        <v>137</v>
      </c>
      <c r="B261" t="s">
        <v>17</v>
      </c>
      <c r="C261" t="s">
        <v>139</v>
      </c>
      <c r="D261">
        <v>2</v>
      </c>
      <c r="F261">
        <v>312</v>
      </c>
      <c r="G261">
        <v>329</v>
      </c>
      <c r="H261">
        <v>7.3074864925053502</v>
      </c>
      <c r="I261">
        <v>0.25241622224313098</v>
      </c>
      <c r="J261">
        <v>0.28275488149351302</v>
      </c>
      <c r="K261">
        <v>15.1740416114057</v>
      </c>
    </row>
    <row r="262" spans="1:11" x14ac:dyDescent="0.2">
      <c r="A262" t="s">
        <v>116</v>
      </c>
      <c r="B262" t="s">
        <v>17</v>
      </c>
      <c r="C262" t="s">
        <v>118</v>
      </c>
      <c r="D262">
        <v>2</v>
      </c>
      <c r="F262">
        <v>360</v>
      </c>
      <c r="G262">
        <v>342</v>
      </c>
      <c r="H262">
        <v>7.4432292756478597</v>
      </c>
      <c r="I262">
        <v>0.33806306731027003</v>
      </c>
      <c r="J262">
        <v>0.30595062865894701</v>
      </c>
      <c r="K262" s="7">
        <v>14.843521146086101</v>
      </c>
    </row>
    <row r="263" spans="1:11" x14ac:dyDescent="0.2">
      <c r="A263" t="s">
        <v>116</v>
      </c>
      <c r="B263" t="s">
        <v>17</v>
      </c>
      <c r="C263" t="s">
        <v>117</v>
      </c>
      <c r="D263">
        <v>2</v>
      </c>
      <c r="F263">
        <v>324</v>
      </c>
      <c r="G263">
        <v>342</v>
      </c>
      <c r="H263">
        <v>7.4432292756478597</v>
      </c>
      <c r="I263">
        <v>0.27383819000762499</v>
      </c>
      <c r="J263">
        <v>0.30595062865894701</v>
      </c>
      <c r="K263">
        <v>14.843521146086101</v>
      </c>
    </row>
    <row r="264" spans="1:11" x14ac:dyDescent="0.2">
      <c r="A264" t="s">
        <v>95</v>
      </c>
      <c r="B264" t="s">
        <v>13</v>
      </c>
      <c r="C264" t="s">
        <v>97</v>
      </c>
      <c r="D264">
        <v>2</v>
      </c>
      <c r="F264">
        <v>13671</v>
      </c>
      <c r="G264">
        <v>12976</v>
      </c>
      <c r="H264">
        <v>7.5745871289249402</v>
      </c>
      <c r="I264">
        <v>17.347770503524501</v>
      </c>
      <c r="J264">
        <v>16.4052643080778</v>
      </c>
      <c r="K264" s="5">
        <v>8.1248617467570394</v>
      </c>
    </row>
    <row r="265" spans="1:11" x14ac:dyDescent="0.2">
      <c r="A265" t="s">
        <v>95</v>
      </c>
      <c r="B265" t="s">
        <v>13</v>
      </c>
      <c r="C265" t="s">
        <v>96</v>
      </c>
      <c r="D265">
        <v>2</v>
      </c>
      <c r="F265">
        <v>12281</v>
      </c>
      <c r="G265">
        <v>12976</v>
      </c>
      <c r="H265">
        <v>7.5745871289249402</v>
      </c>
      <c r="I265">
        <v>15.4627581126311</v>
      </c>
      <c r="J265">
        <v>16.4052643080778</v>
      </c>
      <c r="K265">
        <v>8.1248617467570394</v>
      </c>
    </row>
    <row r="266" spans="1:11" x14ac:dyDescent="0.2">
      <c r="A266" t="s">
        <v>45</v>
      </c>
      <c r="B266" t="s">
        <v>17</v>
      </c>
      <c r="C266" t="s">
        <v>47</v>
      </c>
      <c r="D266">
        <v>2</v>
      </c>
      <c r="F266">
        <v>300</v>
      </c>
      <c r="G266">
        <v>317</v>
      </c>
      <c r="H266">
        <v>7.5841105868588601</v>
      </c>
      <c r="I266">
        <v>0.23098646246464799</v>
      </c>
      <c r="J266">
        <v>0.26133539346065499</v>
      </c>
      <c r="K266" s="7">
        <v>16.423290106144801</v>
      </c>
    </row>
    <row r="267" spans="1:11" x14ac:dyDescent="0.2">
      <c r="A267" t="s">
        <v>45</v>
      </c>
      <c r="B267" t="s">
        <v>17</v>
      </c>
      <c r="C267" t="s">
        <v>46</v>
      </c>
      <c r="D267">
        <v>2</v>
      </c>
      <c r="F267">
        <v>334</v>
      </c>
      <c r="G267">
        <v>317</v>
      </c>
      <c r="H267">
        <v>7.5841105868588601</v>
      </c>
      <c r="I267">
        <v>0.29168432445666298</v>
      </c>
      <c r="J267">
        <v>0.26133539346065499</v>
      </c>
      <c r="K267">
        <v>16.423290106144801</v>
      </c>
    </row>
    <row r="268" spans="1:11" x14ac:dyDescent="0.2">
      <c r="A268" t="s">
        <v>95</v>
      </c>
      <c r="B268" t="s">
        <v>73</v>
      </c>
      <c r="C268" t="s">
        <v>96</v>
      </c>
      <c r="D268">
        <v>2</v>
      </c>
      <c r="F268">
        <v>439</v>
      </c>
      <c r="G268">
        <v>417</v>
      </c>
      <c r="H268">
        <v>7.6398091604789</v>
      </c>
      <c r="I268">
        <v>9.81441669909872E-2</v>
      </c>
      <c r="J268">
        <v>8.7567130029648402E-2</v>
      </c>
      <c r="K268" s="11">
        <v>17.081967988881502</v>
      </c>
    </row>
    <row r="269" spans="1:11" x14ac:dyDescent="0.2">
      <c r="A269" t="s">
        <v>95</v>
      </c>
      <c r="B269" t="s">
        <v>73</v>
      </c>
      <c r="C269" t="s">
        <v>97</v>
      </c>
      <c r="D269">
        <v>2</v>
      </c>
      <c r="F269">
        <v>394</v>
      </c>
      <c r="G269">
        <v>417</v>
      </c>
      <c r="H269">
        <v>7.6398091604789</v>
      </c>
      <c r="I269">
        <v>7.6990093068309604E-2</v>
      </c>
      <c r="J269">
        <v>8.7567130029648402E-2</v>
      </c>
      <c r="K269">
        <v>17.081967988881502</v>
      </c>
    </row>
    <row r="270" spans="1:11" x14ac:dyDescent="0.2">
      <c r="A270" t="s">
        <v>146</v>
      </c>
      <c r="B270" t="s">
        <v>21</v>
      </c>
      <c r="C270" t="s">
        <v>147</v>
      </c>
      <c r="D270">
        <v>2</v>
      </c>
      <c r="F270">
        <v>651</v>
      </c>
      <c r="G270">
        <v>689</v>
      </c>
      <c r="H270">
        <v>7.7026882482194701</v>
      </c>
      <c r="I270">
        <v>0.85992464691831605</v>
      </c>
      <c r="J270">
        <v>0.93291387125693603</v>
      </c>
      <c r="K270" s="9">
        <v>11.0645102562035</v>
      </c>
    </row>
    <row r="271" spans="1:11" x14ac:dyDescent="0.2">
      <c r="A271" t="s">
        <v>146</v>
      </c>
      <c r="B271" t="s">
        <v>21</v>
      </c>
      <c r="C271" t="s">
        <v>148</v>
      </c>
      <c r="D271">
        <v>2</v>
      </c>
      <c r="F271">
        <v>726</v>
      </c>
      <c r="G271">
        <v>689</v>
      </c>
      <c r="H271">
        <v>7.7026882482194701</v>
      </c>
      <c r="I271">
        <v>1.0059030955955499</v>
      </c>
      <c r="J271">
        <v>0.93291387125693603</v>
      </c>
      <c r="K271">
        <v>11.0645102562035</v>
      </c>
    </row>
    <row r="272" spans="1:11" x14ac:dyDescent="0.2">
      <c r="A272" t="s">
        <v>137</v>
      </c>
      <c r="B272" t="s">
        <v>73</v>
      </c>
      <c r="C272" t="s">
        <v>139</v>
      </c>
      <c r="D272">
        <v>2</v>
      </c>
      <c r="F272">
        <v>266</v>
      </c>
      <c r="G272">
        <v>282</v>
      </c>
      <c r="H272">
        <v>7.7869663292301796</v>
      </c>
      <c r="J272">
        <v>2.5768856740577498E-2</v>
      </c>
      <c r="K272" s="12">
        <v>37.430847251899401</v>
      </c>
    </row>
    <row r="273" spans="1:11" x14ac:dyDescent="0.2">
      <c r="A273" t="s">
        <v>137</v>
      </c>
      <c r="B273" t="s">
        <v>73</v>
      </c>
      <c r="C273" t="s">
        <v>138</v>
      </c>
      <c r="D273">
        <v>2</v>
      </c>
      <c r="F273">
        <v>297</v>
      </c>
      <c r="G273">
        <v>282</v>
      </c>
      <c r="H273">
        <v>7.7869663292301796</v>
      </c>
      <c r="I273" s="2">
        <v>3.2589256192086698E-2</v>
      </c>
      <c r="J273">
        <v>2.5768856740577498E-2</v>
      </c>
      <c r="K273">
        <v>37.430847251899401</v>
      </c>
    </row>
    <row r="274" spans="1:11" x14ac:dyDescent="0.2">
      <c r="A274" t="s">
        <v>143</v>
      </c>
      <c r="B274" t="s">
        <v>13</v>
      </c>
      <c r="C274" t="s">
        <v>144</v>
      </c>
      <c r="D274">
        <v>2</v>
      </c>
      <c r="F274">
        <v>2395</v>
      </c>
      <c r="G274">
        <v>2541</v>
      </c>
      <c r="H274">
        <v>8.1257449864805906</v>
      </c>
      <c r="I274">
        <v>2.5973556737150498</v>
      </c>
      <c r="J274">
        <v>2.77582581827801</v>
      </c>
      <c r="K274" s="5">
        <v>9.0926057844721395</v>
      </c>
    </row>
    <row r="275" spans="1:11" x14ac:dyDescent="0.2">
      <c r="A275" t="s">
        <v>143</v>
      </c>
      <c r="B275" t="s">
        <v>13</v>
      </c>
      <c r="C275" t="s">
        <v>145</v>
      </c>
      <c r="D275">
        <v>2</v>
      </c>
      <c r="F275">
        <v>2687</v>
      </c>
      <c r="G275">
        <v>2541</v>
      </c>
      <c r="H275">
        <v>8.1257449864805906</v>
      </c>
      <c r="I275">
        <v>2.95429596284096</v>
      </c>
      <c r="J275">
        <v>2.77582581827801</v>
      </c>
      <c r="K275">
        <v>9.0926057844721395</v>
      </c>
    </row>
    <row r="276" spans="1:11" x14ac:dyDescent="0.2">
      <c r="A276" t="s">
        <v>101</v>
      </c>
      <c r="B276" t="s">
        <v>17</v>
      </c>
      <c r="C276" t="s">
        <v>103</v>
      </c>
      <c r="D276">
        <v>2</v>
      </c>
      <c r="F276">
        <v>854</v>
      </c>
      <c r="G276">
        <v>909</v>
      </c>
      <c r="H276">
        <v>8.4837247274995793</v>
      </c>
      <c r="I276">
        <v>1.21607777420552</v>
      </c>
      <c r="J276">
        <v>1.3127027112640299</v>
      </c>
      <c r="K276" s="7">
        <v>10.4096910350722</v>
      </c>
    </row>
    <row r="277" spans="1:11" x14ac:dyDescent="0.2">
      <c r="A277" t="s">
        <v>101</v>
      </c>
      <c r="B277" t="s">
        <v>17</v>
      </c>
      <c r="C277" t="s">
        <v>102</v>
      </c>
      <c r="D277">
        <v>2</v>
      </c>
      <c r="F277">
        <v>963</v>
      </c>
      <c r="G277">
        <v>909</v>
      </c>
      <c r="H277">
        <v>8.4837247274995793</v>
      </c>
      <c r="I277">
        <v>1.4093276483225501</v>
      </c>
      <c r="J277">
        <v>1.3127027112640299</v>
      </c>
      <c r="K277">
        <v>10.4096910350722</v>
      </c>
    </row>
    <row r="278" spans="1:11" x14ac:dyDescent="0.2">
      <c r="A278" t="s">
        <v>146</v>
      </c>
      <c r="B278" t="s">
        <v>17</v>
      </c>
      <c r="C278" t="s">
        <v>148</v>
      </c>
      <c r="D278">
        <v>2</v>
      </c>
      <c r="F278">
        <v>312</v>
      </c>
      <c r="G278">
        <v>294</v>
      </c>
      <c r="H278">
        <v>8.6584503818760901</v>
      </c>
      <c r="I278">
        <v>0.25241622224313098</v>
      </c>
      <c r="J278">
        <v>0.22025835589807499</v>
      </c>
      <c r="K278" s="7">
        <v>20.6476119994303</v>
      </c>
    </row>
    <row r="279" spans="1:11" x14ac:dyDescent="0.2">
      <c r="A279" t="s">
        <v>146</v>
      </c>
      <c r="B279" t="s">
        <v>17</v>
      </c>
      <c r="C279" t="s">
        <v>147</v>
      </c>
      <c r="D279">
        <v>2</v>
      </c>
      <c r="F279">
        <v>276</v>
      </c>
      <c r="G279">
        <v>294</v>
      </c>
      <c r="H279">
        <v>8.6584503818760901</v>
      </c>
      <c r="I279">
        <v>0.188100489553019</v>
      </c>
      <c r="J279">
        <v>0.22025835589807499</v>
      </c>
      <c r="K279">
        <v>20.6476119994303</v>
      </c>
    </row>
    <row r="280" spans="1:11" x14ac:dyDescent="0.2">
      <c r="A280" t="s">
        <v>36</v>
      </c>
      <c r="B280" t="s">
        <v>73</v>
      </c>
      <c r="C280" t="s">
        <v>38</v>
      </c>
      <c r="D280">
        <v>2</v>
      </c>
      <c r="F280">
        <v>237</v>
      </c>
      <c r="G280">
        <v>253</v>
      </c>
      <c r="H280">
        <v>8.9436430822013904</v>
      </c>
      <c r="J280">
        <v>1.34636066618825E-2</v>
      </c>
      <c r="K280" s="12">
        <v>71.285972577822207</v>
      </c>
    </row>
    <row r="281" spans="1:11" x14ac:dyDescent="0.2">
      <c r="A281" t="s">
        <v>36</v>
      </c>
      <c r="B281" t="s">
        <v>73</v>
      </c>
      <c r="C281" t="s">
        <v>37</v>
      </c>
      <c r="D281">
        <v>2</v>
      </c>
      <c r="F281">
        <v>269</v>
      </c>
      <c r="G281">
        <v>253</v>
      </c>
      <c r="H281">
        <v>8.9436430822013904</v>
      </c>
      <c r="I281" s="2">
        <v>2.0250179219474401E-2</v>
      </c>
      <c r="J281">
        <v>1.34636066618825E-2</v>
      </c>
      <c r="K281">
        <v>71.285972577822207</v>
      </c>
    </row>
    <row r="282" spans="1:11" x14ac:dyDescent="0.2">
      <c r="A282" t="s">
        <v>36</v>
      </c>
      <c r="B282" t="s">
        <v>21</v>
      </c>
      <c r="C282" t="s">
        <v>37</v>
      </c>
      <c r="D282">
        <v>2</v>
      </c>
      <c r="F282">
        <v>526</v>
      </c>
      <c r="G282">
        <v>563</v>
      </c>
      <c r="H282">
        <v>9.1766746713987395</v>
      </c>
      <c r="I282">
        <v>0.61906145822443204</v>
      </c>
      <c r="J282">
        <v>0.689191149069458</v>
      </c>
      <c r="K282" s="9">
        <v>14.390544633658999</v>
      </c>
    </row>
    <row r="283" spans="1:11" x14ac:dyDescent="0.2">
      <c r="A283" t="s">
        <v>36</v>
      </c>
      <c r="B283" t="s">
        <v>21</v>
      </c>
      <c r="C283" t="s">
        <v>38</v>
      </c>
      <c r="D283">
        <v>2</v>
      </c>
      <c r="F283">
        <v>599</v>
      </c>
      <c r="G283">
        <v>563</v>
      </c>
      <c r="H283">
        <v>9.1766746713987395</v>
      </c>
      <c r="I283">
        <v>0.75932083991448396</v>
      </c>
      <c r="J283">
        <v>0.689191149069458</v>
      </c>
      <c r="K283">
        <v>14.390544633658999</v>
      </c>
    </row>
    <row r="284" spans="1:11" x14ac:dyDescent="0.2">
      <c r="A284" t="s">
        <v>128</v>
      </c>
      <c r="B284" t="s">
        <v>21</v>
      </c>
      <c r="C284" t="s">
        <v>129</v>
      </c>
      <c r="D284">
        <v>2</v>
      </c>
      <c r="F284">
        <v>527</v>
      </c>
      <c r="G284">
        <v>495</v>
      </c>
      <c r="H284">
        <v>9.2946290752528995</v>
      </c>
      <c r="I284">
        <v>0.62097432456650403</v>
      </c>
      <c r="J284">
        <v>0.55908529318540301</v>
      </c>
      <c r="K284" s="9">
        <v>15.654911443406901</v>
      </c>
    </row>
    <row r="285" spans="1:11" x14ac:dyDescent="0.2">
      <c r="A285" t="s">
        <v>128</v>
      </c>
      <c r="B285" t="s">
        <v>21</v>
      </c>
      <c r="C285" t="s">
        <v>130</v>
      </c>
      <c r="D285">
        <v>2</v>
      </c>
      <c r="F285">
        <v>462</v>
      </c>
      <c r="G285">
        <v>495</v>
      </c>
      <c r="H285">
        <v>9.2946290752528995</v>
      </c>
      <c r="I285">
        <v>0.49719626180430199</v>
      </c>
      <c r="J285">
        <v>0.55908529318540301</v>
      </c>
      <c r="K285">
        <v>15.654911443406901</v>
      </c>
    </row>
    <row r="286" spans="1:11" x14ac:dyDescent="0.2">
      <c r="A286" t="s">
        <v>131</v>
      </c>
      <c r="B286" t="s">
        <v>73</v>
      </c>
      <c r="C286" t="s">
        <v>133</v>
      </c>
      <c r="D286">
        <v>2</v>
      </c>
      <c r="F286">
        <v>259</v>
      </c>
      <c r="G286">
        <v>243</v>
      </c>
      <c r="H286">
        <v>9.6224840326416707</v>
      </c>
      <c r="I286" s="2">
        <v>1.5930234465267899E-2</v>
      </c>
      <c r="J286">
        <v>9.1040873589845993E-3</v>
      </c>
      <c r="K286" s="12">
        <v>106.03621687496999</v>
      </c>
    </row>
    <row r="287" spans="1:11" x14ac:dyDescent="0.2">
      <c r="A287" t="s">
        <v>131</v>
      </c>
      <c r="B287" t="s">
        <v>73</v>
      </c>
      <c r="C287" t="s">
        <v>132</v>
      </c>
      <c r="D287">
        <v>2</v>
      </c>
      <c r="F287">
        <v>226</v>
      </c>
      <c r="G287">
        <v>243</v>
      </c>
      <c r="H287">
        <v>9.6224840326416707</v>
      </c>
      <c r="J287">
        <v>9.1040873589845993E-3</v>
      </c>
      <c r="K287">
        <v>106.03621687496999</v>
      </c>
    </row>
    <row r="288" spans="1:11" x14ac:dyDescent="0.2">
      <c r="A288" t="s">
        <v>104</v>
      </c>
      <c r="B288" t="s">
        <v>73</v>
      </c>
      <c r="C288" t="s">
        <v>106</v>
      </c>
      <c r="D288">
        <v>2</v>
      </c>
      <c r="F288">
        <v>312</v>
      </c>
      <c r="G288">
        <v>335</v>
      </c>
      <c r="H288">
        <v>9.7095259506212397</v>
      </c>
      <c r="I288" s="2">
        <v>3.9312457996986697E-2</v>
      </c>
      <c r="J288">
        <v>4.9799397536479197E-2</v>
      </c>
      <c r="K288" s="12">
        <v>29.7810271975139</v>
      </c>
    </row>
    <row r="289" spans="1:11" x14ac:dyDescent="0.2">
      <c r="A289" t="s">
        <v>104</v>
      </c>
      <c r="B289" t="s">
        <v>73</v>
      </c>
      <c r="C289" t="s">
        <v>105</v>
      </c>
      <c r="D289">
        <v>2</v>
      </c>
      <c r="F289">
        <v>358</v>
      </c>
      <c r="G289">
        <v>335</v>
      </c>
      <c r="H289">
        <v>9.7095259506212397</v>
      </c>
      <c r="I289">
        <v>6.0286337075971697E-2</v>
      </c>
      <c r="J289">
        <v>4.9799397536479197E-2</v>
      </c>
      <c r="K289">
        <v>29.7810271975139</v>
      </c>
    </row>
    <row r="290" spans="1:11" x14ac:dyDescent="0.2">
      <c r="A290" t="s">
        <v>140</v>
      </c>
      <c r="B290" t="s">
        <v>21</v>
      </c>
      <c r="C290" t="s">
        <v>142</v>
      </c>
      <c r="D290">
        <v>2</v>
      </c>
      <c r="F290">
        <v>460</v>
      </c>
      <c r="G290">
        <v>494</v>
      </c>
      <c r="H290">
        <v>9.7334536681548993</v>
      </c>
      <c r="I290">
        <v>0.49340697357777602</v>
      </c>
      <c r="J290">
        <v>0.55814720795786199</v>
      </c>
      <c r="K290" s="9">
        <v>16.4036505398843</v>
      </c>
    </row>
    <row r="291" spans="1:11" x14ac:dyDescent="0.2">
      <c r="A291" t="s">
        <v>140</v>
      </c>
      <c r="B291" t="s">
        <v>21</v>
      </c>
      <c r="C291" t="s">
        <v>141</v>
      </c>
      <c r="D291">
        <v>2</v>
      </c>
      <c r="F291">
        <v>528</v>
      </c>
      <c r="G291">
        <v>494</v>
      </c>
      <c r="H291">
        <v>9.7334536681548993</v>
      </c>
      <c r="I291">
        <v>0.62288744233794702</v>
      </c>
      <c r="J291">
        <v>0.55814720795786199</v>
      </c>
      <c r="K291">
        <v>16.4036505398843</v>
      </c>
    </row>
    <row r="292" spans="1:11" x14ac:dyDescent="0.2">
      <c r="A292" t="s">
        <v>146</v>
      </c>
      <c r="B292" t="s">
        <v>13</v>
      </c>
      <c r="C292" t="s">
        <v>148</v>
      </c>
      <c r="D292">
        <v>2</v>
      </c>
      <c r="F292">
        <v>2092</v>
      </c>
      <c r="G292">
        <v>1957</v>
      </c>
      <c r="H292">
        <v>9.7556888564316697</v>
      </c>
      <c r="I292">
        <v>2.2299871768548298</v>
      </c>
      <c r="J292">
        <v>2.06778067049627</v>
      </c>
      <c r="K292" s="5">
        <v>11.0937607876171</v>
      </c>
    </row>
    <row r="293" spans="1:11" x14ac:dyDescent="0.2">
      <c r="A293" t="s">
        <v>146</v>
      </c>
      <c r="B293" t="s">
        <v>13</v>
      </c>
      <c r="C293" t="s">
        <v>147</v>
      </c>
      <c r="D293">
        <v>2</v>
      </c>
      <c r="F293">
        <v>1822</v>
      </c>
      <c r="G293">
        <v>1957</v>
      </c>
      <c r="H293">
        <v>9.7556888564316697</v>
      </c>
      <c r="I293">
        <v>1.9055741641377</v>
      </c>
      <c r="J293">
        <v>2.06778067049627</v>
      </c>
      <c r="K293">
        <v>11.0937607876171</v>
      </c>
    </row>
    <row r="294" spans="1:11" x14ac:dyDescent="0.2">
      <c r="A294" t="s">
        <v>24</v>
      </c>
      <c r="B294" t="s">
        <v>21</v>
      </c>
      <c r="C294" t="s">
        <v>25</v>
      </c>
      <c r="D294">
        <v>2</v>
      </c>
      <c r="F294">
        <v>563</v>
      </c>
      <c r="G294">
        <v>525</v>
      </c>
      <c r="H294">
        <v>10.2362124514624</v>
      </c>
      <c r="I294">
        <v>0.68999956904484006</v>
      </c>
      <c r="J294">
        <v>0.617331581233446</v>
      </c>
      <c r="K294" s="9">
        <v>16.647140214</v>
      </c>
    </row>
    <row r="295" spans="1:11" x14ac:dyDescent="0.2">
      <c r="A295" t="s">
        <v>24</v>
      </c>
      <c r="B295" t="s">
        <v>21</v>
      </c>
      <c r="C295" t="s">
        <v>26</v>
      </c>
      <c r="D295">
        <v>2</v>
      </c>
      <c r="F295">
        <v>487</v>
      </c>
      <c r="G295">
        <v>525</v>
      </c>
      <c r="H295">
        <v>10.2362124514624</v>
      </c>
      <c r="I295">
        <v>0.54466359342205295</v>
      </c>
      <c r="J295">
        <v>0.617331581233446</v>
      </c>
      <c r="K295">
        <v>16.647140214</v>
      </c>
    </row>
    <row r="296" spans="1:11" x14ac:dyDescent="0.2">
      <c r="A296" t="s">
        <v>116</v>
      </c>
      <c r="B296" t="s">
        <v>21</v>
      </c>
      <c r="C296" t="s">
        <v>118</v>
      </c>
      <c r="D296">
        <v>2</v>
      </c>
      <c r="F296">
        <v>491</v>
      </c>
      <c r="G296">
        <v>531</v>
      </c>
      <c r="H296">
        <v>10.653209509401799</v>
      </c>
      <c r="I296">
        <v>0.55227517457738695</v>
      </c>
      <c r="J296">
        <v>0.62882741751424398</v>
      </c>
      <c r="K296" s="9">
        <v>17.216364486672401</v>
      </c>
    </row>
    <row r="297" spans="1:11" x14ac:dyDescent="0.2">
      <c r="A297" t="s">
        <v>116</v>
      </c>
      <c r="B297" t="s">
        <v>21</v>
      </c>
      <c r="C297" t="s">
        <v>117</v>
      </c>
      <c r="D297">
        <v>2</v>
      </c>
      <c r="F297">
        <v>571</v>
      </c>
      <c r="G297">
        <v>531</v>
      </c>
      <c r="H297">
        <v>10.653209509401799</v>
      </c>
      <c r="I297">
        <v>0.70537966045110001</v>
      </c>
      <c r="J297">
        <v>0.62882741751424398</v>
      </c>
      <c r="K297">
        <v>17.216364486672401</v>
      </c>
    </row>
    <row r="298" spans="1:11" x14ac:dyDescent="0.2">
      <c r="A298" t="s">
        <v>131</v>
      </c>
      <c r="B298" t="s">
        <v>21</v>
      </c>
      <c r="C298" t="s">
        <v>132</v>
      </c>
      <c r="D298">
        <v>2</v>
      </c>
      <c r="F298">
        <v>514</v>
      </c>
      <c r="G298">
        <v>558</v>
      </c>
      <c r="H298">
        <v>11.151504792906101</v>
      </c>
      <c r="I298">
        <v>0.59612691442721</v>
      </c>
      <c r="J298">
        <v>0.68061853901965497</v>
      </c>
      <c r="K298" s="9">
        <v>17.555972186370401</v>
      </c>
    </row>
    <row r="299" spans="1:11" x14ac:dyDescent="0.2">
      <c r="A299" t="s">
        <v>131</v>
      </c>
      <c r="B299" t="s">
        <v>21</v>
      </c>
      <c r="C299" t="s">
        <v>133</v>
      </c>
      <c r="D299">
        <v>2</v>
      </c>
      <c r="F299">
        <v>602</v>
      </c>
      <c r="G299">
        <v>558</v>
      </c>
      <c r="H299">
        <v>11.151504792906101</v>
      </c>
      <c r="I299">
        <v>0.76511016361210005</v>
      </c>
      <c r="J299">
        <v>0.68061853901965497</v>
      </c>
      <c r="K299">
        <v>17.555972186370401</v>
      </c>
    </row>
    <row r="300" spans="1:11" x14ac:dyDescent="0.2">
      <c r="A300" t="s">
        <v>104</v>
      </c>
      <c r="B300" t="s">
        <v>13</v>
      </c>
      <c r="C300" t="s">
        <v>105</v>
      </c>
      <c r="D300">
        <v>2</v>
      </c>
      <c r="F300">
        <v>1766</v>
      </c>
      <c r="G300">
        <v>1636</v>
      </c>
      <c r="H300">
        <v>11.284308767330399</v>
      </c>
      <c r="I300">
        <v>1.8386739538788901</v>
      </c>
      <c r="J300">
        <v>1.6837481973922499</v>
      </c>
      <c r="K300" s="5">
        <v>13.012522081606701</v>
      </c>
    </row>
    <row r="301" spans="1:11" x14ac:dyDescent="0.2">
      <c r="A301" t="s">
        <v>104</v>
      </c>
      <c r="B301" t="s">
        <v>13</v>
      </c>
      <c r="C301" t="s">
        <v>106</v>
      </c>
      <c r="D301">
        <v>2</v>
      </c>
      <c r="F301">
        <v>1505</v>
      </c>
      <c r="G301">
        <v>1636</v>
      </c>
      <c r="H301">
        <v>11.284308767330399</v>
      </c>
      <c r="I301">
        <v>1.5288224409055999</v>
      </c>
      <c r="J301">
        <v>1.6837481973922499</v>
      </c>
      <c r="K301">
        <v>13.012522081606701</v>
      </c>
    </row>
    <row r="302" spans="1:11" x14ac:dyDescent="0.2">
      <c r="A302" t="s">
        <v>98</v>
      </c>
      <c r="B302" t="s">
        <v>73</v>
      </c>
      <c r="C302" t="s">
        <v>99</v>
      </c>
      <c r="D302">
        <v>2</v>
      </c>
      <c r="F302">
        <v>306</v>
      </c>
      <c r="G302">
        <v>283</v>
      </c>
      <c r="H302">
        <v>11.493608457449101</v>
      </c>
      <c r="I302" s="2">
        <v>3.6615123644997E-2</v>
      </c>
      <c r="J302">
        <v>2.64873920497311E-2</v>
      </c>
      <c r="K302">
        <v>54.073935822779298</v>
      </c>
    </row>
    <row r="303" spans="1:11" x14ac:dyDescent="0.2">
      <c r="A303" t="s">
        <v>98</v>
      </c>
      <c r="B303" t="s">
        <v>73</v>
      </c>
      <c r="C303" t="s">
        <v>100</v>
      </c>
      <c r="D303">
        <v>2</v>
      </c>
      <c r="F303">
        <v>260</v>
      </c>
      <c r="G303">
        <v>283</v>
      </c>
      <c r="H303">
        <v>11.493608457449101</v>
      </c>
      <c r="J303">
        <v>2.64873920497311E-2</v>
      </c>
      <c r="K303" s="12">
        <v>54.073935822779298</v>
      </c>
    </row>
    <row r="304" spans="1:11" x14ac:dyDescent="0.2">
      <c r="A304" t="s">
        <v>12</v>
      </c>
      <c r="B304" t="s">
        <v>21</v>
      </c>
      <c r="C304" t="s">
        <v>14</v>
      </c>
      <c r="D304">
        <v>2</v>
      </c>
      <c r="F304">
        <v>641</v>
      </c>
      <c r="G304">
        <v>699</v>
      </c>
      <c r="H304">
        <v>11.7345331355707</v>
      </c>
      <c r="I304">
        <v>0.84053682797701401</v>
      </c>
      <c r="J304">
        <v>0.95352535470756505</v>
      </c>
      <c r="K304" s="9">
        <v>16.757803670979001</v>
      </c>
    </row>
    <row r="305" spans="1:11" x14ac:dyDescent="0.2">
      <c r="A305" t="s">
        <v>12</v>
      </c>
      <c r="B305" t="s">
        <v>21</v>
      </c>
      <c r="C305" t="s">
        <v>15</v>
      </c>
      <c r="D305">
        <v>2</v>
      </c>
      <c r="F305">
        <v>757</v>
      </c>
      <c r="G305">
        <v>699</v>
      </c>
      <c r="H305">
        <v>11.7345331355707</v>
      </c>
      <c r="I305">
        <v>1.0665138814381101</v>
      </c>
      <c r="J305">
        <v>0.95352535470756505</v>
      </c>
      <c r="K305">
        <v>16.757803670979001</v>
      </c>
    </row>
    <row r="306" spans="1:11" x14ac:dyDescent="0.2">
      <c r="A306" t="s">
        <v>140</v>
      </c>
      <c r="B306" t="s">
        <v>13</v>
      </c>
      <c r="C306" t="s">
        <v>142</v>
      </c>
      <c r="D306">
        <v>2</v>
      </c>
      <c r="F306">
        <v>2520</v>
      </c>
      <c r="G306">
        <v>2324</v>
      </c>
      <c r="H306">
        <v>11.927102333266999</v>
      </c>
      <c r="I306">
        <v>2.74982615122825</v>
      </c>
      <c r="J306">
        <v>2.5116434684531201</v>
      </c>
      <c r="K306" s="5">
        <v>13.411186123102199</v>
      </c>
    </row>
    <row r="307" spans="1:11" x14ac:dyDescent="0.2">
      <c r="A307" t="s">
        <v>140</v>
      </c>
      <c r="B307" t="s">
        <v>13</v>
      </c>
      <c r="C307" t="s">
        <v>141</v>
      </c>
      <c r="D307">
        <v>2</v>
      </c>
      <c r="F307">
        <v>2128</v>
      </c>
      <c r="G307">
        <v>2324</v>
      </c>
      <c r="H307">
        <v>11.927102333266999</v>
      </c>
      <c r="I307">
        <v>2.273460785678</v>
      </c>
      <c r="J307">
        <v>2.5116434684531201</v>
      </c>
      <c r="K307">
        <v>13.411186123102199</v>
      </c>
    </row>
    <row r="308" spans="1:11" x14ac:dyDescent="0.2">
      <c r="A308" t="s">
        <v>74</v>
      </c>
      <c r="B308" t="s">
        <v>17</v>
      </c>
      <c r="C308" t="s">
        <v>76</v>
      </c>
      <c r="D308">
        <v>2</v>
      </c>
      <c r="F308">
        <v>639</v>
      </c>
      <c r="G308">
        <v>588</v>
      </c>
      <c r="H308">
        <v>12.2661380409911</v>
      </c>
      <c r="I308">
        <v>0.83448562155981698</v>
      </c>
      <c r="J308">
        <v>0.74384534907497202</v>
      </c>
      <c r="K308" s="7">
        <v>17.2327087619312</v>
      </c>
    </row>
    <row r="309" spans="1:11" x14ac:dyDescent="0.2">
      <c r="A309" t="s">
        <v>74</v>
      </c>
      <c r="B309" t="s">
        <v>17</v>
      </c>
      <c r="C309" t="s">
        <v>75</v>
      </c>
      <c r="D309">
        <v>2</v>
      </c>
      <c r="F309">
        <v>537</v>
      </c>
      <c r="G309">
        <v>588</v>
      </c>
      <c r="H309">
        <v>12.2661380409911</v>
      </c>
      <c r="I309">
        <v>0.65320507659012705</v>
      </c>
      <c r="J309">
        <v>0.74384534907497202</v>
      </c>
      <c r="K309">
        <v>17.2327087619312</v>
      </c>
    </row>
    <row r="310" spans="1:11" x14ac:dyDescent="0.2">
      <c r="A310" t="s">
        <v>66</v>
      </c>
      <c r="B310" t="s">
        <v>21</v>
      </c>
      <c r="C310" t="s">
        <v>69</v>
      </c>
      <c r="D310">
        <v>2</v>
      </c>
      <c r="F310">
        <v>242</v>
      </c>
      <c r="G310">
        <v>221</v>
      </c>
      <c r="H310">
        <v>13.438228420739801</v>
      </c>
      <c r="I310">
        <v>9.1237402996466099E-2</v>
      </c>
      <c r="J310">
        <v>5.5137913631900903E-2</v>
      </c>
      <c r="K310" s="10">
        <v>92.5903504346132</v>
      </c>
    </row>
    <row r="311" spans="1:11" x14ac:dyDescent="0.2">
      <c r="A311" t="s">
        <v>66</v>
      </c>
      <c r="B311" t="s">
        <v>21</v>
      </c>
      <c r="C311" t="s">
        <v>67</v>
      </c>
      <c r="D311">
        <v>2</v>
      </c>
      <c r="F311">
        <v>200</v>
      </c>
      <c r="G311">
        <v>221</v>
      </c>
      <c r="H311">
        <v>13.438228420739801</v>
      </c>
      <c r="J311">
        <v>5.5137913631900903E-2</v>
      </c>
      <c r="K311">
        <v>92.5903504346132</v>
      </c>
    </row>
    <row r="312" spans="1:11" x14ac:dyDescent="0.2">
      <c r="A312" t="s">
        <v>63</v>
      </c>
      <c r="B312" t="s">
        <v>17</v>
      </c>
      <c r="C312" t="s">
        <v>64</v>
      </c>
      <c r="D312">
        <v>2</v>
      </c>
      <c r="F312">
        <v>5161</v>
      </c>
      <c r="G312">
        <v>5706</v>
      </c>
      <c r="H312">
        <v>13.507647940647299</v>
      </c>
      <c r="I312">
        <v>8.8122954310870298</v>
      </c>
      <c r="J312">
        <v>9.7702936781432008</v>
      </c>
      <c r="K312" s="7">
        <v>13.8666672502107</v>
      </c>
    </row>
    <row r="313" spans="1:11" x14ac:dyDescent="0.2">
      <c r="A313" t="s">
        <v>63</v>
      </c>
      <c r="B313" t="s">
        <v>17</v>
      </c>
      <c r="C313" t="s">
        <v>65</v>
      </c>
      <c r="D313">
        <v>2</v>
      </c>
      <c r="F313">
        <v>6251</v>
      </c>
      <c r="G313">
        <v>5706</v>
      </c>
      <c r="H313">
        <v>13.507647940647299</v>
      </c>
      <c r="I313">
        <v>10.728291925199301</v>
      </c>
      <c r="J313">
        <v>9.7702936781432008</v>
      </c>
      <c r="K313">
        <v>13.8666672502107</v>
      </c>
    </row>
    <row r="314" spans="1:11" x14ac:dyDescent="0.2">
      <c r="A314" t="s">
        <v>24</v>
      </c>
      <c r="B314" t="s">
        <v>73</v>
      </c>
      <c r="C314" t="s">
        <v>25</v>
      </c>
      <c r="D314">
        <v>2</v>
      </c>
      <c r="F314">
        <v>289</v>
      </c>
      <c r="G314">
        <v>320</v>
      </c>
      <c r="H314">
        <v>13.7001938854893</v>
      </c>
      <c r="J314">
        <v>4.3049015420417301E-2</v>
      </c>
      <c r="K314" s="12">
        <v>46.044708426509999</v>
      </c>
    </row>
    <row r="315" spans="1:11" x14ac:dyDescent="0.2">
      <c r="A315" t="s">
        <v>24</v>
      </c>
      <c r="B315" t="s">
        <v>73</v>
      </c>
      <c r="C315" t="s">
        <v>26</v>
      </c>
      <c r="D315">
        <v>2</v>
      </c>
      <c r="F315">
        <v>351</v>
      </c>
      <c r="G315">
        <v>320</v>
      </c>
      <c r="H315">
        <v>13.7001938854893</v>
      </c>
      <c r="I315" s="2">
        <v>5.7065140112046497E-2</v>
      </c>
      <c r="J315">
        <v>4.3049015420417301E-2</v>
      </c>
      <c r="K315">
        <v>46.044708426509999</v>
      </c>
    </row>
    <row r="316" spans="1:11" x14ac:dyDescent="0.2">
      <c r="A316" t="s">
        <v>77</v>
      </c>
      <c r="B316" t="s">
        <v>21</v>
      </c>
      <c r="C316" t="s">
        <v>79</v>
      </c>
      <c r="D316">
        <v>2</v>
      </c>
      <c r="F316">
        <v>409</v>
      </c>
      <c r="G316">
        <v>453</v>
      </c>
      <c r="H316">
        <v>13.7362906720565</v>
      </c>
      <c r="I316">
        <v>0.39722557019733001</v>
      </c>
      <c r="J316">
        <v>0.48046324359910703</v>
      </c>
      <c r="K316" s="9">
        <v>24.50048951578</v>
      </c>
    </row>
    <row r="317" spans="1:11" x14ac:dyDescent="0.2">
      <c r="A317" t="s">
        <v>77</v>
      </c>
      <c r="B317" t="s">
        <v>21</v>
      </c>
      <c r="C317" t="s">
        <v>78</v>
      </c>
      <c r="D317">
        <v>2</v>
      </c>
      <c r="F317">
        <v>497</v>
      </c>
      <c r="G317">
        <v>453</v>
      </c>
      <c r="H317">
        <v>13.7362906720565</v>
      </c>
      <c r="I317">
        <v>0.56370091700088498</v>
      </c>
      <c r="J317">
        <v>0.48046324359910703</v>
      </c>
      <c r="K317">
        <v>24.50048951578</v>
      </c>
    </row>
    <row r="318" spans="1:11" x14ac:dyDescent="0.2">
      <c r="A318" t="s">
        <v>89</v>
      </c>
      <c r="B318" t="s">
        <v>13</v>
      </c>
      <c r="C318" t="s">
        <v>90</v>
      </c>
      <c r="D318">
        <v>2</v>
      </c>
      <c r="F318">
        <v>5124</v>
      </c>
      <c r="G318">
        <v>4657</v>
      </c>
      <c r="H318">
        <v>14.181613348255</v>
      </c>
      <c r="I318">
        <v>6.0142348728816097</v>
      </c>
      <c r="J318">
        <v>5.4206645721449398</v>
      </c>
      <c r="K318" s="5">
        <v>15.485834962695501</v>
      </c>
    </row>
    <row r="319" spans="1:11" x14ac:dyDescent="0.2">
      <c r="A319" t="s">
        <v>89</v>
      </c>
      <c r="B319" t="s">
        <v>13</v>
      </c>
      <c r="C319" t="s">
        <v>91</v>
      </c>
      <c r="D319">
        <v>2</v>
      </c>
      <c r="F319">
        <v>4190</v>
      </c>
      <c r="G319">
        <v>4657</v>
      </c>
      <c r="H319">
        <v>14.181613348255</v>
      </c>
      <c r="I319">
        <v>4.8270942714082699</v>
      </c>
      <c r="J319">
        <v>5.4206645721449398</v>
      </c>
      <c r="K319">
        <v>15.485834962695501</v>
      </c>
    </row>
    <row r="320" spans="1:11" x14ac:dyDescent="0.2">
      <c r="A320" t="s">
        <v>16</v>
      </c>
      <c r="B320" t="s">
        <v>21</v>
      </c>
      <c r="C320" t="s">
        <v>19</v>
      </c>
      <c r="D320">
        <v>2</v>
      </c>
      <c r="F320">
        <v>466</v>
      </c>
      <c r="G320">
        <v>519</v>
      </c>
      <c r="H320">
        <v>14.441872602268599</v>
      </c>
      <c r="I320">
        <v>0.504778523706501</v>
      </c>
      <c r="J320">
        <v>0.60604085375252703</v>
      </c>
      <c r="K320" s="9">
        <v>23.629852611729699</v>
      </c>
    </row>
    <row r="321" spans="1:11" x14ac:dyDescent="0.2">
      <c r="A321" t="s">
        <v>16</v>
      </c>
      <c r="B321" t="s">
        <v>21</v>
      </c>
      <c r="C321" t="s">
        <v>18</v>
      </c>
      <c r="D321">
        <v>2</v>
      </c>
      <c r="F321">
        <v>572</v>
      </c>
      <c r="G321">
        <v>519</v>
      </c>
      <c r="H321">
        <v>14.441872602268599</v>
      </c>
      <c r="I321">
        <v>0.70730318379855295</v>
      </c>
      <c r="J321">
        <v>0.60604085375252703</v>
      </c>
      <c r="K321">
        <v>23.629852611729699</v>
      </c>
    </row>
    <row r="322" spans="1:11" x14ac:dyDescent="0.2">
      <c r="A322" t="s">
        <v>80</v>
      </c>
      <c r="B322" t="s">
        <v>73</v>
      </c>
      <c r="C322" t="s">
        <v>81</v>
      </c>
      <c r="D322">
        <v>2</v>
      </c>
      <c r="F322">
        <v>226</v>
      </c>
      <c r="G322">
        <v>253</v>
      </c>
      <c r="H322">
        <v>15.0923977012148</v>
      </c>
      <c r="J322">
        <v>1.3668920875265E-2</v>
      </c>
      <c r="K322" s="12">
        <v>117.853336281357</v>
      </c>
    </row>
    <row r="323" spans="1:11" x14ac:dyDescent="0.2">
      <c r="A323" t="s">
        <v>80</v>
      </c>
      <c r="B323" t="s">
        <v>73</v>
      </c>
      <c r="C323" t="s">
        <v>82</v>
      </c>
      <c r="D323">
        <v>2</v>
      </c>
      <c r="F323">
        <v>280</v>
      </c>
      <c r="G323">
        <v>253</v>
      </c>
      <c r="H323">
        <v>15.0923977012148</v>
      </c>
      <c r="I323" s="2">
        <v>2.5059901497828701E-2</v>
      </c>
      <c r="J323">
        <v>1.3668920875265E-2</v>
      </c>
      <c r="K323">
        <v>117.853336281357</v>
      </c>
    </row>
    <row r="324" spans="1:11" x14ac:dyDescent="0.2">
      <c r="A324" t="s">
        <v>149</v>
      </c>
      <c r="B324" t="s">
        <v>21</v>
      </c>
      <c r="C324" t="s">
        <v>150</v>
      </c>
      <c r="E324">
        <v>0</v>
      </c>
      <c r="F324">
        <v>204</v>
      </c>
      <c r="G324">
        <v>184</v>
      </c>
      <c r="H324">
        <v>15.371886547533601</v>
      </c>
      <c r="I324">
        <v>1.28392597810905E-2</v>
      </c>
      <c r="J324">
        <v>6.41962989054527E-3</v>
      </c>
      <c r="K324" s="2">
        <v>141.421356237309</v>
      </c>
    </row>
    <row r="325" spans="1:11" x14ac:dyDescent="0.2">
      <c r="A325" t="s">
        <v>149</v>
      </c>
      <c r="B325" t="s">
        <v>21</v>
      </c>
      <c r="C325" t="s">
        <v>151</v>
      </c>
      <c r="E325">
        <v>0</v>
      </c>
      <c r="F325">
        <v>164</v>
      </c>
      <c r="G325">
        <v>184</v>
      </c>
      <c r="H325">
        <v>15.371886547533601</v>
      </c>
      <c r="J325">
        <v>6.41962989054527E-3</v>
      </c>
      <c r="K325">
        <v>141.421356237309</v>
      </c>
    </row>
    <row r="326" spans="1:11" x14ac:dyDescent="0.2">
      <c r="A326" t="s">
        <v>152</v>
      </c>
      <c r="B326" t="s">
        <v>17</v>
      </c>
      <c r="C326" t="s">
        <v>153</v>
      </c>
      <c r="D326">
        <v>2</v>
      </c>
      <c r="F326">
        <v>208</v>
      </c>
      <c r="G326">
        <v>188</v>
      </c>
      <c r="H326">
        <v>15.4620682819458</v>
      </c>
      <c r="I326">
        <v>6.6309970942486501E-2</v>
      </c>
      <c r="J326">
        <v>3.3154985471243202E-2</v>
      </c>
      <c r="K326" s="2">
        <v>141.421356237309</v>
      </c>
    </row>
    <row r="327" spans="1:11" x14ac:dyDescent="0.2">
      <c r="A327" t="s">
        <v>152</v>
      </c>
      <c r="B327" t="s">
        <v>17</v>
      </c>
      <c r="C327" t="s">
        <v>154</v>
      </c>
      <c r="D327">
        <v>2</v>
      </c>
      <c r="F327">
        <v>167</v>
      </c>
      <c r="G327">
        <v>188</v>
      </c>
      <c r="H327">
        <v>15.4620682819458</v>
      </c>
      <c r="J327">
        <v>3.3154985471243202E-2</v>
      </c>
      <c r="K327">
        <v>141.421356237309</v>
      </c>
    </row>
    <row r="328" spans="1:11" x14ac:dyDescent="0.2">
      <c r="A328" t="s">
        <v>48</v>
      </c>
      <c r="B328" t="s">
        <v>73</v>
      </c>
      <c r="C328" t="s">
        <v>49</v>
      </c>
      <c r="D328">
        <v>2</v>
      </c>
      <c r="F328">
        <v>261</v>
      </c>
      <c r="G328">
        <v>235</v>
      </c>
      <c r="H328">
        <v>15.6466181368938</v>
      </c>
      <c r="I328" s="2">
        <v>1.6789691416825601E-2</v>
      </c>
      <c r="J328">
        <v>8.3948457084128403E-3</v>
      </c>
      <c r="K328">
        <v>141.421356237309</v>
      </c>
    </row>
    <row r="329" spans="1:11" x14ac:dyDescent="0.2">
      <c r="A329" t="s">
        <v>48</v>
      </c>
      <c r="B329" t="s">
        <v>73</v>
      </c>
      <c r="C329" t="s">
        <v>50</v>
      </c>
      <c r="D329">
        <v>2</v>
      </c>
      <c r="F329">
        <v>209</v>
      </c>
      <c r="G329">
        <v>235</v>
      </c>
      <c r="H329">
        <v>15.6466181368938</v>
      </c>
      <c r="J329">
        <v>8.3948457084128403E-3</v>
      </c>
      <c r="K329" s="12">
        <v>141.421356237309</v>
      </c>
    </row>
    <row r="330" spans="1:11" x14ac:dyDescent="0.2">
      <c r="A330" t="s">
        <v>86</v>
      </c>
      <c r="B330" t="s">
        <v>21</v>
      </c>
      <c r="C330" t="s">
        <v>87</v>
      </c>
      <c r="D330">
        <v>2</v>
      </c>
      <c r="F330">
        <v>836</v>
      </c>
      <c r="G330">
        <v>753</v>
      </c>
      <c r="H330">
        <v>15.692602320020301</v>
      </c>
      <c r="I330">
        <v>1.22162259248272</v>
      </c>
      <c r="J330">
        <v>1.05824602855045</v>
      </c>
      <c r="K330" s="9">
        <v>21.833235963418598</v>
      </c>
    </row>
    <row r="331" spans="1:11" x14ac:dyDescent="0.2">
      <c r="A331" t="s">
        <v>86</v>
      </c>
      <c r="B331" t="s">
        <v>21</v>
      </c>
      <c r="C331" t="s">
        <v>88</v>
      </c>
      <c r="D331">
        <v>2</v>
      </c>
      <c r="F331">
        <v>669</v>
      </c>
      <c r="G331">
        <v>753</v>
      </c>
      <c r="H331">
        <v>15.692602320020301</v>
      </c>
      <c r="I331">
        <v>0.89486946461819095</v>
      </c>
      <c r="J331">
        <v>1.05824602855045</v>
      </c>
      <c r="K331">
        <v>21.833235963418598</v>
      </c>
    </row>
    <row r="332" spans="1:11" x14ac:dyDescent="0.2">
      <c r="A332" t="s">
        <v>33</v>
      </c>
      <c r="B332" t="s">
        <v>17</v>
      </c>
      <c r="C332" t="s">
        <v>35</v>
      </c>
      <c r="D332">
        <v>2</v>
      </c>
      <c r="F332">
        <v>248</v>
      </c>
      <c r="G332">
        <v>280</v>
      </c>
      <c r="H332">
        <v>15.9383639408774</v>
      </c>
      <c r="I332">
        <v>0.13801264758218901</v>
      </c>
      <c r="J332">
        <v>0.194321681794215</v>
      </c>
      <c r="K332" s="8">
        <v>40.9799869636309</v>
      </c>
    </row>
    <row r="333" spans="1:11" x14ac:dyDescent="0.2">
      <c r="A333" t="s">
        <v>33</v>
      </c>
      <c r="B333" t="s">
        <v>17</v>
      </c>
      <c r="C333" t="s">
        <v>34</v>
      </c>
      <c r="D333">
        <v>2</v>
      </c>
      <c r="F333">
        <v>311</v>
      </c>
      <c r="G333">
        <v>280</v>
      </c>
      <c r="H333">
        <v>15.9383639408774</v>
      </c>
      <c r="I333">
        <v>0.25063071600624098</v>
      </c>
      <c r="J333">
        <v>0.194321681794215</v>
      </c>
      <c r="K333">
        <v>40.9799869636309</v>
      </c>
    </row>
    <row r="334" spans="1:11" x14ac:dyDescent="0.2">
      <c r="A334" t="s">
        <v>152</v>
      </c>
      <c r="B334" t="s">
        <v>73</v>
      </c>
      <c r="C334" t="s">
        <v>153</v>
      </c>
      <c r="D334">
        <v>2</v>
      </c>
      <c r="F334">
        <v>318</v>
      </c>
      <c r="G334">
        <v>285</v>
      </c>
      <c r="H334">
        <v>16.375104406425301</v>
      </c>
      <c r="I334" s="3">
        <v>4.2019754394101501E-2</v>
      </c>
      <c r="J334">
        <v>2.7481134339326699E-2</v>
      </c>
      <c r="K334" s="13">
        <v>74.817558131975204</v>
      </c>
    </row>
    <row r="335" spans="1:11" x14ac:dyDescent="0.2">
      <c r="A335" t="s">
        <v>152</v>
      </c>
      <c r="B335" t="s">
        <v>73</v>
      </c>
      <c r="C335" t="s">
        <v>154</v>
      </c>
      <c r="D335">
        <v>2</v>
      </c>
      <c r="F335">
        <v>252</v>
      </c>
      <c r="G335">
        <v>285</v>
      </c>
      <c r="H335">
        <v>16.375104406425301</v>
      </c>
      <c r="J335">
        <v>2.7481134339326699E-2</v>
      </c>
      <c r="K335">
        <v>74.817558131975204</v>
      </c>
    </row>
    <row r="336" spans="1:11" x14ac:dyDescent="0.2">
      <c r="A336" t="s">
        <v>54</v>
      </c>
      <c r="B336" t="s">
        <v>17</v>
      </c>
      <c r="C336" t="s">
        <v>56</v>
      </c>
      <c r="D336">
        <v>2</v>
      </c>
      <c r="F336">
        <v>2251</v>
      </c>
      <c r="G336">
        <v>2015</v>
      </c>
      <c r="H336">
        <v>16.563493832260502</v>
      </c>
      <c r="I336">
        <v>3.6867344593699301</v>
      </c>
      <c r="J336">
        <v>3.2699486798263799</v>
      </c>
      <c r="K336" s="7">
        <v>18.0254847934197</v>
      </c>
    </row>
    <row r="337" spans="1:11" x14ac:dyDescent="0.2">
      <c r="A337" t="s">
        <v>54</v>
      </c>
      <c r="B337" t="s">
        <v>17</v>
      </c>
      <c r="C337" t="s">
        <v>55</v>
      </c>
      <c r="D337">
        <v>2</v>
      </c>
      <c r="F337">
        <v>1779</v>
      </c>
      <c r="G337">
        <v>2015</v>
      </c>
      <c r="H337">
        <v>16.563493832260502</v>
      </c>
      <c r="I337">
        <v>2.8531629002828298</v>
      </c>
      <c r="J337">
        <v>3.2699486798263799</v>
      </c>
      <c r="K337">
        <v>18.0254847934197</v>
      </c>
    </row>
    <row r="338" spans="1:11" x14ac:dyDescent="0.2">
      <c r="A338" t="s">
        <v>16</v>
      </c>
      <c r="B338" t="s">
        <v>73</v>
      </c>
      <c r="C338" t="s">
        <v>19</v>
      </c>
      <c r="D338">
        <v>2</v>
      </c>
      <c r="F338">
        <v>226</v>
      </c>
      <c r="G338">
        <v>256</v>
      </c>
      <c r="H338">
        <v>16.572815184059699</v>
      </c>
      <c r="J338">
        <v>1.49915239298968E-2</v>
      </c>
      <c r="K338" s="12">
        <v>119.932586885307</v>
      </c>
    </row>
    <row r="339" spans="1:11" x14ac:dyDescent="0.2">
      <c r="A339" t="s">
        <v>16</v>
      </c>
      <c r="B339" t="s">
        <v>73</v>
      </c>
      <c r="C339" t="s">
        <v>18</v>
      </c>
      <c r="D339">
        <v>2</v>
      </c>
      <c r="F339">
        <v>286</v>
      </c>
      <c r="G339">
        <v>256</v>
      </c>
      <c r="H339">
        <v>16.572815184059699</v>
      </c>
      <c r="I339" s="2">
        <v>2.77051076070924E-2</v>
      </c>
      <c r="J339">
        <v>1.49915239298968E-2</v>
      </c>
      <c r="K339">
        <v>119.932586885307</v>
      </c>
    </row>
    <row r="340" spans="1:11" x14ac:dyDescent="0.2">
      <c r="A340" t="s">
        <v>128</v>
      </c>
      <c r="B340" t="s">
        <v>73</v>
      </c>
      <c r="C340" t="s">
        <v>130</v>
      </c>
      <c r="D340">
        <v>2</v>
      </c>
      <c r="F340">
        <v>335</v>
      </c>
      <c r="G340">
        <v>300</v>
      </c>
      <c r="H340">
        <v>16.7627984855575</v>
      </c>
      <c r="I340" s="2">
        <v>4.97397417159215E-2</v>
      </c>
      <c r="J340">
        <v>3.3911510214411703E-2</v>
      </c>
      <c r="K340" s="12">
        <v>66.008560268434195</v>
      </c>
    </row>
    <row r="341" spans="1:11" x14ac:dyDescent="0.2">
      <c r="A341" t="s">
        <v>128</v>
      </c>
      <c r="B341" t="s">
        <v>73</v>
      </c>
      <c r="C341" t="s">
        <v>129</v>
      </c>
      <c r="D341">
        <v>2</v>
      </c>
      <c r="F341">
        <v>264</v>
      </c>
      <c r="G341">
        <v>300</v>
      </c>
      <c r="H341">
        <v>16.7627984855575</v>
      </c>
      <c r="J341">
        <v>3.3911510214411703E-2</v>
      </c>
      <c r="K341">
        <v>66.008560268434195</v>
      </c>
    </row>
    <row r="342" spans="1:11" x14ac:dyDescent="0.2">
      <c r="A342" t="s">
        <v>77</v>
      </c>
      <c r="B342" t="s">
        <v>73</v>
      </c>
      <c r="C342" t="s">
        <v>78</v>
      </c>
      <c r="D342">
        <v>2</v>
      </c>
      <c r="F342">
        <v>329</v>
      </c>
      <c r="G342">
        <v>294</v>
      </c>
      <c r="H342">
        <v>16.8358757425368</v>
      </c>
      <c r="I342" s="2">
        <v>4.70071389462699E-2</v>
      </c>
      <c r="J342">
        <v>3.1468686705768897E-2</v>
      </c>
      <c r="K342" s="12">
        <v>69.830336747973206</v>
      </c>
    </row>
    <row r="343" spans="1:11" x14ac:dyDescent="0.2">
      <c r="A343" t="s">
        <v>77</v>
      </c>
      <c r="B343" t="s">
        <v>73</v>
      </c>
      <c r="C343" t="s">
        <v>79</v>
      </c>
      <c r="D343">
        <v>2</v>
      </c>
      <c r="F343">
        <v>259</v>
      </c>
      <c r="G343">
        <v>294</v>
      </c>
      <c r="H343">
        <v>16.8358757425368</v>
      </c>
      <c r="J343">
        <v>3.1468686705768897E-2</v>
      </c>
      <c r="K343">
        <v>69.830336747973206</v>
      </c>
    </row>
    <row r="344" spans="1:11" x14ac:dyDescent="0.2">
      <c r="A344" t="s">
        <v>12</v>
      </c>
      <c r="B344" t="s">
        <v>73</v>
      </c>
      <c r="C344" t="s">
        <v>15</v>
      </c>
      <c r="D344">
        <v>2</v>
      </c>
      <c r="F344">
        <v>350</v>
      </c>
      <c r="G344">
        <v>313</v>
      </c>
      <c r="H344">
        <v>16.9705627484771</v>
      </c>
      <c r="I344" s="2">
        <v>5.6605751136742898E-2</v>
      </c>
      <c r="J344">
        <v>3.9736318653772501E-2</v>
      </c>
      <c r="K344" s="12">
        <v>60.038224514009102</v>
      </c>
    </row>
    <row r="345" spans="1:11" x14ac:dyDescent="0.2">
      <c r="A345" t="s">
        <v>12</v>
      </c>
      <c r="B345" t="s">
        <v>73</v>
      </c>
      <c r="C345" t="s">
        <v>14</v>
      </c>
      <c r="D345">
        <v>2</v>
      </c>
      <c r="F345">
        <v>275</v>
      </c>
      <c r="G345">
        <v>313</v>
      </c>
      <c r="H345">
        <v>16.9705627484771</v>
      </c>
      <c r="J345">
        <v>3.9736318653772501E-2</v>
      </c>
      <c r="K345">
        <v>60.038224514009102</v>
      </c>
    </row>
    <row r="346" spans="1:11" x14ac:dyDescent="0.2">
      <c r="A346" t="s">
        <v>149</v>
      </c>
      <c r="B346" t="s">
        <v>17</v>
      </c>
      <c r="C346" t="s">
        <v>151</v>
      </c>
      <c r="E346">
        <v>0</v>
      </c>
      <c r="F346">
        <v>186</v>
      </c>
      <c r="G346">
        <v>166</v>
      </c>
      <c r="H346">
        <v>17.038717618952901</v>
      </c>
      <c r="I346" s="2">
        <v>1.33693690336342E-2</v>
      </c>
      <c r="J346">
        <v>6.6846845168171201E-3</v>
      </c>
      <c r="K346" s="8">
        <v>141.421356237309</v>
      </c>
    </row>
    <row r="347" spans="1:11" x14ac:dyDescent="0.2">
      <c r="A347" t="s">
        <v>149</v>
      </c>
      <c r="B347" t="s">
        <v>17</v>
      </c>
      <c r="C347" t="s">
        <v>150</v>
      </c>
      <c r="E347">
        <v>0</v>
      </c>
      <c r="F347">
        <v>146</v>
      </c>
      <c r="G347">
        <v>166</v>
      </c>
      <c r="H347">
        <v>17.038717618952901</v>
      </c>
      <c r="J347">
        <v>6.6846845168171201E-3</v>
      </c>
      <c r="K347">
        <v>141.421356237309</v>
      </c>
    </row>
    <row r="348" spans="1:11" x14ac:dyDescent="0.2">
      <c r="A348" t="s">
        <v>155</v>
      </c>
      <c r="B348" t="s">
        <v>13</v>
      </c>
      <c r="C348" t="s">
        <v>156</v>
      </c>
      <c r="D348">
        <v>2</v>
      </c>
      <c r="F348">
        <v>142</v>
      </c>
      <c r="G348">
        <v>162</v>
      </c>
      <c r="H348">
        <v>17.0756436323686</v>
      </c>
      <c r="J348">
        <v>2.8321658940436801E-2</v>
      </c>
      <c r="K348" s="2">
        <v>90.625272041517903</v>
      </c>
    </row>
    <row r="349" spans="1:11" x14ac:dyDescent="0.2">
      <c r="A349" t="s">
        <v>155</v>
      </c>
      <c r="B349" t="s">
        <v>13</v>
      </c>
      <c r="C349" t="s">
        <v>157</v>
      </c>
      <c r="D349">
        <v>2</v>
      </c>
      <c r="F349">
        <v>181</v>
      </c>
      <c r="G349">
        <v>162</v>
      </c>
      <c r="H349">
        <v>17.0756436323686</v>
      </c>
      <c r="I349" s="2">
        <v>4.64706720345925E-2</v>
      </c>
      <c r="J349">
        <v>2.8321658940436801E-2</v>
      </c>
      <c r="K349">
        <v>90.625272041517903</v>
      </c>
    </row>
    <row r="350" spans="1:11" x14ac:dyDescent="0.2">
      <c r="A350" t="s">
        <v>66</v>
      </c>
      <c r="B350" t="s">
        <v>73</v>
      </c>
      <c r="C350" t="s">
        <v>69</v>
      </c>
      <c r="D350">
        <v>2</v>
      </c>
      <c r="F350">
        <v>316</v>
      </c>
      <c r="G350">
        <v>281</v>
      </c>
      <c r="H350">
        <v>17.614759673686201</v>
      </c>
      <c r="I350">
        <v>4.1116252352916403E-2</v>
      </c>
      <c r="J350">
        <v>2.5763420389430101E-2</v>
      </c>
      <c r="K350" s="13">
        <v>84.275235412861903</v>
      </c>
    </row>
    <row r="351" spans="1:11" x14ac:dyDescent="0.2">
      <c r="A351" t="s">
        <v>66</v>
      </c>
      <c r="B351" t="s">
        <v>73</v>
      </c>
      <c r="C351" t="s">
        <v>67</v>
      </c>
      <c r="D351">
        <v>2</v>
      </c>
      <c r="F351">
        <v>246</v>
      </c>
      <c r="G351">
        <v>281</v>
      </c>
      <c r="H351">
        <v>17.614759673686201</v>
      </c>
      <c r="J351">
        <v>2.5763420389430101E-2</v>
      </c>
      <c r="K351">
        <v>84.275235412861903</v>
      </c>
    </row>
    <row r="352" spans="1:11" x14ac:dyDescent="0.2">
      <c r="A352" t="s">
        <v>143</v>
      </c>
      <c r="B352" t="s">
        <v>21</v>
      </c>
      <c r="C352" t="s">
        <v>145</v>
      </c>
      <c r="D352">
        <v>2</v>
      </c>
      <c r="F352">
        <v>649</v>
      </c>
      <c r="G352">
        <v>575</v>
      </c>
      <c r="H352">
        <v>18.200313672279801</v>
      </c>
      <c r="I352">
        <v>0.85604557880396503</v>
      </c>
      <c r="J352">
        <v>0.71368457879779201</v>
      </c>
      <c r="K352" s="9">
        <v>28.209781035323299</v>
      </c>
    </row>
    <row r="353" spans="1:11" x14ac:dyDescent="0.2">
      <c r="A353" t="s">
        <v>143</v>
      </c>
      <c r="B353" t="s">
        <v>21</v>
      </c>
      <c r="C353" t="s">
        <v>144</v>
      </c>
      <c r="D353">
        <v>2</v>
      </c>
      <c r="F353">
        <v>501</v>
      </c>
      <c r="G353">
        <v>575</v>
      </c>
      <c r="H353">
        <v>18.200313672279801</v>
      </c>
      <c r="I353">
        <v>0.57132357879161799</v>
      </c>
      <c r="J353">
        <v>0.71368457879779201</v>
      </c>
      <c r="K353">
        <v>28.209781035323299</v>
      </c>
    </row>
    <row r="354" spans="1:11" x14ac:dyDescent="0.2">
      <c r="A354" t="s">
        <v>122</v>
      </c>
      <c r="B354" t="s">
        <v>73</v>
      </c>
      <c r="C354" t="s">
        <v>124</v>
      </c>
      <c r="D354">
        <v>2</v>
      </c>
      <c r="F354">
        <v>356</v>
      </c>
      <c r="G354">
        <v>315</v>
      </c>
      <c r="H354">
        <v>18.661323637037601</v>
      </c>
      <c r="I354" s="2">
        <v>5.9365031254556E-2</v>
      </c>
      <c r="J354">
        <v>4.0678900330107098E-2</v>
      </c>
      <c r="K354" s="12">
        <v>64.9628666635233</v>
      </c>
    </row>
    <row r="355" spans="1:11" x14ac:dyDescent="0.2">
      <c r="A355" t="s">
        <v>122</v>
      </c>
      <c r="B355" t="s">
        <v>73</v>
      </c>
      <c r="C355" t="s">
        <v>123</v>
      </c>
      <c r="D355">
        <v>2</v>
      </c>
      <c r="F355">
        <v>273</v>
      </c>
      <c r="G355">
        <v>315</v>
      </c>
      <c r="H355">
        <v>18.661323637037601</v>
      </c>
      <c r="J355">
        <v>4.0678900330107098E-2</v>
      </c>
      <c r="K355">
        <v>64.9628666635233</v>
      </c>
    </row>
    <row r="356" spans="1:11" x14ac:dyDescent="0.2">
      <c r="A356" t="s">
        <v>158</v>
      </c>
      <c r="B356" t="s">
        <v>73</v>
      </c>
      <c r="C356" t="s">
        <v>159</v>
      </c>
      <c r="D356">
        <v>2</v>
      </c>
      <c r="F356">
        <v>252</v>
      </c>
      <c r="G356">
        <v>293</v>
      </c>
      <c r="H356">
        <v>19.789336538326499</v>
      </c>
      <c r="J356">
        <v>3.1113125411026E-2</v>
      </c>
      <c r="K356" s="13">
        <v>82.592553310508805</v>
      </c>
    </row>
    <row r="357" spans="1:11" x14ac:dyDescent="0.2">
      <c r="A357" t="s">
        <v>158</v>
      </c>
      <c r="B357" t="s">
        <v>73</v>
      </c>
      <c r="C357" t="s">
        <v>160</v>
      </c>
      <c r="D357">
        <v>2</v>
      </c>
      <c r="F357">
        <v>334</v>
      </c>
      <c r="G357">
        <v>293</v>
      </c>
      <c r="H357">
        <v>19.789336538326499</v>
      </c>
      <c r="I357" s="2">
        <v>4.9283736537500102E-2</v>
      </c>
      <c r="J357">
        <v>3.1113125411026E-2</v>
      </c>
      <c r="K357">
        <v>82.592553310508805</v>
      </c>
    </row>
    <row r="358" spans="1:11" x14ac:dyDescent="0.2">
      <c r="A358" t="s">
        <v>116</v>
      </c>
      <c r="B358" t="s">
        <v>73</v>
      </c>
      <c r="C358" t="s">
        <v>117</v>
      </c>
      <c r="D358">
        <v>2</v>
      </c>
      <c r="F358">
        <v>274</v>
      </c>
      <c r="G358">
        <v>325</v>
      </c>
      <c r="H358">
        <v>22.008562372832401</v>
      </c>
      <c r="J358">
        <v>4.5288272679607798E-2</v>
      </c>
      <c r="K358" s="12">
        <v>71.380610479773495</v>
      </c>
    </row>
    <row r="359" spans="1:11" x14ac:dyDescent="0.2">
      <c r="A359" t="s">
        <v>116</v>
      </c>
      <c r="B359" t="s">
        <v>73</v>
      </c>
      <c r="C359" t="s">
        <v>118</v>
      </c>
      <c r="D359">
        <v>2</v>
      </c>
      <c r="F359">
        <v>375</v>
      </c>
      <c r="G359">
        <v>325</v>
      </c>
      <c r="H359">
        <v>22.008562372832401</v>
      </c>
      <c r="I359" s="2">
        <v>6.8146945778600601E-2</v>
      </c>
      <c r="J359">
        <v>4.5288272679607798E-2</v>
      </c>
      <c r="K359">
        <v>71.380610479773495</v>
      </c>
    </row>
    <row r="360" spans="1:11" x14ac:dyDescent="0.2">
      <c r="A360" t="s">
        <v>83</v>
      </c>
      <c r="B360" t="s">
        <v>73</v>
      </c>
      <c r="C360" t="s">
        <v>85</v>
      </c>
      <c r="D360">
        <v>2</v>
      </c>
      <c r="F360">
        <v>236</v>
      </c>
      <c r="G360">
        <v>282</v>
      </c>
      <c r="H360">
        <v>23.068731868497199</v>
      </c>
      <c r="J360">
        <v>2.6410328532503399E-2</v>
      </c>
      <c r="K360">
        <v>107.856888336297</v>
      </c>
    </row>
    <row r="361" spans="1:11" x14ac:dyDescent="0.2">
      <c r="A361" t="s">
        <v>83</v>
      </c>
      <c r="B361" t="s">
        <v>73</v>
      </c>
      <c r="C361" t="s">
        <v>84</v>
      </c>
      <c r="D361">
        <v>2</v>
      </c>
      <c r="F361">
        <v>328</v>
      </c>
      <c r="G361">
        <v>282</v>
      </c>
      <c r="H361">
        <v>23.068731868497199</v>
      </c>
      <c r="I361" s="2">
        <v>4.6552518730957199E-2</v>
      </c>
      <c r="J361">
        <v>2.6410328532503399E-2</v>
      </c>
      <c r="K361" s="12">
        <v>107.856888336297</v>
      </c>
    </row>
    <row r="362" spans="1:11" x14ac:dyDescent="0.2">
      <c r="A362" t="s">
        <v>149</v>
      </c>
      <c r="B362" t="s">
        <v>73</v>
      </c>
      <c r="C362" t="s">
        <v>151</v>
      </c>
      <c r="E362">
        <v>0</v>
      </c>
      <c r="F362">
        <v>181</v>
      </c>
      <c r="G362">
        <v>220</v>
      </c>
      <c r="H362">
        <v>24.805112597432402</v>
      </c>
      <c r="J362">
        <v>3.8753569977686901E-3</v>
      </c>
      <c r="K362" s="13">
        <v>141.421356237309</v>
      </c>
    </row>
    <row r="363" spans="1:11" x14ac:dyDescent="0.2">
      <c r="A363" t="s">
        <v>149</v>
      </c>
      <c r="B363" t="s">
        <v>73</v>
      </c>
      <c r="C363" t="s">
        <v>150</v>
      </c>
      <c r="E363">
        <v>0</v>
      </c>
      <c r="F363">
        <v>258</v>
      </c>
      <c r="G363">
        <v>220</v>
      </c>
      <c r="H363">
        <v>24.805112597432402</v>
      </c>
      <c r="I363">
        <v>7.7507139955373897E-3</v>
      </c>
      <c r="J363">
        <v>3.8753569977686901E-3</v>
      </c>
      <c r="K363">
        <v>141.421356237309</v>
      </c>
    </row>
    <row r="364" spans="1:11" x14ac:dyDescent="0.2">
      <c r="A364" t="s">
        <v>77</v>
      </c>
      <c r="B364" t="s">
        <v>17</v>
      </c>
      <c r="C364" t="s">
        <v>78</v>
      </c>
      <c r="D364">
        <v>2</v>
      </c>
      <c r="F364">
        <v>208</v>
      </c>
      <c r="G364">
        <v>253</v>
      </c>
      <c r="H364">
        <v>25.1539961686914</v>
      </c>
      <c r="I364">
        <v>6.6309970942486501E-2</v>
      </c>
      <c r="J364">
        <v>0.14686199991729701</v>
      </c>
      <c r="K364" s="8">
        <v>77.567901783305899</v>
      </c>
    </row>
    <row r="365" spans="1:11" x14ac:dyDescent="0.2">
      <c r="A365" t="s">
        <v>77</v>
      </c>
      <c r="B365" t="s">
        <v>17</v>
      </c>
      <c r="C365" t="s">
        <v>79</v>
      </c>
      <c r="D365">
        <v>2</v>
      </c>
      <c r="F365">
        <v>298</v>
      </c>
      <c r="G365">
        <v>253</v>
      </c>
      <c r="H365">
        <v>25.1539961686914</v>
      </c>
      <c r="I365" s="14">
        <v>0.22741402889210799</v>
      </c>
      <c r="J365">
        <v>0.14686199991729701</v>
      </c>
      <c r="K365">
        <v>77.567901783305899</v>
      </c>
    </row>
    <row r="366" spans="1:11" x14ac:dyDescent="0.2">
      <c r="A366" t="s">
        <v>155</v>
      </c>
      <c r="B366" t="s">
        <v>21</v>
      </c>
      <c r="C366" t="s">
        <v>157</v>
      </c>
      <c r="D366">
        <v>2</v>
      </c>
      <c r="F366">
        <v>324</v>
      </c>
      <c r="G366">
        <v>272</v>
      </c>
      <c r="H366">
        <v>27.346671095612301</v>
      </c>
      <c r="I366">
        <v>0.23926202587999101</v>
      </c>
      <c r="J366">
        <v>0.14520228227114801</v>
      </c>
      <c r="K366" s="4">
        <v>91.610519479688506</v>
      </c>
    </row>
    <row r="367" spans="1:11" x14ac:dyDescent="0.2">
      <c r="A367" t="s">
        <v>155</v>
      </c>
      <c r="B367" t="s">
        <v>21</v>
      </c>
      <c r="C367" t="s">
        <v>156</v>
      </c>
      <c r="D367">
        <v>2</v>
      </c>
      <c r="F367">
        <v>219</v>
      </c>
      <c r="G367">
        <v>272</v>
      </c>
      <c r="H367">
        <v>27.346671095612301</v>
      </c>
      <c r="I367">
        <v>5.1142538662304601E-2</v>
      </c>
      <c r="J367">
        <v>0.14520228227114801</v>
      </c>
      <c r="K367">
        <v>91.610519479688506</v>
      </c>
    </row>
    <row r="368" spans="1:11" x14ac:dyDescent="0.2">
      <c r="A368" t="s">
        <v>158</v>
      </c>
      <c r="B368" t="s">
        <v>21</v>
      </c>
      <c r="C368" t="s">
        <v>159</v>
      </c>
      <c r="D368">
        <v>2</v>
      </c>
      <c r="F368">
        <v>197</v>
      </c>
      <c r="G368">
        <v>245</v>
      </c>
      <c r="H368">
        <v>27.707041222003401</v>
      </c>
      <c r="I368">
        <v>1.41214129615937E-2</v>
      </c>
      <c r="J368">
        <v>9.8377665460661207E-2</v>
      </c>
      <c r="K368" s="4">
        <v>121.12132813983099</v>
      </c>
    </row>
    <row r="369" spans="1:11" x14ac:dyDescent="0.2">
      <c r="A369" t="s">
        <v>158</v>
      </c>
      <c r="B369" t="s">
        <v>21</v>
      </c>
      <c r="C369" t="s">
        <v>160</v>
      </c>
      <c r="D369">
        <v>2</v>
      </c>
      <c r="F369">
        <v>293</v>
      </c>
      <c r="G369">
        <v>245</v>
      </c>
      <c r="H369">
        <v>27.707041222003401</v>
      </c>
      <c r="I369">
        <v>0.182633917959728</v>
      </c>
      <c r="J369">
        <v>9.8377665460661207E-2</v>
      </c>
      <c r="K369">
        <v>121.12132813983099</v>
      </c>
    </row>
    <row r="370" spans="1:11" x14ac:dyDescent="0.2">
      <c r="A370" t="s">
        <v>155</v>
      </c>
      <c r="B370" t="s">
        <v>17</v>
      </c>
      <c r="C370" t="s">
        <v>157</v>
      </c>
      <c r="D370">
        <v>2</v>
      </c>
      <c r="F370">
        <v>214</v>
      </c>
      <c r="G370">
        <v>179</v>
      </c>
      <c r="H370">
        <v>28.125815946355601</v>
      </c>
      <c r="I370">
        <v>7.7080748824145798E-2</v>
      </c>
      <c r="J370">
        <v>3.8540374412072899E-2</v>
      </c>
      <c r="K370" s="4">
        <v>141.421356237309</v>
      </c>
    </row>
    <row r="371" spans="1:11" x14ac:dyDescent="0.2">
      <c r="A371" t="s">
        <v>155</v>
      </c>
      <c r="B371" t="s">
        <v>17</v>
      </c>
      <c r="C371" t="s">
        <v>156</v>
      </c>
      <c r="D371">
        <v>2</v>
      </c>
      <c r="F371">
        <v>143</v>
      </c>
      <c r="G371">
        <v>179</v>
      </c>
      <c r="H371">
        <v>28.125815946355601</v>
      </c>
      <c r="I371">
        <v>0</v>
      </c>
      <c r="J371">
        <v>3.8540374412072899E-2</v>
      </c>
      <c r="K371">
        <v>141.421356237309</v>
      </c>
    </row>
    <row r="372" spans="1:11" x14ac:dyDescent="0.2">
      <c r="A372" t="s">
        <v>158</v>
      </c>
      <c r="B372" t="s">
        <v>17</v>
      </c>
      <c r="C372" t="s">
        <v>159</v>
      </c>
      <c r="D372">
        <v>2</v>
      </c>
      <c r="F372">
        <v>120</v>
      </c>
      <c r="G372">
        <v>159</v>
      </c>
      <c r="H372">
        <v>34.351559716948998</v>
      </c>
      <c r="I372">
        <v>0</v>
      </c>
      <c r="J372">
        <v>2.3271470812580401E-2</v>
      </c>
      <c r="K372">
        <v>141.421356237309</v>
      </c>
    </row>
    <row r="373" spans="1:11" x14ac:dyDescent="0.2">
      <c r="A373" t="s">
        <v>158</v>
      </c>
      <c r="B373" t="s">
        <v>17</v>
      </c>
      <c r="C373" t="s">
        <v>160</v>
      </c>
      <c r="D373">
        <v>2</v>
      </c>
      <c r="F373">
        <v>197</v>
      </c>
      <c r="G373">
        <v>159</v>
      </c>
      <c r="H373">
        <v>34.351559716948998</v>
      </c>
      <c r="I373">
        <v>4.6542941625160802E-2</v>
      </c>
      <c r="J373">
        <v>2.3271470812580401E-2</v>
      </c>
      <c r="K373">
        <v>141.421356237309</v>
      </c>
    </row>
    <row r="374" spans="1:11" x14ac:dyDescent="0.2">
      <c r="A374" t="s">
        <v>152</v>
      </c>
      <c r="B374" t="s">
        <v>13</v>
      </c>
      <c r="C374" t="s">
        <v>153</v>
      </c>
      <c r="D374">
        <v>2</v>
      </c>
      <c r="F374">
        <v>221</v>
      </c>
      <c r="G374">
        <v>177</v>
      </c>
      <c r="H374">
        <v>35.155591381025999</v>
      </c>
      <c r="I374">
        <v>8.5744319433976895E-2</v>
      </c>
      <c r="J374">
        <v>4.4118721024607302E-2</v>
      </c>
      <c r="K374">
        <v>133.429719731886</v>
      </c>
    </row>
    <row r="375" spans="1:11" x14ac:dyDescent="0.2">
      <c r="A375" t="s">
        <v>152</v>
      </c>
      <c r="B375" t="s">
        <v>13</v>
      </c>
      <c r="C375" t="s">
        <v>154</v>
      </c>
      <c r="D375">
        <v>2</v>
      </c>
      <c r="F375">
        <v>133</v>
      </c>
      <c r="G375">
        <v>177</v>
      </c>
      <c r="H375">
        <v>35.155591381025999</v>
      </c>
      <c r="I375">
        <v>2.4931226152376902E-3</v>
      </c>
      <c r="J375">
        <v>4.4118721024607302E-2</v>
      </c>
      <c r="K375">
        <v>133.429719731886</v>
      </c>
    </row>
    <row r="376" spans="1:11" x14ac:dyDescent="0.2">
      <c r="A376" t="s">
        <v>155</v>
      </c>
      <c r="B376" t="s">
        <v>73</v>
      </c>
      <c r="C376" t="s">
        <v>157</v>
      </c>
      <c r="D376">
        <v>2</v>
      </c>
      <c r="F376">
        <v>315</v>
      </c>
      <c r="G376">
        <v>252</v>
      </c>
      <c r="H376">
        <v>35.355339059327299</v>
      </c>
      <c r="I376">
        <v>4.0664898581975403E-2</v>
      </c>
      <c r="J376">
        <v>2.0332449290987702E-2</v>
      </c>
      <c r="K376" s="13">
        <v>141.421356237309</v>
      </c>
    </row>
    <row r="377" spans="1:11" x14ac:dyDescent="0.2">
      <c r="A377" t="s">
        <v>155</v>
      </c>
      <c r="B377" t="s">
        <v>73</v>
      </c>
      <c r="C377" t="s">
        <v>156</v>
      </c>
      <c r="D377">
        <v>2</v>
      </c>
      <c r="F377">
        <v>189</v>
      </c>
      <c r="G377">
        <v>252</v>
      </c>
      <c r="H377">
        <v>35.355339059327299</v>
      </c>
      <c r="I377">
        <v>0</v>
      </c>
      <c r="J377">
        <v>2.0332449290987702E-2</v>
      </c>
      <c r="K377">
        <v>141.421356237309</v>
      </c>
    </row>
    <row r="378" spans="1:11" x14ac:dyDescent="0.2">
      <c r="A378" t="s">
        <v>66</v>
      </c>
      <c r="B378" t="s">
        <v>13</v>
      </c>
      <c r="C378" t="s">
        <v>69</v>
      </c>
      <c r="D378">
        <v>2</v>
      </c>
      <c r="F378">
        <v>218</v>
      </c>
      <c r="G378">
        <v>174</v>
      </c>
      <c r="H378">
        <v>35.761722266905799</v>
      </c>
      <c r="I378">
        <v>8.2754006743997105E-2</v>
      </c>
      <c r="J378">
        <v>4.1462782259734897E-2</v>
      </c>
      <c r="K378">
        <v>140.83620656914599</v>
      </c>
    </row>
    <row r="379" spans="1:11" x14ac:dyDescent="0.2">
      <c r="A379" t="s">
        <v>66</v>
      </c>
      <c r="B379" t="s">
        <v>13</v>
      </c>
      <c r="C379" t="s">
        <v>67</v>
      </c>
      <c r="D379">
        <v>2</v>
      </c>
      <c r="F379">
        <v>130</v>
      </c>
      <c r="G379">
        <v>174</v>
      </c>
      <c r="H379">
        <v>35.761722266905799</v>
      </c>
      <c r="I379" s="1">
        <v>1.7155777547280099E-4</v>
      </c>
      <c r="J379">
        <v>4.1462782259734897E-2</v>
      </c>
      <c r="K379">
        <v>140.83620656914599</v>
      </c>
    </row>
    <row r="380" spans="1:11" x14ac:dyDescent="0.2">
      <c r="A380" t="s">
        <v>158</v>
      </c>
      <c r="B380" t="s">
        <v>13</v>
      </c>
      <c r="C380" t="s">
        <v>159</v>
      </c>
      <c r="D380">
        <v>2</v>
      </c>
      <c r="F380">
        <v>123</v>
      </c>
      <c r="G380">
        <v>172</v>
      </c>
      <c r="H380">
        <v>39.993794621046703</v>
      </c>
      <c r="I380">
        <v>0</v>
      </c>
      <c r="J380">
        <v>4.2373430552978597E-2</v>
      </c>
      <c r="K380">
        <v>141.421356237309</v>
      </c>
    </row>
    <row r="381" spans="1:11" x14ac:dyDescent="0.2">
      <c r="A381" t="s">
        <v>158</v>
      </c>
      <c r="B381" t="s">
        <v>13</v>
      </c>
      <c r="C381" t="s">
        <v>160</v>
      </c>
      <c r="D381">
        <v>2</v>
      </c>
      <c r="F381">
        <v>220</v>
      </c>
      <c r="G381">
        <v>172</v>
      </c>
      <c r="H381">
        <v>39.993794621046703</v>
      </c>
      <c r="I381">
        <v>8.4746861105957305E-2</v>
      </c>
      <c r="J381">
        <v>4.2373430552978597E-2</v>
      </c>
      <c r="K381">
        <v>141.421356237309</v>
      </c>
    </row>
    <row r="382" spans="1:11" x14ac:dyDescent="0.2">
      <c r="A382" t="s">
        <v>152</v>
      </c>
      <c r="B382" t="s">
        <v>21</v>
      </c>
      <c r="C382" t="s">
        <v>154</v>
      </c>
      <c r="D382">
        <v>2</v>
      </c>
      <c r="F382">
        <v>160</v>
      </c>
      <c r="G382">
        <v>224</v>
      </c>
      <c r="H382">
        <v>40.180116872792603</v>
      </c>
      <c r="I382">
        <v>0</v>
      </c>
      <c r="J382">
        <v>8.5876702681046399E-2</v>
      </c>
      <c r="K382">
        <v>141.421356237309</v>
      </c>
    </row>
    <row r="383" spans="1:11" x14ac:dyDescent="0.2">
      <c r="A383" t="s">
        <v>152</v>
      </c>
      <c r="B383" t="s">
        <v>21</v>
      </c>
      <c r="C383" t="s">
        <v>153</v>
      </c>
      <c r="D383">
        <v>2</v>
      </c>
      <c r="F383">
        <v>287</v>
      </c>
      <c r="G383">
        <v>224</v>
      </c>
      <c r="H383">
        <v>40.180116872792603</v>
      </c>
      <c r="I383">
        <v>0.17175340536209199</v>
      </c>
      <c r="J383">
        <v>8.5876702681046399E-2</v>
      </c>
      <c r="K383">
        <v>141.421356237309</v>
      </c>
    </row>
    <row r="384" spans="1:11" x14ac:dyDescent="0.2">
      <c r="A384" t="s">
        <v>149</v>
      </c>
      <c r="B384" t="s">
        <v>13</v>
      </c>
      <c r="C384" t="s">
        <v>151</v>
      </c>
      <c r="E384">
        <v>0</v>
      </c>
      <c r="F384">
        <v>91</v>
      </c>
      <c r="G384">
        <v>128</v>
      </c>
      <c r="H384">
        <v>40.4853294326415</v>
      </c>
      <c r="J384">
        <v>7.5733337528233998E-3</v>
      </c>
      <c r="K384" s="5">
        <v>141.421356237309</v>
      </c>
    </row>
    <row r="385" spans="1:11" x14ac:dyDescent="0.2">
      <c r="A385" t="s">
        <v>149</v>
      </c>
      <c r="B385" t="s">
        <v>13</v>
      </c>
      <c r="C385" t="s">
        <v>150</v>
      </c>
      <c r="E385">
        <v>0</v>
      </c>
      <c r="F385">
        <v>164</v>
      </c>
      <c r="G385">
        <v>128</v>
      </c>
      <c r="H385">
        <v>40.4853294326415</v>
      </c>
      <c r="I385">
        <v>1.51466675056468E-2</v>
      </c>
      <c r="J385">
        <v>7.5733337528233998E-3</v>
      </c>
      <c r="K385">
        <v>141.421356237309</v>
      </c>
    </row>
    <row r="386" spans="1:11" x14ac:dyDescent="0.2">
      <c r="A386" t="s">
        <v>119</v>
      </c>
      <c r="B386" t="s">
        <v>73</v>
      </c>
      <c r="C386" t="s">
        <v>120</v>
      </c>
      <c r="D386">
        <v>2</v>
      </c>
      <c r="F386">
        <v>351</v>
      </c>
      <c r="G386">
        <v>549</v>
      </c>
      <c r="H386">
        <v>50.922001562203498</v>
      </c>
      <c r="I386">
        <v>5.7065140112046497E-2</v>
      </c>
      <c r="J386">
        <v>0.15231269534974501</v>
      </c>
      <c r="K386" s="12">
        <v>88.436741330544294</v>
      </c>
    </row>
    <row r="387" spans="1:11" x14ac:dyDescent="0.2">
      <c r="A387" t="s">
        <v>119</v>
      </c>
      <c r="B387" t="s">
        <v>73</v>
      </c>
      <c r="C387" t="s">
        <v>121</v>
      </c>
      <c r="D387">
        <v>2</v>
      </c>
      <c r="F387">
        <v>746</v>
      </c>
      <c r="G387">
        <v>549</v>
      </c>
      <c r="H387">
        <v>50.922001562203498</v>
      </c>
      <c r="I387">
        <v>0.24756025058744399</v>
      </c>
      <c r="J387">
        <v>0.15231269534974501</v>
      </c>
      <c r="K387">
        <v>88.436741330544294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5"/>
  <sheetViews>
    <sheetView workbookViewId="0">
      <selection activeCell="U28" sqref="U28:AA49"/>
    </sheetView>
  </sheetViews>
  <sheetFormatPr baseColWidth="10" defaultRowHeight="15" x14ac:dyDescent="0.2"/>
  <cols>
    <col min="1" max="256" width="8.83203125" customWidth="1"/>
  </cols>
  <sheetData>
    <row r="1" spans="1:26" x14ac:dyDescent="0.2">
      <c r="A1" t="s">
        <v>164</v>
      </c>
      <c r="K1" t="s">
        <v>163</v>
      </c>
      <c r="T1" t="s">
        <v>162</v>
      </c>
    </row>
    <row r="3" spans="1:26" x14ac:dyDescent="0.2">
      <c r="A3" t="s">
        <v>188</v>
      </c>
      <c r="K3" t="s">
        <v>188</v>
      </c>
      <c r="T3" t="s">
        <v>188</v>
      </c>
    </row>
    <row r="4" spans="1:26" x14ac:dyDescent="0.2">
      <c r="A4" t="s">
        <v>189</v>
      </c>
      <c r="K4" t="s">
        <v>189</v>
      </c>
      <c r="T4" t="s">
        <v>189</v>
      </c>
    </row>
    <row r="5" spans="1:26" x14ac:dyDescent="0.2">
      <c r="A5" t="s">
        <v>190</v>
      </c>
      <c r="C5" t="s">
        <v>191</v>
      </c>
      <c r="D5" t="s">
        <v>192</v>
      </c>
      <c r="E5" t="s">
        <v>193</v>
      </c>
      <c r="F5" t="s">
        <v>171</v>
      </c>
      <c r="G5" t="s">
        <v>194</v>
      </c>
      <c r="K5" t="s">
        <v>190</v>
      </c>
      <c r="M5" t="s">
        <v>191</v>
      </c>
      <c r="N5" t="s">
        <v>192</v>
      </c>
      <c r="O5" t="s">
        <v>193</v>
      </c>
      <c r="P5" t="s">
        <v>171</v>
      </c>
      <c r="Q5" t="s">
        <v>194</v>
      </c>
      <c r="T5" t="s">
        <v>190</v>
      </c>
      <c r="V5" t="s">
        <v>191</v>
      </c>
      <c r="W5" t="s">
        <v>192</v>
      </c>
      <c r="X5" t="s">
        <v>193</v>
      </c>
      <c r="Y5" t="s">
        <v>171</v>
      </c>
      <c r="Z5" t="s">
        <v>194</v>
      </c>
    </row>
    <row r="6" spans="1:26" x14ac:dyDescent="0.2">
      <c r="A6" t="s">
        <v>195</v>
      </c>
      <c r="B6" t="s">
        <v>196</v>
      </c>
      <c r="C6">
        <v>252.09899999999999</v>
      </c>
      <c r="D6">
        <v>3</v>
      </c>
      <c r="E6">
        <v>84.033000000000001</v>
      </c>
      <c r="F6">
        <v>47.558</v>
      </c>
      <c r="G6" s="2">
        <v>0</v>
      </c>
      <c r="K6" t="s">
        <v>195</v>
      </c>
      <c r="L6" t="s">
        <v>196</v>
      </c>
      <c r="M6">
        <v>225.92400000000001</v>
      </c>
      <c r="N6">
        <v>3</v>
      </c>
      <c r="O6">
        <v>75.308000000000007</v>
      </c>
      <c r="P6">
        <v>3.383</v>
      </c>
      <c r="Q6" s="2">
        <v>4.1000000000000002E-2</v>
      </c>
      <c r="T6" t="s">
        <v>195</v>
      </c>
      <c r="U6" t="s">
        <v>196</v>
      </c>
      <c r="V6">
        <v>2.3E-2</v>
      </c>
      <c r="W6">
        <v>3</v>
      </c>
      <c r="X6">
        <v>8.0000000000000002E-3</v>
      </c>
      <c r="Y6">
        <v>0.435</v>
      </c>
      <c r="Z6">
        <v>0.73099999999999998</v>
      </c>
    </row>
    <row r="7" spans="1:26" x14ac:dyDescent="0.2">
      <c r="B7" t="s">
        <v>197</v>
      </c>
      <c r="C7">
        <v>252.09899999999999</v>
      </c>
      <c r="D7">
        <v>1.1339999999999999</v>
      </c>
      <c r="E7">
        <v>222.38399999999999</v>
      </c>
      <c r="F7">
        <v>47.558</v>
      </c>
      <c r="G7">
        <v>0</v>
      </c>
      <c r="L7" t="s">
        <v>197</v>
      </c>
      <c r="M7">
        <v>225.92400000000001</v>
      </c>
      <c r="N7">
        <v>1.2549999999999999</v>
      </c>
      <c r="O7">
        <v>179.94900000000001</v>
      </c>
      <c r="P7">
        <v>3.383</v>
      </c>
      <c r="Q7">
        <v>0.10100000000000001</v>
      </c>
      <c r="U7" t="s">
        <v>197</v>
      </c>
      <c r="V7">
        <v>2.3E-2</v>
      </c>
      <c r="W7">
        <v>1.653</v>
      </c>
      <c r="X7">
        <v>1.4E-2</v>
      </c>
      <c r="Y7">
        <v>0.435</v>
      </c>
      <c r="Z7">
        <v>0.623</v>
      </c>
    </row>
    <row r="8" spans="1:26" x14ac:dyDescent="0.2">
      <c r="B8" t="s">
        <v>198</v>
      </c>
      <c r="C8">
        <v>252.09899999999999</v>
      </c>
      <c r="D8">
        <v>1.22</v>
      </c>
      <c r="E8">
        <v>206.696</v>
      </c>
      <c r="F8">
        <v>47.558</v>
      </c>
      <c r="G8">
        <v>0</v>
      </c>
      <c r="L8" t="s">
        <v>198</v>
      </c>
      <c r="M8">
        <v>225.92400000000001</v>
      </c>
      <c r="N8">
        <v>1.431</v>
      </c>
      <c r="O8">
        <v>157.90100000000001</v>
      </c>
      <c r="P8">
        <v>3.383</v>
      </c>
      <c r="Q8">
        <v>9.1999999999999998E-2</v>
      </c>
      <c r="U8" t="s">
        <v>198</v>
      </c>
      <c r="V8">
        <v>2.3E-2</v>
      </c>
      <c r="W8">
        <v>2.202</v>
      </c>
      <c r="X8">
        <v>1.0999999999999999E-2</v>
      </c>
      <c r="Y8">
        <v>0.435</v>
      </c>
      <c r="Z8">
        <v>0.67500000000000004</v>
      </c>
    </row>
    <row r="9" spans="1:26" x14ac:dyDescent="0.2">
      <c r="B9" t="s">
        <v>199</v>
      </c>
      <c r="C9">
        <v>252.09899999999999</v>
      </c>
      <c r="D9">
        <v>1</v>
      </c>
      <c r="E9">
        <v>252.09899999999999</v>
      </c>
      <c r="F9">
        <v>47.558</v>
      </c>
      <c r="G9">
        <v>0</v>
      </c>
      <c r="L9" t="s">
        <v>199</v>
      </c>
      <c r="M9">
        <v>225.92400000000001</v>
      </c>
      <c r="N9">
        <v>1</v>
      </c>
      <c r="O9">
        <v>225.92400000000001</v>
      </c>
      <c r="P9">
        <v>3.383</v>
      </c>
      <c r="Q9">
        <v>0.11600000000000001</v>
      </c>
      <c r="U9" t="s">
        <v>199</v>
      </c>
      <c r="V9">
        <v>2.3E-2</v>
      </c>
      <c r="W9">
        <v>1</v>
      </c>
      <c r="X9">
        <v>2.3E-2</v>
      </c>
      <c r="Y9">
        <v>0.435</v>
      </c>
      <c r="Z9">
        <v>0.53400000000000003</v>
      </c>
    </row>
    <row r="10" spans="1:26" x14ac:dyDescent="0.2">
      <c r="A10" t="s">
        <v>200</v>
      </c>
      <c r="B10" t="s">
        <v>196</v>
      </c>
      <c r="C10">
        <v>31.805</v>
      </c>
      <c r="D10">
        <v>18</v>
      </c>
      <c r="E10">
        <v>1.7669999999999999</v>
      </c>
      <c r="K10" t="s">
        <v>200</v>
      </c>
      <c r="L10" t="s">
        <v>196</v>
      </c>
      <c r="M10">
        <v>400.75</v>
      </c>
      <c r="N10">
        <v>18</v>
      </c>
      <c r="O10">
        <v>22.263999999999999</v>
      </c>
      <c r="T10" t="s">
        <v>200</v>
      </c>
      <c r="U10" t="s">
        <v>196</v>
      </c>
      <c r="V10">
        <v>0.32100000000000001</v>
      </c>
      <c r="W10">
        <v>18</v>
      </c>
      <c r="X10">
        <v>1.7999999999999999E-2</v>
      </c>
    </row>
    <row r="11" spans="1:26" x14ac:dyDescent="0.2">
      <c r="B11" t="s">
        <v>197</v>
      </c>
      <c r="C11">
        <v>31.805</v>
      </c>
      <c r="D11">
        <v>6.8019999999999996</v>
      </c>
      <c r="E11">
        <v>4.6760000000000002</v>
      </c>
      <c r="L11" t="s">
        <v>197</v>
      </c>
      <c r="M11">
        <v>400.75</v>
      </c>
      <c r="N11">
        <v>7.5330000000000004</v>
      </c>
      <c r="O11">
        <v>53.2</v>
      </c>
      <c r="U11" t="s">
        <v>197</v>
      </c>
      <c r="V11">
        <v>0.32100000000000001</v>
      </c>
      <c r="W11">
        <v>9.9179999999999993</v>
      </c>
      <c r="X11">
        <v>3.2000000000000001E-2</v>
      </c>
    </row>
    <row r="12" spans="1:26" x14ac:dyDescent="0.2">
      <c r="B12" t="s">
        <v>198</v>
      </c>
      <c r="C12">
        <v>31.805</v>
      </c>
      <c r="D12">
        <v>7.3179999999999996</v>
      </c>
      <c r="E12">
        <v>4.3460000000000001</v>
      </c>
      <c r="L12" t="s">
        <v>198</v>
      </c>
      <c r="M12">
        <v>400.75</v>
      </c>
      <c r="N12">
        <v>8.5850000000000009</v>
      </c>
      <c r="O12">
        <v>46.680999999999997</v>
      </c>
      <c r="U12" t="s">
        <v>198</v>
      </c>
      <c r="V12">
        <v>0.32100000000000001</v>
      </c>
      <c r="W12">
        <v>13.21</v>
      </c>
      <c r="X12">
        <v>2.4E-2</v>
      </c>
    </row>
    <row r="13" spans="1:26" x14ac:dyDescent="0.2">
      <c r="B13" t="s">
        <v>199</v>
      </c>
      <c r="C13">
        <v>31.805</v>
      </c>
      <c r="D13">
        <v>6</v>
      </c>
      <c r="E13">
        <v>5.3010000000000002</v>
      </c>
      <c r="L13" t="s">
        <v>199</v>
      </c>
      <c r="M13">
        <v>400.75</v>
      </c>
      <c r="N13">
        <v>6</v>
      </c>
      <c r="O13">
        <v>66.792000000000002</v>
      </c>
      <c r="U13" t="s">
        <v>199</v>
      </c>
      <c r="V13">
        <v>0.32100000000000001</v>
      </c>
      <c r="W13">
        <v>6</v>
      </c>
      <c r="X13">
        <v>5.2999999999999999E-2</v>
      </c>
    </row>
    <row r="16" spans="1:26" x14ac:dyDescent="0.2">
      <c r="A16" t="s">
        <v>201</v>
      </c>
      <c r="K16" t="s">
        <v>201</v>
      </c>
    </row>
    <row r="17" spans="1:27" x14ac:dyDescent="0.2">
      <c r="A17" t="s">
        <v>189</v>
      </c>
      <c r="K17" t="s">
        <v>189</v>
      </c>
      <c r="U17" t="s">
        <v>201</v>
      </c>
    </row>
    <row r="18" spans="1:27" x14ac:dyDescent="0.2">
      <c r="A18" t="s">
        <v>195</v>
      </c>
      <c r="B18" t="s">
        <v>7</v>
      </c>
      <c r="C18" t="s">
        <v>202</v>
      </c>
      <c r="D18" t="s">
        <v>203</v>
      </c>
      <c r="K18" t="s">
        <v>195</v>
      </c>
      <c r="L18" t="s">
        <v>7</v>
      </c>
      <c r="M18" t="s">
        <v>202</v>
      </c>
      <c r="N18" t="s">
        <v>203</v>
      </c>
      <c r="U18" t="s">
        <v>189</v>
      </c>
    </row>
    <row r="19" spans="1:27" x14ac:dyDescent="0.2">
      <c r="D19" t="s">
        <v>204</v>
      </c>
      <c r="E19" t="s">
        <v>205</v>
      </c>
      <c r="N19" t="s">
        <v>204</v>
      </c>
      <c r="O19" t="s">
        <v>205</v>
      </c>
      <c r="U19" t="s">
        <v>195</v>
      </c>
      <c r="V19" t="s">
        <v>7</v>
      </c>
      <c r="W19" t="s">
        <v>202</v>
      </c>
      <c r="X19" t="s">
        <v>203</v>
      </c>
    </row>
    <row r="20" spans="1:27" x14ac:dyDescent="0.2">
      <c r="A20">
        <v>1</v>
      </c>
      <c r="B20">
        <v>0.27900000000000003</v>
      </c>
      <c r="C20">
        <v>9.0999999999999998E-2</v>
      </c>
      <c r="D20">
        <v>5.5E-2</v>
      </c>
      <c r="E20">
        <v>0.503</v>
      </c>
      <c r="K20">
        <v>1</v>
      </c>
      <c r="L20">
        <v>4.3369999999999997</v>
      </c>
      <c r="M20">
        <v>1.2090000000000001</v>
      </c>
      <c r="N20">
        <v>1.379</v>
      </c>
      <c r="O20">
        <v>7.2939999999999996</v>
      </c>
      <c r="X20" t="s">
        <v>204</v>
      </c>
      <c r="Y20" t="s">
        <v>205</v>
      </c>
    </row>
    <row r="21" spans="1:27" x14ac:dyDescent="0.2">
      <c r="A21">
        <v>2</v>
      </c>
      <c r="B21">
        <v>1.123</v>
      </c>
      <c r="C21">
        <v>0.308</v>
      </c>
      <c r="D21">
        <v>0.37</v>
      </c>
      <c r="E21">
        <v>1.877</v>
      </c>
      <c r="K21">
        <v>2</v>
      </c>
      <c r="L21">
        <v>6.8449999999999998</v>
      </c>
      <c r="M21">
        <v>2.351</v>
      </c>
      <c r="N21">
        <v>1.091</v>
      </c>
      <c r="O21">
        <v>12.599</v>
      </c>
      <c r="U21">
        <v>1</v>
      </c>
      <c r="V21">
        <v>0.77400000000000002</v>
      </c>
      <c r="W21">
        <v>9.6000000000000002E-2</v>
      </c>
      <c r="X21">
        <v>0.53900000000000003</v>
      </c>
      <c r="Y21">
        <v>1.008</v>
      </c>
    </row>
    <row r="22" spans="1:27" x14ac:dyDescent="0.2">
      <c r="A22">
        <v>3</v>
      </c>
      <c r="B22">
        <v>7.5330000000000004</v>
      </c>
      <c r="C22">
        <v>0.97199999999999998</v>
      </c>
      <c r="D22">
        <v>5.1550000000000002</v>
      </c>
      <c r="E22">
        <v>9.9109999999999996</v>
      </c>
      <c r="K22">
        <v>3</v>
      </c>
      <c r="L22">
        <v>11.081</v>
      </c>
      <c r="M22">
        <v>4.3840000000000003</v>
      </c>
      <c r="N22">
        <v>0.35399999999999998</v>
      </c>
      <c r="O22">
        <v>21.806999999999999</v>
      </c>
      <c r="U22">
        <v>2</v>
      </c>
      <c r="V22">
        <v>0.79700000000000004</v>
      </c>
      <c r="W22">
        <v>0.125</v>
      </c>
      <c r="X22">
        <v>0.49</v>
      </c>
      <c r="Y22">
        <v>1.1040000000000001</v>
      </c>
    </row>
    <row r="23" spans="1:27" x14ac:dyDescent="0.2">
      <c r="A23">
        <v>4</v>
      </c>
      <c r="B23">
        <v>0.51700000000000002</v>
      </c>
      <c r="C23">
        <v>8.7999999999999995E-2</v>
      </c>
      <c r="D23">
        <v>0.30299999999999999</v>
      </c>
      <c r="E23">
        <v>0.73099999999999998</v>
      </c>
      <c r="K23">
        <v>4</v>
      </c>
      <c r="L23">
        <v>3.95</v>
      </c>
      <c r="M23">
        <v>1.325</v>
      </c>
      <c r="N23">
        <v>0.70799999999999996</v>
      </c>
      <c r="O23">
        <v>7.1909999999999998</v>
      </c>
      <c r="U23">
        <v>3</v>
      </c>
      <c r="V23">
        <v>0.82</v>
      </c>
      <c r="W23">
        <v>8.8999999999999996E-2</v>
      </c>
      <c r="X23">
        <v>0.60099999999999998</v>
      </c>
      <c r="Y23">
        <v>1.0389999999999999</v>
      </c>
    </row>
    <row r="24" spans="1:27" x14ac:dyDescent="0.2">
      <c r="U24">
        <v>4</v>
      </c>
      <c r="V24">
        <v>0.74199999999999999</v>
      </c>
      <c r="W24">
        <v>6.8000000000000005E-2</v>
      </c>
      <c r="X24">
        <v>0.57499999999999996</v>
      </c>
      <c r="Y24">
        <v>0.90900000000000003</v>
      </c>
    </row>
    <row r="26" spans="1:27" x14ac:dyDescent="0.2">
      <c r="A26" t="s">
        <v>206</v>
      </c>
      <c r="K26" t="s">
        <v>206</v>
      </c>
    </row>
    <row r="27" spans="1:27" x14ac:dyDescent="0.2">
      <c r="A27" t="s">
        <v>189</v>
      </c>
      <c r="K27" t="s">
        <v>189</v>
      </c>
    </row>
    <row r="28" spans="1:27" x14ac:dyDescent="0.2">
      <c r="A28" t="s">
        <v>207</v>
      </c>
      <c r="B28" t="s">
        <v>208</v>
      </c>
      <c r="C28" t="s">
        <v>209</v>
      </c>
      <c r="D28" t="s">
        <v>202</v>
      </c>
      <c r="E28" t="s">
        <v>210</v>
      </c>
      <c r="F28" t="s">
        <v>211</v>
      </c>
      <c r="K28" t="s">
        <v>207</v>
      </c>
      <c r="L28" t="s">
        <v>208</v>
      </c>
      <c r="M28" t="s">
        <v>209</v>
      </c>
      <c r="N28" t="s">
        <v>202</v>
      </c>
      <c r="O28" t="s">
        <v>224</v>
      </c>
      <c r="P28" t="s">
        <v>225</v>
      </c>
      <c r="U28" t="s">
        <v>206</v>
      </c>
    </row>
    <row r="29" spans="1:27" x14ac:dyDescent="0.2">
      <c r="F29" t="s">
        <v>204</v>
      </c>
      <c r="G29" t="s">
        <v>205</v>
      </c>
      <c r="P29" t="s">
        <v>204</v>
      </c>
      <c r="Q29" t="s">
        <v>205</v>
      </c>
      <c r="U29" t="s">
        <v>189</v>
      </c>
    </row>
    <row r="30" spans="1:27" x14ac:dyDescent="0.2">
      <c r="A30">
        <v>1</v>
      </c>
      <c r="B30">
        <v>2</v>
      </c>
      <c r="C30" t="s">
        <v>212</v>
      </c>
      <c r="D30">
        <v>0.22800000000000001</v>
      </c>
      <c r="E30" s="2">
        <v>0.01</v>
      </c>
      <c r="F30">
        <v>-1.403</v>
      </c>
      <c r="G30">
        <v>-0.28499999999999998</v>
      </c>
      <c r="K30">
        <v>1</v>
      </c>
      <c r="L30">
        <v>2</v>
      </c>
      <c r="M30">
        <v>-2.5089999999999999</v>
      </c>
      <c r="N30">
        <v>1.1679999999999999</v>
      </c>
      <c r="O30" s="4">
        <v>7.4999999999999997E-2</v>
      </c>
      <c r="P30">
        <v>-5.3650000000000002</v>
      </c>
      <c r="Q30">
        <v>0.34799999999999998</v>
      </c>
      <c r="U30" t="s">
        <v>207</v>
      </c>
      <c r="V30" t="s">
        <v>208</v>
      </c>
      <c r="W30" t="s">
        <v>209</v>
      </c>
      <c r="X30" t="s">
        <v>202</v>
      </c>
      <c r="Y30" t="s">
        <v>224</v>
      </c>
      <c r="Z30" t="s">
        <v>225</v>
      </c>
    </row>
    <row r="31" spans="1:27" x14ac:dyDescent="0.2">
      <c r="B31">
        <v>3</v>
      </c>
      <c r="C31" t="s">
        <v>213</v>
      </c>
      <c r="D31">
        <v>0.995</v>
      </c>
      <c r="E31" s="2">
        <v>0</v>
      </c>
      <c r="F31">
        <v>-9.6890000000000001</v>
      </c>
      <c r="G31">
        <v>-4.819</v>
      </c>
      <c r="L31">
        <v>3</v>
      </c>
      <c r="M31">
        <v>-6.7439999999999998</v>
      </c>
      <c r="N31">
        <v>3.7530000000000001</v>
      </c>
      <c r="O31">
        <v>0.122</v>
      </c>
      <c r="P31">
        <v>-15.928000000000001</v>
      </c>
      <c r="Q31">
        <v>2.44</v>
      </c>
      <c r="Z31" t="s">
        <v>204</v>
      </c>
      <c r="AA31" t="s">
        <v>205</v>
      </c>
    </row>
    <row r="32" spans="1:27" x14ac:dyDescent="0.2">
      <c r="B32">
        <v>4</v>
      </c>
      <c r="C32">
        <v>-0.23799999999999999</v>
      </c>
      <c r="D32">
        <v>0.11600000000000001</v>
      </c>
      <c r="E32" s="4">
        <v>8.5999999999999993E-2</v>
      </c>
      <c r="F32">
        <v>-0.52100000000000002</v>
      </c>
      <c r="G32">
        <v>4.4999999999999998E-2</v>
      </c>
      <c r="L32">
        <v>4</v>
      </c>
      <c r="M32">
        <v>0.38700000000000001</v>
      </c>
      <c r="N32">
        <v>0.872</v>
      </c>
      <c r="O32">
        <v>0.67300000000000004</v>
      </c>
      <c r="P32">
        <v>-1.7470000000000001</v>
      </c>
      <c r="Q32">
        <v>2.5209999999999999</v>
      </c>
      <c r="U32">
        <v>1</v>
      </c>
      <c r="V32">
        <v>2</v>
      </c>
      <c r="W32">
        <v>-2.4E-2</v>
      </c>
      <c r="X32">
        <v>4.5999999999999999E-2</v>
      </c>
      <c r="Y32">
        <v>0.625</v>
      </c>
      <c r="Z32">
        <v>-0.13600000000000001</v>
      </c>
      <c r="AA32">
        <v>8.8999999999999996E-2</v>
      </c>
    </row>
    <row r="33" spans="1:27" x14ac:dyDescent="0.2">
      <c r="A33">
        <v>2</v>
      </c>
      <c r="B33">
        <v>1</v>
      </c>
      <c r="C33" t="s">
        <v>214</v>
      </c>
      <c r="D33">
        <v>0.22800000000000001</v>
      </c>
      <c r="E33">
        <v>0.01</v>
      </c>
      <c r="F33">
        <v>0.28499999999999998</v>
      </c>
      <c r="G33">
        <v>1.403</v>
      </c>
      <c r="K33">
        <v>2</v>
      </c>
      <c r="L33">
        <v>1</v>
      </c>
      <c r="M33">
        <v>2.5089999999999999</v>
      </c>
      <c r="N33">
        <v>1.1679999999999999</v>
      </c>
      <c r="O33">
        <v>7.4999999999999997E-2</v>
      </c>
      <c r="P33">
        <v>-0.34799999999999998</v>
      </c>
      <c r="Q33">
        <v>5.3650000000000002</v>
      </c>
      <c r="V33">
        <v>3</v>
      </c>
      <c r="W33">
        <v>-4.7E-2</v>
      </c>
      <c r="X33">
        <v>9.4E-2</v>
      </c>
      <c r="Y33">
        <v>0.63600000000000001</v>
      </c>
      <c r="Z33">
        <v>-0.27500000000000002</v>
      </c>
      <c r="AA33">
        <v>0.182</v>
      </c>
    </row>
    <row r="34" spans="1:27" x14ac:dyDescent="0.2">
      <c r="B34">
        <v>3</v>
      </c>
      <c r="C34" t="s">
        <v>215</v>
      </c>
      <c r="D34">
        <v>0.98799999999999999</v>
      </c>
      <c r="E34" s="2">
        <v>1E-3</v>
      </c>
      <c r="F34">
        <v>-8.827</v>
      </c>
      <c r="G34">
        <v>-3.992</v>
      </c>
      <c r="L34">
        <v>3</v>
      </c>
      <c r="M34">
        <v>-4.2350000000000003</v>
      </c>
      <c r="N34">
        <v>3.1949999999999998</v>
      </c>
      <c r="O34">
        <v>0.23300000000000001</v>
      </c>
      <c r="P34">
        <v>-12.053000000000001</v>
      </c>
      <c r="Q34">
        <v>3.5819999999999999</v>
      </c>
      <c r="V34">
        <v>4</v>
      </c>
      <c r="W34">
        <v>3.1E-2</v>
      </c>
      <c r="X34">
        <v>5.8999999999999997E-2</v>
      </c>
      <c r="Y34">
        <v>0.61499999999999999</v>
      </c>
      <c r="Z34">
        <v>-0.113</v>
      </c>
      <c r="AA34">
        <v>0.17499999999999999</v>
      </c>
    </row>
    <row r="35" spans="1:27" x14ac:dyDescent="0.2">
      <c r="B35">
        <v>4</v>
      </c>
      <c r="C35">
        <v>0.60599999999999998</v>
      </c>
      <c r="D35">
        <v>0.28100000000000003</v>
      </c>
      <c r="E35" s="4">
        <v>7.4999999999999997E-2</v>
      </c>
      <c r="F35">
        <v>-8.2000000000000003E-2</v>
      </c>
      <c r="G35">
        <v>1.2949999999999999</v>
      </c>
      <c r="L35">
        <v>4</v>
      </c>
      <c r="M35">
        <v>2.8959999999999999</v>
      </c>
      <c r="N35">
        <v>1.454</v>
      </c>
      <c r="O35" s="4">
        <v>9.2999999999999999E-2</v>
      </c>
      <c r="P35">
        <v>-0.66100000000000003</v>
      </c>
      <c r="Q35">
        <v>6.4530000000000003</v>
      </c>
      <c r="U35">
        <v>2</v>
      </c>
      <c r="V35">
        <v>1</v>
      </c>
      <c r="W35">
        <v>2.4E-2</v>
      </c>
      <c r="X35">
        <v>4.5999999999999999E-2</v>
      </c>
      <c r="Y35">
        <v>0.625</v>
      </c>
      <c r="Z35">
        <v>-8.8999999999999996E-2</v>
      </c>
      <c r="AA35">
        <v>0.13600000000000001</v>
      </c>
    </row>
    <row r="36" spans="1:27" x14ac:dyDescent="0.2">
      <c r="A36">
        <v>3</v>
      </c>
      <c r="B36">
        <v>1</v>
      </c>
      <c r="C36" t="s">
        <v>216</v>
      </c>
      <c r="D36">
        <v>0.995</v>
      </c>
      <c r="E36">
        <v>0</v>
      </c>
      <c r="F36">
        <v>4.819</v>
      </c>
      <c r="G36">
        <v>9.6890000000000001</v>
      </c>
      <c r="K36">
        <v>3</v>
      </c>
      <c r="L36">
        <v>1</v>
      </c>
      <c r="M36">
        <v>6.7439999999999998</v>
      </c>
      <c r="N36">
        <v>3.7530000000000001</v>
      </c>
      <c r="O36">
        <v>0.122</v>
      </c>
      <c r="P36">
        <v>-2.44</v>
      </c>
      <c r="Q36">
        <v>15.928000000000001</v>
      </c>
      <c r="V36">
        <v>3</v>
      </c>
      <c r="W36">
        <v>-2.3E-2</v>
      </c>
      <c r="X36">
        <v>0.09</v>
      </c>
      <c r="Y36">
        <v>0.80800000000000005</v>
      </c>
      <c r="Z36">
        <v>-0.24399999999999999</v>
      </c>
      <c r="AA36">
        <v>0.19800000000000001</v>
      </c>
    </row>
    <row r="37" spans="1:27" x14ac:dyDescent="0.2">
      <c r="B37">
        <v>2</v>
      </c>
      <c r="C37" t="s">
        <v>217</v>
      </c>
      <c r="D37">
        <v>0.98799999999999999</v>
      </c>
      <c r="E37">
        <v>1E-3</v>
      </c>
      <c r="F37">
        <v>3.992</v>
      </c>
      <c r="G37">
        <v>8.827</v>
      </c>
      <c r="L37">
        <v>2</v>
      </c>
      <c r="M37">
        <v>4.2350000000000003</v>
      </c>
      <c r="N37">
        <v>3.1949999999999998</v>
      </c>
      <c r="O37">
        <v>0.23300000000000001</v>
      </c>
      <c r="P37">
        <v>-3.5819999999999999</v>
      </c>
      <c r="Q37">
        <v>12.053000000000001</v>
      </c>
      <c r="V37">
        <v>4</v>
      </c>
      <c r="W37">
        <v>5.5E-2</v>
      </c>
      <c r="X37">
        <v>7.2999999999999995E-2</v>
      </c>
      <c r="Y37">
        <v>0.48199999999999998</v>
      </c>
      <c r="Z37">
        <v>-0.124</v>
      </c>
      <c r="AA37">
        <v>0.23400000000000001</v>
      </c>
    </row>
    <row r="38" spans="1:27" x14ac:dyDescent="0.2">
      <c r="B38">
        <v>4</v>
      </c>
      <c r="C38" t="s">
        <v>218</v>
      </c>
      <c r="D38">
        <v>0.95799999999999996</v>
      </c>
      <c r="E38" s="2">
        <v>0</v>
      </c>
      <c r="F38">
        <v>4.6719999999999997</v>
      </c>
      <c r="G38">
        <v>9.36</v>
      </c>
      <c r="L38">
        <v>4</v>
      </c>
      <c r="M38">
        <v>7.1310000000000002</v>
      </c>
      <c r="N38">
        <v>3.1040000000000001</v>
      </c>
      <c r="O38" s="4">
        <v>6.0999999999999999E-2</v>
      </c>
      <c r="P38">
        <v>-0.46400000000000002</v>
      </c>
      <c r="Q38">
        <v>14.726000000000001</v>
      </c>
      <c r="U38">
        <v>3</v>
      </c>
      <c r="V38">
        <v>1</v>
      </c>
      <c r="W38">
        <v>4.7E-2</v>
      </c>
      <c r="X38">
        <v>9.4E-2</v>
      </c>
      <c r="Y38">
        <v>0.63600000000000001</v>
      </c>
      <c r="Z38">
        <v>-0.182</v>
      </c>
      <c r="AA38">
        <v>0.27500000000000002</v>
      </c>
    </row>
    <row r="39" spans="1:27" x14ac:dyDescent="0.2">
      <c r="A39">
        <v>4</v>
      </c>
      <c r="B39">
        <v>1</v>
      </c>
      <c r="C39">
        <v>0.23799999999999999</v>
      </c>
      <c r="D39">
        <v>0.11600000000000001</v>
      </c>
      <c r="E39">
        <v>8.5999999999999993E-2</v>
      </c>
      <c r="F39">
        <v>-4.4999999999999998E-2</v>
      </c>
      <c r="G39">
        <v>0.52100000000000002</v>
      </c>
      <c r="K39">
        <v>4</v>
      </c>
      <c r="L39">
        <v>1</v>
      </c>
      <c r="M39">
        <v>-0.38700000000000001</v>
      </c>
      <c r="N39">
        <v>0.872</v>
      </c>
      <c r="O39">
        <v>0.67300000000000004</v>
      </c>
      <c r="P39">
        <v>-2.5209999999999999</v>
      </c>
      <c r="Q39">
        <v>1.7470000000000001</v>
      </c>
      <c r="V39">
        <v>2</v>
      </c>
      <c r="W39">
        <v>2.3E-2</v>
      </c>
      <c r="X39">
        <v>0.09</v>
      </c>
      <c r="Y39">
        <v>0.80800000000000005</v>
      </c>
      <c r="Z39">
        <v>-0.19800000000000001</v>
      </c>
      <c r="AA39">
        <v>0.24399999999999999</v>
      </c>
    </row>
    <row r="40" spans="1:27" x14ac:dyDescent="0.2">
      <c r="B40">
        <v>2</v>
      </c>
      <c r="C40">
        <v>-0.60599999999999998</v>
      </c>
      <c r="D40">
        <v>0.28100000000000003</v>
      </c>
      <c r="E40">
        <v>7.4999999999999997E-2</v>
      </c>
      <c r="F40">
        <v>-1.2949999999999999</v>
      </c>
      <c r="G40">
        <v>8.2000000000000003E-2</v>
      </c>
      <c r="L40">
        <v>2</v>
      </c>
      <c r="M40">
        <v>-2.8959999999999999</v>
      </c>
      <c r="N40">
        <v>1.454</v>
      </c>
      <c r="O40">
        <v>9.2999999999999999E-2</v>
      </c>
      <c r="P40">
        <v>-6.4530000000000003</v>
      </c>
      <c r="Q40">
        <v>0.66100000000000003</v>
      </c>
      <c r="V40">
        <v>4</v>
      </c>
      <c r="W40">
        <v>7.8E-2</v>
      </c>
      <c r="X40">
        <v>5.1999999999999998E-2</v>
      </c>
      <c r="Y40">
        <v>0.185</v>
      </c>
      <c r="Z40">
        <v>-4.9000000000000002E-2</v>
      </c>
      <c r="AA40">
        <v>0.20499999999999999</v>
      </c>
    </row>
    <row r="41" spans="1:27" x14ac:dyDescent="0.2">
      <c r="B41">
        <v>3</v>
      </c>
      <c r="C41" t="s">
        <v>219</v>
      </c>
      <c r="D41">
        <v>0.95799999999999996</v>
      </c>
      <c r="E41">
        <v>0</v>
      </c>
      <c r="F41">
        <v>-9.36</v>
      </c>
      <c r="G41">
        <v>-4.6719999999999997</v>
      </c>
      <c r="L41">
        <v>3</v>
      </c>
      <c r="M41">
        <v>-7.1310000000000002</v>
      </c>
      <c r="N41">
        <v>3.1040000000000001</v>
      </c>
      <c r="O41">
        <v>6.0999999999999999E-2</v>
      </c>
      <c r="P41">
        <v>-14.726000000000001</v>
      </c>
      <c r="Q41">
        <v>0.46400000000000002</v>
      </c>
      <c r="U41">
        <v>4</v>
      </c>
      <c r="V41">
        <v>1</v>
      </c>
      <c r="W41">
        <v>-3.1E-2</v>
      </c>
      <c r="X41">
        <v>5.8999999999999997E-2</v>
      </c>
      <c r="Y41">
        <v>0.61499999999999999</v>
      </c>
      <c r="Z41">
        <v>-0.17499999999999999</v>
      </c>
      <c r="AA41">
        <v>0.113</v>
      </c>
    </row>
    <row r="42" spans="1:27" x14ac:dyDescent="0.2">
      <c r="A42" t="s">
        <v>220</v>
      </c>
      <c r="K42" t="s">
        <v>220</v>
      </c>
      <c r="V42">
        <v>2</v>
      </c>
      <c r="W42">
        <v>-5.5E-2</v>
      </c>
      <c r="X42">
        <v>7.2999999999999995E-2</v>
      </c>
      <c r="Y42">
        <v>0.48199999999999998</v>
      </c>
      <c r="Z42">
        <v>-0.23400000000000001</v>
      </c>
      <c r="AA42">
        <v>0.124</v>
      </c>
    </row>
    <row r="43" spans="1:27" x14ac:dyDescent="0.2">
      <c r="A43" t="s">
        <v>221</v>
      </c>
      <c r="K43" t="s">
        <v>226</v>
      </c>
      <c r="V43">
        <v>3</v>
      </c>
      <c r="W43">
        <v>-7.8E-2</v>
      </c>
      <c r="X43">
        <v>5.1999999999999998E-2</v>
      </c>
      <c r="Y43">
        <v>0.185</v>
      </c>
      <c r="Z43">
        <v>-0.20499999999999999</v>
      </c>
      <c r="AA43">
        <v>4.9000000000000002E-2</v>
      </c>
    </row>
    <row r="44" spans="1:27" x14ac:dyDescent="0.2">
      <c r="A44" t="s">
        <v>222</v>
      </c>
      <c r="U44" t="s">
        <v>220</v>
      </c>
    </row>
    <row r="45" spans="1:27" x14ac:dyDescent="0.2">
      <c r="U45" t="s">
        <v>226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AD17"/>
  <sheetViews>
    <sheetView workbookViewId="0">
      <selection activeCell="AD14" sqref="AD14"/>
    </sheetView>
  </sheetViews>
  <sheetFormatPr baseColWidth="10" defaultRowHeight="15" x14ac:dyDescent="0.2"/>
  <cols>
    <col min="1" max="264" width="8.83203125" customWidth="1"/>
  </cols>
  <sheetData>
    <row r="3" spans="2:30" x14ac:dyDescent="0.2">
      <c r="G3" s="15"/>
      <c r="H3" s="15"/>
      <c r="I3" s="15"/>
      <c r="J3" s="15"/>
      <c r="K3" s="15"/>
      <c r="L3" s="15"/>
      <c r="M3" s="15"/>
    </row>
    <row r="5" spans="2:30" x14ac:dyDescent="0.2">
      <c r="C5" t="s">
        <v>162</v>
      </c>
      <c r="H5" t="s">
        <v>162</v>
      </c>
      <c r="L5" t="s">
        <v>163</v>
      </c>
      <c r="R5" t="s">
        <v>163</v>
      </c>
      <c r="V5" t="s">
        <v>164</v>
      </c>
      <c r="AB5" t="s">
        <v>164</v>
      </c>
    </row>
    <row r="6" spans="2:30" x14ac:dyDescent="0.2">
      <c r="C6" t="s">
        <v>174</v>
      </c>
      <c r="D6" t="s">
        <v>175</v>
      </c>
      <c r="E6" t="s">
        <v>176</v>
      </c>
      <c r="F6" t="s">
        <v>177</v>
      </c>
      <c r="H6" s="15" t="s">
        <v>231</v>
      </c>
      <c r="I6" s="15" t="s">
        <v>232</v>
      </c>
      <c r="J6" s="15" t="s">
        <v>233</v>
      </c>
      <c r="M6" t="s">
        <v>174</v>
      </c>
      <c r="N6" t="s">
        <v>175</v>
      </c>
      <c r="O6" t="s">
        <v>176</v>
      </c>
      <c r="P6" t="s">
        <v>177</v>
      </c>
      <c r="R6" s="15" t="s">
        <v>231</v>
      </c>
      <c r="S6" s="15" t="s">
        <v>232</v>
      </c>
      <c r="T6" s="15" t="s">
        <v>233</v>
      </c>
      <c r="W6" t="s">
        <v>174</v>
      </c>
      <c r="X6" t="s">
        <v>175</v>
      </c>
      <c r="Y6" t="s">
        <v>176</v>
      </c>
      <c r="Z6" t="s">
        <v>177</v>
      </c>
      <c r="AB6" s="15" t="s">
        <v>231</v>
      </c>
      <c r="AC6" s="15" t="s">
        <v>232</v>
      </c>
      <c r="AD6" s="15" t="s">
        <v>233</v>
      </c>
    </row>
    <row r="7" spans="2:30" x14ac:dyDescent="0.2">
      <c r="B7">
        <v>1</v>
      </c>
      <c r="C7">
        <v>1.23446728195666</v>
      </c>
      <c r="D7">
        <v>1.4360174205444101</v>
      </c>
      <c r="E7">
        <v>1.1174790907707699</v>
      </c>
      <c r="F7">
        <v>1.0381959256748201</v>
      </c>
      <c r="H7">
        <f>D7-C7</f>
        <v>0.20155013858775006</v>
      </c>
      <c r="I7">
        <f>E7-C7</f>
        <v>-0.1169881911858901</v>
      </c>
      <c r="J7">
        <f>F7-C7</f>
        <v>-0.19627135628183989</v>
      </c>
      <c r="L7">
        <v>1</v>
      </c>
      <c r="M7">
        <v>9.6936596043086194</v>
      </c>
      <c r="N7">
        <v>16.4052643080778</v>
      </c>
      <c r="O7">
        <v>10.7065389154294</v>
      </c>
      <c r="P7">
        <v>5.4206645721449398</v>
      </c>
      <c r="R7">
        <f>N7-M7</f>
        <v>6.7116047037691811</v>
      </c>
      <c r="S7">
        <f>O7-M7</f>
        <v>1.0128793111207806</v>
      </c>
      <c r="T7">
        <f>P7-M7</f>
        <v>-4.2729950321636796</v>
      </c>
      <c r="V7">
        <v>1</v>
      </c>
      <c r="W7">
        <v>0.80072506579852898</v>
      </c>
      <c r="X7">
        <v>2.7612663719545498</v>
      </c>
      <c r="Y7">
        <v>6.1681669153921703</v>
      </c>
      <c r="Z7">
        <v>0.57049361939282095</v>
      </c>
      <c r="AB7">
        <f>X7-W7</f>
        <v>1.9605413061560208</v>
      </c>
      <c r="AC7">
        <f>Y7-W7</f>
        <v>5.3674418495936411</v>
      </c>
      <c r="AD7">
        <f>Z7-W7</f>
        <v>-0.23023144640570803</v>
      </c>
    </row>
    <row r="8" spans="2:30" x14ac:dyDescent="0.2">
      <c r="B8">
        <v>2</v>
      </c>
      <c r="C8">
        <v>0.95352535470756505</v>
      </c>
      <c r="D8">
        <v>1.05824602855045</v>
      </c>
      <c r="E8">
        <v>1.0205546868829001</v>
      </c>
      <c r="F8">
        <v>0.93863703395015297</v>
      </c>
      <c r="H8">
        <f t="shared" ref="H8:H16" si="0">D8-C8</f>
        <v>0.10472067384288497</v>
      </c>
      <c r="I8">
        <f t="shared" ref="I8:I16" si="1">E8-C8</f>
        <v>6.7029332175335021E-2</v>
      </c>
      <c r="J8">
        <f t="shared" ref="J8:J17" si="2">F8-C8</f>
        <v>-1.4888320757412088E-2</v>
      </c>
      <c r="L8">
        <v>2</v>
      </c>
      <c r="M8">
        <v>4.0094504670662996</v>
      </c>
      <c r="N8">
        <v>5.1947284411304198</v>
      </c>
      <c r="O8">
        <v>5.2230076403333596</v>
      </c>
      <c r="P8">
        <v>2.2269901751696399</v>
      </c>
      <c r="R8">
        <f t="shared" ref="R8:R16" si="3">N8-M8</f>
        <v>1.1852779740641202</v>
      </c>
      <c r="S8">
        <f t="shared" ref="S8:S16" si="4">O8-M8</f>
        <v>1.21355717326706</v>
      </c>
      <c r="T8">
        <f t="shared" ref="T8:T17" si="5">P8-M8</f>
        <v>-1.7824602918966597</v>
      </c>
      <c r="V8">
        <v>2</v>
      </c>
      <c r="W8">
        <v>0.31576405682631298</v>
      </c>
      <c r="X8">
        <v>1.11940437226829</v>
      </c>
      <c r="Y8">
        <v>9.7702936781432008</v>
      </c>
      <c r="Z8">
        <v>0.37549808666835199</v>
      </c>
      <c r="AB8">
        <f t="shared" ref="AB8:AB16" si="6">X8-W8</f>
        <v>0.80364031544197712</v>
      </c>
      <c r="AC8">
        <f t="shared" ref="AC8:AC16" si="7">Y8-W8</f>
        <v>9.4545296213168886</v>
      </c>
      <c r="AD8">
        <f t="shared" ref="AD8:AD17" si="8">Z8-W8</f>
        <v>5.9734029842039016E-2</v>
      </c>
    </row>
    <row r="9" spans="2:30" x14ac:dyDescent="0.2">
      <c r="B9">
        <v>3</v>
      </c>
      <c r="C9">
        <v>0.60604085375252703</v>
      </c>
      <c r="D9">
        <v>0.55814720795786199</v>
      </c>
      <c r="E9">
        <v>0.92508879184108095</v>
      </c>
      <c r="F9">
        <v>0.75932178022808094</v>
      </c>
      <c r="H9">
        <f t="shared" si="0"/>
        <v>-4.7893645794665041E-2</v>
      </c>
      <c r="I9">
        <f t="shared" si="1"/>
        <v>0.31904793808855392</v>
      </c>
      <c r="J9">
        <f t="shared" si="2"/>
        <v>0.15328092647555391</v>
      </c>
      <c r="L9">
        <v>3</v>
      </c>
      <c r="M9">
        <v>2.2541338119157701</v>
      </c>
      <c r="N9">
        <v>2.5116434684531201</v>
      </c>
      <c r="O9">
        <v>5.8572589024043404</v>
      </c>
      <c r="P9">
        <v>2.0614323372944701</v>
      </c>
      <c r="R9">
        <f t="shared" si="3"/>
        <v>0.25750965653735003</v>
      </c>
      <c r="S9">
        <f t="shared" si="4"/>
        <v>3.6031250904885703</v>
      </c>
      <c r="T9">
        <f t="shared" si="5"/>
        <v>-0.19270147462130005</v>
      </c>
      <c r="V9">
        <v>3</v>
      </c>
      <c r="W9">
        <v>0.133537075337232</v>
      </c>
      <c r="X9">
        <v>0.85934658551091103</v>
      </c>
      <c r="Y9">
        <v>10.577131584149299</v>
      </c>
      <c r="Z9">
        <v>0.44321089973980998</v>
      </c>
      <c r="AB9">
        <f t="shared" si="6"/>
        <v>0.72580951017367901</v>
      </c>
      <c r="AC9">
        <f t="shared" si="7"/>
        <v>10.443594508812067</v>
      </c>
      <c r="AD9">
        <f t="shared" si="8"/>
        <v>0.30967382440257796</v>
      </c>
    </row>
    <row r="10" spans="2:30" x14ac:dyDescent="0.2">
      <c r="B10">
        <v>4</v>
      </c>
      <c r="C10">
        <v>0.81923311451925496</v>
      </c>
      <c r="D10">
        <v>0.71368457879779201</v>
      </c>
      <c r="E10">
        <v>0.617331581233446</v>
      </c>
      <c r="F10">
        <v>0.55908529318540301</v>
      </c>
      <c r="H10">
        <f t="shared" si="0"/>
        <v>-0.10554853572146294</v>
      </c>
      <c r="I10">
        <f t="shared" si="1"/>
        <v>-0.20190153328580895</v>
      </c>
      <c r="J10">
        <f t="shared" si="2"/>
        <v>-0.26014782133385195</v>
      </c>
      <c r="L10">
        <v>4</v>
      </c>
      <c r="M10">
        <v>1.97142294686018</v>
      </c>
      <c r="N10">
        <v>2.77582581827801</v>
      </c>
      <c r="O10">
        <v>6.5984659280000004</v>
      </c>
      <c r="P10">
        <v>1.81129296429972</v>
      </c>
      <c r="R10">
        <f t="shared" si="3"/>
        <v>0.80440287141782996</v>
      </c>
      <c r="S10">
        <f t="shared" si="4"/>
        <v>4.6270429811398204</v>
      </c>
      <c r="T10">
        <f t="shared" si="5"/>
        <v>-0.16012998256046007</v>
      </c>
      <c r="V10">
        <v>4</v>
      </c>
      <c r="W10">
        <v>0.26133539346065499</v>
      </c>
      <c r="X10">
        <v>1.1122995509813201</v>
      </c>
      <c r="Y10">
        <v>6.8566557172865403</v>
      </c>
      <c r="Z10">
        <v>0.89220761681823002</v>
      </c>
      <c r="AB10">
        <f t="shared" si="6"/>
        <v>0.85096415752066501</v>
      </c>
      <c r="AC10">
        <f t="shared" si="7"/>
        <v>6.5953203238258853</v>
      </c>
      <c r="AD10">
        <f t="shared" si="8"/>
        <v>0.63087222335757498</v>
      </c>
    </row>
    <row r="11" spans="2:30" x14ac:dyDescent="0.2">
      <c r="B11">
        <v>5</v>
      </c>
      <c r="C11">
        <v>0.69008905690937505</v>
      </c>
      <c r="D11" s="2"/>
      <c r="E11" s="2"/>
      <c r="F11">
        <v>0.58945025268044404</v>
      </c>
      <c r="J11">
        <f t="shared" si="2"/>
        <v>-0.10063880422893101</v>
      </c>
      <c r="L11">
        <v>5</v>
      </c>
      <c r="M11">
        <v>2.2366601652629998</v>
      </c>
      <c r="N11" s="2"/>
      <c r="O11" s="2"/>
      <c r="P11">
        <v>2.9206529936716201</v>
      </c>
      <c r="T11">
        <f t="shared" si="5"/>
        <v>0.6839928284086203</v>
      </c>
      <c r="V11">
        <v>5</v>
      </c>
      <c r="W11">
        <v>0.27294299961233198</v>
      </c>
      <c r="X11" s="2"/>
      <c r="Y11" s="2"/>
      <c r="Z11">
        <v>0.24348802958663401</v>
      </c>
      <c r="AD11">
        <f t="shared" si="8"/>
        <v>-2.9454970025697969E-2</v>
      </c>
    </row>
    <row r="12" spans="2:30" x14ac:dyDescent="0.2">
      <c r="B12">
        <v>6</v>
      </c>
      <c r="C12">
        <v>0.689191149069458</v>
      </c>
      <c r="D12">
        <v>0.54942202497679704</v>
      </c>
      <c r="E12" s="2"/>
      <c r="F12">
        <v>0.39166575418032701</v>
      </c>
      <c r="H12">
        <f t="shared" si="0"/>
        <v>-0.13976912409266096</v>
      </c>
      <c r="J12">
        <f t="shared" si="2"/>
        <v>-0.29752539488913099</v>
      </c>
      <c r="L12">
        <v>6</v>
      </c>
      <c r="M12">
        <v>2.4861482419623799</v>
      </c>
      <c r="N12">
        <v>2.3049088451798099</v>
      </c>
      <c r="O12" s="2"/>
      <c r="P12">
        <v>1.6837481973922499</v>
      </c>
      <c r="R12">
        <f t="shared" si="3"/>
        <v>-0.18123939678257006</v>
      </c>
      <c r="T12">
        <f t="shared" si="5"/>
        <v>-0.80240004457013003</v>
      </c>
      <c r="V12">
        <v>6</v>
      </c>
      <c r="W12">
        <v>0.16306478942545399</v>
      </c>
      <c r="X12">
        <v>0.74384534907497202</v>
      </c>
      <c r="Y12" s="2"/>
      <c r="Z12">
        <v>0.255986647084468</v>
      </c>
      <c r="AB12">
        <f t="shared" si="6"/>
        <v>0.58078055964951802</v>
      </c>
      <c r="AC12">
        <f t="shared" si="7"/>
        <v>-0.16306478942545399</v>
      </c>
      <c r="AD12">
        <f t="shared" si="8"/>
        <v>9.2921857659014007E-2</v>
      </c>
    </row>
    <row r="13" spans="2:30" x14ac:dyDescent="0.2">
      <c r="B13">
        <v>7</v>
      </c>
      <c r="C13">
        <v>0.64015200248525095</v>
      </c>
      <c r="D13">
        <v>0.53800749702252604</v>
      </c>
      <c r="E13">
        <v>0.46975338029132702</v>
      </c>
      <c r="F13">
        <v>0.62882741751424398</v>
      </c>
      <c r="H13">
        <f t="shared" si="0"/>
        <v>-0.10214450546272491</v>
      </c>
      <c r="I13">
        <f t="shared" si="1"/>
        <v>-0.17039862219392393</v>
      </c>
      <c r="J13">
        <f t="shared" si="2"/>
        <v>-1.1324584971006968E-2</v>
      </c>
      <c r="L13">
        <v>7</v>
      </c>
      <c r="M13">
        <v>2.77610311851394</v>
      </c>
      <c r="N13">
        <v>3.3650704046631099</v>
      </c>
      <c r="O13">
        <v>8.7693831369702195</v>
      </c>
      <c r="P13">
        <v>3.4312719995013001</v>
      </c>
      <c r="R13">
        <f t="shared" si="3"/>
        <v>0.58896728614916993</v>
      </c>
      <c r="S13">
        <f t="shared" si="4"/>
        <v>5.9932800184562796</v>
      </c>
      <c r="T13">
        <f t="shared" si="5"/>
        <v>0.65516888098736015</v>
      </c>
      <c r="V13">
        <v>7</v>
      </c>
      <c r="W13">
        <v>0.194321681794215</v>
      </c>
      <c r="X13">
        <v>0.36658817752916201</v>
      </c>
      <c r="Y13">
        <v>3.2699486798263799</v>
      </c>
      <c r="Z13">
        <v>0.30595062865894701</v>
      </c>
      <c r="AB13">
        <f t="shared" si="6"/>
        <v>0.17226649573494701</v>
      </c>
      <c r="AC13">
        <f t="shared" si="7"/>
        <v>3.0756269980321651</v>
      </c>
      <c r="AD13">
        <f t="shared" si="8"/>
        <v>0.11162894686473201</v>
      </c>
    </row>
    <row r="14" spans="2:30" x14ac:dyDescent="0.2">
      <c r="B14">
        <v>8</v>
      </c>
      <c r="C14">
        <v>0.793136295531779</v>
      </c>
      <c r="D14" s="2"/>
      <c r="E14" s="2"/>
      <c r="F14" s="2"/>
      <c r="L14">
        <v>8</v>
      </c>
      <c r="M14">
        <v>2.5219614202075</v>
      </c>
      <c r="N14" s="2"/>
      <c r="O14" s="2"/>
      <c r="P14" s="2"/>
      <c r="V14">
        <v>8</v>
      </c>
      <c r="W14">
        <v>0.329145799716349</v>
      </c>
      <c r="X14" s="2"/>
      <c r="Y14" s="2"/>
      <c r="Z14" s="2"/>
    </row>
    <row r="15" spans="2:30" x14ac:dyDescent="0.2">
      <c r="B15">
        <v>9</v>
      </c>
      <c r="C15">
        <v>0.68061853901965497</v>
      </c>
      <c r="D15">
        <v>0.66600814777444295</v>
      </c>
      <c r="E15">
        <v>0.670824987023665</v>
      </c>
      <c r="F15">
        <v>0.64593997254857705</v>
      </c>
      <c r="H15">
        <f t="shared" si="0"/>
        <v>-1.4610391245212018E-2</v>
      </c>
      <c r="I15">
        <f t="shared" si="1"/>
        <v>-9.7935519959899686E-3</v>
      </c>
      <c r="J15">
        <f t="shared" si="2"/>
        <v>-3.4678566471077921E-2</v>
      </c>
      <c r="L15">
        <v>9</v>
      </c>
      <c r="M15">
        <v>1.6864520304869399</v>
      </c>
      <c r="N15">
        <v>2.3993643603499599</v>
      </c>
      <c r="O15">
        <v>3.5707131678497901</v>
      </c>
      <c r="P15">
        <v>1.4146288659408901</v>
      </c>
      <c r="R15">
        <f t="shared" si="3"/>
        <v>0.71291232986302</v>
      </c>
      <c r="S15">
        <f t="shared" si="4"/>
        <v>1.8842611373628502</v>
      </c>
      <c r="T15">
        <f t="shared" si="5"/>
        <v>-0.27182316454604982</v>
      </c>
      <c r="V15">
        <v>9</v>
      </c>
      <c r="W15">
        <v>0.101289715981542</v>
      </c>
      <c r="X15">
        <v>0.33271295540646401</v>
      </c>
      <c r="Y15">
        <v>6.5643899061046103</v>
      </c>
      <c r="Z15">
        <v>0.28275488149351302</v>
      </c>
      <c r="AB15">
        <f t="shared" si="6"/>
        <v>0.23142323942492199</v>
      </c>
      <c r="AC15">
        <f t="shared" si="7"/>
        <v>6.4631001901230682</v>
      </c>
      <c r="AD15">
        <f t="shared" si="8"/>
        <v>0.181465165511971</v>
      </c>
    </row>
    <row r="16" spans="2:30" x14ac:dyDescent="0.2">
      <c r="B16">
        <v>10</v>
      </c>
      <c r="C16">
        <v>0.48046324359910703</v>
      </c>
      <c r="D16">
        <v>0.60956854687648798</v>
      </c>
      <c r="E16">
        <v>0.91921957203001303</v>
      </c>
      <c r="F16">
        <v>0.62579155246134399</v>
      </c>
      <c r="H16">
        <f t="shared" si="0"/>
        <v>0.12910530327738096</v>
      </c>
      <c r="I16">
        <f t="shared" si="1"/>
        <v>0.43875632843090601</v>
      </c>
      <c r="J16">
        <f t="shared" si="2"/>
        <v>0.14532830886223697</v>
      </c>
      <c r="L16">
        <v>10</v>
      </c>
      <c r="M16">
        <v>7.9659474812131004</v>
      </c>
      <c r="N16">
        <v>15.2656146532235</v>
      </c>
      <c r="O16">
        <v>36.839376631416698</v>
      </c>
      <c r="P16">
        <v>11.2808588625675</v>
      </c>
      <c r="R16">
        <f t="shared" si="3"/>
        <v>7.2996671720103992</v>
      </c>
      <c r="S16">
        <f t="shared" si="4"/>
        <v>28.873429150203599</v>
      </c>
      <c r="T16">
        <f t="shared" si="5"/>
        <v>3.3149113813544</v>
      </c>
      <c r="V16">
        <v>10</v>
      </c>
      <c r="W16">
        <v>0.14686199991729701</v>
      </c>
      <c r="X16">
        <v>1.3127027112640299</v>
      </c>
      <c r="Y16">
        <v>9.5235121263598295</v>
      </c>
      <c r="Z16">
        <v>0.74919836838224396</v>
      </c>
      <c r="AB16">
        <f t="shared" si="6"/>
        <v>1.1658407113467328</v>
      </c>
      <c r="AC16">
        <f t="shared" si="7"/>
        <v>9.3766501264425326</v>
      </c>
      <c r="AD16">
        <f t="shared" si="8"/>
        <v>0.60233636846494698</v>
      </c>
    </row>
    <row r="17" spans="2:30" x14ac:dyDescent="0.2">
      <c r="B17">
        <v>11</v>
      </c>
      <c r="C17">
        <v>0.93291387125693603</v>
      </c>
      <c r="D17" s="2"/>
      <c r="E17" s="2"/>
      <c r="F17">
        <v>0.93866492601901197</v>
      </c>
      <c r="J17">
        <f t="shared" si="2"/>
        <v>5.7510547620759356E-3</v>
      </c>
      <c r="L17">
        <v>11</v>
      </c>
      <c r="M17">
        <v>2.06778067049627</v>
      </c>
      <c r="N17" s="2"/>
      <c r="O17" s="2"/>
      <c r="P17">
        <v>2.5355173170462399</v>
      </c>
      <c r="T17">
        <f t="shared" si="5"/>
        <v>0.46773664654996994</v>
      </c>
      <c r="V17">
        <v>11</v>
      </c>
      <c r="W17">
        <v>0.22025835589807499</v>
      </c>
      <c r="X17" s="2"/>
      <c r="Y17" s="2"/>
      <c r="Z17">
        <v>0.38263007667940302</v>
      </c>
      <c r="AD17">
        <f t="shared" si="8"/>
        <v>0.16237172078132803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SPSS</vt:lpstr>
      <vt:lpstr>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Msd_User</dc:creator>
  <cp:lastModifiedBy>Rian Landers-Ramos</cp:lastModifiedBy>
  <dcterms:created xsi:type="dcterms:W3CDTF">2020-10-23T19:05:17Z</dcterms:created>
  <dcterms:modified xsi:type="dcterms:W3CDTF">2022-02-25T19:51:10Z</dcterms:modified>
</cp:coreProperties>
</file>