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-my.sharepoint.com/personal/rlandersramos_towson_edu/Documents/Ultra Study/Manuscripts/Muscle and Cytokine/Final/PloS/Revision/Data for repository/"/>
    </mc:Choice>
  </mc:AlternateContent>
  <xr:revisionPtr revIDLastSave="0" documentId="8_{E8896D5A-46DA-DF4B-9C1F-9C88BDC3F6F4}" xr6:coauthVersionLast="47" xr6:coauthVersionMax="47" xr10:uidLastSave="{00000000-0000-0000-0000-000000000000}"/>
  <bookViews>
    <workbookView xWindow="3180" yWindow="2000" windowWidth="27640" windowHeight="16940" activeTab="1" xr2:uid="{90F55B13-7E27-BA44-97EA-B9CA9ADE9599}"/>
  </bookViews>
  <sheets>
    <sheet name="Strength" sheetId="1" r:id="rId1"/>
    <sheet name="Torqu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0" i="2" l="1"/>
  <c r="V51" i="2" s="1"/>
  <c r="V49" i="2"/>
  <c r="V46" i="2"/>
  <c r="S46" i="2"/>
  <c r="P46" i="2"/>
  <c r="M46" i="2"/>
  <c r="J46" i="2"/>
  <c r="G46" i="2"/>
  <c r="D46" i="2"/>
  <c r="V45" i="2"/>
  <c r="S45" i="2"/>
  <c r="P45" i="2"/>
  <c r="M45" i="2"/>
  <c r="J45" i="2"/>
  <c r="G45" i="2"/>
  <c r="D45" i="2"/>
  <c r="V44" i="2"/>
  <c r="S44" i="2"/>
  <c r="P44" i="2"/>
  <c r="M44" i="2"/>
  <c r="J44" i="2"/>
  <c r="G44" i="2"/>
  <c r="D44" i="2"/>
  <c r="V43" i="2"/>
  <c r="S43" i="2"/>
  <c r="P43" i="2"/>
  <c r="M43" i="2"/>
  <c r="J43" i="2"/>
  <c r="G43" i="2"/>
  <c r="D43" i="2"/>
  <c r="V42" i="2"/>
  <c r="S42" i="2"/>
  <c r="P42" i="2"/>
  <c r="M42" i="2"/>
  <c r="J42" i="2"/>
  <c r="G42" i="2"/>
  <c r="D42" i="2"/>
  <c r="V41" i="2"/>
  <c r="S41" i="2"/>
  <c r="P41" i="2"/>
  <c r="M41" i="2"/>
  <c r="J41" i="2"/>
  <c r="G41" i="2"/>
  <c r="D41" i="2"/>
  <c r="V40" i="2"/>
  <c r="S40" i="2"/>
  <c r="P40" i="2"/>
  <c r="M40" i="2"/>
  <c r="J40" i="2"/>
  <c r="G40" i="2"/>
  <c r="D40" i="2"/>
  <c r="V39" i="2"/>
  <c r="S39" i="2"/>
  <c r="S49" i="2" s="1"/>
  <c r="P39" i="2"/>
  <c r="M39" i="2"/>
  <c r="J39" i="2"/>
  <c r="G39" i="2"/>
  <c r="D39" i="2"/>
  <c r="V38" i="2"/>
  <c r="S38" i="2"/>
  <c r="S50" i="2" s="1"/>
  <c r="S51" i="2" s="1"/>
  <c r="P38" i="2"/>
  <c r="M38" i="2"/>
  <c r="J38" i="2"/>
  <c r="G38" i="2"/>
  <c r="D38" i="2"/>
  <c r="V37" i="2"/>
  <c r="S37" i="2"/>
  <c r="P37" i="2"/>
  <c r="P49" i="2" s="1"/>
  <c r="M37" i="2"/>
  <c r="J37" i="2"/>
  <c r="G37" i="2"/>
  <c r="D37" i="2"/>
  <c r="V36" i="2"/>
  <c r="S36" i="2"/>
  <c r="P36" i="2"/>
  <c r="P50" i="2" s="1"/>
  <c r="P51" i="2" s="1"/>
  <c r="M36" i="2"/>
  <c r="M49" i="2" s="1"/>
  <c r="J36" i="2"/>
  <c r="J49" i="2" s="1"/>
  <c r="G36" i="2"/>
  <c r="G49" i="2" s="1"/>
  <c r="D36" i="2"/>
  <c r="D49" i="2" s="1"/>
  <c r="V30" i="2"/>
  <c r="S30" i="2"/>
  <c r="D30" i="2"/>
  <c r="V29" i="2"/>
  <c r="S29" i="2"/>
  <c r="D29" i="2"/>
  <c r="V28" i="2"/>
  <c r="S28" i="2"/>
  <c r="D28" i="2"/>
  <c r="V27" i="2"/>
  <c r="S27" i="2"/>
  <c r="D27" i="2"/>
  <c r="V26" i="2"/>
  <c r="S26" i="2"/>
  <c r="D26" i="2"/>
  <c r="V25" i="2"/>
  <c r="S25" i="2"/>
  <c r="D25" i="2"/>
  <c r="V24" i="2"/>
  <c r="S24" i="2"/>
  <c r="D24" i="2"/>
  <c r="V23" i="2"/>
  <c r="S23" i="2"/>
  <c r="D23" i="2"/>
  <c r="V22" i="2"/>
  <c r="S22" i="2"/>
  <c r="D22" i="2"/>
  <c r="V21" i="2"/>
  <c r="S21" i="2"/>
  <c r="D21" i="2"/>
  <c r="V20" i="2"/>
  <c r="S20" i="2"/>
  <c r="D20" i="2"/>
  <c r="V14" i="2"/>
  <c r="S14" i="2"/>
  <c r="D14" i="2"/>
  <c r="V13" i="2"/>
  <c r="S13" i="2"/>
  <c r="D13" i="2"/>
  <c r="V12" i="2"/>
  <c r="S12" i="2"/>
  <c r="D12" i="2"/>
  <c r="V11" i="2"/>
  <c r="S11" i="2"/>
  <c r="D11" i="2"/>
  <c r="V10" i="2"/>
  <c r="S10" i="2"/>
  <c r="D10" i="2"/>
  <c r="V9" i="2"/>
  <c r="S9" i="2"/>
  <c r="D9" i="2"/>
  <c r="V8" i="2"/>
  <c r="S8" i="2"/>
  <c r="D8" i="2"/>
  <c r="V7" i="2"/>
  <c r="S7" i="2"/>
  <c r="D7" i="2"/>
  <c r="V6" i="2"/>
  <c r="S6" i="2"/>
  <c r="D6" i="2"/>
  <c r="V5" i="2"/>
  <c r="S5" i="2"/>
  <c r="D5" i="2"/>
  <c r="V4" i="2"/>
  <c r="S4" i="2"/>
  <c r="D4" i="2"/>
  <c r="C140" i="1"/>
  <c r="C137" i="1"/>
  <c r="B137" i="1"/>
  <c r="D134" i="1"/>
  <c r="C134" i="1"/>
  <c r="H111" i="1"/>
  <c r="D140" i="1" s="1"/>
  <c r="G111" i="1"/>
  <c r="F111" i="1"/>
  <c r="E111" i="1"/>
  <c r="D111" i="1"/>
  <c r="C111" i="1"/>
  <c r="B140" i="1" s="1"/>
  <c r="B111" i="1"/>
  <c r="H110" i="1"/>
  <c r="G110" i="1"/>
  <c r="F110" i="1"/>
  <c r="E110" i="1"/>
  <c r="D110" i="1"/>
  <c r="C110" i="1"/>
  <c r="B139" i="1" s="1"/>
  <c r="B110" i="1"/>
  <c r="C139" i="1" s="1"/>
  <c r="H109" i="1"/>
  <c r="D138" i="1" s="1"/>
  <c r="G109" i="1"/>
  <c r="C138" i="1" s="1"/>
  <c r="F109" i="1"/>
  <c r="E109" i="1"/>
  <c r="D109" i="1"/>
  <c r="C109" i="1"/>
  <c r="B138" i="1" s="1"/>
  <c r="B109" i="1"/>
  <c r="H108" i="1"/>
  <c r="D137" i="1" s="1"/>
  <c r="G108" i="1"/>
  <c r="F108" i="1"/>
  <c r="E108" i="1"/>
  <c r="D108" i="1"/>
  <c r="C108" i="1"/>
  <c r="B108" i="1"/>
  <c r="H107" i="1"/>
  <c r="D136" i="1" s="1"/>
  <c r="G107" i="1"/>
  <c r="C136" i="1" s="1"/>
  <c r="F107" i="1"/>
  <c r="E107" i="1"/>
  <c r="D107" i="1"/>
  <c r="C107" i="1"/>
  <c r="B136" i="1" s="1"/>
  <c r="B107" i="1"/>
  <c r="H106" i="1"/>
  <c r="D135" i="1" s="1"/>
  <c r="G106" i="1"/>
  <c r="C135" i="1" s="1"/>
  <c r="F106" i="1"/>
  <c r="E106" i="1"/>
  <c r="D106" i="1"/>
  <c r="C106" i="1"/>
  <c r="B135" i="1" s="1"/>
  <c r="B106" i="1"/>
  <c r="H105" i="1"/>
  <c r="G105" i="1"/>
  <c r="F105" i="1"/>
  <c r="F115" i="1" s="1"/>
  <c r="F116" i="1" s="1"/>
  <c r="E105" i="1"/>
  <c r="E115" i="1" s="1"/>
  <c r="E116" i="1" s="1"/>
  <c r="D105" i="1"/>
  <c r="C105" i="1"/>
  <c r="B134" i="1" s="1"/>
  <c r="B105" i="1"/>
  <c r="H104" i="1"/>
  <c r="D133" i="1" s="1"/>
  <c r="G104" i="1"/>
  <c r="C133" i="1" s="1"/>
  <c r="F104" i="1"/>
  <c r="E104" i="1"/>
  <c r="E114" i="1" s="1"/>
  <c r="D104" i="1"/>
  <c r="D114" i="1" s="1"/>
  <c r="C104" i="1"/>
  <c r="B133" i="1" s="1"/>
  <c r="B104" i="1"/>
  <c r="H103" i="1"/>
  <c r="D132" i="1" s="1"/>
  <c r="G103" i="1"/>
  <c r="C132" i="1" s="1"/>
  <c r="F103" i="1"/>
  <c r="E103" i="1"/>
  <c r="D103" i="1"/>
  <c r="C103" i="1"/>
  <c r="B132" i="1" s="1"/>
  <c r="B103" i="1"/>
  <c r="H102" i="1"/>
  <c r="G102" i="1"/>
  <c r="C131" i="1" s="1"/>
  <c r="F102" i="1"/>
  <c r="E102" i="1"/>
  <c r="D102" i="1"/>
  <c r="C102" i="1"/>
  <c r="B131" i="1" s="1"/>
  <c r="B102" i="1"/>
  <c r="D131" i="1" s="1"/>
  <c r="H101" i="1"/>
  <c r="D130" i="1" s="1"/>
  <c r="G101" i="1"/>
  <c r="C130" i="1" s="1"/>
  <c r="F101" i="1"/>
  <c r="F114" i="1" s="1"/>
  <c r="E101" i="1"/>
  <c r="D101" i="1"/>
  <c r="D115" i="1" s="1"/>
  <c r="D116" i="1" s="1"/>
  <c r="C101" i="1"/>
  <c r="C114" i="1" s="1"/>
  <c r="B101" i="1"/>
  <c r="B114" i="1" s="1"/>
  <c r="I19" i="1"/>
  <c r="G19" i="1"/>
  <c r="F19" i="1"/>
  <c r="D19" i="1"/>
  <c r="I18" i="1"/>
  <c r="H18" i="1"/>
  <c r="H19" i="1" s="1"/>
  <c r="G18" i="1"/>
  <c r="F18" i="1"/>
  <c r="E18" i="1"/>
  <c r="E19" i="1" s="1"/>
  <c r="D18" i="1"/>
  <c r="C18" i="1"/>
  <c r="C19" i="1" s="1"/>
  <c r="I17" i="1"/>
  <c r="H17" i="1"/>
  <c r="G17" i="1"/>
  <c r="F17" i="1"/>
  <c r="E17" i="1"/>
  <c r="D17" i="1"/>
  <c r="C17" i="1"/>
  <c r="G115" i="1" l="1"/>
  <c r="G116" i="1" s="1"/>
  <c r="D50" i="2"/>
  <c r="D51" i="2" s="1"/>
  <c r="G114" i="1"/>
  <c r="H115" i="1"/>
  <c r="H116" i="1" s="1"/>
  <c r="B130" i="1"/>
  <c r="G50" i="2"/>
  <c r="G51" i="2" s="1"/>
  <c r="H114" i="1"/>
  <c r="J50" i="2"/>
  <c r="J51" i="2" s="1"/>
  <c r="B115" i="1"/>
  <c r="B116" i="1" s="1"/>
  <c r="M50" i="2"/>
  <c r="M51" i="2" s="1"/>
  <c r="C115" i="1"/>
  <c r="C116" i="1" s="1"/>
  <c r="D139" i="1"/>
</calcChain>
</file>

<file path=xl/sharedStrings.xml><?xml version="1.0" encoding="utf-8"?>
<sst xmlns="http://schemas.openxmlformats.org/spreadsheetml/2006/main" count="344" uniqueCount="125">
  <si>
    <t>KGs</t>
  </si>
  <si>
    <t>PID</t>
  </si>
  <si>
    <t>Race_day_pre_Stronger_leg_Avg</t>
  </si>
  <si>
    <t>Race_day_lap1_stronger_avg</t>
  </si>
  <si>
    <t>Race_day_lap2_stronger_avg</t>
  </si>
  <si>
    <t>Race_day_lap3_stronger_avg</t>
  </si>
  <si>
    <t>Race_day_lap4_stronger_avg</t>
  </si>
  <si>
    <t>Race_day_post_Stronger_leg_Avg</t>
  </si>
  <si>
    <t>Post_24_Stronger_leg_Avg</t>
  </si>
  <si>
    <t>Ultra-01</t>
  </si>
  <si>
    <t>Ultra-02</t>
  </si>
  <si>
    <t>Ultra-03</t>
  </si>
  <si>
    <t>Ultra-04</t>
  </si>
  <si>
    <t>Ultra-05</t>
  </si>
  <si>
    <t>Ultra-06</t>
  </si>
  <si>
    <t>Ultra-07</t>
  </si>
  <si>
    <t>Ultra-08</t>
  </si>
  <si>
    <t>Ultra-09</t>
  </si>
  <si>
    <t>Ultra-10</t>
  </si>
  <si>
    <t>Ultra-11</t>
  </si>
  <si>
    <t>Pre</t>
  </si>
  <si>
    <t>Lap 1</t>
  </si>
  <si>
    <t>Lap 2</t>
  </si>
  <si>
    <t>Lap 3</t>
  </si>
  <si>
    <t>Lap 4</t>
  </si>
  <si>
    <t>Post</t>
  </si>
  <si>
    <t>24-hr      Post</t>
  </si>
  <si>
    <t>Avg</t>
  </si>
  <si>
    <t>SD</t>
  </si>
  <si>
    <t>SEM</t>
  </si>
  <si>
    <t>* sig diff than lap 1</t>
  </si>
  <si>
    <t># sig diff than pre</t>
  </si>
  <si>
    <t>Tests of Within-Subjects Effects</t>
  </si>
  <si>
    <t>Pairwise Comparisons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</si>
  <si>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</si>
  <si>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</si>
  <si>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</si>
  <si>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</si>
  <si>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</si>
  <si>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</si>
  <si>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</si>
  <si>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(I) Time</t>
  </si>
  <si>
    <t>(J) Time</t>
  </si>
  <si>
    <t>Mean Difference (I-J)</t>
  </si>
  <si>
    <t>Std. Error</t>
  </si>
  <si>
    <t>Sig.b</t>
  </si>
  <si>
    <t>95% Confidence Interval for Differenceb</t>
  </si>
  <si>
    <t>Time</t>
  </si>
  <si>
    <t>Sphericity Assumed</t>
  </si>
  <si>
    <t>Lower Bound</t>
  </si>
  <si>
    <t>Upper Bound</t>
  </si>
  <si>
    <t>Greenhouse-Geisser</t>
  </si>
  <si>
    <t>Huynh-Feldt</t>
  </si>
  <si>
    <t>Lower-bound</t>
  </si>
  <si>
    <t>5.013*</t>
  </si>
  <si>
    <t>Error(Time)</t>
  </si>
  <si>
    <t>4.435*</t>
  </si>
  <si>
    <t>3.445*</t>
  </si>
  <si>
    <t>pre</t>
  </si>
  <si>
    <t>3.265*</t>
  </si>
  <si>
    <t>lap1</t>
  </si>
  <si>
    <t>lap2</t>
  </si>
  <si>
    <t>lap3</t>
  </si>
  <si>
    <t>-3.445*</t>
  </si>
  <si>
    <t>lap4</t>
  </si>
  <si>
    <t>post</t>
  </si>
  <si>
    <t>24hrpost</t>
  </si>
  <si>
    <t>-5.013*</t>
  </si>
  <si>
    <t>NEWTONS</t>
  </si>
  <si>
    <t>*</t>
  </si>
  <si>
    <t>vs pre</t>
  </si>
  <si>
    <t>#</t>
  </si>
  <si>
    <t>vs lap1</t>
  </si>
  <si>
    <t>-4.435*</t>
  </si>
  <si>
    <t>-3.265*</t>
  </si>
  <si>
    <t>Based on estimated marginal means</t>
  </si>
  <si>
    <t>* The mean difference is significant at the</t>
  </si>
  <si>
    <t>b Adjustment for multiple comparisons: Least Significant Difference (equivalent to no adjustments).</t>
  </si>
  <si>
    <t>DELTA STRENGTH</t>
  </si>
  <si>
    <t>DeltaLap1	DeltaPost	Delta24h</t>
  </si>
  <si>
    <t>RIGHT LEG</t>
  </si>
  <si>
    <t>Race Day Pre</t>
  </si>
  <si>
    <t>24hr post</t>
  </si>
  <si>
    <t>Leg Length (cm)</t>
  </si>
  <si>
    <t>Force (Strength)</t>
  </si>
  <si>
    <t>Torque (leg length x force)</t>
  </si>
  <si>
    <t>Leg Length</t>
  </si>
  <si>
    <t xml:space="preserve">Force </t>
  </si>
  <si>
    <t>LEFT LEG</t>
  </si>
  <si>
    <t>STRONGER LEG</t>
  </si>
  <si>
    <t>Leg Length (m)</t>
  </si>
  <si>
    <t>Force (N)</t>
  </si>
  <si>
    <t>Mean</t>
  </si>
  <si>
    <t>Dom Leg</t>
  </si>
  <si>
    <t>Pre Race</t>
  </si>
  <si>
    <t>10km</t>
  </si>
  <si>
    <t>20km</t>
  </si>
  <si>
    <t>30km</t>
  </si>
  <si>
    <t>40km</t>
  </si>
  <si>
    <t>Post Race</t>
  </si>
  <si>
    <t>24 hr Post Race</t>
  </si>
  <si>
    <t>time</t>
  </si>
  <si>
    <t>Error(time)</t>
  </si>
  <si>
    <t>(I) time</t>
  </si>
  <si>
    <t>(J) time</t>
  </si>
  <si>
    <t>lap 1</t>
  </si>
  <si>
    <t>lap 2</t>
  </si>
  <si>
    <t>lap 3</t>
  </si>
  <si>
    <t>18.942*</t>
  </si>
  <si>
    <t>lap 4</t>
  </si>
  <si>
    <t>16.413*</t>
  </si>
  <si>
    <t>24 hr</t>
  </si>
  <si>
    <t>12.908*</t>
  </si>
  <si>
    <t>* vs pre</t>
  </si>
  <si>
    <t>15.058*</t>
  </si>
  <si>
    <t>#vs lap 1</t>
  </si>
  <si>
    <t>12.528*</t>
  </si>
  <si>
    <t>-12.908*</t>
  </si>
  <si>
    <t>Y axis Knee ExtensorTorque (N.m)</t>
  </si>
  <si>
    <t>-18.942*</t>
  </si>
  <si>
    <t>-15.058*</t>
  </si>
  <si>
    <t>% change from pre-race</t>
  </si>
  <si>
    <t>% change from lap 1</t>
  </si>
  <si>
    <t>-16.413*</t>
  </si>
  <si>
    <t>-12.528*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</si>
</sst>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5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/>
    <xf numFmtId="0" fontId="0" fillId="6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0" fontId="4" fillId="2" borderId="2" xfId="0" applyFont="1" applyFill="1" applyBorder="1"/>
    <xf numFmtId="2" fontId="0" fillId="0" borderId="0" xfId="0" applyNumberFormat="1"/>
    <xf numFmtId="2" fontId="0" fillId="0" borderId="7" xfId="0" applyNumberFormat="1" applyBorder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Strength!$B$116:$H$116</c:f>
                <c:numCache>
                  <c:formatCode>General</c:formatCode>
                  <c:ptCount val="7"/>
                  <c:pt idx="0">
                    <c:v>32.935217828188115</c:v>
                  </c:pt>
                  <c:pt idx="1">
                    <c:v>35.609304734173563</c:v>
                  </c:pt>
                  <c:pt idx="2">
                    <c:v>36.261670409323145</c:v>
                  </c:pt>
                  <c:pt idx="3">
                    <c:v>35.18244265978543</c:v>
                  </c:pt>
                  <c:pt idx="4">
                    <c:v>33.362400473492876</c:v>
                  </c:pt>
                  <c:pt idx="5">
                    <c:v>30.266155932952337</c:v>
                  </c:pt>
                  <c:pt idx="6">
                    <c:v>35.356065401340977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Strength!$B$113:$H$113</c:f>
              <c:strCache>
                <c:ptCount val="7"/>
                <c:pt idx="0">
                  <c:v>Pre</c:v>
                </c:pt>
                <c:pt idx="1">
                  <c:v>Lap 1</c:v>
                </c:pt>
                <c:pt idx="2">
                  <c:v>Lap 2</c:v>
                </c:pt>
                <c:pt idx="3">
                  <c:v>Lap 3</c:v>
                </c:pt>
                <c:pt idx="4">
                  <c:v>Lap 4</c:v>
                </c:pt>
                <c:pt idx="5">
                  <c:v>Post</c:v>
                </c:pt>
                <c:pt idx="6">
                  <c:v>24-hr      Post</c:v>
                </c:pt>
              </c:strCache>
            </c:strRef>
          </c:cat>
          <c:val>
            <c:numRef>
              <c:f>Strength!$B$114:$H$114</c:f>
              <c:numCache>
                <c:formatCode>General</c:formatCode>
                <c:ptCount val="7"/>
                <c:pt idx="0">
                  <c:v>394.81682727272727</c:v>
                </c:pt>
                <c:pt idx="1">
                  <c:v>383.33318181818191</c:v>
                </c:pt>
                <c:pt idx="2">
                  <c:v>349.53327272727273</c:v>
                </c:pt>
                <c:pt idx="3">
                  <c:v>345.63900000000007</c:v>
                </c:pt>
                <c:pt idx="4">
                  <c:v>351.40609090909089</c:v>
                </c:pt>
                <c:pt idx="5">
                  <c:v>351.30501818181818</c:v>
                </c:pt>
                <c:pt idx="6">
                  <c:v>358.41280909090909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9-3649-B5B3-B80ADDD3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2984"/>
        <c:axId val="109081616"/>
      </c:barChart>
      <c:catAx>
        <c:axId val="1457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1616"/>
        <c:crosses val="autoZero"/>
        <c:auto val="1"/>
        <c:lblAlgn val="ctr"/>
        <c:lblOffset val="100"/>
        <c:noMultiLvlLbl val="0"/>
      </c:catAx>
      <c:valAx>
        <c:axId val="10908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Knee Extensor Strength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Strength!$B$4</c:f>
              <c:strCache>
                <c:ptCount val="1"/>
                <c:pt idx="0">
                  <c:v>Ultra-01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Strength!$C$4:$I$4</c:f>
              <c:numCache>
                <c:formatCode>General</c:formatCode>
                <c:ptCount val="7"/>
                <c:pt idx="0">
                  <c:v>39.770000000000003</c:v>
                </c:pt>
                <c:pt idx="1">
                  <c:v>39.466666666666669</c:v>
                </c:pt>
                <c:pt idx="2">
                  <c:v>42.6</c:v>
                </c:pt>
                <c:pt idx="3">
                  <c:v>33.133333333333333</c:v>
                </c:pt>
                <c:pt idx="4">
                  <c:v>37.200000000000003</c:v>
                </c:pt>
                <c:pt idx="5">
                  <c:v>42.33</c:v>
                </c:pt>
                <c:pt idx="6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A-E142-A5E3-8A1C33C1F19D}"/>
            </c:ext>
          </c:extLst>
        </c:ser>
        <c:ser>
          <c:idx val="1"/>
          <c:order val="1"/>
          <c:tx>
            <c:strRef>
              <c:f>Strength!$B$5</c:f>
              <c:strCache>
                <c:ptCount val="1"/>
                <c:pt idx="0">
                  <c:v>Ultra-02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Strength!$C$5:$I$5</c:f>
              <c:numCache>
                <c:formatCode>General</c:formatCode>
                <c:ptCount val="7"/>
                <c:pt idx="0">
                  <c:v>37.4</c:v>
                </c:pt>
                <c:pt idx="1">
                  <c:v>26.900000000000002</c:v>
                </c:pt>
                <c:pt idx="2">
                  <c:v>22.633333333333336</c:v>
                </c:pt>
                <c:pt idx="3">
                  <c:v>23.066666666666666</c:v>
                </c:pt>
                <c:pt idx="4">
                  <c:v>23.833333333333332</c:v>
                </c:pt>
                <c:pt idx="5">
                  <c:v>23.3</c:v>
                </c:pt>
                <c:pt idx="6">
                  <c:v>26.53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A-E142-A5E3-8A1C33C1F19D}"/>
            </c:ext>
          </c:extLst>
        </c:ser>
        <c:ser>
          <c:idx val="2"/>
          <c:order val="2"/>
          <c:tx>
            <c:strRef>
              <c:f>Strength!$B$6</c:f>
              <c:strCache>
                <c:ptCount val="1"/>
                <c:pt idx="0">
                  <c:v>Ultra-03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Strength!$C$6:$I$6</c:f>
              <c:numCache>
                <c:formatCode>General</c:formatCode>
                <c:ptCount val="7"/>
                <c:pt idx="0">
                  <c:v>56.6</c:v>
                </c:pt>
                <c:pt idx="1">
                  <c:v>67.733333333333334</c:v>
                </c:pt>
                <c:pt idx="2">
                  <c:v>64.633333333333326</c:v>
                </c:pt>
                <c:pt idx="3">
                  <c:v>56.933333333333337</c:v>
                </c:pt>
                <c:pt idx="4">
                  <c:v>58.93333333333333</c:v>
                </c:pt>
                <c:pt idx="5">
                  <c:v>53.9</c:v>
                </c:pt>
                <c:pt idx="6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A-E142-A5E3-8A1C33C1F19D}"/>
            </c:ext>
          </c:extLst>
        </c:ser>
        <c:ser>
          <c:idx val="3"/>
          <c:order val="3"/>
          <c:tx>
            <c:strRef>
              <c:f>Strength!$B$7</c:f>
              <c:strCache>
                <c:ptCount val="1"/>
                <c:pt idx="0">
                  <c:v>Ultra-04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Strength!$C$7:$I$7</c:f>
              <c:numCache>
                <c:formatCode>General</c:formatCode>
                <c:ptCount val="7"/>
                <c:pt idx="0">
                  <c:v>46.5</c:v>
                </c:pt>
                <c:pt idx="1">
                  <c:v>39.200000000000003</c:v>
                </c:pt>
                <c:pt idx="2">
                  <c:v>38.966666666666669</c:v>
                </c:pt>
                <c:pt idx="3">
                  <c:v>31.766666666666669</c:v>
                </c:pt>
                <c:pt idx="4">
                  <c:v>32.5</c:v>
                </c:pt>
                <c:pt idx="5">
                  <c:v>35.93</c:v>
                </c:pt>
                <c:pt idx="6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A-E142-A5E3-8A1C33C1F19D}"/>
            </c:ext>
          </c:extLst>
        </c:ser>
        <c:ser>
          <c:idx val="4"/>
          <c:order val="4"/>
          <c:tx>
            <c:strRef>
              <c:f>Strength!$B$8</c:f>
              <c:strCache>
                <c:ptCount val="1"/>
                <c:pt idx="0">
                  <c:v>Ultra-05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Strength!$C$8:$I$8</c:f>
              <c:numCache>
                <c:formatCode>General</c:formatCode>
                <c:ptCount val="7"/>
                <c:pt idx="0">
                  <c:v>30.77</c:v>
                </c:pt>
                <c:pt idx="1">
                  <c:v>26.333333333333332</c:v>
                </c:pt>
                <c:pt idx="2">
                  <c:v>24.533333333333331</c:v>
                </c:pt>
                <c:pt idx="3">
                  <c:v>26.900000000000002</c:v>
                </c:pt>
                <c:pt idx="4">
                  <c:v>24.666666666666668</c:v>
                </c:pt>
                <c:pt idx="5">
                  <c:v>25.93</c:v>
                </c:pt>
                <c:pt idx="6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A-E142-A5E3-8A1C33C1F19D}"/>
            </c:ext>
          </c:extLst>
        </c:ser>
        <c:ser>
          <c:idx val="5"/>
          <c:order val="5"/>
          <c:tx>
            <c:strRef>
              <c:f>Strength!$B$9</c:f>
              <c:strCache>
                <c:ptCount val="1"/>
                <c:pt idx="0">
                  <c:v>Ultra-06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Strength!$C$9:$I$9</c:f>
              <c:numCache>
                <c:formatCode>General</c:formatCode>
                <c:ptCount val="7"/>
                <c:pt idx="0">
                  <c:v>27.43</c:v>
                </c:pt>
                <c:pt idx="1">
                  <c:v>34.366666666666667</c:v>
                </c:pt>
                <c:pt idx="2">
                  <c:v>22.933333333333334</c:v>
                </c:pt>
                <c:pt idx="3">
                  <c:v>20.2</c:v>
                </c:pt>
                <c:pt idx="4">
                  <c:v>23.400000000000002</c:v>
                </c:pt>
                <c:pt idx="5">
                  <c:v>27.8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A-E142-A5E3-8A1C33C1F19D}"/>
            </c:ext>
          </c:extLst>
        </c:ser>
        <c:ser>
          <c:idx val="6"/>
          <c:order val="6"/>
          <c:tx>
            <c:strRef>
              <c:f>Strength!$B$10</c:f>
              <c:strCache>
                <c:ptCount val="1"/>
                <c:pt idx="0">
                  <c:v>Ultra-07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Strength!$C$10:$I$10</c:f>
              <c:numCache>
                <c:formatCode>General</c:formatCode>
                <c:ptCount val="7"/>
                <c:pt idx="0">
                  <c:v>25.97</c:v>
                </c:pt>
                <c:pt idx="1">
                  <c:v>26.433333333333337</c:v>
                </c:pt>
                <c:pt idx="2">
                  <c:v>27.899999999999995</c:v>
                </c:pt>
                <c:pt idx="3">
                  <c:v>28.666666666666668</c:v>
                </c:pt>
                <c:pt idx="4">
                  <c:v>26.466666666666669</c:v>
                </c:pt>
                <c:pt idx="5">
                  <c:v>21.3</c:v>
                </c:pt>
                <c:pt idx="6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A-E142-A5E3-8A1C33C1F19D}"/>
            </c:ext>
          </c:extLst>
        </c:ser>
        <c:ser>
          <c:idx val="7"/>
          <c:order val="7"/>
          <c:tx>
            <c:strRef>
              <c:f>Strength!$B$11</c:f>
              <c:strCache>
                <c:ptCount val="1"/>
                <c:pt idx="0">
                  <c:v>Ultra-08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Strength!$C$11:$I$11</c:f>
              <c:numCache>
                <c:formatCode>General</c:formatCode>
                <c:ptCount val="7"/>
                <c:pt idx="0">
                  <c:v>57.4</c:v>
                </c:pt>
                <c:pt idx="1">
                  <c:v>49.133333333333333</c:v>
                </c:pt>
                <c:pt idx="2">
                  <c:v>43.4</c:v>
                </c:pt>
                <c:pt idx="3">
                  <c:v>53.366666666666667</c:v>
                </c:pt>
                <c:pt idx="4">
                  <c:v>43.599999999999994</c:v>
                </c:pt>
                <c:pt idx="5">
                  <c:v>45.7</c:v>
                </c:pt>
                <c:pt idx="6">
                  <c:v>47.93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A-E142-A5E3-8A1C33C1F19D}"/>
            </c:ext>
          </c:extLst>
        </c:ser>
        <c:ser>
          <c:idx val="8"/>
          <c:order val="8"/>
          <c:tx>
            <c:strRef>
              <c:f>Strength!$B$12</c:f>
              <c:strCache>
                <c:ptCount val="1"/>
                <c:pt idx="0">
                  <c:v>Ultra-09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Strength!$C$12:$I$12</c:f>
              <c:numCache>
                <c:formatCode>General</c:formatCode>
                <c:ptCount val="7"/>
                <c:pt idx="0">
                  <c:v>51</c:v>
                </c:pt>
                <c:pt idx="1">
                  <c:v>44.366666666666667</c:v>
                </c:pt>
                <c:pt idx="2">
                  <c:v>35.93333333333333</c:v>
                </c:pt>
                <c:pt idx="3">
                  <c:v>45.566666666666663</c:v>
                </c:pt>
                <c:pt idx="4">
                  <c:v>41.9</c:v>
                </c:pt>
                <c:pt idx="5">
                  <c:v>41.3</c:v>
                </c:pt>
                <c:pt idx="6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A-E142-A5E3-8A1C33C1F19D}"/>
            </c:ext>
          </c:extLst>
        </c:ser>
        <c:ser>
          <c:idx val="9"/>
          <c:order val="9"/>
          <c:tx>
            <c:strRef>
              <c:f>Strength!$B$13</c:f>
              <c:strCache>
                <c:ptCount val="1"/>
                <c:pt idx="0">
                  <c:v>Ultra-10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Strength!$C$13:$I$13</c:f>
              <c:numCache>
                <c:formatCode>General</c:formatCode>
                <c:ptCount val="7"/>
                <c:pt idx="0">
                  <c:v>35.57</c:v>
                </c:pt>
                <c:pt idx="1">
                  <c:v>39.300000000000004</c:v>
                </c:pt>
                <c:pt idx="2">
                  <c:v>37.699999999999996</c:v>
                </c:pt>
                <c:pt idx="3">
                  <c:v>32.933333333333337</c:v>
                </c:pt>
                <c:pt idx="4">
                  <c:v>46.633333333333333</c:v>
                </c:pt>
                <c:pt idx="5">
                  <c:v>40.33</c:v>
                </c:pt>
                <c:pt idx="6">
                  <c:v>31.63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0A-E142-A5E3-8A1C33C1F19D}"/>
            </c:ext>
          </c:extLst>
        </c:ser>
        <c:ser>
          <c:idx val="10"/>
          <c:order val="10"/>
          <c:tx>
            <c:strRef>
              <c:f>Strength!$B$14</c:f>
              <c:strCache>
                <c:ptCount val="1"/>
                <c:pt idx="0">
                  <c:v>Ultra-11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Strength!$C$14:$I$14</c:f>
              <c:numCache>
                <c:formatCode>General</c:formatCode>
                <c:ptCount val="7"/>
                <c:pt idx="0">
                  <c:v>34.299999999999997</c:v>
                </c:pt>
                <c:pt idx="1">
                  <c:v>36.6</c:v>
                </c:pt>
                <c:pt idx="2">
                  <c:v>30.7</c:v>
                </c:pt>
                <c:pt idx="3">
                  <c:v>35.033333333333331</c:v>
                </c:pt>
                <c:pt idx="4">
                  <c:v>34.9</c:v>
                </c:pt>
                <c:pt idx="5">
                  <c:v>36.1</c:v>
                </c:pt>
                <c:pt idx="6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A-E142-A5E3-8A1C33C1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6416"/>
        <c:axId val="144876880"/>
      </c:lineChart>
      <c:catAx>
        <c:axId val="1446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880"/>
        <c:crosses val="autoZero"/>
        <c:auto val="1"/>
        <c:lblAlgn val="ctr"/>
        <c:lblOffset val="100"/>
        <c:noMultiLvlLbl val="0"/>
      </c:catAx>
      <c:valAx>
        <c:axId val="1448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3538938648992E-2"/>
          <c:y val="8.9670586810908282E-2"/>
          <c:w val="0.91627646106135097"/>
          <c:h val="0.62127629763957537"/>
        </c:manualLayout>
      </c:layout>
      <c:lineChart>
        <c:grouping val="standard"/>
        <c:varyColors val="0"/>
        <c:ser>
          <c:idx val="0"/>
          <c:order val="0"/>
          <c:tx>
            <c:strRef>
              <c:f>Strength!$B$29</c:f>
              <c:strCache>
                <c:ptCount val="1"/>
                <c:pt idx="0">
                  <c:v>Ultra-01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Strength!$C$29:$F$29</c:f>
              <c:numCache>
                <c:formatCode>General</c:formatCode>
                <c:ptCount val="4"/>
                <c:pt idx="0">
                  <c:v>39.770000000000003</c:v>
                </c:pt>
                <c:pt idx="1">
                  <c:v>42.6</c:v>
                </c:pt>
                <c:pt idx="2">
                  <c:v>42.33</c:v>
                </c:pt>
                <c:pt idx="3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0-AF4B-861B-C9B1BE253DA7}"/>
            </c:ext>
          </c:extLst>
        </c:ser>
        <c:ser>
          <c:idx val="1"/>
          <c:order val="1"/>
          <c:tx>
            <c:strRef>
              <c:f>Strength!$B$30</c:f>
              <c:strCache>
                <c:ptCount val="1"/>
                <c:pt idx="0">
                  <c:v>Ultra-02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Strength!$C$30:$F$30</c:f>
              <c:numCache>
                <c:formatCode>General</c:formatCode>
                <c:ptCount val="4"/>
                <c:pt idx="0">
                  <c:v>37.4</c:v>
                </c:pt>
                <c:pt idx="1">
                  <c:v>22.633333333333336</c:v>
                </c:pt>
                <c:pt idx="2">
                  <c:v>23.3</c:v>
                </c:pt>
                <c:pt idx="3">
                  <c:v>26.53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0-AF4B-861B-C9B1BE253DA7}"/>
            </c:ext>
          </c:extLst>
        </c:ser>
        <c:ser>
          <c:idx val="2"/>
          <c:order val="2"/>
          <c:tx>
            <c:strRef>
              <c:f>Strength!$B$31</c:f>
              <c:strCache>
                <c:ptCount val="1"/>
                <c:pt idx="0">
                  <c:v>Ultra-03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Strength!$C$31:$F$31</c:f>
              <c:numCache>
                <c:formatCode>General</c:formatCode>
                <c:ptCount val="4"/>
                <c:pt idx="0">
                  <c:v>56.6</c:v>
                </c:pt>
                <c:pt idx="1">
                  <c:v>64.633333333333326</c:v>
                </c:pt>
                <c:pt idx="2">
                  <c:v>53.9</c:v>
                </c:pt>
                <c:pt idx="3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0-AF4B-861B-C9B1BE253DA7}"/>
            </c:ext>
          </c:extLst>
        </c:ser>
        <c:ser>
          <c:idx val="3"/>
          <c:order val="3"/>
          <c:tx>
            <c:strRef>
              <c:f>Strength!$B$32</c:f>
              <c:strCache>
                <c:ptCount val="1"/>
                <c:pt idx="0">
                  <c:v>Ultra-04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Strength!$C$32:$F$32</c:f>
              <c:numCache>
                <c:formatCode>General</c:formatCode>
                <c:ptCount val="4"/>
                <c:pt idx="0">
                  <c:v>46.5</c:v>
                </c:pt>
                <c:pt idx="1">
                  <c:v>38.966666666666669</c:v>
                </c:pt>
                <c:pt idx="2">
                  <c:v>35.93</c:v>
                </c:pt>
                <c:pt idx="3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0-AF4B-861B-C9B1BE253DA7}"/>
            </c:ext>
          </c:extLst>
        </c:ser>
        <c:ser>
          <c:idx val="4"/>
          <c:order val="4"/>
          <c:tx>
            <c:strRef>
              <c:f>Strength!$B$33</c:f>
              <c:strCache>
                <c:ptCount val="1"/>
                <c:pt idx="0">
                  <c:v>Ultra-05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Strength!$C$33:$F$33</c:f>
              <c:numCache>
                <c:formatCode>General</c:formatCode>
                <c:ptCount val="4"/>
                <c:pt idx="0">
                  <c:v>30.77</c:v>
                </c:pt>
                <c:pt idx="1">
                  <c:v>24.533333333333331</c:v>
                </c:pt>
                <c:pt idx="2">
                  <c:v>25.93</c:v>
                </c:pt>
                <c:pt idx="3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0-AF4B-861B-C9B1BE253DA7}"/>
            </c:ext>
          </c:extLst>
        </c:ser>
        <c:ser>
          <c:idx val="5"/>
          <c:order val="5"/>
          <c:tx>
            <c:strRef>
              <c:f>Strength!$B$34</c:f>
              <c:strCache>
                <c:ptCount val="1"/>
                <c:pt idx="0">
                  <c:v>Ultra-06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Strength!$C$34:$F$34</c:f>
              <c:numCache>
                <c:formatCode>General</c:formatCode>
                <c:ptCount val="4"/>
                <c:pt idx="0">
                  <c:v>27.43</c:v>
                </c:pt>
                <c:pt idx="1">
                  <c:v>22.933333333333334</c:v>
                </c:pt>
                <c:pt idx="2">
                  <c:v>27.8</c:v>
                </c:pt>
                <c:pt idx="3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0-AF4B-861B-C9B1BE253DA7}"/>
            </c:ext>
          </c:extLst>
        </c:ser>
        <c:ser>
          <c:idx val="6"/>
          <c:order val="6"/>
          <c:tx>
            <c:strRef>
              <c:f>Strength!$B$35</c:f>
              <c:strCache>
                <c:ptCount val="1"/>
                <c:pt idx="0">
                  <c:v>Ultra-07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Strength!$C$35:$F$35</c:f>
              <c:numCache>
                <c:formatCode>General</c:formatCode>
                <c:ptCount val="4"/>
                <c:pt idx="0">
                  <c:v>25.97</c:v>
                </c:pt>
                <c:pt idx="1">
                  <c:v>27.899999999999995</c:v>
                </c:pt>
                <c:pt idx="2">
                  <c:v>21.3</c:v>
                </c:pt>
                <c:pt idx="3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50-AF4B-861B-C9B1BE253DA7}"/>
            </c:ext>
          </c:extLst>
        </c:ser>
        <c:ser>
          <c:idx val="7"/>
          <c:order val="7"/>
          <c:tx>
            <c:strRef>
              <c:f>Strength!$B$36</c:f>
              <c:strCache>
                <c:ptCount val="1"/>
                <c:pt idx="0">
                  <c:v>Ultra-08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Strength!$C$36:$F$36</c:f>
              <c:numCache>
                <c:formatCode>General</c:formatCode>
                <c:ptCount val="4"/>
                <c:pt idx="0">
                  <c:v>57.4</c:v>
                </c:pt>
                <c:pt idx="1">
                  <c:v>43.4</c:v>
                </c:pt>
                <c:pt idx="2">
                  <c:v>45.7</c:v>
                </c:pt>
                <c:pt idx="3">
                  <c:v>47.93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50-AF4B-861B-C9B1BE253DA7}"/>
            </c:ext>
          </c:extLst>
        </c:ser>
        <c:ser>
          <c:idx val="8"/>
          <c:order val="8"/>
          <c:tx>
            <c:strRef>
              <c:f>Strength!$B$37</c:f>
              <c:strCache>
                <c:ptCount val="1"/>
                <c:pt idx="0">
                  <c:v>Ultra-09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Strength!$C$37:$F$37</c:f>
              <c:numCache>
                <c:formatCode>General</c:formatCode>
                <c:ptCount val="4"/>
                <c:pt idx="0">
                  <c:v>51</c:v>
                </c:pt>
                <c:pt idx="1">
                  <c:v>35.93333333333333</c:v>
                </c:pt>
                <c:pt idx="2">
                  <c:v>41.3</c:v>
                </c:pt>
                <c:pt idx="3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50-AF4B-861B-C9B1BE253DA7}"/>
            </c:ext>
          </c:extLst>
        </c:ser>
        <c:ser>
          <c:idx val="9"/>
          <c:order val="9"/>
          <c:tx>
            <c:strRef>
              <c:f>Strength!$B$38</c:f>
              <c:strCache>
                <c:ptCount val="1"/>
                <c:pt idx="0">
                  <c:v>Ultra-10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Strength!$C$38:$F$38</c:f>
              <c:numCache>
                <c:formatCode>General</c:formatCode>
                <c:ptCount val="4"/>
                <c:pt idx="0">
                  <c:v>35.57</c:v>
                </c:pt>
                <c:pt idx="1">
                  <c:v>37.699999999999996</c:v>
                </c:pt>
                <c:pt idx="2">
                  <c:v>40.33</c:v>
                </c:pt>
                <c:pt idx="3">
                  <c:v>31.63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50-AF4B-861B-C9B1BE253DA7}"/>
            </c:ext>
          </c:extLst>
        </c:ser>
        <c:ser>
          <c:idx val="10"/>
          <c:order val="10"/>
          <c:tx>
            <c:strRef>
              <c:f>Strength!$B$39</c:f>
              <c:strCache>
                <c:ptCount val="1"/>
                <c:pt idx="0">
                  <c:v>Ultra-11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Strength!$C$28:$F$28</c:f>
              <c:strCache>
                <c:ptCount val="4"/>
                <c:pt idx="0">
                  <c:v>Race_day_pre_Stronger_leg_Avg</c:v>
                </c:pt>
                <c:pt idx="1">
                  <c:v>Race_day_lap2_stronger_avg</c:v>
                </c:pt>
                <c:pt idx="2">
                  <c:v>Race_day_post_Stronger_leg_Avg</c:v>
                </c:pt>
                <c:pt idx="3">
                  <c:v>Post_24_Stronger_leg_Avg</c:v>
                </c:pt>
              </c:strCache>
            </c:strRef>
          </c:cat>
          <c:val>
            <c:numRef>
              <c:f>Strength!$C$39:$F$39</c:f>
              <c:numCache>
                <c:formatCode>General</c:formatCode>
                <c:ptCount val="4"/>
                <c:pt idx="0">
                  <c:v>34.299999999999997</c:v>
                </c:pt>
                <c:pt idx="1">
                  <c:v>30.7</c:v>
                </c:pt>
                <c:pt idx="2">
                  <c:v>36.1</c:v>
                </c:pt>
                <c:pt idx="3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50-AF4B-861B-C9B1BE25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73152"/>
        <c:axId val="144715056"/>
      </c:lineChart>
      <c:catAx>
        <c:axId val="1464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5056"/>
        <c:crosses val="autoZero"/>
        <c:auto val="1"/>
        <c:lblAlgn val="ctr"/>
        <c:lblOffset val="100"/>
        <c:noMultiLvlLbl val="0"/>
      </c:catAx>
      <c:valAx>
        <c:axId val="1447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Strength!$B$42</c:f>
              <c:strCache>
                <c:ptCount val="1"/>
                <c:pt idx="0">
                  <c:v>Ultra-01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Strength!$C$42:$E$42</c:f>
              <c:numCache>
                <c:formatCode>General</c:formatCode>
                <c:ptCount val="3"/>
                <c:pt idx="0">
                  <c:v>39.770000000000003</c:v>
                </c:pt>
                <c:pt idx="1">
                  <c:v>42.33</c:v>
                </c:pt>
                <c:pt idx="2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4-2E4D-AF3A-B7A0B2678120}"/>
            </c:ext>
          </c:extLst>
        </c:ser>
        <c:ser>
          <c:idx val="1"/>
          <c:order val="1"/>
          <c:tx>
            <c:strRef>
              <c:f>Strength!$B$43</c:f>
              <c:strCache>
                <c:ptCount val="1"/>
                <c:pt idx="0">
                  <c:v>Ultra-02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Strength!$C$43:$E$43</c:f>
              <c:numCache>
                <c:formatCode>General</c:formatCode>
                <c:ptCount val="3"/>
                <c:pt idx="0">
                  <c:v>37.4</c:v>
                </c:pt>
                <c:pt idx="1">
                  <c:v>23.3</c:v>
                </c:pt>
                <c:pt idx="2">
                  <c:v>26.53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4-2E4D-AF3A-B7A0B2678120}"/>
            </c:ext>
          </c:extLst>
        </c:ser>
        <c:ser>
          <c:idx val="2"/>
          <c:order val="2"/>
          <c:tx>
            <c:strRef>
              <c:f>Strength!$B$44</c:f>
              <c:strCache>
                <c:ptCount val="1"/>
                <c:pt idx="0">
                  <c:v>Ultra-03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Strength!$C$44:$E$44</c:f>
              <c:numCache>
                <c:formatCode>General</c:formatCode>
                <c:ptCount val="3"/>
                <c:pt idx="0">
                  <c:v>56.6</c:v>
                </c:pt>
                <c:pt idx="1">
                  <c:v>53.9</c:v>
                </c:pt>
                <c:pt idx="2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4-2E4D-AF3A-B7A0B2678120}"/>
            </c:ext>
          </c:extLst>
        </c:ser>
        <c:ser>
          <c:idx val="3"/>
          <c:order val="3"/>
          <c:tx>
            <c:strRef>
              <c:f>Strength!$B$45</c:f>
              <c:strCache>
                <c:ptCount val="1"/>
                <c:pt idx="0">
                  <c:v>Ultra-04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Strength!$C$45:$E$45</c:f>
              <c:numCache>
                <c:formatCode>General</c:formatCode>
                <c:ptCount val="3"/>
                <c:pt idx="0">
                  <c:v>46.5</c:v>
                </c:pt>
                <c:pt idx="1">
                  <c:v>35.93</c:v>
                </c:pt>
                <c:pt idx="2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4-2E4D-AF3A-B7A0B2678120}"/>
            </c:ext>
          </c:extLst>
        </c:ser>
        <c:ser>
          <c:idx val="4"/>
          <c:order val="4"/>
          <c:tx>
            <c:strRef>
              <c:f>Strength!$B$46</c:f>
              <c:strCache>
                <c:ptCount val="1"/>
                <c:pt idx="0">
                  <c:v>Ultra-05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Strength!$C$46:$E$46</c:f>
              <c:numCache>
                <c:formatCode>General</c:formatCode>
                <c:ptCount val="3"/>
                <c:pt idx="0">
                  <c:v>30.77</c:v>
                </c:pt>
                <c:pt idx="1">
                  <c:v>25.93</c:v>
                </c:pt>
                <c:pt idx="2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4-2E4D-AF3A-B7A0B2678120}"/>
            </c:ext>
          </c:extLst>
        </c:ser>
        <c:ser>
          <c:idx val="5"/>
          <c:order val="5"/>
          <c:tx>
            <c:strRef>
              <c:f>Strength!$B$47</c:f>
              <c:strCache>
                <c:ptCount val="1"/>
                <c:pt idx="0">
                  <c:v>Ultra-06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Strength!$C$47:$E$47</c:f>
              <c:numCache>
                <c:formatCode>General</c:formatCode>
                <c:ptCount val="3"/>
                <c:pt idx="0">
                  <c:v>27.43</c:v>
                </c:pt>
                <c:pt idx="1">
                  <c:v>27.8</c:v>
                </c:pt>
                <c:pt idx="2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54-2E4D-AF3A-B7A0B2678120}"/>
            </c:ext>
          </c:extLst>
        </c:ser>
        <c:ser>
          <c:idx val="6"/>
          <c:order val="6"/>
          <c:tx>
            <c:strRef>
              <c:f>Strength!$B$48</c:f>
              <c:strCache>
                <c:ptCount val="1"/>
                <c:pt idx="0">
                  <c:v>Ultra-07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Strength!$C$48:$E$48</c:f>
              <c:numCache>
                <c:formatCode>General</c:formatCode>
                <c:ptCount val="3"/>
                <c:pt idx="0">
                  <c:v>25.97</c:v>
                </c:pt>
                <c:pt idx="1">
                  <c:v>21.3</c:v>
                </c:pt>
                <c:pt idx="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54-2E4D-AF3A-B7A0B2678120}"/>
            </c:ext>
          </c:extLst>
        </c:ser>
        <c:ser>
          <c:idx val="7"/>
          <c:order val="7"/>
          <c:tx>
            <c:strRef>
              <c:f>Strength!$B$49</c:f>
              <c:strCache>
                <c:ptCount val="1"/>
                <c:pt idx="0">
                  <c:v>Ultra-08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Strength!$C$49:$E$49</c:f>
              <c:numCache>
                <c:formatCode>General</c:formatCode>
                <c:ptCount val="3"/>
                <c:pt idx="0">
                  <c:v>57.4</c:v>
                </c:pt>
                <c:pt idx="1">
                  <c:v>45.7</c:v>
                </c:pt>
                <c:pt idx="2">
                  <c:v>47.93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54-2E4D-AF3A-B7A0B2678120}"/>
            </c:ext>
          </c:extLst>
        </c:ser>
        <c:ser>
          <c:idx val="8"/>
          <c:order val="8"/>
          <c:tx>
            <c:strRef>
              <c:f>Strength!$B$50</c:f>
              <c:strCache>
                <c:ptCount val="1"/>
                <c:pt idx="0">
                  <c:v>Ultra-09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Strength!$C$50:$E$50</c:f>
              <c:numCache>
                <c:formatCode>General</c:formatCode>
                <c:ptCount val="3"/>
                <c:pt idx="0">
                  <c:v>51</c:v>
                </c:pt>
                <c:pt idx="1">
                  <c:v>41.3</c:v>
                </c:pt>
                <c:pt idx="2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54-2E4D-AF3A-B7A0B2678120}"/>
            </c:ext>
          </c:extLst>
        </c:ser>
        <c:ser>
          <c:idx val="9"/>
          <c:order val="9"/>
          <c:tx>
            <c:strRef>
              <c:f>Strength!$B$51</c:f>
              <c:strCache>
                <c:ptCount val="1"/>
                <c:pt idx="0">
                  <c:v>Ultra-10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Strength!$C$51:$E$51</c:f>
              <c:numCache>
                <c:formatCode>General</c:formatCode>
                <c:ptCount val="3"/>
                <c:pt idx="0">
                  <c:v>35.57</c:v>
                </c:pt>
                <c:pt idx="1">
                  <c:v>40.33</c:v>
                </c:pt>
                <c:pt idx="2">
                  <c:v>31.63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54-2E4D-AF3A-B7A0B2678120}"/>
            </c:ext>
          </c:extLst>
        </c:ser>
        <c:ser>
          <c:idx val="10"/>
          <c:order val="10"/>
          <c:tx>
            <c:strRef>
              <c:f>Strength!$B$52</c:f>
              <c:strCache>
                <c:ptCount val="1"/>
                <c:pt idx="0">
                  <c:v>Ultra-11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Strength!$C$41:$E$41</c:f>
              <c:strCache>
                <c:ptCount val="3"/>
                <c:pt idx="0">
                  <c:v>Race_day_pre_Stronger_leg_Avg</c:v>
                </c:pt>
                <c:pt idx="1">
                  <c:v>Race_day_post_Stronger_leg_Avg</c:v>
                </c:pt>
                <c:pt idx="2">
                  <c:v>Post_24_Stronger_leg_Avg</c:v>
                </c:pt>
              </c:strCache>
            </c:strRef>
          </c:cat>
          <c:val>
            <c:numRef>
              <c:f>Strength!$C$52:$E$52</c:f>
              <c:numCache>
                <c:formatCode>General</c:formatCode>
                <c:ptCount val="3"/>
                <c:pt idx="0">
                  <c:v>34.299999999999997</c:v>
                </c:pt>
                <c:pt idx="1">
                  <c:v>36.1</c:v>
                </c:pt>
                <c:pt idx="2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54-2E4D-AF3A-B7A0B267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4328"/>
        <c:axId val="133047768"/>
      </c:lineChart>
      <c:catAx>
        <c:axId val="2014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7768"/>
        <c:crosses val="autoZero"/>
        <c:auto val="1"/>
        <c:lblAlgn val="ctr"/>
        <c:lblOffset val="100"/>
        <c:noMultiLvlLbl val="0"/>
      </c:catAx>
      <c:valAx>
        <c:axId val="133047768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710942348669"/>
          <c:y val="0.17171296296296298"/>
          <c:w val="0.8056094837459798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Strength!$C$19:$I$19</c:f>
                <c:numCache>
                  <c:formatCode>General</c:formatCode>
                  <c:ptCount val="7"/>
                  <c:pt idx="0">
                    <c:v>3.3573106858499515</c:v>
                  </c:pt>
                  <c:pt idx="1">
                    <c:v>3.629898545787317</c:v>
                  </c:pt>
                  <c:pt idx="2">
                    <c:v>3.6963986146098979</c:v>
                  </c:pt>
                  <c:pt idx="3">
                    <c:v>3.5863855922309384</c:v>
                  </c:pt>
                  <c:pt idx="4">
                    <c:v>3.4008563173795032</c:v>
                  </c:pt>
                  <c:pt idx="5">
                    <c:v>3.0852350594242859</c:v>
                  </c:pt>
                  <c:pt idx="6">
                    <c:v>3.6040841387707423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Strength!$C$16:$I$16</c:f>
              <c:strCache>
                <c:ptCount val="7"/>
                <c:pt idx="0">
                  <c:v>Pre</c:v>
                </c:pt>
                <c:pt idx="1">
                  <c:v>Lap 1</c:v>
                </c:pt>
                <c:pt idx="2">
                  <c:v>Lap 2</c:v>
                </c:pt>
                <c:pt idx="3">
                  <c:v>Lap 3</c:v>
                </c:pt>
                <c:pt idx="4">
                  <c:v>Lap 4</c:v>
                </c:pt>
                <c:pt idx="5">
                  <c:v>Post</c:v>
                </c:pt>
                <c:pt idx="6">
                  <c:v>24-hr      Post</c:v>
                </c:pt>
              </c:strCache>
            </c:strRef>
          </c:cat>
          <c:val>
            <c:numRef>
              <c:f>Strength!$C$17:$I$17</c:f>
              <c:numCache>
                <c:formatCode>General</c:formatCode>
                <c:ptCount val="7"/>
                <c:pt idx="0">
                  <c:v>40.24636363636364</c:v>
                </c:pt>
                <c:pt idx="1">
                  <c:v>39.075757575757585</c:v>
                </c:pt>
                <c:pt idx="2">
                  <c:v>35.630303030303033</c:v>
                </c:pt>
                <c:pt idx="3">
                  <c:v>35.233333333333327</c:v>
                </c:pt>
                <c:pt idx="4">
                  <c:v>35.82121212121212</c:v>
                </c:pt>
                <c:pt idx="5">
                  <c:v>35.810909090909099</c:v>
                </c:pt>
                <c:pt idx="6">
                  <c:v>36.535454545454542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C-D847-9D32-49286394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69520"/>
        <c:axId val="202769912"/>
      </c:barChart>
      <c:catAx>
        <c:axId val="2027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912"/>
        <c:crosses val="autoZero"/>
        <c:auto val="1"/>
        <c:lblAlgn val="ctr"/>
        <c:lblOffset val="100"/>
        <c:noMultiLvlLbl val="0"/>
      </c:catAx>
      <c:valAx>
        <c:axId val="202769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Knee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Extensor Strength (kg)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Torque!$K$98:$N$98</c:f>
                <c:numCache>
                  <c:formatCode>General</c:formatCode>
                  <c:ptCount val="4"/>
                  <c:pt idx="0">
                    <c:v>45.926750530749118</c:v>
                  </c:pt>
                  <c:pt idx="1">
                    <c:v>52.380399112593054</c:v>
                  </c:pt>
                  <c:pt idx="2">
                    <c:v>43.259020835771437</c:v>
                  </c:pt>
                  <c:pt idx="3">
                    <c:v>50.138638223823364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Torque!$K$96:$N$96</c:f>
              <c:strCache>
                <c:ptCount val="4"/>
                <c:pt idx="0">
                  <c:v>Pre Race</c:v>
                </c:pt>
                <c:pt idx="1">
                  <c:v>10km</c:v>
                </c:pt>
                <c:pt idx="2">
                  <c:v>Post Race</c:v>
                </c:pt>
                <c:pt idx="3">
                  <c:v>24 hr Post Race</c:v>
                </c:pt>
              </c:strCache>
            </c:strRef>
          </c:cat>
          <c:val>
            <c:numRef>
              <c:f>Torque!$K$97:$N$97</c:f>
              <c:numCache>
                <c:formatCode>General</c:formatCode>
                <c:ptCount val="4"/>
                <c:pt idx="0">
                  <c:v>150.77925409090912</c:v>
                </c:pt>
                <c:pt idx="1">
                  <c:v>146.90058818181819</c:v>
                </c:pt>
                <c:pt idx="2">
                  <c:v>134.36676736363637</c:v>
                </c:pt>
                <c:pt idx="3">
                  <c:v>137.11008927272727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9A4D-9B8A-9A26D0FD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56752"/>
        <c:axId val="1688123792"/>
      </c:barChart>
      <c:catAx>
        <c:axId val="16933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23792"/>
        <c:crosses val="autoZero"/>
        <c:auto val="1"/>
        <c:lblAlgn val="ctr"/>
        <c:lblOffset val="100"/>
        <c:noMultiLvlLbl val="0"/>
      </c:catAx>
      <c:valAx>
        <c:axId val="168812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</a:rPr>
                  <a:t>Knee Extensor Torque (N.m)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</a:rPr>
                  <a:t>Stronger Leg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Torque!$K$58:$Q$58</c:f>
              <c:strCache>
                <c:ptCount val="7"/>
                <c:pt idx="0">
                  <c:v>Pre Race</c:v>
                </c:pt>
                <c:pt idx="1">
                  <c:v>10km</c:v>
                </c:pt>
                <c:pt idx="2">
                  <c:v>20km</c:v>
                </c:pt>
                <c:pt idx="3">
                  <c:v>30km</c:v>
                </c:pt>
                <c:pt idx="4">
                  <c:v>40km</c:v>
                </c:pt>
                <c:pt idx="5">
                  <c:v>Post Race</c:v>
                </c:pt>
                <c:pt idx="6">
                  <c:v>24 hr Post Race</c:v>
                </c:pt>
              </c:strCache>
            </c:strRef>
          </c:cat>
          <c:val>
            <c:numRef>
              <c:f>Torque!$K$59:$Q$59</c:f>
              <c:numCache>
                <c:formatCode>General</c:formatCode>
                <c:ptCount val="7"/>
                <c:pt idx="0" formatCode="0.0">
                  <c:v>150.77925409090912</c:v>
                </c:pt>
                <c:pt idx="1">
                  <c:v>146.90058818181819</c:v>
                </c:pt>
                <c:pt idx="2">
                  <c:v>133.99523590909092</c:v>
                </c:pt>
                <c:pt idx="3">
                  <c:v>131.84506227272729</c:v>
                </c:pt>
                <c:pt idx="4">
                  <c:v>134.49049227272727</c:v>
                </c:pt>
                <c:pt idx="5">
                  <c:v>134.36676736363637</c:v>
                </c:pt>
                <c:pt idx="6">
                  <c:v>137.11008927272727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0-7B46-91B7-4573E9D5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057488"/>
        <c:axId val="1174128848"/>
      </c:barChart>
      <c:catAx>
        <c:axId val="11740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28848"/>
        <c:crosses val="autoZero"/>
        <c:auto val="1"/>
        <c:lblAlgn val="ctr"/>
        <c:lblOffset val="100"/>
        <c:noMultiLvlLbl val="0"/>
      </c:catAx>
      <c:valAx>
        <c:axId val="11741288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</a:rPr>
                  <a:t>Knee Extensor Torque (N.m)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effectLst/>
                  </a:rPr>
                  <a:t>Stronger Leg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624417</xdr:colOff>
      <xdr:row>82</xdr:row>
      <xdr:rowOff>147107</xdr:rowOff>
    </xdr:from>
    <xdr:to>
      <xdr:col>24</xdr:col>
      <xdr:colOff>571499</xdr:colOff>
      <xdr:row>99</xdr:row>
      <xdr:rowOff>370416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ABBEA-ABF0-B444-8FBA-2E698B38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26</xdr:row>
      <xdr:rowOff>179387</xdr:rowOff>
    </xdr:from>
    <xdr:to>
      <xdr:col>19</xdr:col>
      <xdr:colOff>292100</xdr:colOff>
      <xdr:row>47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5C25B-9C7E-D04E-B579-875D2711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436561</xdr:colOff>
      <xdr:row>1</xdr:row>
      <xdr:rowOff>182562</xdr:rowOff>
    </xdr:from>
    <xdr:to>
      <xdr:col>28</xdr:col>
      <xdr:colOff>612774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C9805-960B-7345-8A0D-971E7AA0E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400050</xdr:colOff>
      <xdr:row>39</xdr:row>
      <xdr:rowOff>61912</xdr:rowOff>
    </xdr:from>
    <xdr:to>
      <xdr:col>29</xdr:col>
      <xdr:colOff>228599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9A0BD-8C23-FA4B-AB4B-80A97AFA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402167</xdr:colOff>
      <xdr:row>3</xdr:row>
      <xdr:rowOff>14816</xdr:rowOff>
    </xdr:from>
    <xdr:to>
      <xdr:col>16</xdr:col>
      <xdr:colOff>539750</xdr:colOff>
      <xdr:row>18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7C10F-28B3-1549-B396-C200014A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12</xdr:col>
      <xdr:colOff>412749</xdr:colOff>
      <xdr:row>5</xdr:row>
      <xdr:rowOff>105834</xdr:rowOff>
    </xdr:from>
    <xdr:ext cx="274114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1C2E67-7304-5645-ADC4-9BEB2A3BD223}"/>
            </a:ext>
          </a:extLst>
        </xdr:cNvPr>
        <xdr:cNvSpPr txBox="1"/>
      </xdr:nvSpPr>
      <xdr:spPr>
        <a:xfrm>
          <a:off x="8489949" y="1680634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*</a:t>
          </a:r>
        </a:p>
      </xdr:txBody>
    </xdr:sp>
    <xdr:clientData/>
  </xdr:oneCellAnchor>
  <xdr:oneCellAnchor>
    <xdr:from>
      <xdr:col>15</xdr:col>
      <xdr:colOff>491066</xdr:colOff>
      <xdr:row>4</xdr:row>
      <xdr:rowOff>173568</xdr:rowOff>
    </xdr:from>
    <xdr:ext cx="609782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1BE9DC6-39DE-244A-9ED8-9D013E52078A}"/>
            </a:ext>
          </a:extLst>
        </xdr:cNvPr>
        <xdr:cNvSpPr txBox="1"/>
      </xdr:nvSpPr>
      <xdr:spPr>
        <a:xfrm>
          <a:off x="10587566" y="1557868"/>
          <a:ext cx="6097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P=0.08 </a:t>
          </a:r>
        </a:p>
        <a:p>
          <a:r>
            <a:rPr lang="en-US" sz="1100"/>
            <a:t>vs. Pre</a:t>
          </a:r>
        </a:p>
      </xdr:txBody>
    </xdr:sp>
    <xdr:clientData/>
  </xdr:oneCellAnchor>
  <xdr:twoCellAnchor>
    <xdr:from>
      <xdr:col>10</xdr:col>
      <xdr:colOff>666750</xdr:colOff>
      <xdr:row>3</xdr:row>
      <xdr:rowOff>179916</xdr:rowOff>
    </xdr:from>
    <xdr:to>
      <xdr:col>12</xdr:col>
      <xdr:colOff>560917</xdr:colOff>
      <xdr:row>3</xdr:row>
      <xdr:rowOff>179916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80D2E0E-A05D-864D-98A3-EE87D74D28C7}"/>
            </a:ext>
          </a:extLst>
        </xdr:cNvPr>
        <xdr:cNvCxnSpPr/>
      </xdr:nvCxnSpPr>
      <xdr:spPr>
        <a:xfrm>
          <a:off x="7397750" y="1373716"/>
          <a:ext cx="1240367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93131</xdr:colOff>
      <xdr:row>2</xdr:row>
      <xdr:rowOff>685801</xdr:rowOff>
    </xdr:from>
    <xdr:ext cx="106045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FCBE2A-5CFB-BD49-A313-20753C9FFB8B}"/>
            </a:ext>
          </a:extLst>
        </xdr:cNvPr>
        <xdr:cNvSpPr txBox="1"/>
      </xdr:nvSpPr>
      <xdr:spPr>
        <a:xfrm>
          <a:off x="7497231" y="1066801"/>
          <a:ext cx="1060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P=0.07 vs. Pre</a:t>
          </a:r>
        </a:p>
      </xdr:txBody>
    </xdr:sp>
    <xdr:clientData/>
  </xdr:oneCellAnchor>
  <xdr:twoCellAnchor>
    <xdr:from>
      <xdr:col>18</xdr:col>
      <xdr:colOff>486833</xdr:colOff>
      <xdr:row>83</xdr:row>
      <xdr:rowOff>107949</xdr:rowOff>
    </xdr:from>
    <xdr:to>
      <xdr:col>20</xdr:col>
      <xdr:colOff>381000</xdr:colOff>
      <xdr:row>83</xdr:row>
      <xdr:rowOff>107949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9A39D2F-4042-5940-ACD8-D7566F19EE73}"/>
            </a:ext>
          </a:extLst>
        </xdr:cNvPr>
        <xdr:cNvCxnSpPr/>
      </xdr:nvCxnSpPr>
      <xdr:spPr>
        <a:xfrm>
          <a:off x="12602633" y="17786349"/>
          <a:ext cx="1240367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93132</xdr:colOff>
      <xdr:row>82</xdr:row>
      <xdr:rowOff>31751</xdr:rowOff>
    </xdr:from>
    <xdr:ext cx="59478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530D3DE-AF4B-4647-A21E-A33C4AB2DA19}"/>
            </a:ext>
          </a:extLst>
        </xdr:cNvPr>
        <xdr:cNvSpPr txBox="1"/>
      </xdr:nvSpPr>
      <xdr:spPr>
        <a:xfrm>
          <a:off x="12882032" y="17519651"/>
          <a:ext cx="5947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P=0.08 </a:t>
          </a:r>
        </a:p>
      </xdr:txBody>
    </xdr:sp>
    <xdr:clientData/>
  </xdr:oneCellAnchor>
  <xdr:twoCellAnchor>
    <xdr:from>
      <xdr:col>18</xdr:col>
      <xdr:colOff>465667</xdr:colOff>
      <xdr:row>81</xdr:row>
      <xdr:rowOff>84667</xdr:rowOff>
    </xdr:from>
    <xdr:to>
      <xdr:col>24</xdr:col>
      <xdr:colOff>105833</xdr:colOff>
      <xdr:row>81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DF9EA01-B389-CE4F-849C-A7D8599AF110}"/>
            </a:ext>
          </a:extLst>
        </xdr:cNvPr>
        <xdr:cNvCxnSpPr/>
      </xdr:nvCxnSpPr>
      <xdr:spPr>
        <a:xfrm flipV="1">
          <a:off x="12581467" y="17382067"/>
          <a:ext cx="3678766" cy="1058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637114</xdr:colOff>
      <xdr:row>80</xdr:row>
      <xdr:rowOff>14817</xdr:rowOff>
    </xdr:from>
    <xdr:ext cx="63288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C6628F-9F88-9547-A67C-A7610BF1EB14}"/>
            </a:ext>
          </a:extLst>
        </xdr:cNvPr>
        <xdr:cNvSpPr txBox="1"/>
      </xdr:nvSpPr>
      <xdr:spPr>
        <a:xfrm>
          <a:off x="14099114" y="17121717"/>
          <a:ext cx="6328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P=0.08</a:t>
          </a:r>
        </a:p>
      </xdr:txBody>
    </xdr:sp>
    <xdr:clientData/>
  </xdr:oneCellAnchor>
  <xdr:oneCellAnchor>
    <xdr:from>
      <xdr:col>21</xdr:col>
      <xdr:colOff>116416</xdr:colOff>
      <xdr:row>83</xdr:row>
      <xdr:rowOff>169333</xdr:rowOff>
    </xdr:from>
    <xdr:ext cx="389081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275CC21-2C23-3A49-8CB5-D495412FCE46}"/>
            </a:ext>
          </a:extLst>
        </xdr:cNvPr>
        <xdr:cNvSpPr txBox="1"/>
      </xdr:nvSpPr>
      <xdr:spPr>
        <a:xfrm>
          <a:off x="14251516" y="17847733"/>
          <a:ext cx="38908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*#</a:t>
          </a:r>
        </a:p>
      </xdr:txBody>
    </xdr:sp>
    <xdr:clientData/>
  </xdr:oneCellAnchor>
  <xdr:oneCellAnchor>
    <xdr:from>
      <xdr:col>22</xdr:col>
      <xdr:colOff>670984</xdr:colOff>
      <xdr:row>84</xdr:row>
      <xdr:rowOff>4233</xdr:rowOff>
    </xdr:from>
    <xdr:ext cx="389081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A450C02-A8D1-A54A-BD55-332189BEEED2}"/>
            </a:ext>
          </a:extLst>
        </xdr:cNvPr>
        <xdr:cNvSpPr txBox="1"/>
      </xdr:nvSpPr>
      <xdr:spPr>
        <a:xfrm>
          <a:off x="15479184" y="17873133"/>
          <a:ext cx="38908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*#</a:t>
          </a:r>
        </a:p>
      </xdr:txBody>
    </xdr:sp>
    <xdr:clientData/>
  </xdr:oneCellAnchor>
  <xdr:oneCellAnchor>
    <xdr:from>
      <xdr:col>20</xdr:col>
      <xdr:colOff>247649</xdr:colOff>
      <xdr:row>83</xdr:row>
      <xdr:rowOff>162983</xdr:rowOff>
    </xdr:from>
    <xdr:ext cx="286873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218B46E-466D-D44C-9584-1D8F00E5B6FD}"/>
            </a:ext>
          </a:extLst>
        </xdr:cNvPr>
        <xdr:cNvSpPr txBox="1"/>
      </xdr:nvSpPr>
      <xdr:spPr>
        <a:xfrm>
          <a:off x="13709649" y="17841383"/>
          <a:ext cx="28687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#</a:t>
          </a:r>
        </a:p>
      </xdr:txBody>
    </xdr:sp>
    <xdr:clientData/>
  </xdr:oneCellAnchor>
  <xdr:oneCellAnchor>
    <xdr:from>
      <xdr:col>22</xdr:col>
      <xdr:colOff>103717</xdr:colOff>
      <xdr:row>83</xdr:row>
      <xdr:rowOff>167216</xdr:rowOff>
    </xdr:from>
    <xdr:ext cx="286873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A5B1A9-6FCB-4349-87E7-4D395B524B84}"/>
            </a:ext>
          </a:extLst>
        </xdr:cNvPr>
        <xdr:cNvSpPr txBox="1"/>
      </xdr:nvSpPr>
      <xdr:spPr>
        <a:xfrm>
          <a:off x="14911917" y="17845616"/>
          <a:ext cx="28687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#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0.74723</cdr:x>
      <cdr:y>0.15741</cdr:y>
    </cdr:from>
    <cdr:to>
      <cdr:x>0.83562</cdr:x>
      <cdr:y>0.27096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3A02D095-C6CB-454F-914B-E23C57D08290}"/>
            </a:ext>
          </a:extLst>
        </cdr:cNvPr>
        <cdr:cNvSpPr txBox="1"/>
      </cdr:nvSpPr>
      <cdr:spPr>
        <a:xfrm xmlns:a="http://schemas.openxmlformats.org/drawingml/2006/main">
          <a:off x="3416322" y="431802"/>
          <a:ext cx="40415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* #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677333</xdr:colOff>
      <xdr:row>105</xdr:row>
      <xdr:rowOff>60676</xdr:rowOff>
    </xdr:from>
    <xdr:to>
      <xdr:col>13</xdr:col>
      <xdr:colOff>1707444</xdr:colOff>
      <xdr:row>124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935CA-82C7-3648-B56E-FA6C3034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790221</xdr:colOff>
      <xdr:row>64</xdr:row>
      <xdr:rowOff>152399</xdr:rowOff>
    </xdr:from>
    <xdr:to>
      <xdr:col>16</xdr:col>
      <xdr:colOff>1016000</xdr:colOff>
      <xdr:row>85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B49B3-0B8F-B748-A389-A4E201DD7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%20and%20torque%20for%20New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Char"/>
      <sheetName val="Summary"/>
      <sheetName val="Strength"/>
      <sheetName val="Torque"/>
      <sheetName val="Muscle Thickness Dom Leg"/>
      <sheetName val="Muscle Thickness Iso-Passive"/>
    </sheetNames>
    <sheetDataSet>
      <sheetData sheetId="0"/>
      <sheetData sheetId="1"/>
      <sheetData sheetId="2">
        <row r="4">
          <cell r="B4" t="str">
            <v>Ultra-01</v>
          </cell>
          <cell r="C4">
            <v>39.770000000000003</v>
          </cell>
          <cell r="D4">
            <v>39.466666666666669</v>
          </cell>
          <cell r="E4">
            <v>42.6</v>
          </cell>
          <cell r="F4">
            <v>33.133333333333333</v>
          </cell>
          <cell r="G4">
            <v>37.200000000000003</v>
          </cell>
          <cell r="H4">
            <v>42.33</v>
          </cell>
          <cell r="I4">
            <v>49.1</v>
          </cell>
        </row>
        <row r="5">
          <cell r="B5" t="str">
            <v>Ultra-02</v>
          </cell>
          <cell r="C5">
            <v>37.4</v>
          </cell>
          <cell r="D5">
            <v>26.900000000000002</v>
          </cell>
          <cell r="E5">
            <v>22.633333333333336</v>
          </cell>
          <cell r="F5">
            <v>23.066666666666666</v>
          </cell>
          <cell r="G5">
            <v>23.833333333333332</v>
          </cell>
          <cell r="H5">
            <v>23.3</v>
          </cell>
          <cell r="I5">
            <v>26.53</v>
          </cell>
        </row>
        <row r="6">
          <cell r="B6" t="str">
            <v>Ultra-03</v>
          </cell>
          <cell r="C6">
            <v>56.6</v>
          </cell>
          <cell r="D6">
            <v>67.733333333333334</v>
          </cell>
          <cell r="E6">
            <v>64.633333333333326</v>
          </cell>
          <cell r="F6">
            <v>56.933333333333337</v>
          </cell>
          <cell r="G6">
            <v>58.93333333333333</v>
          </cell>
          <cell r="H6">
            <v>53.9</v>
          </cell>
          <cell r="I6">
            <v>59.4</v>
          </cell>
        </row>
        <row r="7">
          <cell r="B7" t="str">
            <v>Ultra-04</v>
          </cell>
          <cell r="C7">
            <v>46.5</v>
          </cell>
          <cell r="D7">
            <v>39.200000000000003</v>
          </cell>
          <cell r="E7">
            <v>38.966666666666669</v>
          </cell>
          <cell r="F7">
            <v>31.766666666666669</v>
          </cell>
          <cell r="G7">
            <v>32.5</v>
          </cell>
          <cell r="H7">
            <v>35.93</v>
          </cell>
          <cell r="I7">
            <v>36.93</v>
          </cell>
        </row>
        <row r="8">
          <cell r="B8" t="str">
            <v>Ultra-05</v>
          </cell>
          <cell r="C8">
            <v>30.77</v>
          </cell>
          <cell r="D8">
            <v>26.333333333333332</v>
          </cell>
          <cell r="E8">
            <v>24.533333333333331</v>
          </cell>
          <cell r="F8">
            <v>26.900000000000002</v>
          </cell>
          <cell r="G8">
            <v>24.666666666666668</v>
          </cell>
          <cell r="H8">
            <v>25.93</v>
          </cell>
          <cell r="I8">
            <v>26.87</v>
          </cell>
        </row>
        <row r="9">
          <cell r="B9" t="str">
            <v>Ultra-06</v>
          </cell>
          <cell r="C9">
            <v>27.43</v>
          </cell>
          <cell r="D9">
            <v>34.366666666666667</v>
          </cell>
          <cell r="E9">
            <v>22.933333333333334</v>
          </cell>
          <cell r="F9">
            <v>20.2</v>
          </cell>
          <cell r="G9">
            <v>23.400000000000002</v>
          </cell>
          <cell r="H9">
            <v>27.8</v>
          </cell>
          <cell r="I9">
            <v>21.9</v>
          </cell>
        </row>
        <row r="10">
          <cell r="B10" t="str">
            <v>Ultra-07</v>
          </cell>
          <cell r="C10">
            <v>25.97</v>
          </cell>
          <cell r="D10">
            <v>26.433333333333337</v>
          </cell>
          <cell r="E10">
            <v>27.899999999999995</v>
          </cell>
          <cell r="F10">
            <v>28.666666666666668</v>
          </cell>
          <cell r="G10">
            <v>26.466666666666669</v>
          </cell>
          <cell r="H10">
            <v>21.3</v>
          </cell>
          <cell r="I10">
            <v>23.73</v>
          </cell>
        </row>
        <row r="11">
          <cell r="B11" t="str">
            <v>Ultra-08</v>
          </cell>
          <cell r="C11">
            <v>57.4</v>
          </cell>
          <cell r="D11">
            <v>49.133333333333333</v>
          </cell>
          <cell r="E11">
            <v>43.4</v>
          </cell>
          <cell r="F11">
            <v>53.366666666666667</v>
          </cell>
          <cell r="G11">
            <v>43.599999999999994</v>
          </cell>
          <cell r="H11">
            <v>45.7</v>
          </cell>
          <cell r="I11">
            <v>47.93</v>
          </cell>
        </row>
        <row r="12">
          <cell r="B12" t="str">
            <v>Ultra-09</v>
          </cell>
          <cell r="C12">
            <v>51</v>
          </cell>
          <cell r="D12">
            <v>44.366666666666667</v>
          </cell>
          <cell r="E12">
            <v>35.93333333333333</v>
          </cell>
          <cell r="F12">
            <v>45.566666666666663</v>
          </cell>
          <cell r="G12">
            <v>41.9</v>
          </cell>
          <cell r="H12">
            <v>41.3</v>
          </cell>
          <cell r="I12">
            <v>41.27</v>
          </cell>
        </row>
        <row r="13">
          <cell r="B13" t="str">
            <v>Ultra-10</v>
          </cell>
          <cell r="C13">
            <v>35.57</v>
          </cell>
          <cell r="D13">
            <v>39.300000000000004</v>
          </cell>
          <cell r="E13">
            <v>37.699999999999996</v>
          </cell>
          <cell r="F13">
            <v>32.933333333333337</v>
          </cell>
          <cell r="G13">
            <v>46.633333333333333</v>
          </cell>
          <cell r="H13">
            <v>40.33</v>
          </cell>
          <cell r="I13">
            <v>31.63</v>
          </cell>
        </row>
        <row r="14">
          <cell r="B14" t="str">
            <v>Ultra-11</v>
          </cell>
          <cell r="C14">
            <v>34.299999999999997</v>
          </cell>
          <cell r="D14">
            <v>36.6</v>
          </cell>
          <cell r="E14">
            <v>30.7</v>
          </cell>
          <cell r="F14">
            <v>35.033333333333331</v>
          </cell>
          <cell r="G14">
            <v>34.9</v>
          </cell>
          <cell r="H14">
            <v>36.1</v>
          </cell>
          <cell r="I14">
            <v>36.6</v>
          </cell>
        </row>
        <row r="16">
          <cell r="C16" t="str">
            <v>Pre</v>
          </cell>
          <cell r="D16" t="str">
            <v>Lap 1</v>
          </cell>
          <cell r="E16" t="str">
            <v>Lap 2</v>
          </cell>
          <cell r="F16" t="str">
            <v>Lap 3</v>
          </cell>
          <cell r="G16" t="str">
            <v>Lap 4</v>
          </cell>
          <cell r="H16" t="str">
            <v>Post</v>
          </cell>
          <cell r="I16" t="str">
            <v>24-hr      Post</v>
          </cell>
        </row>
        <row r="17">
          <cell r="C17">
            <v>40.24636363636364</v>
          </cell>
          <cell r="D17">
            <v>39.075757575757585</v>
          </cell>
          <cell r="E17">
            <v>35.630303030303033</v>
          </cell>
          <cell r="F17">
            <v>35.233333333333327</v>
          </cell>
          <cell r="G17">
            <v>35.82121212121212</v>
          </cell>
          <cell r="H17">
            <v>35.810909090909099</v>
          </cell>
          <cell r="I17">
            <v>36.535454545454542</v>
          </cell>
        </row>
        <row r="19">
          <cell r="C19">
            <v>3.3573106858499515</v>
          </cell>
          <cell r="D19">
            <v>3.629898545787317</v>
          </cell>
          <cell r="E19">
            <v>3.6963986146098979</v>
          </cell>
          <cell r="F19">
            <v>3.5863855922309384</v>
          </cell>
          <cell r="G19">
            <v>3.4008563173795032</v>
          </cell>
          <cell r="H19">
            <v>3.0852350594242859</v>
          </cell>
          <cell r="I19">
            <v>3.6040841387707423</v>
          </cell>
        </row>
        <row r="28">
          <cell r="C28" t="str">
            <v>Race_day_pre_Stronger_leg_Avg</v>
          </cell>
          <cell r="D28" t="str">
            <v>Race_day_lap2_stronger_avg</v>
          </cell>
          <cell r="E28" t="str">
            <v>Race_day_post_Stronger_leg_Avg</v>
          </cell>
          <cell r="F28" t="str">
            <v>Post_24_Stronger_leg_Avg</v>
          </cell>
        </row>
        <row r="29">
          <cell r="B29" t="str">
            <v>Ultra-01</v>
          </cell>
          <cell r="C29">
            <v>39.770000000000003</v>
          </cell>
          <cell r="D29">
            <v>42.6</v>
          </cell>
          <cell r="E29">
            <v>42.33</v>
          </cell>
          <cell r="F29">
            <v>49.1</v>
          </cell>
        </row>
        <row r="30">
          <cell r="B30" t="str">
            <v>Ultra-02</v>
          </cell>
          <cell r="C30">
            <v>37.4</v>
          </cell>
          <cell r="D30">
            <v>22.633333333333336</v>
          </cell>
          <cell r="E30">
            <v>23.3</v>
          </cell>
          <cell r="F30">
            <v>26.53</v>
          </cell>
        </row>
        <row r="31">
          <cell r="B31" t="str">
            <v>Ultra-03</v>
          </cell>
          <cell r="C31">
            <v>56.6</v>
          </cell>
          <cell r="D31">
            <v>64.633333333333326</v>
          </cell>
          <cell r="E31">
            <v>53.9</v>
          </cell>
          <cell r="F31">
            <v>59.4</v>
          </cell>
        </row>
        <row r="32">
          <cell r="B32" t="str">
            <v>Ultra-04</v>
          </cell>
          <cell r="C32">
            <v>46.5</v>
          </cell>
          <cell r="D32">
            <v>38.966666666666669</v>
          </cell>
          <cell r="E32">
            <v>35.93</v>
          </cell>
          <cell r="F32">
            <v>36.93</v>
          </cell>
        </row>
        <row r="33">
          <cell r="B33" t="str">
            <v>Ultra-05</v>
          </cell>
          <cell r="C33">
            <v>30.77</v>
          </cell>
          <cell r="D33">
            <v>24.533333333333331</v>
          </cell>
          <cell r="E33">
            <v>25.93</v>
          </cell>
          <cell r="F33">
            <v>26.87</v>
          </cell>
        </row>
        <row r="34">
          <cell r="B34" t="str">
            <v>Ultra-06</v>
          </cell>
          <cell r="C34">
            <v>27.43</v>
          </cell>
          <cell r="D34">
            <v>22.933333333333334</v>
          </cell>
          <cell r="E34">
            <v>27.8</v>
          </cell>
          <cell r="F34">
            <v>21.9</v>
          </cell>
        </row>
        <row r="35">
          <cell r="B35" t="str">
            <v>Ultra-07</v>
          </cell>
          <cell r="C35">
            <v>25.97</v>
          </cell>
          <cell r="D35">
            <v>27.899999999999995</v>
          </cell>
          <cell r="E35">
            <v>21.3</v>
          </cell>
          <cell r="F35">
            <v>23.73</v>
          </cell>
        </row>
        <row r="36">
          <cell r="B36" t="str">
            <v>Ultra-08</v>
          </cell>
          <cell r="C36">
            <v>57.4</v>
          </cell>
          <cell r="D36">
            <v>43.4</v>
          </cell>
          <cell r="E36">
            <v>45.7</v>
          </cell>
          <cell r="F36">
            <v>47.93</v>
          </cell>
        </row>
        <row r="37">
          <cell r="B37" t="str">
            <v>Ultra-09</v>
          </cell>
          <cell r="C37">
            <v>51</v>
          </cell>
          <cell r="D37">
            <v>35.93333333333333</v>
          </cell>
          <cell r="E37">
            <v>41.3</v>
          </cell>
          <cell r="F37">
            <v>41.27</v>
          </cell>
        </row>
        <row r="38">
          <cell r="B38" t="str">
            <v>Ultra-10</v>
          </cell>
          <cell r="C38">
            <v>35.57</v>
          </cell>
          <cell r="D38">
            <v>37.699999999999996</v>
          </cell>
          <cell r="E38">
            <v>40.33</v>
          </cell>
          <cell r="F38">
            <v>31.63</v>
          </cell>
        </row>
        <row r="39">
          <cell r="B39" t="str">
            <v>Ultra-11</v>
          </cell>
          <cell r="C39">
            <v>34.299999999999997</v>
          </cell>
          <cell r="D39">
            <v>30.7</v>
          </cell>
          <cell r="E39">
            <v>36.1</v>
          </cell>
          <cell r="F39">
            <v>36.6</v>
          </cell>
        </row>
        <row r="41">
          <cell r="C41" t="str">
            <v>Race_day_pre_Stronger_leg_Avg</v>
          </cell>
          <cell r="D41" t="str">
            <v>Race_day_post_Stronger_leg_Avg</v>
          </cell>
          <cell r="E41" t="str">
            <v>Post_24_Stronger_leg_Avg</v>
          </cell>
        </row>
        <row r="42">
          <cell r="B42" t="str">
            <v>Ultra-01</v>
          </cell>
          <cell r="C42">
            <v>39.770000000000003</v>
          </cell>
          <cell r="D42">
            <v>42.33</v>
          </cell>
          <cell r="E42">
            <v>49.1</v>
          </cell>
        </row>
        <row r="43">
          <cell r="B43" t="str">
            <v>Ultra-02</v>
          </cell>
          <cell r="C43">
            <v>37.4</v>
          </cell>
          <cell r="D43">
            <v>23.3</v>
          </cell>
          <cell r="E43">
            <v>26.53</v>
          </cell>
        </row>
        <row r="44">
          <cell r="B44" t="str">
            <v>Ultra-03</v>
          </cell>
          <cell r="C44">
            <v>56.6</v>
          </cell>
          <cell r="D44">
            <v>53.9</v>
          </cell>
          <cell r="E44">
            <v>59.4</v>
          </cell>
        </row>
        <row r="45">
          <cell r="B45" t="str">
            <v>Ultra-04</v>
          </cell>
          <cell r="C45">
            <v>46.5</v>
          </cell>
          <cell r="D45">
            <v>35.93</v>
          </cell>
          <cell r="E45">
            <v>36.93</v>
          </cell>
        </row>
        <row r="46">
          <cell r="B46" t="str">
            <v>Ultra-05</v>
          </cell>
          <cell r="C46">
            <v>30.77</v>
          </cell>
          <cell r="D46">
            <v>25.93</v>
          </cell>
          <cell r="E46">
            <v>26.87</v>
          </cell>
        </row>
        <row r="47">
          <cell r="B47" t="str">
            <v>Ultra-06</v>
          </cell>
          <cell r="C47">
            <v>27.43</v>
          </cell>
          <cell r="D47">
            <v>27.8</v>
          </cell>
          <cell r="E47">
            <v>21.9</v>
          </cell>
        </row>
        <row r="48">
          <cell r="B48" t="str">
            <v>Ultra-07</v>
          </cell>
          <cell r="C48">
            <v>25.97</v>
          </cell>
          <cell r="D48">
            <v>21.3</v>
          </cell>
          <cell r="E48">
            <v>23.73</v>
          </cell>
        </row>
        <row r="49">
          <cell r="B49" t="str">
            <v>Ultra-08</v>
          </cell>
          <cell r="C49">
            <v>57.4</v>
          </cell>
          <cell r="D49">
            <v>45.7</v>
          </cell>
          <cell r="E49">
            <v>47.93</v>
          </cell>
        </row>
        <row r="50">
          <cell r="B50" t="str">
            <v>Ultra-09</v>
          </cell>
          <cell r="C50">
            <v>51</v>
          </cell>
          <cell r="D50">
            <v>41.3</v>
          </cell>
          <cell r="E50">
            <v>41.27</v>
          </cell>
        </row>
        <row r="51">
          <cell r="B51" t="str">
            <v>Ultra-10</v>
          </cell>
          <cell r="C51">
            <v>35.57</v>
          </cell>
          <cell r="D51">
            <v>40.33</v>
          </cell>
          <cell r="E51">
            <v>31.63</v>
          </cell>
        </row>
        <row r="52">
          <cell r="B52" t="str">
            <v>Ultra-11</v>
          </cell>
          <cell r="C52">
            <v>34.299999999999997</v>
          </cell>
          <cell r="D52">
            <v>36.1</v>
          </cell>
          <cell r="E52">
            <v>36.6</v>
          </cell>
        </row>
        <row r="113">
          <cell r="B113" t="str">
            <v>Pre</v>
          </cell>
          <cell r="C113" t="str">
            <v>Lap 1</v>
          </cell>
          <cell r="D113" t="str">
            <v>Lap 2</v>
          </cell>
          <cell r="E113" t="str">
            <v>Lap 3</v>
          </cell>
          <cell r="F113" t="str">
            <v>Lap 4</v>
          </cell>
          <cell r="G113" t="str">
            <v>Post</v>
          </cell>
          <cell r="H113" t="str">
            <v>24-hr      Post</v>
          </cell>
        </row>
        <row r="114">
          <cell r="B114">
            <v>394.81682727272727</v>
          </cell>
          <cell r="C114">
            <v>383.33318181818191</v>
          </cell>
          <cell r="D114">
            <v>349.53327272727273</v>
          </cell>
          <cell r="E114">
            <v>345.63900000000007</v>
          </cell>
          <cell r="F114">
            <v>351.40609090909089</v>
          </cell>
          <cell r="G114">
            <v>351.30501818181818</v>
          </cell>
          <cell r="H114">
            <v>358.41280909090909</v>
          </cell>
        </row>
        <row r="116">
          <cell r="B116">
            <v>32.935217828188115</v>
          </cell>
          <cell r="C116">
            <v>35.609304734173563</v>
          </cell>
          <cell r="D116">
            <v>36.261670409323145</v>
          </cell>
          <cell r="E116">
            <v>35.18244265978543</v>
          </cell>
          <cell r="F116">
            <v>33.362400473492876</v>
          </cell>
          <cell r="G116">
            <v>30.266155932952337</v>
          </cell>
          <cell r="H116">
            <v>35.356065401340977</v>
          </cell>
        </row>
      </sheetData>
      <sheetData sheetId="3">
        <row r="58">
          <cell r="K58" t="str">
            <v>Pre Race</v>
          </cell>
          <cell r="L58" t="str">
            <v>10km</v>
          </cell>
          <cell r="M58" t="str">
            <v>20km</v>
          </cell>
          <cell r="N58" t="str">
            <v>30km</v>
          </cell>
          <cell r="O58" t="str">
            <v>40km</v>
          </cell>
          <cell r="P58" t="str">
            <v>Post Race</v>
          </cell>
          <cell r="Q58" t="str">
            <v>24 hr Post Race</v>
          </cell>
        </row>
        <row r="59">
          <cell r="K59">
            <v>150.77925409090912</v>
          </cell>
          <cell r="L59">
            <v>146.90058818181819</v>
          </cell>
          <cell r="M59">
            <v>133.99523590909092</v>
          </cell>
          <cell r="N59">
            <v>131.84506227272729</v>
          </cell>
          <cell r="O59">
            <v>134.49049227272727</v>
          </cell>
          <cell r="P59">
            <v>134.36676736363637</v>
          </cell>
          <cell r="Q59">
            <v>137.11008927272727</v>
          </cell>
        </row>
        <row r="96">
          <cell r="K96" t="str">
            <v>Pre Race</v>
          </cell>
          <cell r="L96" t="str">
            <v>10km</v>
          </cell>
          <cell r="M96" t="str">
            <v>Post Race</v>
          </cell>
          <cell r="N96" t="str">
            <v>24 hr Post Race</v>
          </cell>
        </row>
        <row r="97">
          <cell r="K97">
            <v>150.77925409090912</v>
          </cell>
          <cell r="L97">
            <v>146.90058818181819</v>
          </cell>
          <cell r="M97">
            <v>134.36676736363637</v>
          </cell>
          <cell r="N97">
            <v>137.11008927272727</v>
          </cell>
        </row>
        <row r="98">
          <cell r="K98">
            <v>45.926750530749118</v>
          </cell>
          <cell r="L98">
            <v>52.380399112593054</v>
          </cell>
          <cell r="M98">
            <v>43.259020835771437</v>
          </cell>
          <cell r="N98">
            <v>50.138638223823364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06FC-E3AA-DF49-9194-356E222A02FB}">
  <dimension ref="A2:Z140"/>
  <sheetViews>
    <sheetView zoomScale="120" zoomScaleNormal="120" workbookViewId="0">
      <selection activeCell="B33" sqref="B33"/>
    </sheetView>
  </sheetViews>
  <sheetFormatPr baseColWidth="10" defaultColWidth="8.83203125" defaultRowHeight="15" x14ac:dyDescent="0.2"/>
  <sheetData>
    <row r="2" spans="1:9" x14ac:dyDescent="0.2">
      <c r="A2" s="1" t="s">
        <v>0</v>
      </c>
    </row>
    <row r="3" spans="1:9" ht="64" x14ac:dyDescent="0.2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t="s">
        <v>9</v>
      </c>
      <c r="C4">
        <v>39.770000000000003</v>
      </c>
      <c r="D4">
        <v>39.466666666666669</v>
      </c>
      <c r="E4">
        <v>42.6</v>
      </c>
      <c r="F4">
        <v>33.133333333333333</v>
      </c>
      <c r="G4">
        <v>37.200000000000003</v>
      </c>
      <c r="H4">
        <v>42.33</v>
      </c>
      <c r="I4">
        <v>49.1</v>
      </c>
    </row>
    <row r="5" spans="1:9" x14ac:dyDescent="0.2">
      <c r="B5" t="s">
        <v>10</v>
      </c>
      <c r="C5">
        <v>37.4</v>
      </c>
      <c r="D5">
        <v>26.900000000000002</v>
      </c>
      <c r="E5">
        <v>22.633333333333336</v>
      </c>
      <c r="F5">
        <v>23.066666666666666</v>
      </c>
      <c r="G5">
        <v>23.833333333333332</v>
      </c>
      <c r="H5">
        <v>23.3</v>
      </c>
      <c r="I5">
        <v>26.53</v>
      </c>
    </row>
    <row r="6" spans="1:9" x14ac:dyDescent="0.2">
      <c r="B6" t="s">
        <v>11</v>
      </c>
      <c r="C6">
        <v>56.6</v>
      </c>
      <c r="D6">
        <v>67.733333333333334</v>
      </c>
      <c r="E6">
        <v>64.633333333333326</v>
      </c>
      <c r="F6">
        <v>56.933333333333337</v>
      </c>
      <c r="G6">
        <v>58.93333333333333</v>
      </c>
      <c r="H6">
        <v>53.9</v>
      </c>
      <c r="I6">
        <v>59.4</v>
      </c>
    </row>
    <row r="7" spans="1:9" x14ac:dyDescent="0.2">
      <c r="B7" t="s">
        <v>12</v>
      </c>
      <c r="C7">
        <v>46.5</v>
      </c>
      <c r="D7">
        <v>39.200000000000003</v>
      </c>
      <c r="E7">
        <v>38.966666666666669</v>
      </c>
      <c r="F7">
        <v>31.766666666666669</v>
      </c>
      <c r="G7">
        <v>32.5</v>
      </c>
      <c r="H7">
        <v>35.93</v>
      </c>
      <c r="I7">
        <v>36.93</v>
      </c>
    </row>
    <row r="8" spans="1:9" x14ac:dyDescent="0.2">
      <c r="B8" t="s">
        <v>13</v>
      </c>
      <c r="C8">
        <v>30.77</v>
      </c>
      <c r="D8">
        <v>26.333333333333332</v>
      </c>
      <c r="E8">
        <v>24.533333333333331</v>
      </c>
      <c r="F8">
        <v>26.900000000000002</v>
      </c>
      <c r="G8">
        <v>24.666666666666668</v>
      </c>
      <c r="H8">
        <v>25.93</v>
      </c>
      <c r="I8">
        <v>26.87</v>
      </c>
    </row>
    <row r="9" spans="1:9" x14ac:dyDescent="0.2">
      <c r="B9" t="s">
        <v>14</v>
      </c>
      <c r="C9">
        <v>27.43</v>
      </c>
      <c r="D9">
        <v>34.366666666666667</v>
      </c>
      <c r="E9">
        <v>22.933333333333334</v>
      </c>
      <c r="F9">
        <v>20.2</v>
      </c>
      <c r="G9">
        <v>23.400000000000002</v>
      </c>
      <c r="H9">
        <v>27.8</v>
      </c>
      <c r="I9">
        <v>21.9</v>
      </c>
    </row>
    <row r="10" spans="1:9" x14ac:dyDescent="0.2">
      <c r="B10" t="s">
        <v>15</v>
      </c>
      <c r="C10">
        <v>25.97</v>
      </c>
      <c r="D10">
        <v>26.433333333333337</v>
      </c>
      <c r="E10">
        <v>27.899999999999995</v>
      </c>
      <c r="F10">
        <v>28.666666666666668</v>
      </c>
      <c r="G10">
        <v>26.466666666666669</v>
      </c>
      <c r="H10">
        <v>21.3</v>
      </c>
      <c r="I10">
        <v>23.73</v>
      </c>
    </row>
    <row r="11" spans="1:9" x14ac:dyDescent="0.2">
      <c r="B11" t="s">
        <v>16</v>
      </c>
      <c r="C11">
        <v>57.4</v>
      </c>
      <c r="D11">
        <v>49.133333333333333</v>
      </c>
      <c r="E11">
        <v>43.4</v>
      </c>
      <c r="F11">
        <v>53.366666666666667</v>
      </c>
      <c r="G11">
        <v>43.599999999999994</v>
      </c>
      <c r="H11">
        <v>45.7</v>
      </c>
      <c r="I11">
        <v>47.93</v>
      </c>
    </row>
    <row r="12" spans="1:9" x14ac:dyDescent="0.2">
      <c r="B12" t="s">
        <v>17</v>
      </c>
      <c r="C12">
        <v>51</v>
      </c>
      <c r="D12">
        <v>44.366666666666667</v>
      </c>
      <c r="E12">
        <v>35.93333333333333</v>
      </c>
      <c r="F12">
        <v>45.566666666666663</v>
      </c>
      <c r="G12">
        <v>41.9</v>
      </c>
      <c r="H12">
        <v>41.3</v>
      </c>
      <c r="I12">
        <v>41.27</v>
      </c>
    </row>
    <row r="13" spans="1:9" x14ac:dyDescent="0.2">
      <c r="B13" t="s">
        <v>18</v>
      </c>
      <c r="C13">
        <v>35.57</v>
      </c>
      <c r="D13">
        <v>39.300000000000004</v>
      </c>
      <c r="E13">
        <v>37.699999999999996</v>
      </c>
      <c r="F13">
        <v>32.933333333333337</v>
      </c>
      <c r="G13">
        <v>46.633333333333333</v>
      </c>
      <c r="H13">
        <v>40.33</v>
      </c>
      <c r="I13">
        <v>31.63</v>
      </c>
    </row>
    <row r="14" spans="1:9" x14ac:dyDescent="0.2">
      <c r="B14" t="s">
        <v>19</v>
      </c>
      <c r="C14">
        <v>34.299999999999997</v>
      </c>
      <c r="D14">
        <v>36.6</v>
      </c>
      <c r="E14">
        <v>30.7</v>
      </c>
      <c r="F14">
        <v>35.033333333333331</v>
      </c>
      <c r="G14">
        <v>34.9</v>
      </c>
      <c r="H14">
        <v>36.1</v>
      </c>
      <c r="I14">
        <v>36.6</v>
      </c>
    </row>
    <row r="16" spans="1:9" x14ac:dyDescent="0.2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</row>
    <row r="17" spans="2:11" x14ac:dyDescent="0.2">
      <c r="B17" t="s">
        <v>27</v>
      </c>
      <c r="C17">
        <f>AVERAGE(C4:C14)</f>
        <v>40.24636363636364</v>
      </c>
      <c r="D17">
        <f t="shared" ref="D17:I17" si="0">AVERAGE(D4:D14)</f>
        <v>39.075757575757585</v>
      </c>
      <c r="E17">
        <f t="shared" si="0"/>
        <v>35.630303030303033</v>
      </c>
      <c r="F17">
        <f t="shared" si="0"/>
        <v>35.233333333333327</v>
      </c>
      <c r="G17">
        <f t="shared" si="0"/>
        <v>35.82121212121212</v>
      </c>
      <c r="H17">
        <f t="shared" si="0"/>
        <v>35.810909090909099</v>
      </c>
      <c r="I17">
        <f t="shared" si="0"/>
        <v>36.535454545454542</v>
      </c>
    </row>
    <row r="18" spans="2:11" x14ac:dyDescent="0.2">
      <c r="B18" t="s">
        <v>28</v>
      </c>
      <c r="C18">
        <f>STDEV(C4:C14)</f>
        <v>11.134939849615039</v>
      </c>
      <c r="D18">
        <f t="shared" ref="D18:I18" si="1">STDEV(D4:D14)</f>
        <v>12.039011503433231</v>
      </c>
      <c r="E18">
        <f t="shared" si="1"/>
        <v>12.259567280250543</v>
      </c>
      <c r="F18">
        <f t="shared" si="1"/>
        <v>11.894695362966562</v>
      </c>
      <c r="G18">
        <f t="shared" si="1"/>
        <v>11.279364370657632</v>
      </c>
      <c r="H18">
        <f t="shared" si="1"/>
        <v>10.232567082160202</v>
      </c>
      <c r="I18">
        <f t="shared" si="1"/>
        <v>11.953394801173735</v>
      </c>
    </row>
    <row r="19" spans="2:11" x14ac:dyDescent="0.2">
      <c r="B19" t="s">
        <v>29</v>
      </c>
      <c r="C19">
        <f>(C18)/SQRT(11)</f>
        <v>3.3573106858499515</v>
      </c>
      <c r="D19">
        <f t="shared" ref="D19:I19" si="2">(D18)/SQRT(11)</f>
        <v>3.629898545787317</v>
      </c>
      <c r="E19">
        <f t="shared" si="2"/>
        <v>3.6963986146098979</v>
      </c>
      <c r="F19">
        <f t="shared" si="2"/>
        <v>3.5863855922309384</v>
      </c>
      <c r="G19">
        <f t="shared" si="2"/>
        <v>3.4008563173795032</v>
      </c>
      <c r="H19">
        <f t="shared" si="2"/>
        <v>3.0852350594242859</v>
      </c>
      <c r="I19">
        <f t="shared" si="2"/>
        <v>3.6040841387707423</v>
      </c>
    </row>
    <row r="20" spans="2:11" x14ac:dyDescent="0.2">
      <c r="K20" t="s">
        <v>30</v>
      </c>
    </row>
    <row r="21" spans="2:11" x14ac:dyDescent="0.2">
      <c r="K21" t="s">
        <v>31</v>
      </c>
    </row>
    <row r="28" spans="2:11" ht="64" x14ac:dyDescent="0.2">
      <c r="B28" t="s">
        <v>1</v>
      </c>
      <c r="C28" s="2" t="s">
        <v>2</v>
      </c>
      <c r="D28" s="2" t="s">
        <v>4</v>
      </c>
      <c r="E28" s="2" t="s">
        <v>7</v>
      </c>
      <c r="F28" s="2" t="s">
        <v>8</v>
      </c>
    </row>
    <row r="29" spans="2:11" x14ac:dyDescent="0.2">
      <c r="B29" t="s">
        <v>9</v>
      </c>
      <c r="C29">
        <v>39.770000000000003</v>
      </c>
      <c r="D29">
        <v>42.6</v>
      </c>
      <c r="E29">
        <v>42.33</v>
      </c>
      <c r="F29">
        <v>49.1</v>
      </c>
    </row>
    <row r="30" spans="2:11" x14ac:dyDescent="0.2">
      <c r="B30" t="s">
        <v>10</v>
      </c>
      <c r="C30">
        <v>37.4</v>
      </c>
      <c r="D30">
        <v>22.633333333333336</v>
      </c>
      <c r="E30">
        <v>23.3</v>
      </c>
      <c r="F30">
        <v>26.53</v>
      </c>
    </row>
    <row r="31" spans="2:11" x14ac:dyDescent="0.2">
      <c r="B31" t="s">
        <v>11</v>
      </c>
      <c r="C31">
        <v>56.6</v>
      </c>
      <c r="D31">
        <v>64.633333333333326</v>
      </c>
      <c r="E31">
        <v>53.9</v>
      </c>
      <c r="F31">
        <v>59.4</v>
      </c>
    </row>
    <row r="32" spans="2:11" x14ac:dyDescent="0.2">
      <c r="B32" t="s">
        <v>12</v>
      </c>
      <c r="C32">
        <v>46.5</v>
      </c>
      <c r="D32">
        <v>38.966666666666669</v>
      </c>
      <c r="E32">
        <v>35.93</v>
      </c>
      <c r="F32">
        <v>36.93</v>
      </c>
    </row>
    <row r="33" spans="2:6" x14ac:dyDescent="0.2">
      <c r="B33" t="s">
        <v>13</v>
      </c>
      <c r="C33">
        <v>30.77</v>
      </c>
      <c r="D33">
        <v>24.533333333333331</v>
      </c>
      <c r="E33">
        <v>25.93</v>
      </c>
      <c r="F33">
        <v>26.87</v>
      </c>
    </row>
    <row r="34" spans="2:6" x14ac:dyDescent="0.2">
      <c r="B34" t="s">
        <v>14</v>
      </c>
      <c r="C34">
        <v>27.43</v>
      </c>
      <c r="D34">
        <v>22.933333333333334</v>
      </c>
      <c r="E34">
        <v>27.8</v>
      </c>
      <c r="F34">
        <v>21.9</v>
      </c>
    </row>
    <row r="35" spans="2:6" x14ac:dyDescent="0.2">
      <c r="B35" t="s">
        <v>15</v>
      </c>
      <c r="C35">
        <v>25.97</v>
      </c>
      <c r="D35">
        <v>27.899999999999995</v>
      </c>
      <c r="E35">
        <v>21.3</v>
      </c>
      <c r="F35">
        <v>23.73</v>
      </c>
    </row>
    <row r="36" spans="2:6" x14ac:dyDescent="0.2">
      <c r="B36" t="s">
        <v>16</v>
      </c>
      <c r="C36">
        <v>57.4</v>
      </c>
      <c r="D36">
        <v>43.4</v>
      </c>
      <c r="E36">
        <v>45.7</v>
      </c>
      <c r="F36">
        <v>47.93</v>
      </c>
    </row>
    <row r="37" spans="2:6" x14ac:dyDescent="0.2">
      <c r="B37" t="s">
        <v>17</v>
      </c>
      <c r="C37">
        <v>51</v>
      </c>
      <c r="D37">
        <v>35.93333333333333</v>
      </c>
      <c r="E37">
        <v>41.3</v>
      </c>
      <c r="F37">
        <v>41.27</v>
      </c>
    </row>
    <row r="38" spans="2:6" x14ac:dyDescent="0.2">
      <c r="B38" t="s">
        <v>18</v>
      </c>
      <c r="C38">
        <v>35.57</v>
      </c>
      <c r="D38">
        <v>37.699999999999996</v>
      </c>
      <c r="E38">
        <v>40.33</v>
      </c>
      <c r="F38">
        <v>31.63</v>
      </c>
    </row>
    <row r="39" spans="2:6" x14ac:dyDescent="0.2">
      <c r="B39" t="s">
        <v>19</v>
      </c>
      <c r="C39">
        <v>34.299999999999997</v>
      </c>
      <c r="D39">
        <v>30.7</v>
      </c>
      <c r="E39">
        <v>36.1</v>
      </c>
      <c r="F39">
        <v>36.6</v>
      </c>
    </row>
    <row r="41" spans="2:6" ht="64" x14ac:dyDescent="0.2">
      <c r="B41" t="s">
        <v>1</v>
      </c>
      <c r="C41" s="2" t="s">
        <v>2</v>
      </c>
      <c r="D41" s="2" t="s">
        <v>7</v>
      </c>
      <c r="E41" s="2" t="s">
        <v>8</v>
      </c>
    </row>
    <row r="42" spans="2:6" x14ac:dyDescent="0.2">
      <c r="B42" t="s">
        <v>9</v>
      </c>
      <c r="C42">
        <v>39.770000000000003</v>
      </c>
      <c r="D42">
        <v>42.33</v>
      </c>
      <c r="E42">
        <v>49.1</v>
      </c>
    </row>
    <row r="43" spans="2:6" x14ac:dyDescent="0.2">
      <c r="B43" t="s">
        <v>10</v>
      </c>
      <c r="C43">
        <v>37.4</v>
      </c>
      <c r="D43">
        <v>23.3</v>
      </c>
      <c r="E43">
        <v>26.53</v>
      </c>
    </row>
    <row r="44" spans="2:6" x14ac:dyDescent="0.2">
      <c r="B44" t="s">
        <v>11</v>
      </c>
      <c r="C44">
        <v>56.6</v>
      </c>
      <c r="D44">
        <v>53.9</v>
      </c>
      <c r="E44">
        <v>59.4</v>
      </c>
    </row>
    <row r="45" spans="2:6" x14ac:dyDescent="0.2">
      <c r="B45" t="s">
        <v>12</v>
      </c>
      <c r="C45">
        <v>46.5</v>
      </c>
      <c r="D45">
        <v>35.93</v>
      </c>
      <c r="E45">
        <v>36.93</v>
      </c>
    </row>
    <row r="46" spans="2:6" x14ac:dyDescent="0.2">
      <c r="B46" t="s">
        <v>13</v>
      </c>
      <c r="C46">
        <v>30.77</v>
      </c>
      <c r="D46">
        <v>25.93</v>
      </c>
      <c r="E46">
        <v>26.87</v>
      </c>
    </row>
    <row r="47" spans="2:6" x14ac:dyDescent="0.2">
      <c r="B47" t="s">
        <v>14</v>
      </c>
      <c r="C47">
        <v>27.43</v>
      </c>
      <c r="D47">
        <v>27.8</v>
      </c>
      <c r="E47">
        <v>21.9</v>
      </c>
    </row>
    <row r="48" spans="2:6" x14ac:dyDescent="0.2">
      <c r="B48" t="s">
        <v>15</v>
      </c>
      <c r="C48">
        <v>25.97</v>
      </c>
      <c r="D48">
        <v>21.3</v>
      </c>
      <c r="E48">
        <v>23.73</v>
      </c>
    </row>
    <row r="49" spans="2:5" x14ac:dyDescent="0.2">
      <c r="B49" t="s">
        <v>16</v>
      </c>
      <c r="C49">
        <v>57.4</v>
      </c>
      <c r="D49">
        <v>45.7</v>
      </c>
      <c r="E49">
        <v>47.93</v>
      </c>
    </row>
    <row r="50" spans="2:5" x14ac:dyDescent="0.2">
      <c r="B50" t="s">
        <v>17</v>
      </c>
      <c r="C50">
        <v>51</v>
      </c>
      <c r="D50">
        <v>41.3</v>
      </c>
      <c r="E50">
        <v>41.27</v>
      </c>
    </row>
    <row r="51" spans="2:5" x14ac:dyDescent="0.2">
      <c r="B51" t="s">
        <v>18</v>
      </c>
      <c r="C51">
        <v>35.57</v>
      </c>
      <c r="D51">
        <v>40.33</v>
      </c>
      <c r="E51">
        <v>31.63</v>
      </c>
    </row>
    <row r="52" spans="2:5" x14ac:dyDescent="0.2">
      <c r="B52" t="s">
        <v>19</v>
      </c>
      <c r="C52">
        <v>34.299999999999997</v>
      </c>
      <c r="D52">
        <v>36.1</v>
      </c>
      <c r="E52">
        <v>36.6</v>
      </c>
    </row>
    <row r="76" spans="2:26" x14ac:dyDescent="0.2">
      <c r="B76" t="s">
        <v>32</v>
      </c>
      <c r="J76" t="s">
        <v>33</v>
      </c>
    </row>
    <row r="77" spans="2:26" x14ac:dyDescent="0.2">
      <c r="B77" t="s">
        <v>34</v>
      </c>
      <c r="J77" t="s">
        <v>34</v>
      </c>
    </row>
    <row r="78" spans="2:26" x14ac:dyDescent="0.2">
      <c r="B78" t="s">
        <v>35</v>
      </c>
      <c r="D78" t="s">
        <v>36</v>
      </c>
      <c r="E78" t="s">
        <v>37</v>
      </c>
      <c r="F78" t="s">
        <v>38</v>
      </c>
      <c r="G78" t="s">
        <v>39</v>
      </c>
      <c r="H78" t="s">
        <v>40</v>
      </c>
      <c r="J78" t="s">
        <v>41</v>
      </c>
      <c r="K78" t="s">
        <v>42</v>
      </c>
      <c r="L78" t="s">
        <v>43</v>
      </c>
      <c r="M78" t="s">
        <v>44</v>
      </c>
      <c r="N78" t="s">
        <v>45</v>
      </c>
      <c r="O78" t="s">
        <v>46</v>
      </c>
    </row>
    <row r="79" spans="2:26" x14ac:dyDescent="0.2">
      <c r="B79" t="s">
        <v>47</v>
      </c>
      <c r="C79" t="s">
        <v>48</v>
      </c>
      <c r="D79">
        <v>250.84800000000001</v>
      </c>
      <c r="E79">
        <v>6</v>
      </c>
      <c r="F79">
        <v>41.808</v>
      </c>
      <c r="G79">
        <v>2.4580000000000002</v>
      </c>
      <c r="H79" s="3">
        <v>3.4000000000000002E-2</v>
      </c>
      <c r="O79" t="s">
        <v>49</v>
      </c>
      <c r="P79" t="s">
        <v>50</v>
      </c>
    </row>
    <row r="80" spans="2:26" x14ac:dyDescent="0.2">
      <c r="C80" t="s">
        <v>51</v>
      </c>
      <c r="D80">
        <v>250.84800000000001</v>
      </c>
      <c r="E80">
        <v>3.7879999999999998</v>
      </c>
      <c r="F80">
        <v>66.218999999999994</v>
      </c>
      <c r="G80">
        <v>2.4580000000000002</v>
      </c>
      <c r="H80">
        <v>6.5000000000000002E-2</v>
      </c>
      <c r="J80">
        <v>1</v>
      </c>
      <c r="K80">
        <v>2</v>
      </c>
      <c r="L80">
        <v>1.171</v>
      </c>
      <c r="M80">
        <v>2.0720000000000001</v>
      </c>
      <c r="N80">
        <v>0.58399999999999996</v>
      </c>
      <c r="O80">
        <v>-3.4449999999999998</v>
      </c>
      <c r="P80">
        <v>5.7859999999999996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">
      <c r="C81" t="s">
        <v>52</v>
      </c>
      <c r="D81">
        <v>250.84800000000001</v>
      </c>
      <c r="E81">
        <v>6</v>
      </c>
      <c r="F81">
        <v>41.808</v>
      </c>
      <c r="G81">
        <v>2.4580000000000002</v>
      </c>
      <c r="H81">
        <v>3.4000000000000002E-2</v>
      </c>
      <c r="K81">
        <v>3</v>
      </c>
      <c r="L81">
        <v>4.6159999999999997</v>
      </c>
      <c r="M81">
        <v>2.367</v>
      </c>
      <c r="N81" s="5">
        <v>0.08</v>
      </c>
      <c r="O81">
        <v>-0.65800000000000003</v>
      </c>
      <c r="P81">
        <v>9.89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">
      <c r="C82" t="s">
        <v>53</v>
      </c>
      <c r="D82">
        <v>250.84800000000001</v>
      </c>
      <c r="E82">
        <v>1</v>
      </c>
      <c r="F82">
        <v>250.84800000000001</v>
      </c>
      <c r="G82">
        <v>2.4580000000000002</v>
      </c>
      <c r="H82">
        <v>0.14799999999999999</v>
      </c>
      <c r="K82">
        <v>4</v>
      </c>
      <c r="L82" t="s">
        <v>54</v>
      </c>
      <c r="M82">
        <v>1.7</v>
      </c>
      <c r="N82" s="3">
        <v>1.4999999999999999E-2</v>
      </c>
      <c r="O82">
        <v>1.224</v>
      </c>
      <c r="P82">
        <v>8.8019999999999996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">
      <c r="B83" t="s">
        <v>55</v>
      </c>
      <c r="C83" t="s">
        <v>48</v>
      </c>
      <c r="D83">
        <v>1020.458</v>
      </c>
      <c r="E83">
        <v>60</v>
      </c>
      <c r="F83">
        <v>17.007999999999999</v>
      </c>
      <c r="K83">
        <v>5</v>
      </c>
      <c r="L83">
        <v>4.4249999999999998</v>
      </c>
      <c r="M83">
        <v>2.3860000000000001</v>
      </c>
      <c r="N83">
        <v>9.2999999999999999E-2</v>
      </c>
      <c r="O83">
        <v>-0.89200000000000002</v>
      </c>
      <c r="P83">
        <v>9.7420000000000009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">
      <c r="C84" t="s">
        <v>51</v>
      </c>
      <c r="D84">
        <v>1020.458</v>
      </c>
      <c r="E84">
        <v>37.881</v>
      </c>
      <c r="F84">
        <v>26.937999999999999</v>
      </c>
      <c r="K84">
        <v>6</v>
      </c>
      <c r="L84" t="s">
        <v>56</v>
      </c>
      <c r="M84">
        <v>1.931</v>
      </c>
      <c r="N84" s="3">
        <v>4.3999999999999997E-2</v>
      </c>
      <c r="O84">
        <v>0.13300000000000001</v>
      </c>
      <c r="P84">
        <v>8.7379999999999995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">
      <c r="C85" t="s">
        <v>52</v>
      </c>
      <c r="D85">
        <v>1020.458</v>
      </c>
      <c r="E85">
        <v>60</v>
      </c>
      <c r="F85">
        <v>17.007999999999999</v>
      </c>
      <c r="K85">
        <v>7</v>
      </c>
      <c r="L85">
        <v>3.7109999999999999</v>
      </c>
      <c r="M85">
        <v>1.929</v>
      </c>
      <c r="N85" s="5">
        <v>8.3000000000000004E-2</v>
      </c>
      <c r="O85">
        <v>-0.58599999999999997</v>
      </c>
      <c r="P85">
        <v>8.0079999999999991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">
      <c r="C86" t="s">
        <v>53</v>
      </c>
      <c r="D86">
        <v>1020.458</v>
      </c>
      <c r="E86">
        <v>10</v>
      </c>
      <c r="F86">
        <v>102.04600000000001</v>
      </c>
      <c r="J86">
        <v>2</v>
      </c>
      <c r="K86">
        <v>1</v>
      </c>
      <c r="L86">
        <v>-1.171</v>
      </c>
      <c r="M86">
        <v>2.0720000000000001</v>
      </c>
      <c r="N86">
        <v>0.58399999999999996</v>
      </c>
      <c r="O86">
        <v>-5.7859999999999996</v>
      </c>
      <c r="P86">
        <v>3.4449999999999998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">
      <c r="K87">
        <v>3</v>
      </c>
      <c r="L87" t="s">
        <v>57</v>
      </c>
      <c r="M87">
        <v>1.2949999999999999</v>
      </c>
      <c r="N87" s="3">
        <v>2.4E-2</v>
      </c>
      <c r="O87">
        <v>0.55900000000000005</v>
      </c>
      <c r="P87">
        <v>6.3319999999999999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">
      <c r="K88">
        <v>4</v>
      </c>
      <c r="L88">
        <v>3.8420000000000001</v>
      </c>
      <c r="M88">
        <v>1.7390000000000001</v>
      </c>
      <c r="N88" s="3">
        <v>5.1999999999999998E-2</v>
      </c>
      <c r="O88">
        <v>-3.2000000000000001E-2</v>
      </c>
      <c r="P88">
        <v>7.7169999999999996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">
      <c r="K89">
        <v>5</v>
      </c>
      <c r="L89">
        <v>3.2549999999999999</v>
      </c>
      <c r="M89">
        <v>1.4670000000000001</v>
      </c>
      <c r="N89" s="3">
        <v>5.0999999999999997E-2</v>
      </c>
      <c r="O89">
        <v>-1.4E-2</v>
      </c>
      <c r="P89">
        <v>6.524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">
      <c r="B90">
        <v>1</v>
      </c>
      <c r="C90" t="s">
        <v>58</v>
      </c>
      <c r="K90">
        <v>6</v>
      </c>
      <c r="L90" t="s">
        <v>59</v>
      </c>
      <c r="M90">
        <v>1.3420000000000001</v>
      </c>
      <c r="N90" s="3">
        <v>3.5000000000000003E-2</v>
      </c>
      <c r="O90">
        <v>0.27500000000000002</v>
      </c>
      <c r="P90">
        <v>6.2549999999999999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">
      <c r="B91">
        <v>2</v>
      </c>
      <c r="C91" t="s">
        <v>60</v>
      </c>
      <c r="K91">
        <v>7</v>
      </c>
      <c r="L91">
        <v>2.54</v>
      </c>
      <c r="M91">
        <v>1.7310000000000001</v>
      </c>
      <c r="N91">
        <v>0.17299999999999999</v>
      </c>
      <c r="O91">
        <v>-1.3160000000000001</v>
      </c>
      <c r="P91">
        <v>6.3959999999999999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">
      <c r="B92">
        <v>3</v>
      </c>
      <c r="C92" t="s">
        <v>61</v>
      </c>
      <c r="J92">
        <v>3</v>
      </c>
      <c r="K92">
        <v>1</v>
      </c>
      <c r="L92">
        <v>-4.6159999999999997</v>
      </c>
      <c r="M92">
        <v>2.367</v>
      </c>
      <c r="N92">
        <v>0.08</v>
      </c>
      <c r="O92">
        <v>-9.89</v>
      </c>
      <c r="P92">
        <v>0.65800000000000003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">
      <c r="B93">
        <v>4</v>
      </c>
      <c r="C93" t="s">
        <v>62</v>
      </c>
      <c r="K93">
        <v>2</v>
      </c>
      <c r="L93" t="s">
        <v>63</v>
      </c>
      <c r="M93">
        <v>1.2949999999999999</v>
      </c>
      <c r="N93">
        <v>2.4E-2</v>
      </c>
      <c r="O93">
        <v>-6.3319999999999999</v>
      </c>
      <c r="P93">
        <v>-0.55900000000000005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">
      <c r="B94">
        <v>5</v>
      </c>
      <c r="C94" t="s">
        <v>64</v>
      </c>
      <c r="K94">
        <v>4</v>
      </c>
      <c r="L94">
        <v>0.39700000000000002</v>
      </c>
      <c r="M94">
        <v>2.0150000000000001</v>
      </c>
      <c r="N94">
        <v>0.84799999999999998</v>
      </c>
      <c r="O94">
        <v>-4.0919999999999996</v>
      </c>
      <c r="P94">
        <v>4.8860000000000001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">
      <c r="B95">
        <v>6</v>
      </c>
      <c r="C95" t="s">
        <v>65</v>
      </c>
      <c r="K95">
        <v>5</v>
      </c>
      <c r="L95">
        <v>-0.191</v>
      </c>
      <c r="M95">
        <v>1.4770000000000001</v>
      </c>
      <c r="N95">
        <v>0.9</v>
      </c>
      <c r="O95">
        <v>-3.4809999999999999</v>
      </c>
      <c r="P95">
        <v>3.0990000000000002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">
      <c r="B96">
        <v>7</v>
      </c>
      <c r="C96" t="s">
        <v>66</v>
      </c>
      <c r="K96">
        <v>6</v>
      </c>
      <c r="L96">
        <v>-0.18099999999999999</v>
      </c>
      <c r="M96">
        <v>1.5489999999999999</v>
      </c>
      <c r="N96">
        <v>0.90900000000000003</v>
      </c>
      <c r="O96">
        <v>-3.6320000000000001</v>
      </c>
      <c r="P96">
        <v>3.2709999999999999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K97">
        <v>7</v>
      </c>
      <c r="L97">
        <v>-0.90500000000000003</v>
      </c>
      <c r="M97">
        <v>1.429</v>
      </c>
      <c r="N97">
        <v>0.54100000000000004</v>
      </c>
      <c r="O97">
        <v>-4.0880000000000001</v>
      </c>
      <c r="P97">
        <v>2.278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J98">
        <v>4</v>
      </c>
      <c r="K98">
        <v>1</v>
      </c>
      <c r="L98" t="s">
        <v>67</v>
      </c>
      <c r="M98">
        <v>1.7</v>
      </c>
      <c r="N98">
        <v>1.4999999999999999E-2</v>
      </c>
      <c r="O98">
        <v>-8.8019999999999996</v>
      </c>
      <c r="P98">
        <v>-1.224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1" t="s">
        <v>68</v>
      </c>
      <c r="K99">
        <v>2</v>
      </c>
      <c r="L99">
        <v>-3.8420000000000001</v>
      </c>
      <c r="M99">
        <v>1.7390000000000001</v>
      </c>
      <c r="N99">
        <v>5.1999999999999998E-2</v>
      </c>
      <c r="O99">
        <v>-7.7169999999999996</v>
      </c>
      <c r="P99">
        <v>3.2000000000000001E-2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64" x14ac:dyDescent="0.2">
      <c r="A100" t="s">
        <v>1</v>
      </c>
      <c r="B100" s="2" t="s">
        <v>2</v>
      </c>
      <c r="C100" s="2" t="s">
        <v>3</v>
      </c>
      <c r="D100" s="2" t="s">
        <v>4</v>
      </c>
      <c r="E100" s="2" t="s">
        <v>5</v>
      </c>
      <c r="F100" s="2" t="s">
        <v>6</v>
      </c>
      <c r="G100" s="2" t="s">
        <v>7</v>
      </c>
      <c r="H100" s="2" t="s">
        <v>8</v>
      </c>
      <c r="K100">
        <v>3</v>
      </c>
      <c r="L100">
        <v>-0.39700000000000002</v>
      </c>
      <c r="M100">
        <v>2.0150000000000001</v>
      </c>
      <c r="N100">
        <v>0.84799999999999998</v>
      </c>
      <c r="O100">
        <v>-4.8860000000000001</v>
      </c>
      <c r="P100">
        <v>4.0919999999999996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t="s">
        <v>9</v>
      </c>
      <c r="B101">
        <f>C4*9.81</f>
        <v>390.14370000000002</v>
      </c>
      <c r="C101">
        <f t="shared" ref="C101:H101" si="3">D4*9.81</f>
        <v>387.16800000000006</v>
      </c>
      <c r="D101">
        <f t="shared" si="3"/>
        <v>417.90600000000006</v>
      </c>
      <c r="E101">
        <f t="shared" si="3"/>
        <v>325.03800000000001</v>
      </c>
      <c r="F101">
        <f t="shared" si="3"/>
        <v>364.93200000000007</v>
      </c>
      <c r="G101">
        <f t="shared" si="3"/>
        <v>415.25729999999999</v>
      </c>
      <c r="H101">
        <f t="shared" si="3"/>
        <v>481.67100000000005</v>
      </c>
      <c r="K101">
        <v>5</v>
      </c>
      <c r="L101">
        <v>-0.58799999999999997</v>
      </c>
      <c r="M101">
        <v>1.744</v>
      </c>
      <c r="N101">
        <v>0.74299999999999999</v>
      </c>
      <c r="O101">
        <v>-4.4729999999999999</v>
      </c>
      <c r="P101">
        <v>3.2970000000000002</v>
      </c>
      <c r="R101" t="s">
        <v>69</v>
      </c>
      <c r="S101" t="s">
        <v>70</v>
      </c>
    </row>
    <row r="102" spans="1:26" x14ac:dyDescent="0.2">
      <c r="A102" t="s">
        <v>10</v>
      </c>
      <c r="B102">
        <f t="shared" ref="B102:H111" si="4">C5*9.81</f>
        <v>366.89400000000001</v>
      </c>
      <c r="C102">
        <f t="shared" si="4"/>
        <v>263.88900000000001</v>
      </c>
      <c r="D102">
        <f t="shared" si="4"/>
        <v>222.03300000000004</v>
      </c>
      <c r="E102">
        <f t="shared" si="4"/>
        <v>226.28400000000002</v>
      </c>
      <c r="F102">
        <f t="shared" si="4"/>
        <v>233.80500000000001</v>
      </c>
      <c r="G102">
        <f t="shared" si="4"/>
        <v>228.57300000000001</v>
      </c>
      <c r="H102">
        <f t="shared" si="4"/>
        <v>260.2593</v>
      </c>
      <c r="K102">
        <v>6</v>
      </c>
      <c r="L102">
        <v>-0.57799999999999996</v>
      </c>
      <c r="M102">
        <v>1.792</v>
      </c>
      <c r="N102">
        <v>0.754</v>
      </c>
      <c r="O102">
        <v>-4.5709999999999997</v>
      </c>
      <c r="P102">
        <v>3.4159999999999999</v>
      </c>
      <c r="R102" t="s">
        <v>71</v>
      </c>
      <c r="S102" t="s">
        <v>72</v>
      </c>
    </row>
    <row r="103" spans="1:26" x14ac:dyDescent="0.2">
      <c r="A103" t="s">
        <v>11</v>
      </c>
      <c r="B103">
        <f t="shared" si="4"/>
        <v>555.24600000000009</v>
      </c>
      <c r="C103">
        <f t="shared" si="4"/>
        <v>664.46400000000006</v>
      </c>
      <c r="D103">
        <f t="shared" si="4"/>
        <v>634.053</v>
      </c>
      <c r="E103">
        <f t="shared" si="4"/>
        <v>558.51600000000008</v>
      </c>
      <c r="F103">
        <f t="shared" si="4"/>
        <v>578.13599999999997</v>
      </c>
      <c r="G103">
        <f t="shared" si="4"/>
        <v>528.75900000000001</v>
      </c>
      <c r="H103">
        <f t="shared" si="4"/>
        <v>582.71400000000006</v>
      </c>
      <c r="K103">
        <v>7</v>
      </c>
      <c r="L103">
        <v>-1.302</v>
      </c>
      <c r="M103">
        <v>1.81</v>
      </c>
      <c r="N103">
        <v>0.48799999999999999</v>
      </c>
      <c r="O103">
        <v>-5.3360000000000003</v>
      </c>
      <c r="P103">
        <v>2.7309999999999999</v>
      </c>
    </row>
    <row r="104" spans="1:26" x14ac:dyDescent="0.2">
      <c r="A104" t="s">
        <v>12</v>
      </c>
      <c r="B104">
        <f t="shared" si="4"/>
        <v>456.16500000000002</v>
      </c>
      <c r="C104">
        <f t="shared" si="4"/>
        <v>384.55200000000002</v>
      </c>
      <c r="D104">
        <f t="shared" si="4"/>
        <v>382.26300000000003</v>
      </c>
      <c r="E104">
        <f t="shared" si="4"/>
        <v>311.63100000000003</v>
      </c>
      <c r="F104">
        <f t="shared" si="4"/>
        <v>318.82499999999999</v>
      </c>
      <c r="G104">
        <f t="shared" si="4"/>
        <v>352.47329999999999</v>
      </c>
      <c r="H104">
        <f t="shared" si="4"/>
        <v>362.2833</v>
      </c>
      <c r="J104">
        <v>5</v>
      </c>
      <c r="K104">
        <v>1</v>
      </c>
      <c r="L104">
        <v>-4.4249999999999998</v>
      </c>
      <c r="M104">
        <v>2.3860000000000001</v>
      </c>
      <c r="N104">
        <v>9.2999999999999999E-2</v>
      </c>
      <c r="O104">
        <v>-9.7420000000000009</v>
      </c>
      <c r="P104">
        <v>0.89200000000000002</v>
      </c>
    </row>
    <row r="105" spans="1:26" x14ac:dyDescent="0.2">
      <c r="A105" t="s">
        <v>13</v>
      </c>
      <c r="B105">
        <f t="shared" si="4"/>
        <v>301.8537</v>
      </c>
      <c r="C105">
        <f t="shared" si="4"/>
        <v>258.33</v>
      </c>
      <c r="D105">
        <f t="shared" si="4"/>
        <v>240.672</v>
      </c>
      <c r="E105">
        <f t="shared" si="4"/>
        <v>263.88900000000001</v>
      </c>
      <c r="F105">
        <f t="shared" si="4"/>
        <v>241.98000000000002</v>
      </c>
      <c r="G105">
        <f t="shared" si="4"/>
        <v>254.3733</v>
      </c>
      <c r="H105">
        <f t="shared" si="4"/>
        <v>263.59470000000005</v>
      </c>
      <c r="K105">
        <v>2</v>
      </c>
      <c r="L105">
        <v>-3.2549999999999999</v>
      </c>
      <c r="M105">
        <v>1.4670000000000001</v>
      </c>
      <c r="N105">
        <v>5.0999999999999997E-2</v>
      </c>
      <c r="O105">
        <v>-6.524</v>
      </c>
      <c r="P105">
        <v>1.4E-2</v>
      </c>
    </row>
    <row r="106" spans="1:26" x14ac:dyDescent="0.2">
      <c r="A106" t="s">
        <v>14</v>
      </c>
      <c r="B106">
        <f t="shared" si="4"/>
        <v>269.0883</v>
      </c>
      <c r="C106">
        <f t="shared" si="4"/>
        <v>337.137</v>
      </c>
      <c r="D106">
        <f t="shared" si="4"/>
        <v>224.97600000000003</v>
      </c>
      <c r="E106">
        <f t="shared" si="4"/>
        <v>198.16200000000001</v>
      </c>
      <c r="F106">
        <f t="shared" si="4"/>
        <v>229.55400000000003</v>
      </c>
      <c r="G106">
        <f t="shared" si="4"/>
        <v>272.71800000000002</v>
      </c>
      <c r="H106">
        <f t="shared" si="4"/>
        <v>214.839</v>
      </c>
      <c r="K106">
        <v>3</v>
      </c>
      <c r="L106">
        <v>0.191</v>
      </c>
      <c r="M106">
        <v>1.4770000000000001</v>
      </c>
      <c r="N106">
        <v>0.9</v>
      </c>
      <c r="O106">
        <v>-3.0990000000000002</v>
      </c>
      <c r="P106">
        <v>3.4809999999999999</v>
      </c>
    </row>
    <row r="107" spans="1:26" x14ac:dyDescent="0.2">
      <c r="A107" t="s">
        <v>15</v>
      </c>
      <c r="B107">
        <f t="shared" si="4"/>
        <v>254.76570000000001</v>
      </c>
      <c r="C107">
        <f t="shared" si="4"/>
        <v>259.31100000000004</v>
      </c>
      <c r="D107">
        <f t="shared" si="4"/>
        <v>273.69899999999996</v>
      </c>
      <c r="E107">
        <f t="shared" si="4"/>
        <v>281.22000000000003</v>
      </c>
      <c r="F107">
        <f t="shared" si="4"/>
        <v>259.63800000000003</v>
      </c>
      <c r="G107">
        <f t="shared" si="4"/>
        <v>208.95300000000003</v>
      </c>
      <c r="H107">
        <f t="shared" si="4"/>
        <v>232.79130000000001</v>
      </c>
      <c r="K107">
        <v>4</v>
      </c>
      <c r="L107">
        <v>0.58799999999999997</v>
      </c>
      <c r="M107">
        <v>1.744</v>
      </c>
      <c r="N107">
        <v>0.74299999999999999</v>
      </c>
      <c r="O107">
        <v>-3.2970000000000002</v>
      </c>
      <c r="P107">
        <v>4.4729999999999999</v>
      </c>
    </row>
    <row r="108" spans="1:26" x14ac:dyDescent="0.2">
      <c r="A108" t="s">
        <v>16</v>
      </c>
      <c r="B108">
        <f t="shared" si="4"/>
        <v>563.09400000000005</v>
      </c>
      <c r="C108">
        <f t="shared" si="4"/>
        <v>481.99800000000005</v>
      </c>
      <c r="D108">
        <f t="shared" si="4"/>
        <v>425.75400000000002</v>
      </c>
      <c r="E108">
        <f t="shared" si="4"/>
        <v>523.52700000000004</v>
      </c>
      <c r="F108">
        <f t="shared" si="4"/>
        <v>427.71599999999995</v>
      </c>
      <c r="G108">
        <f t="shared" si="4"/>
        <v>448.31700000000006</v>
      </c>
      <c r="H108">
        <f t="shared" si="4"/>
        <v>470.19330000000002</v>
      </c>
      <c r="K108">
        <v>6</v>
      </c>
      <c r="L108">
        <v>0.01</v>
      </c>
      <c r="M108">
        <v>1.196</v>
      </c>
      <c r="N108">
        <v>0.99299999999999999</v>
      </c>
      <c r="O108">
        <v>-2.6539999999999999</v>
      </c>
      <c r="P108">
        <v>2.6749999999999998</v>
      </c>
    </row>
    <row r="109" spans="1:26" x14ac:dyDescent="0.2">
      <c r="A109" t="s">
        <v>17</v>
      </c>
      <c r="B109">
        <f t="shared" si="4"/>
        <v>500.31</v>
      </c>
      <c r="C109">
        <f t="shared" si="4"/>
        <v>435.23700000000002</v>
      </c>
      <c r="D109">
        <f t="shared" si="4"/>
        <v>352.50599999999997</v>
      </c>
      <c r="E109">
        <f t="shared" si="4"/>
        <v>447.00899999999996</v>
      </c>
      <c r="F109">
        <f t="shared" si="4"/>
        <v>411.03899999999999</v>
      </c>
      <c r="G109">
        <f t="shared" si="4"/>
        <v>405.15300000000002</v>
      </c>
      <c r="H109">
        <f t="shared" si="4"/>
        <v>404.85870000000006</v>
      </c>
      <c r="K109">
        <v>7</v>
      </c>
      <c r="L109">
        <v>-0.71399999999999997</v>
      </c>
      <c r="M109">
        <v>1.9650000000000001</v>
      </c>
      <c r="N109">
        <v>0.72399999999999998</v>
      </c>
      <c r="O109">
        <v>-5.093</v>
      </c>
      <c r="P109">
        <v>3.665</v>
      </c>
    </row>
    <row r="110" spans="1:26" x14ac:dyDescent="0.2">
      <c r="A110" t="s">
        <v>18</v>
      </c>
      <c r="B110">
        <f t="shared" si="4"/>
        <v>348.94170000000003</v>
      </c>
      <c r="C110">
        <f t="shared" si="4"/>
        <v>385.53300000000007</v>
      </c>
      <c r="D110">
        <f t="shared" si="4"/>
        <v>369.83699999999999</v>
      </c>
      <c r="E110">
        <f t="shared" si="4"/>
        <v>323.07600000000008</v>
      </c>
      <c r="F110">
        <f t="shared" si="4"/>
        <v>457.47300000000001</v>
      </c>
      <c r="G110">
        <f t="shared" si="4"/>
        <v>395.63729999999998</v>
      </c>
      <c r="H110">
        <f t="shared" si="4"/>
        <v>310.2903</v>
      </c>
      <c r="J110">
        <v>6</v>
      </c>
      <c r="K110">
        <v>1</v>
      </c>
      <c r="L110" t="s">
        <v>73</v>
      </c>
      <c r="M110">
        <v>1.931</v>
      </c>
      <c r="N110">
        <v>4.3999999999999997E-2</v>
      </c>
      <c r="O110">
        <v>-8.7379999999999995</v>
      </c>
      <c r="P110">
        <v>-0.13300000000000001</v>
      </c>
    </row>
    <row r="111" spans="1:26" x14ac:dyDescent="0.2">
      <c r="A111" t="s">
        <v>19</v>
      </c>
      <c r="B111">
        <f t="shared" si="4"/>
        <v>336.483</v>
      </c>
      <c r="C111">
        <f t="shared" si="4"/>
        <v>359.04600000000005</v>
      </c>
      <c r="D111">
        <f t="shared" si="4"/>
        <v>301.16700000000003</v>
      </c>
      <c r="E111">
        <f t="shared" si="4"/>
        <v>343.67700000000002</v>
      </c>
      <c r="F111">
        <f t="shared" si="4"/>
        <v>342.36900000000003</v>
      </c>
      <c r="G111">
        <f t="shared" si="4"/>
        <v>354.14100000000002</v>
      </c>
      <c r="H111">
        <f t="shared" si="4"/>
        <v>359.04600000000005</v>
      </c>
      <c r="K111">
        <v>2</v>
      </c>
      <c r="L111" t="s">
        <v>74</v>
      </c>
      <c r="M111">
        <v>1.3420000000000001</v>
      </c>
      <c r="N111">
        <v>3.5000000000000003E-2</v>
      </c>
      <c r="O111">
        <v>-6.2549999999999999</v>
      </c>
      <c r="P111">
        <v>-0.27500000000000002</v>
      </c>
    </row>
    <row r="112" spans="1:26" x14ac:dyDescent="0.2">
      <c r="K112">
        <v>3</v>
      </c>
      <c r="L112">
        <v>0.18099999999999999</v>
      </c>
      <c r="M112">
        <v>1.5489999999999999</v>
      </c>
      <c r="N112">
        <v>0.90900000000000003</v>
      </c>
      <c r="O112">
        <v>-3.2709999999999999</v>
      </c>
      <c r="P112">
        <v>3.6320000000000001</v>
      </c>
    </row>
    <row r="113" spans="1:16" x14ac:dyDescent="0.2"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 t="s">
        <v>25</v>
      </c>
      <c r="H113" t="s">
        <v>26</v>
      </c>
      <c r="K113">
        <v>4</v>
      </c>
      <c r="L113">
        <v>0.57799999999999996</v>
      </c>
      <c r="M113">
        <v>1.792</v>
      </c>
      <c r="N113">
        <v>0.754</v>
      </c>
      <c r="O113">
        <v>-3.4159999999999999</v>
      </c>
      <c r="P113">
        <v>4.5709999999999997</v>
      </c>
    </row>
    <row r="114" spans="1:16" x14ac:dyDescent="0.2">
      <c r="A114" t="s">
        <v>27</v>
      </c>
      <c r="B114">
        <f>AVERAGE(B101:B111)</f>
        <v>394.81682727272727</v>
      </c>
      <c r="C114">
        <f t="shared" ref="C114:H114" si="5">AVERAGE(C101:C111)</f>
        <v>383.33318181818191</v>
      </c>
      <c r="D114">
        <f t="shared" si="5"/>
        <v>349.53327272727273</v>
      </c>
      <c r="E114">
        <f t="shared" si="5"/>
        <v>345.63900000000007</v>
      </c>
      <c r="F114">
        <f t="shared" si="5"/>
        <v>351.40609090909089</v>
      </c>
      <c r="G114">
        <f t="shared" si="5"/>
        <v>351.30501818181818</v>
      </c>
      <c r="H114">
        <f t="shared" si="5"/>
        <v>358.41280909090909</v>
      </c>
      <c r="K114">
        <v>5</v>
      </c>
      <c r="L114">
        <v>-0.01</v>
      </c>
      <c r="M114">
        <v>1.196</v>
      </c>
      <c r="N114">
        <v>0.99299999999999999</v>
      </c>
      <c r="O114">
        <v>-2.6749999999999998</v>
      </c>
      <c r="P114">
        <v>2.6539999999999999</v>
      </c>
    </row>
    <row r="115" spans="1:16" x14ac:dyDescent="0.2">
      <c r="A115" t="s">
        <v>28</v>
      </c>
      <c r="B115">
        <f>STDEV(B101:B111)</f>
        <v>109.23375992472383</v>
      </c>
      <c r="C115">
        <f t="shared" ref="C115:H115" si="6">STDEV(C101:C111)</f>
        <v>118.10270284867994</v>
      </c>
      <c r="D115">
        <f t="shared" si="6"/>
        <v>120.26635501925799</v>
      </c>
      <c r="E115">
        <f t="shared" si="6"/>
        <v>116.68696151070174</v>
      </c>
      <c r="F115">
        <f t="shared" si="6"/>
        <v>110.6505644761512</v>
      </c>
      <c r="G115">
        <f t="shared" si="6"/>
        <v>100.38148307599188</v>
      </c>
      <c r="H115">
        <f t="shared" si="6"/>
        <v>117.26280299951434</v>
      </c>
      <c r="K115">
        <v>7</v>
      </c>
      <c r="L115">
        <v>-0.72499999999999998</v>
      </c>
      <c r="M115">
        <v>1.363</v>
      </c>
      <c r="N115">
        <v>0.60699999999999998</v>
      </c>
      <c r="O115">
        <v>-3.7610000000000001</v>
      </c>
      <c r="P115">
        <v>2.3119999999999998</v>
      </c>
    </row>
    <row r="116" spans="1:16" x14ac:dyDescent="0.2">
      <c r="A116" t="s">
        <v>29</v>
      </c>
      <c r="B116">
        <f>(B115)/SQRT(11)</f>
        <v>32.935217828188115</v>
      </c>
      <c r="C116">
        <f t="shared" ref="C116:H116" si="7">(C115)/SQRT(11)</f>
        <v>35.609304734173563</v>
      </c>
      <c r="D116">
        <f t="shared" si="7"/>
        <v>36.261670409323145</v>
      </c>
      <c r="E116">
        <f t="shared" si="7"/>
        <v>35.18244265978543</v>
      </c>
      <c r="F116">
        <f t="shared" si="7"/>
        <v>33.362400473492876</v>
      </c>
      <c r="G116">
        <f t="shared" si="7"/>
        <v>30.266155932952337</v>
      </c>
      <c r="H116">
        <f t="shared" si="7"/>
        <v>35.356065401340977</v>
      </c>
      <c r="J116">
        <v>7</v>
      </c>
      <c r="K116">
        <v>1</v>
      </c>
      <c r="L116">
        <v>-3.7109999999999999</v>
      </c>
      <c r="M116">
        <v>1.929</v>
      </c>
      <c r="N116">
        <v>8.3000000000000004E-2</v>
      </c>
      <c r="O116">
        <v>-8.0079999999999991</v>
      </c>
      <c r="P116">
        <v>0.58599999999999997</v>
      </c>
    </row>
    <row r="117" spans="1:16" x14ac:dyDescent="0.2">
      <c r="K117">
        <v>2</v>
      </c>
      <c r="L117">
        <v>-2.54</v>
      </c>
      <c r="M117">
        <v>1.7310000000000001</v>
      </c>
      <c r="N117">
        <v>0.17299999999999999</v>
      </c>
      <c r="O117">
        <v>-6.3959999999999999</v>
      </c>
      <c r="P117">
        <v>1.3160000000000001</v>
      </c>
    </row>
    <row r="118" spans="1:16" x14ac:dyDescent="0.2">
      <c r="K118">
        <v>3</v>
      </c>
      <c r="L118">
        <v>0.90500000000000003</v>
      </c>
      <c r="M118">
        <v>1.429</v>
      </c>
      <c r="N118">
        <v>0.54100000000000004</v>
      </c>
      <c r="O118">
        <v>-2.278</v>
      </c>
      <c r="P118">
        <v>4.0880000000000001</v>
      </c>
    </row>
    <row r="119" spans="1:16" x14ac:dyDescent="0.2">
      <c r="K119">
        <v>4</v>
      </c>
      <c r="L119">
        <v>1.302</v>
      </c>
      <c r="M119">
        <v>1.81</v>
      </c>
      <c r="N119">
        <v>0.48799999999999999</v>
      </c>
      <c r="O119">
        <v>-2.7309999999999999</v>
      </c>
      <c r="P119">
        <v>5.3360000000000003</v>
      </c>
    </row>
    <row r="120" spans="1:16" x14ac:dyDescent="0.2">
      <c r="K120">
        <v>5</v>
      </c>
      <c r="L120">
        <v>0.71399999999999997</v>
      </c>
      <c r="M120">
        <v>1.9650000000000001</v>
      </c>
      <c r="N120">
        <v>0.72399999999999998</v>
      </c>
      <c r="O120">
        <v>-3.665</v>
      </c>
      <c r="P120">
        <v>5.093</v>
      </c>
    </row>
    <row r="121" spans="1:16" x14ac:dyDescent="0.2">
      <c r="K121">
        <v>6</v>
      </c>
      <c r="L121">
        <v>0.72499999999999998</v>
      </c>
      <c r="M121">
        <v>1.363</v>
      </c>
      <c r="N121">
        <v>0.60699999999999998</v>
      </c>
      <c r="O121">
        <v>-2.3119999999999998</v>
      </c>
      <c r="P121">
        <v>3.7610000000000001</v>
      </c>
    </row>
    <row r="122" spans="1:16" x14ac:dyDescent="0.2">
      <c r="J122" t="s">
        <v>75</v>
      </c>
    </row>
    <row r="123" spans="1:16" x14ac:dyDescent="0.2">
      <c r="J123" t="s">
        <v>76</v>
      </c>
    </row>
    <row r="124" spans="1:16" x14ac:dyDescent="0.2">
      <c r="J124" t="s">
        <v>77</v>
      </c>
    </row>
    <row r="128" spans="1:16" x14ac:dyDescent="0.2">
      <c r="B128" t="s">
        <v>78</v>
      </c>
    </row>
    <row r="129" spans="1:4" x14ac:dyDescent="0.2">
      <c r="B129" t="s">
        <v>79</v>
      </c>
    </row>
    <row r="130" spans="1:4" x14ac:dyDescent="0.2">
      <c r="A130">
        <v>1</v>
      </c>
      <c r="B130">
        <f>C101-B101</f>
        <v>-2.9756999999999607</v>
      </c>
      <c r="C130">
        <f>G101-B101</f>
        <v>25.113599999999963</v>
      </c>
      <c r="D130">
        <f>H101-B101</f>
        <v>91.527300000000025</v>
      </c>
    </row>
    <row r="131" spans="1:4" x14ac:dyDescent="0.2">
      <c r="A131">
        <v>2</v>
      </c>
      <c r="B131">
        <f t="shared" ref="B131:B140" si="8">C102-B102</f>
        <v>-103.005</v>
      </c>
      <c r="C131">
        <f t="shared" ref="C131:C140" si="9">G102-B102</f>
        <v>-138.321</v>
      </c>
      <c r="D131">
        <f t="shared" ref="D131:D140" si="10">H102-B102</f>
        <v>-106.63470000000001</v>
      </c>
    </row>
    <row r="132" spans="1:4" x14ac:dyDescent="0.2">
      <c r="A132">
        <v>3</v>
      </c>
      <c r="B132">
        <f t="shared" si="8"/>
        <v>109.21799999999996</v>
      </c>
      <c r="C132">
        <f t="shared" si="9"/>
        <v>-26.48700000000008</v>
      </c>
      <c r="D132">
        <f t="shared" si="10"/>
        <v>27.467999999999961</v>
      </c>
    </row>
    <row r="133" spans="1:4" x14ac:dyDescent="0.2">
      <c r="A133">
        <v>4</v>
      </c>
      <c r="B133">
        <f t="shared" si="8"/>
        <v>-71.613</v>
      </c>
      <c r="C133">
        <f t="shared" si="9"/>
        <v>-103.69170000000003</v>
      </c>
      <c r="D133">
        <f t="shared" si="10"/>
        <v>-93.881700000000023</v>
      </c>
    </row>
    <row r="134" spans="1:4" x14ac:dyDescent="0.2">
      <c r="A134">
        <v>5</v>
      </c>
      <c r="B134">
        <f t="shared" si="8"/>
        <v>-43.523700000000019</v>
      </c>
      <c r="C134">
        <f t="shared" si="9"/>
        <v>-47.480400000000003</v>
      </c>
      <c r="D134">
        <f t="shared" si="10"/>
        <v>-38.258999999999958</v>
      </c>
    </row>
    <row r="135" spans="1:4" x14ac:dyDescent="0.2">
      <c r="A135">
        <v>6</v>
      </c>
      <c r="B135">
        <f t="shared" si="8"/>
        <v>68.048699999999997</v>
      </c>
      <c r="C135">
        <f t="shared" si="9"/>
        <v>3.6297000000000139</v>
      </c>
      <c r="D135">
        <f t="shared" si="10"/>
        <v>-54.249300000000005</v>
      </c>
    </row>
    <row r="136" spans="1:4" x14ac:dyDescent="0.2">
      <c r="A136">
        <v>7</v>
      </c>
      <c r="B136">
        <f t="shared" si="8"/>
        <v>4.5453000000000259</v>
      </c>
      <c r="C136">
        <f t="shared" si="9"/>
        <v>-45.812699999999978</v>
      </c>
      <c r="D136">
        <f t="shared" si="10"/>
        <v>-21.974400000000003</v>
      </c>
    </row>
    <row r="137" spans="1:4" x14ac:dyDescent="0.2">
      <c r="A137">
        <v>8</v>
      </c>
      <c r="B137">
        <f t="shared" si="8"/>
        <v>-81.096000000000004</v>
      </c>
      <c r="C137">
        <f t="shared" si="9"/>
        <v>-114.77699999999999</v>
      </c>
      <c r="D137">
        <f t="shared" si="10"/>
        <v>-92.900700000000029</v>
      </c>
    </row>
    <row r="138" spans="1:4" x14ac:dyDescent="0.2">
      <c r="A138">
        <v>9</v>
      </c>
      <c r="B138">
        <f t="shared" si="8"/>
        <v>-65.072999999999979</v>
      </c>
      <c r="C138">
        <f t="shared" si="9"/>
        <v>-95.156999999999982</v>
      </c>
      <c r="D138">
        <f t="shared" si="10"/>
        <v>-95.451299999999947</v>
      </c>
    </row>
    <row r="139" spans="1:4" x14ac:dyDescent="0.2">
      <c r="A139">
        <v>10</v>
      </c>
      <c r="B139">
        <f t="shared" si="8"/>
        <v>36.591300000000047</v>
      </c>
      <c r="C139">
        <f t="shared" si="9"/>
        <v>46.695599999999956</v>
      </c>
      <c r="D139">
        <f t="shared" si="10"/>
        <v>-38.651400000000024</v>
      </c>
    </row>
    <row r="140" spans="1:4" x14ac:dyDescent="0.2">
      <c r="A140">
        <v>11</v>
      </c>
      <c r="B140">
        <f t="shared" si="8"/>
        <v>22.563000000000045</v>
      </c>
      <c r="C140">
        <f t="shared" si="9"/>
        <v>17.658000000000015</v>
      </c>
      <c r="D140">
        <f t="shared" si="10"/>
        <v>22.563000000000045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2EFD-256D-CA4E-8C58-5F9242FC9E7D}">
  <dimension ref="A1:AA119"/>
  <sheetViews>
    <sheetView tabSelected="1" zoomScale="90" zoomScaleNormal="90" workbookViewId="0">
      <selection activeCell="B33" sqref="B33"/>
    </sheetView>
  </sheetViews>
  <sheetFormatPr baseColWidth="10" defaultColWidth="11.5" defaultRowHeight="15" x14ac:dyDescent="0.2"/>
  <cols>
    <col min="4" max="4" width="22.83203125" bestFit="1" customWidth="1"/>
    <col min="5" max="22" width="22.83203125" customWidth="1"/>
    <col min="25" max="25" width="22.1640625" bestFit="1" customWidth="1"/>
  </cols>
  <sheetData>
    <row r="1" spans="1:22" x14ac:dyDescent="0.2">
      <c r="B1" s="6" t="s">
        <v>80</v>
      </c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7" customFormat="1" x14ac:dyDescent="0.2">
      <c r="B2" s="9" t="s">
        <v>81</v>
      </c>
      <c r="C2" s="9"/>
      <c r="D2" s="9"/>
      <c r="E2" s="10"/>
      <c r="F2" s="11" t="s">
        <v>21</v>
      </c>
      <c r="G2" s="11"/>
      <c r="H2" s="12"/>
      <c r="I2" s="13" t="s">
        <v>22</v>
      </c>
      <c r="J2" s="13"/>
      <c r="K2" s="14" t="s">
        <v>23</v>
      </c>
      <c r="L2" s="9"/>
      <c r="M2" s="15"/>
      <c r="N2" s="16" t="s">
        <v>24</v>
      </c>
      <c r="O2" s="17"/>
      <c r="P2" s="18"/>
      <c r="Q2" s="19"/>
      <c r="R2" s="20" t="s">
        <v>25</v>
      </c>
      <c r="S2" s="20"/>
      <c r="T2" s="21"/>
      <c r="U2" s="22" t="s">
        <v>82</v>
      </c>
      <c r="V2" s="22"/>
    </row>
    <row r="3" spans="1:22" ht="16" x14ac:dyDescent="0.2">
      <c r="A3" s="23" t="s">
        <v>1</v>
      </c>
      <c r="B3" t="s">
        <v>83</v>
      </c>
      <c r="C3" t="s">
        <v>84</v>
      </c>
      <c r="D3" t="s">
        <v>85</v>
      </c>
      <c r="E3" s="24" t="s">
        <v>86</v>
      </c>
      <c r="F3" t="s">
        <v>87</v>
      </c>
      <c r="G3" t="s">
        <v>85</v>
      </c>
      <c r="H3" s="24" t="s">
        <v>86</v>
      </c>
      <c r="I3" t="s">
        <v>87</v>
      </c>
      <c r="J3" t="s">
        <v>85</v>
      </c>
      <c r="K3" s="24" t="s">
        <v>86</v>
      </c>
      <c r="L3" t="s">
        <v>87</v>
      </c>
      <c r="M3" s="25" t="s">
        <v>85</v>
      </c>
      <c r="N3" s="24" t="s">
        <v>86</v>
      </c>
      <c r="O3" t="s">
        <v>87</v>
      </c>
      <c r="P3" s="25" t="s">
        <v>85</v>
      </c>
      <c r="Q3" s="24" t="s">
        <v>86</v>
      </c>
      <c r="R3" t="s">
        <v>87</v>
      </c>
      <c r="S3" t="s">
        <v>85</v>
      </c>
      <c r="T3" s="24" t="s">
        <v>86</v>
      </c>
      <c r="U3" t="s">
        <v>87</v>
      </c>
      <c r="V3" t="s">
        <v>85</v>
      </c>
    </row>
    <row r="4" spans="1:22" x14ac:dyDescent="0.2">
      <c r="A4" t="s">
        <v>9</v>
      </c>
      <c r="B4">
        <v>39</v>
      </c>
      <c r="C4" s="26">
        <v>39.066666666666663</v>
      </c>
      <c r="D4" s="27">
        <f>B4*C4</f>
        <v>1523.6</v>
      </c>
      <c r="E4" s="24">
        <v>63.5</v>
      </c>
      <c r="F4" s="28"/>
      <c r="H4" s="24">
        <v>63.5</v>
      </c>
      <c r="K4" s="24"/>
      <c r="N4" s="24"/>
      <c r="Q4" s="24">
        <v>63.5</v>
      </c>
      <c r="R4" s="26">
        <v>48.300000000000004</v>
      </c>
      <c r="S4" s="27">
        <f>Q4*R4</f>
        <v>3067.05</v>
      </c>
      <c r="T4" s="24">
        <v>63.5</v>
      </c>
      <c r="U4" s="26">
        <v>49.333333333333336</v>
      </c>
      <c r="V4" s="27">
        <f>T4*U4</f>
        <v>3132.666666666667</v>
      </c>
    </row>
    <row r="5" spans="1:22" x14ac:dyDescent="0.2">
      <c r="A5" t="s">
        <v>10</v>
      </c>
      <c r="B5">
        <v>39</v>
      </c>
      <c r="C5" s="26">
        <v>37.4</v>
      </c>
      <c r="D5" s="27">
        <f t="shared" ref="D5:D14" si="0">B5*C5</f>
        <v>1458.6</v>
      </c>
      <c r="E5" s="24">
        <v>60</v>
      </c>
      <c r="F5" s="28"/>
      <c r="H5" s="24">
        <v>60</v>
      </c>
      <c r="K5" s="24"/>
      <c r="N5" s="24"/>
      <c r="Q5" s="24">
        <v>60</v>
      </c>
      <c r="R5" s="26">
        <v>23.3</v>
      </c>
      <c r="S5">
        <f t="shared" ref="S5:S13" si="1">Q5*R5</f>
        <v>1398</v>
      </c>
      <c r="T5" s="24">
        <v>60</v>
      </c>
      <c r="U5" s="26">
        <v>26.533333333333331</v>
      </c>
      <c r="V5">
        <f t="shared" ref="V5:V14" si="2">T5*U5</f>
        <v>1592</v>
      </c>
    </row>
    <row r="6" spans="1:22" x14ac:dyDescent="0.2">
      <c r="A6" t="s">
        <v>11</v>
      </c>
      <c r="B6">
        <v>42</v>
      </c>
      <c r="C6" s="26">
        <v>56.6</v>
      </c>
      <c r="D6" s="27">
        <f t="shared" si="0"/>
        <v>2377.2000000000003</v>
      </c>
      <c r="E6" s="24">
        <v>65</v>
      </c>
      <c r="F6" s="28"/>
      <c r="H6" s="24">
        <v>65</v>
      </c>
      <c r="K6" s="24"/>
      <c r="N6" s="24"/>
      <c r="Q6" s="24">
        <v>65</v>
      </c>
      <c r="R6" s="26">
        <v>53.866666666666667</v>
      </c>
      <c r="S6" s="27">
        <f t="shared" si="1"/>
        <v>3501.3333333333335</v>
      </c>
      <c r="T6" s="24">
        <v>65</v>
      </c>
      <c r="U6" s="26">
        <v>59.433333333333337</v>
      </c>
      <c r="V6" s="27">
        <f t="shared" si="2"/>
        <v>3863.166666666667</v>
      </c>
    </row>
    <row r="7" spans="1:22" x14ac:dyDescent="0.2">
      <c r="A7" t="s">
        <v>12</v>
      </c>
      <c r="B7">
        <v>38</v>
      </c>
      <c r="C7" s="26">
        <v>46.566666666666663</v>
      </c>
      <c r="D7" s="27">
        <f t="shared" si="0"/>
        <v>1769.5333333333333</v>
      </c>
      <c r="E7" s="24">
        <v>55</v>
      </c>
      <c r="F7" s="28"/>
      <c r="H7" s="24">
        <v>55</v>
      </c>
      <c r="K7" s="24"/>
      <c r="N7" s="24"/>
      <c r="Q7" s="24">
        <v>55</v>
      </c>
      <c r="R7" s="26">
        <v>35.933333333333337</v>
      </c>
      <c r="S7" s="27">
        <f t="shared" si="1"/>
        <v>1976.3333333333335</v>
      </c>
      <c r="T7" s="24">
        <v>55</v>
      </c>
      <c r="U7" s="26">
        <v>36.933333333333337</v>
      </c>
      <c r="V7" s="27">
        <f t="shared" si="2"/>
        <v>2031.3333333333335</v>
      </c>
    </row>
    <row r="8" spans="1:22" x14ac:dyDescent="0.2">
      <c r="A8" t="s">
        <v>13</v>
      </c>
      <c r="B8">
        <v>36</v>
      </c>
      <c r="C8" s="26">
        <v>30.766666666666666</v>
      </c>
      <c r="D8" s="27">
        <f t="shared" si="0"/>
        <v>1107.5999999999999</v>
      </c>
      <c r="E8" s="24">
        <v>51</v>
      </c>
      <c r="F8" s="28"/>
      <c r="H8" s="24">
        <v>51</v>
      </c>
      <c r="K8" s="24"/>
      <c r="N8" s="24"/>
      <c r="Q8" s="24">
        <v>51</v>
      </c>
      <c r="R8" s="26">
        <v>25.933333333333337</v>
      </c>
      <c r="S8">
        <f t="shared" si="1"/>
        <v>1322.6000000000001</v>
      </c>
      <c r="T8" s="24">
        <v>51</v>
      </c>
      <c r="U8" s="26">
        <v>26.866666666666664</v>
      </c>
      <c r="V8">
        <f t="shared" si="2"/>
        <v>1370.1999999999998</v>
      </c>
    </row>
    <row r="9" spans="1:22" x14ac:dyDescent="0.2">
      <c r="A9" t="s">
        <v>14</v>
      </c>
      <c r="B9">
        <v>39</v>
      </c>
      <c r="C9" s="26">
        <v>27.433333333333337</v>
      </c>
      <c r="D9" s="27">
        <f t="shared" si="0"/>
        <v>1069.9000000000001</v>
      </c>
      <c r="E9" s="24">
        <v>59</v>
      </c>
      <c r="F9" s="28"/>
      <c r="H9" s="24">
        <v>59</v>
      </c>
      <c r="K9" s="24"/>
      <c r="N9" s="24"/>
      <c r="Q9" s="24">
        <v>59</v>
      </c>
      <c r="R9" s="26">
        <v>27.8</v>
      </c>
      <c r="S9">
        <f t="shared" si="1"/>
        <v>1640.2</v>
      </c>
      <c r="T9" s="24">
        <v>59</v>
      </c>
      <c r="U9" s="26">
        <v>21.900000000000002</v>
      </c>
      <c r="V9">
        <f t="shared" si="2"/>
        <v>1292.1000000000001</v>
      </c>
    </row>
    <row r="10" spans="1:22" x14ac:dyDescent="0.2">
      <c r="A10" t="s">
        <v>15</v>
      </c>
      <c r="B10">
        <v>35</v>
      </c>
      <c r="C10" s="26">
        <v>25.633333333333336</v>
      </c>
      <c r="D10" s="27">
        <f t="shared" si="0"/>
        <v>897.16666666666674</v>
      </c>
      <c r="E10" s="24">
        <v>56.5</v>
      </c>
      <c r="F10" s="28"/>
      <c r="H10" s="24">
        <v>56.5</v>
      </c>
      <c r="K10" s="24"/>
      <c r="N10" s="24"/>
      <c r="Q10" s="24">
        <v>56.5</v>
      </c>
      <c r="R10" s="26">
        <v>21</v>
      </c>
      <c r="S10">
        <f t="shared" si="1"/>
        <v>1186.5</v>
      </c>
      <c r="T10" s="24">
        <v>56.5</v>
      </c>
      <c r="U10" s="26">
        <v>23.299999999999997</v>
      </c>
      <c r="V10">
        <f t="shared" si="2"/>
        <v>1316.4499999999998</v>
      </c>
    </row>
    <row r="11" spans="1:22" x14ac:dyDescent="0.2">
      <c r="A11" t="s">
        <v>16</v>
      </c>
      <c r="B11">
        <v>37</v>
      </c>
      <c r="C11" s="26">
        <v>56.633333333333326</v>
      </c>
      <c r="D11" s="27">
        <f t="shared" si="0"/>
        <v>2095.4333333333329</v>
      </c>
      <c r="E11" s="24">
        <v>59</v>
      </c>
      <c r="F11" s="28"/>
      <c r="H11" s="24">
        <v>59</v>
      </c>
      <c r="K11" s="24"/>
      <c r="N11" s="24"/>
      <c r="Q11" s="24">
        <v>59</v>
      </c>
      <c r="R11" s="26">
        <v>48.233333333333327</v>
      </c>
      <c r="S11" s="27">
        <f t="shared" si="1"/>
        <v>2845.7666666666664</v>
      </c>
      <c r="T11" s="24">
        <v>59</v>
      </c>
      <c r="U11" s="26">
        <v>47.576666666666661</v>
      </c>
      <c r="V11" s="27">
        <f t="shared" si="2"/>
        <v>2807.0233333333331</v>
      </c>
    </row>
    <row r="12" spans="1:22" x14ac:dyDescent="0.2">
      <c r="A12" t="s">
        <v>17</v>
      </c>
      <c r="B12">
        <v>38</v>
      </c>
      <c r="C12" s="26">
        <v>46.93333333333333</v>
      </c>
      <c r="D12" s="27">
        <f t="shared" si="0"/>
        <v>1783.4666666666665</v>
      </c>
      <c r="E12" s="24">
        <v>57</v>
      </c>
      <c r="F12" s="28"/>
      <c r="H12" s="24">
        <v>57</v>
      </c>
      <c r="K12" s="24"/>
      <c r="N12" s="24"/>
      <c r="Q12" s="24">
        <v>57</v>
      </c>
      <c r="R12" s="26">
        <v>38.233333333333327</v>
      </c>
      <c r="S12">
        <f t="shared" si="1"/>
        <v>2179.2999999999997</v>
      </c>
      <c r="T12" s="24">
        <v>57</v>
      </c>
      <c r="U12" s="26">
        <v>36.299999999999997</v>
      </c>
      <c r="V12">
        <f t="shared" si="2"/>
        <v>2069.1</v>
      </c>
    </row>
    <row r="13" spans="1:22" x14ac:dyDescent="0.2">
      <c r="A13" t="s">
        <v>18</v>
      </c>
      <c r="B13">
        <v>39</v>
      </c>
      <c r="C13" s="26">
        <v>35.566666666666663</v>
      </c>
      <c r="D13" s="27">
        <f t="shared" si="0"/>
        <v>1387.1</v>
      </c>
      <c r="E13" s="24">
        <v>57</v>
      </c>
      <c r="F13" s="28"/>
      <c r="H13" s="24">
        <v>57</v>
      </c>
      <c r="K13" s="24"/>
      <c r="N13" s="24"/>
      <c r="Q13" s="24">
        <v>57</v>
      </c>
      <c r="R13" s="26">
        <v>40.333333333333336</v>
      </c>
      <c r="S13">
        <f t="shared" si="1"/>
        <v>2299</v>
      </c>
      <c r="T13" s="24">
        <v>57</v>
      </c>
      <c r="U13" s="26">
        <v>31.633333333333336</v>
      </c>
      <c r="V13">
        <f t="shared" si="2"/>
        <v>1803.1000000000001</v>
      </c>
    </row>
    <row r="14" spans="1:22" x14ac:dyDescent="0.2">
      <c r="A14" t="s">
        <v>19</v>
      </c>
      <c r="B14">
        <v>35.5</v>
      </c>
      <c r="C14" s="26">
        <v>39.866666666666667</v>
      </c>
      <c r="D14" s="27">
        <f t="shared" si="0"/>
        <v>1415.2666666666667</v>
      </c>
      <c r="E14" s="24">
        <v>59</v>
      </c>
      <c r="F14" s="28"/>
      <c r="H14" s="24">
        <v>59</v>
      </c>
      <c r="K14" s="24"/>
      <c r="N14" s="24"/>
      <c r="Q14" s="24">
        <v>59</v>
      </c>
      <c r="R14" s="26">
        <v>37.266666666666673</v>
      </c>
      <c r="S14" s="27">
        <f>Q14*R14</f>
        <v>2198.7333333333336</v>
      </c>
      <c r="T14" s="24">
        <v>59</v>
      </c>
      <c r="U14" s="26">
        <v>37.166666666666664</v>
      </c>
      <c r="V14" s="27">
        <f t="shared" si="2"/>
        <v>2192.833333333333</v>
      </c>
    </row>
    <row r="17" spans="1:22" x14ac:dyDescent="0.2">
      <c r="B17" s="6" t="s">
        <v>88</v>
      </c>
      <c r="C17" s="7"/>
      <c r="D17" s="7"/>
      <c r="E17" s="8"/>
      <c r="F17" s="8"/>
      <c r="G17" s="2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7" customFormat="1" x14ac:dyDescent="0.2">
      <c r="B18" s="9" t="s">
        <v>81</v>
      </c>
      <c r="C18" s="9"/>
      <c r="D18" s="9"/>
      <c r="E18" s="10"/>
      <c r="F18" s="11" t="s">
        <v>21</v>
      </c>
      <c r="G18" s="30"/>
      <c r="H18" s="12"/>
      <c r="I18" s="13" t="s">
        <v>22</v>
      </c>
      <c r="J18" s="13"/>
      <c r="K18" s="14" t="s">
        <v>23</v>
      </c>
      <c r="L18" s="9"/>
      <c r="M18" s="15"/>
      <c r="N18" s="16" t="s">
        <v>24</v>
      </c>
      <c r="O18" s="17"/>
      <c r="P18" s="18"/>
      <c r="Q18" s="19"/>
      <c r="R18" s="20" t="s">
        <v>25</v>
      </c>
      <c r="S18" s="20"/>
      <c r="T18" s="21"/>
      <c r="U18" s="22" t="s">
        <v>82</v>
      </c>
      <c r="V18" s="22"/>
    </row>
    <row r="19" spans="1:22" ht="16" x14ac:dyDescent="0.2">
      <c r="A19" s="23" t="s">
        <v>1</v>
      </c>
      <c r="B19" t="s">
        <v>83</v>
      </c>
      <c r="C19" t="s">
        <v>87</v>
      </c>
      <c r="D19" t="s">
        <v>85</v>
      </c>
      <c r="E19" s="24" t="s">
        <v>86</v>
      </c>
      <c r="F19" t="s">
        <v>87</v>
      </c>
      <c r="G19" t="s">
        <v>85</v>
      </c>
      <c r="H19" s="24" t="s">
        <v>86</v>
      </c>
      <c r="I19" t="s">
        <v>87</v>
      </c>
      <c r="J19" t="s">
        <v>85</v>
      </c>
      <c r="K19" s="24" t="s">
        <v>86</v>
      </c>
      <c r="L19" t="s">
        <v>87</v>
      </c>
      <c r="M19" s="25" t="s">
        <v>85</v>
      </c>
      <c r="N19" s="24" t="s">
        <v>86</v>
      </c>
      <c r="O19" t="s">
        <v>87</v>
      </c>
      <c r="P19" s="25" t="s">
        <v>85</v>
      </c>
      <c r="Q19" s="24" t="s">
        <v>86</v>
      </c>
      <c r="R19" t="s">
        <v>87</v>
      </c>
      <c r="S19" t="s">
        <v>85</v>
      </c>
      <c r="T19" s="24" t="s">
        <v>86</v>
      </c>
      <c r="U19" t="s">
        <v>87</v>
      </c>
      <c r="V19" t="s">
        <v>85</v>
      </c>
    </row>
    <row r="20" spans="1:22" x14ac:dyDescent="0.2">
      <c r="A20" t="s">
        <v>9</v>
      </c>
      <c r="B20">
        <v>39</v>
      </c>
      <c r="C20" s="26">
        <v>39.766666666666673</v>
      </c>
      <c r="D20" s="27">
        <f>B20*C20</f>
        <v>1550.9000000000003</v>
      </c>
      <c r="E20" s="24">
        <v>64.900000000000006</v>
      </c>
      <c r="H20" s="24">
        <v>64.900000000000006</v>
      </c>
      <c r="K20" s="24"/>
      <c r="N20" s="24"/>
      <c r="Q20" s="24">
        <v>64.900000000000006</v>
      </c>
      <c r="R20" s="26">
        <v>42.333333333333336</v>
      </c>
      <c r="S20" s="27">
        <f>Q20*R20</f>
        <v>2747.4333333333338</v>
      </c>
      <c r="T20" s="24">
        <v>64.900000000000006</v>
      </c>
      <c r="U20" s="26">
        <v>49.166666666666664</v>
      </c>
      <c r="V20" s="27">
        <f>T20*U20</f>
        <v>3190.916666666667</v>
      </c>
    </row>
    <row r="21" spans="1:22" x14ac:dyDescent="0.2">
      <c r="A21" t="s">
        <v>10</v>
      </c>
      <c r="B21">
        <v>39</v>
      </c>
      <c r="C21" s="26">
        <v>29.233333333333334</v>
      </c>
      <c r="D21">
        <f t="shared" ref="D21:D30" si="3">B21*C21</f>
        <v>1140.1000000000001</v>
      </c>
      <c r="E21" s="24">
        <v>60</v>
      </c>
      <c r="H21" s="24">
        <v>60</v>
      </c>
      <c r="K21" s="24"/>
      <c r="N21" s="24"/>
      <c r="Q21" s="24">
        <v>60</v>
      </c>
      <c r="R21" s="26">
        <v>17.766666666666669</v>
      </c>
      <c r="S21">
        <f t="shared" ref="S21:S30" si="4">Q21*R21</f>
        <v>1066.0000000000002</v>
      </c>
      <c r="T21" s="24">
        <v>60</v>
      </c>
      <c r="U21" s="26">
        <v>24.3</v>
      </c>
      <c r="V21">
        <f t="shared" ref="V21:V29" si="5">T21*U21</f>
        <v>1458</v>
      </c>
    </row>
    <row r="22" spans="1:22" x14ac:dyDescent="0.2">
      <c r="A22" t="s">
        <v>11</v>
      </c>
      <c r="B22">
        <v>42</v>
      </c>
      <c r="C22" s="26">
        <v>56.133333333333333</v>
      </c>
      <c r="D22" s="27">
        <f t="shared" si="3"/>
        <v>2357.6</v>
      </c>
      <c r="E22" s="24">
        <v>65</v>
      </c>
      <c r="H22" s="24">
        <v>65</v>
      </c>
      <c r="K22" s="24"/>
      <c r="N22" s="24"/>
      <c r="Q22" s="24">
        <v>65</v>
      </c>
      <c r="R22" s="26">
        <v>34.200000000000003</v>
      </c>
      <c r="S22">
        <f t="shared" si="4"/>
        <v>2223</v>
      </c>
      <c r="T22" s="24">
        <v>65</v>
      </c>
      <c r="U22" s="26">
        <v>37.9</v>
      </c>
      <c r="V22">
        <f t="shared" si="5"/>
        <v>2463.5</v>
      </c>
    </row>
    <row r="23" spans="1:22" x14ac:dyDescent="0.2">
      <c r="A23" t="s">
        <v>12</v>
      </c>
      <c r="B23">
        <v>38</v>
      </c>
      <c r="C23" s="26">
        <v>40.300000000000004</v>
      </c>
      <c r="D23">
        <f t="shared" si="3"/>
        <v>1531.4</v>
      </c>
      <c r="E23" s="24">
        <v>54</v>
      </c>
      <c r="H23" s="24">
        <v>54</v>
      </c>
      <c r="K23" s="24"/>
      <c r="N23" s="24"/>
      <c r="Q23" s="24">
        <v>54</v>
      </c>
      <c r="R23" s="26">
        <v>33.366666666666667</v>
      </c>
      <c r="S23">
        <f t="shared" si="4"/>
        <v>1801.8</v>
      </c>
      <c r="T23" s="24">
        <v>54</v>
      </c>
      <c r="U23" s="26">
        <v>34.666666666666671</v>
      </c>
      <c r="V23">
        <f t="shared" si="5"/>
        <v>1872.0000000000002</v>
      </c>
    </row>
    <row r="24" spans="1:22" x14ac:dyDescent="0.2">
      <c r="A24" t="s">
        <v>13</v>
      </c>
      <c r="B24">
        <v>36</v>
      </c>
      <c r="C24" s="26">
        <v>24.399999999999995</v>
      </c>
      <c r="D24">
        <f t="shared" si="3"/>
        <v>878.39999999999986</v>
      </c>
      <c r="E24" s="24">
        <v>51</v>
      </c>
      <c r="H24" s="24">
        <v>51</v>
      </c>
      <c r="K24" s="24"/>
      <c r="N24" s="24"/>
      <c r="Q24" s="24">
        <v>51</v>
      </c>
      <c r="R24" s="26" t="e">
        <v>#DIV/0!</v>
      </c>
      <c r="S24" t="e">
        <f t="shared" si="4"/>
        <v>#DIV/0!</v>
      </c>
      <c r="T24" s="24">
        <v>51</v>
      </c>
      <c r="U24" s="26">
        <v>26.466666666666669</v>
      </c>
      <c r="V24">
        <f t="shared" si="5"/>
        <v>1349.8000000000002</v>
      </c>
    </row>
    <row r="25" spans="1:22" x14ac:dyDescent="0.2">
      <c r="A25" t="s">
        <v>14</v>
      </c>
      <c r="B25">
        <v>39</v>
      </c>
      <c r="C25" s="26">
        <v>34.333333333333336</v>
      </c>
      <c r="D25" s="27">
        <f t="shared" si="3"/>
        <v>1339</v>
      </c>
      <c r="E25" s="24">
        <v>58</v>
      </c>
      <c r="H25" s="24">
        <v>58</v>
      </c>
      <c r="K25" s="24"/>
      <c r="N25" s="24"/>
      <c r="Q25" s="24">
        <v>58</v>
      </c>
      <c r="R25" s="26">
        <v>31.600000000000005</v>
      </c>
      <c r="S25">
        <f t="shared" si="4"/>
        <v>1832.8000000000002</v>
      </c>
      <c r="T25" s="24">
        <v>58</v>
      </c>
      <c r="U25" s="26">
        <v>27.533333333333331</v>
      </c>
      <c r="V25" s="27">
        <f t="shared" si="5"/>
        <v>1596.9333333333332</v>
      </c>
    </row>
    <row r="26" spans="1:22" x14ac:dyDescent="0.2">
      <c r="A26" t="s">
        <v>15</v>
      </c>
      <c r="B26">
        <v>35</v>
      </c>
      <c r="C26" s="26">
        <v>25.966666666666669</v>
      </c>
      <c r="D26">
        <f t="shared" si="3"/>
        <v>908.83333333333337</v>
      </c>
      <c r="E26" s="24">
        <v>57</v>
      </c>
      <c r="H26" s="24">
        <v>57</v>
      </c>
      <c r="K26" s="24"/>
      <c r="N26" s="24"/>
      <c r="Q26" s="24">
        <v>57</v>
      </c>
      <c r="R26" s="26">
        <v>21.3</v>
      </c>
      <c r="S26">
        <f t="shared" si="4"/>
        <v>1214.1000000000001</v>
      </c>
      <c r="T26" s="24">
        <v>57</v>
      </c>
      <c r="U26" s="26">
        <v>23.733333333333331</v>
      </c>
      <c r="V26">
        <f t="shared" si="5"/>
        <v>1352.8</v>
      </c>
    </row>
    <row r="27" spans="1:22" x14ac:dyDescent="0.2">
      <c r="A27" t="s">
        <v>16</v>
      </c>
      <c r="B27">
        <v>37</v>
      </c>
      <c r="C27" s="26">
        <v>57.4</v>
      </c>
      <c r="D27">
        <f t="shared" si="3"/>
        <v>2123.7999999999997</v>
      </c>
      <c r="E27" s="24">
        <v>59</v>
      </c>
      <c r="H27" s="24">
        <v>59</v>
      </c>
      <c r="K27" s="24"/>
      <c r="N27" s="24"/>
      <c r="Q27" s="24">
        <v>59</v>
      </c>
      <c r="R27" s="26">
        <v>45.699999999999996</v>
      </c>
      <c r="S27">
        <f t="shared" si="4"/>
        <v>2696.2999999999997</v>
      </c>
      <c r="T27" s="24">
        <v>59</v>
      </c>
      <c r="U27" s="26">
        <v>47.933333333333337</v>
      </c>
      <c r="V27" s="27">
        <f t="shared" si="5"/>
        <v>2828.0666666666671</v>
      </c>
    </row>
    <row r="28" spans="1:22" x14ac:dyDescent="0.2">
      <c r="A28" t="s">
        <v>17</v>
      </c>
      <c r="B28">
        <v>38</v>
      </c>
      <c r="C28" s="26">
        <v>51</v>
      </c>
      <c r="D28">
        <f t="shared" si="3"/>
        <v>1938</v>
      </c>
      <c r="E28" s="24">
        <v>56</v>
      </c>
      <c r="H28" s="24">
        <v>56</v>
      </c>
      <c r="K28" s="24"/>
      <c r="N28" s="24"/>
      <c r="Q28" s="24">
        <v>56</v>
      </c>
      <c r="R28" s="26">
        <v>41.300000000000004</v>
      </c>
      <c r="S28">
        <f t="shared" si="4"/>
        <v>2312.8000000000002</v>
      </c>
      <c r="T28" s="24">
        <v>56</v>
      </c>
      <c r="U28" s="26">
        <v>41.266666666666673</v>
      </c>
      <c r="V28" s="27">
        <f t="shared" si="5"/>
        <v>2310.9333333333338</v>
      </c>
    </row>
    <row r="29" spans="1:22" x14ac:dyDescent="0.2">
      <c r="A29" t="s">
        <v>18</v>
      </c>
      <c r="B29">
        <v>39</v>
      </c>
      <c r="C29" s="26">
        <v>35.333333333333336</v>
      </c>
      <c r="D29" s="27">
        <f t="shared" si="3"/>
        <v>1378</v>
      </c>
      <c r="E29" s="24">
        <v>56.5</v>
      </c>
      <c r="H29" s="24">
        <v>56.5</v>
      </c>
      <c r="K29" s="24"/>
      <c r="N29" s="24"/>
      <c r="Q29" s="24">
        <v>56.5</v>
      </c>
      <c r="R29" s="26">
        <v>32.06666666666667</v>
      </c>
      <c r="S29" s="27">
        <f t="shared" si="4"/>
        <v>1811.7666666666669</v>
      </c>
      <c r="T29" s="24">
        <v>56.5</v>
      </c>
      <c r="U29" s="26">
        <v>32.6</v>
      </c>
      <c r="V29">
        <f t="shared" si="5"/>
        <v>1841.9</v>
      </c>
    </row>
    <row r="30" spans="1:22" x14ac:dyDescent="0.2">
      <c r="A30" t="s">
        <v>19</v>
      </c>
      <c r="B30">
        <v>35.5</v>
      </c>
      <c r="C30" s="26">
        <v>34.333333333333336</v>
      </c>
      <c r="D30" s="27">
        <f t="shared" si="3"/>
        <v>1218.8333333333335</v>
      </c>
      <c r="E30" s="24">
        <v>59</v>
      </c>
      <c r="H30" s="24">
        <v>59</v>
      </c>
      <c r="K30" s="24"/>
      <c r="N30" s="24"/>
      <c r="Q30" s="24">
        <v>59</v>
      </c>
      <c r="R30" s="26">
        <v>36.1</v>
      </c>
      <c r="S30">
        <f t="shared" si="4"/>
        <v>2129.9</v>
      </c>
      <c r="T30" s="24">
        <v>59</v>
      </c>
      <c r="U30" s="26">
        <v>36.6</v>
      </c>
      <c r="V30">
        <f>T30*U30</f>
        <v>2159.4</v>
      </c>
    </row>
    <row r="33" spans="1:27" x14ac:dyDescent="0.2">
      <c r="B33" s="31" t="s">
        <v>89</v>
      </c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7" s="7" customFormat="1" x14ac:dyDescent="0.2">
      <c r="B34" s="9" t="s">
        <v>81</v>
      </c>
      <c r="C34" s="9"/>
      <c r="D34" s="9"/>
      <c r="E34" s="10"/>
      <c r="F34" s="11" t="s">
        <v>21</v>
      </c>
      <c r="G34" s="11"/>
      <c r="H34" s="12"/>
      <c r="I34" s="13" t="s">
        <v>22</v>
      </c>
      <c r="J34" s="13"/>
      <c r="K34" s="14" t="s">
        <v>23</v>
      </c>
      <c r="L34" s="9"/>
      <c r="M34" s="15"/>
      <c r="N34" s="16" t="s">
        <v>24</v>
      </c>
      <c r="O34" s="17"/>
      <c r="P34" s="18"/>
      <c r="Q34" s="19"/>
      <c r="R34" s="20" t="s">
        <v>25</v>
      </c>
      <c r="S34" s="20"/>
      <c r="T34" s="21"/>
      <c r="U34" s="22" t="s">
        <v>82</v>
      </c>
      <c r="V34" s="22"/>
    </row>
    <row r="35" spans="1:27" ht="16" x14ac:dyDescent="0.2">
      <c r="A35" s="23" t="s">
        <v>1</v>
      </c>
      <c r="B35" t="s">
        <v>90</v>
      </c>
      <c r="C35" t="s">
        <v>91</v>
      </c>
      <c r="D35" t="s">
        <v>85</v>
      </c>
      <c r="E35" s="24" t="s">
        <v>86</v>
      </c>
      <c r="F35" t="s">
        <v>87</v>
      </c>
      <c r="G35" t="s">
        <v>85</v>
      </c>
      <c r="H35" s="24" t="s">
        <v>86</v>
      </c>
      <c r="I35" t="s">
        <v>87</v>
      </c>
      <c r="J35" t="s">
        <v>85</v>
      </c>
      <c r="K35" s="24" t="s">
        <v>86</v>
      </c>
      <c r="L35" t="s">
        <v>87</v>
      </c>
      <c r="M35" s="25" t="s">
        <v>85</v>
      </c>
      <c r="N35" s="24" t="s">
        <v>86</v>
      </c>
      <c r="O35" t="s">
        <v>87</v>
      </c>
      <c r="P35" s="25" t="s">
        <v>85</v>
      </c>
      <c r="Q35" s="24" t="s">
        <v>86</v>
      </c>
      <c r="R35" t="s">
        <v>87</v>
      </c>
      <c r="S35" t="s">
        <v>85</v>
      </c>
      <c r="T35" s="24" t="s">
        <v>86</v>
      </c>
      <c r="U35" t="s">
        <v>87</v>
      </c>
      <c r="V35" t="s">
        <v>85</v>
      </c>
    </row>
    <row r="36" spans="1:27" x14ac:dyDescent="0.2">
      <c r="A36" t="s">
        <v>9</v>
      </c>
      <c r="B36">
        <v>0.39</v>
      </c>
      <c r="C36">
        <v>390.14370000000002</v>
      </c>
      <c r="D36" s="27">
        <f>B36*C36</f>
        <v>152.15604300000001</v>
      </c>
      <c r="E36">
        <v>0.39</v>
      </c>
      <c r="F36" s="26">
        <v>387.16800000000006</v>
      </c>
      <c r="G36" s="27">
        <f>E36*F36</f>
        <v>150.99552000000003</v>
      </c>
      <c r="H36">
        <v>0.39</v>
      </c>
      <c r="I36" s="26">
        <v>417.90600000000006</v>
      </c>
      <c r="J36" s="32">
        <f>H36*I36</f>
        <v>162.98334000000003</v>
      </c>
      <c r="K36">
        <v>0.39</v>
      </c>
      <c r="L36" s="32">
        <v>325.03800000000001</v>
      </c>
      <c r="M36" s="33">
        <f>K36*L36</f>
        <v>126.76482000000001</v>
      </c>
      <c r="N36">
        <v>0.39</v>
      </c>
      <c r="O36">
        <v>364.93200000000007</v>
      </c>
      <c r="P36" s="32">
        <f>N36*O36</f>
        <v>142.32348000000005</v>
      </c>
      <c r="Q36">
        <v>0.39</v>
      </c>
      <c r="R36">
        <v>415.25729999999999</v>
      </c>
      <c r="S36" s="27">
        <f>Q36*R36</f>
        <v>161.95034699999999</v>
      </c>
      <c r="T36">
        <v>0.39</v>
      </c>
      <c r="U36">
        <v>481.67100000000005</v>
      </c>
      <c r="V36" s="27">
        <f>T36*U36</f>
        <v>187.85169000000002</v>
      </c>
      <c r="Y36" s="27"/>
      <c r="Z36" s="27"/>
      <c r="AA36" s="27"/>
    </row>
    <row r="37" spans="1:27" x14ac:dyDescent="0.2">
      <c r="A37" t="s">
        <v>10</v>
      </c>
      <c r="B37">
        <v>0.39</v>
      </c>
      <c r="C37">
        <v>366.89400000000001</v>
      </c>
      <c r="D37">
        <f t="shared" ref="D37:D45" si="6">B37*C37</f>
        <v>143.08866</v>
      </c>
      <c r="E37">
        <v>0.39</v>
      </c>
      <c r="F37" s="26">
        <v>263.88900000000001</v>
      </c>
      <c r="G37">
        <f t="shared" ref="G37:G45" si="7">E37*F37</f>
        <v>102.91671000000001</v>
      </c>
      <c r="H37">
        <v>0.39</v>
      </c>
      <c r="I37" s="26">
        <v>222.03300000000004</v>
      </c>
      <c r="J37" s="32">
        <f t="shared" ref="J37:J46" si="8">H37*I37</f>
        <v>86.592870000000019</v>
      </c>
      <c r="K37">
        <v>0.39</v>
      </c>
      <c r="L37" s="32">
        <v>226.28400000000002</v>
      </c>
      <c r="M37" s="33">
        <f t="shared" ref="M37:M46" si="9">K37*L37</f>
        <v>88.250760000000014</v>
      </c>
      <c r="N37">
        <v>0.39</v>
      </c>
      <c r="O37">
        <v>233.80500000000001</v>
      </c>
      <c r="P37" s="32">
        <f t="shared" ref="P37:P46" si="10">N37*O37</f>
        <v>91.18395000000001</v>
      </c>
      <c r="Q37">
        <v>0.39</v>
      </c>
      <c r="R37">
        <v>228.57300000000001</v>
      </c>
      <c r="S37">
        <f t="shared" ref="S37:S46" si="11">Q37*R37</f>
        <v>89.143470000000008</v>
      </c>
      <c r="T37">
        <v>0.39</v>
      </c>
      <c r="U37">
        <v>260.2593</v>
      </c>
      <c r="V37">
        <f t="shared" ref="V37:V46" si="12">T37*U37</f>
        <v>101.501127</v>
      </c>
      <c r="Y37" s="27"/>
      <c r="Z37" s="27"/>
      <c r="AA37" s="27"/>
    </row>
    <row r="38" spans="1:27" x14ac:dyDescent="0.2">
      <c r="A38" t="s">
        <v>11</v>
      </c>
      <c r="B38">
        <v>0.42</v>
      </c>
      <c r="C38">
        <v>555.24600000000009</v>
      </c>
      <c r="D38">
        <f t="shared" si="6"/>
        <v>233.20332000000002</v>
      </c>
      <c r="E38">
        <v>0.42</v>
      </c>
      <c r="F38" s="26">
        <v>664.46400000000006</v>
      </c>
      <c r="G38" s="27">
        <f t="shared" si="7"/>
        <v>279.07488000000001</v>
      </c>
      <c r="H38">
        <v>0.42</v>
      </c>
      <c r="I38" s="26">
        <v>634.053</v>
      </c>
      <c r="J38" s="32">
        <f t="shared" si="8"/>
        <v>266.30225999999999</v>
      </c>
      <c r="K38">
        <v>0.42</v>
      </c>
      <c r="L38" s="32">
        <v>558.51600000000008</v>
      </c>
      <c r="M38" s="33">
        <f t="shared" si="9"/>
        <v>234.57672000000002</v>
      </c>
      <c r="N38">
        <v>0.42</v>
      </c>
      <c r="O38">
        <v>578.13599999999997</v>
      </c>
      <c r="P38" s="32">
        <f t="shared" si="10"/>
        <v>242.81711999999999</v>
      </c>
      <c r="Q38">
        <v>0.42</v>
      </c>
      <c r="R38">
        <v>528.75900000000001</v>
      </c>
      <c r="S38">
        <f t="shared" si="11"/>
        <v>222.07877999999999</v>
      </c>
      <c r="T38">
        <v>0.42</v>
      </c>
      <c r="U38">
        <v>582.71400000000006</v>
      </c>
      <c r="V38">
        <f t="shared" si="12"/>
        <v>244.73988000000003</v>
      </c>
      <c r="Y38" s="27"/>
      <c r="Z38" s="27"/>
      <c r="AA38" s="27"/>
    </row>
    <row r="39" spans="1:27" x14ac:dyDescent="0.2">
      <c r="A39" t="s">
        <v>12</v>
      </c>
      <c r="B39">
        <v>0.38</v>
      </c>
      <c r="C39">
        <v>456.16500000000002</v>
      </c>
      <c r="D39">
        <f t="shared" si="6"/>
        <v>173.34270000000001</v>
      </c>
      <c r="E39">
        <v>0.38</v>
      </c>
      <c r="F39" s="26">
        <v>384.55200000000002</v>
      </c>
      <c r="G39">
        <f t="shared" si="7"/>
        <v>146.12976</v>
      </c>
      <c r="H39">
        <v>0.38</v>
      </c>
      <c r="I39" s="26">
        <v>382.26300000000003</v>
      </c>
      <c r="J39" s="32">
        <f t="shared" si="8"/>
        <v>145.25994</v>
      </c>
      <c r="K39">
        <v>0.38</v>
      </c>
      <c r="L39" s="32">
        <v>311.63100000000003</v>
      </c>
      <c r="M39" s="33">
        <f t="shared" si="9"/>
        <v>118.41978000000002</v>
      </c>
      <c r="N39">
        <v>0.38</v>
      </c>
      <c r="O39">
        <v>318.82499999999999</v>
      </c>
      <c r="P39" s="32">
        <f t="shared" si="10"/>
        <v>121.15349999999999</v>
      </c>
      <c r="Q39">
        <v>0.38</v>
      </c>
      <c r="R39">
        <v>352.47329999999999</v>
      </c>
      <c r="S39">
        <f t="shared" si="11"/>
        <v>133.939854</v>
      </c>
      <c r="T39">
        <v>0.38</v>
      </c>
      <c r="U39">
        <v>362.2833</v>
      </c>
      <c r="V39" s="27">
        <f t="shared" si="12"/>
        <v>137.667654</v>
      </c>
      <c r="Y39" s="27"/>
      <c r="Z39" s="27"/>
      <c r="AA39" s="27"/>
    </row>
    <row r="40" spans="1:27" x14ac:dyDescent="0.2">
      <c r="A40" t="s">
        <v>13</v>
      </c>
      <c r="B40">
        <v>0.36</v>
      </c>
      <c r="C40">
        <v>301.8537</v>
      </c>
      <c r="D40" s="27">
        <f t="shared" si="6"/>
        <v>108.667332</v>
      </c>
      <c r="E40">
        <v>0.36</v>
      </c>
      <c r="F40" s="26">
        <v>258.33</v>
      </c>
      <c r="G40">
        <f t="shared" si="7"/>
        <v>92.998799999999989</v>
      </c>
      <c r="H40">
        <v>0.36</v>
      </c>
      <c r="I40" s="26">
        <v>240.672</v>
      </c>
      <c r="J40" s="32">
        <f t="shared" si="8"/>
        <v>86.641919999999999</v>
      </c>
      <c r="K40">
        <v>0.36</v>
      </c>
      <c r="L40" s="32">
        <v>263.88900000000001</v>
      </c>
      <c r="M40" s="33">
        <f t="shared" si="9"/>
        <v>95.000039999999998</v>
      </c>
      <c r="N40">
        <v>0.36</v>
      </c>
      <c r="O40">
        <v>241.98000000000002</v>
      </c>
      <c r="P40" s="32">
        <f t="shared" si="10"/>
        <v>87.112800000000007</v>
      </c>
      <c r="Q40">
        <v>0.36</v>
      </c>
      <c r="R40">
        <v>254.3733</v>
      </c>
      <c r="S40" s="27">
        <f t="shared" si="11"/>
        <v>91.574387999999999</v>
      </c>
      <c r="T40">
        <v>0.36</v>
      </c>
      <c r="U40">
        <v>263.59470000000005</v>
      </c>
      <c r="V40" s="27">
        <f t="shared" si="12"/>
        <v>94.894092000000015</v>
      </c>
      <c r="Y40" s="27"/>
      <c r="Z40" s="27"/>
      <c r="AA40" s="27"/>
    </row>
    <row r="41" spans="1:27" x14ac:dyDescent="0.2">
      <c r="A41" t="s">
        <v>14</v>
      </c>
      <c r="B41">
        <v>0.39</v>
      </c>
      <c r="C41">
        <v>269.0883</v>
      </c>
      <c r="D41" s="27">
        <f t="shared" si="6"/>
        <v>104.94443700000001</v>
      </c>
      <c r="E41">
        <v>0.39</v>
      </c>
      <c r="F41" s="26">
        <v>337.137</v>
      </c>
      <c r="G41" s="27">
        <f t="shared" si="7"/>
        <v>131.48343</v>
      </c>
      <c r="H41">
        <v>0.39</v>
      </c>
      <c r="I41" s="26">
        <v>224.97600000000003</v>
      </c>
      <c r="J41" s="32">
        <f t="shared" si="8"/>
        <v>87.740640000000013</v>
      </c>
      <c r="K41">
        <v>0.39</v>
      </c>
      <c r="L41" s="32">
        <v>198.16200000000001</v>
      </c>
      <c r="M41" s="33">
        <f t="shared" si="9"/>
        <v>77.283180000000002</v>
      </c>
      <c r="N41">
        <v>0.39</v>
      </c>
      <c r="O41">
        <v>229.55400000000003</v>
      </c>
      <c r="P41" s="32">
        <f t="shared" si="10"/>
        <v>89.526060000000015</v>
      </c>
      <c r="Q41">
        <v>0.39</v>
      </c>
      <c r="R41">
        <v>272.71800000000002</v>
      </c>
      <c r="S41">
        <f t="shared" si="11"/>
        <v>106.36002000000001</v>
      </c>
      <c r="T41">
        <v>0.39</v>
      </c>
      <c r="U41">
        <v>214.839</v>
      </c>
      <c r="V41">
        <f t="shared" si="12"/>
        <v>83.787210000000002</v>
      </c>
      <c r="Y41" s="27"/>
      <c r="Z41" s="27"/>
      <c r="AA41" s="27"/>
    </row>
    <row r="42" spans="1:27" x14ac:dyDescent="0.2">
      <c r="A42" t="s">
        <v>15</v>
      </c>
      <c r="B42">
        <v>0.35</v>
      </c>
      <c r="C42">
        <v>254.76570000000001</v>
      </c>
      <c r="D42" s="27">
        <f t="shared" si="6"/>
        <v>89.167995000000005</v>
      </c>
      <c r="E42">
        <v>0.35</v>
      </c>
      <c r="F42" s="26">
        <v>259.31100000000004</v>
      </c>
      <c r="G42">
        <f t="shared" si="7"/>
        <v>90.75885000000001</v>
      </c>
      <c r="H42">
        <v>0.35</v>
      </c>
      <c r="I42" s="26">
        <v>273.69899999999996</v>
      </c>
      <c r="J42" s="32">
        <f t="shared" si="8"/>
        <v>95.794649999999976</v>
      </c>
      <c r="K42">
        <v>0.35</v>
      </c>
      <c r="L42" s="32">
        <v>281.22000000000003</v>
      </c>
      <c r="M42" s="33">
        <f t="shared" si="9"/>
        <v>98.427000000000007</v>
      </c>
      <c r="N42">
        <v>0.35</v>
      </c>
      <c r="O42">
        <v>259.63800000000003</v>
      </c>
      <c r="P42" s="32">
        <f t="shared" si="10"/>
        <v>90.8733</v>
      </c>
      <c r="Q42">
        <v>0.35</v>
      </c>
      <c r="R42">
        <v>208.95300000000003</v>
      </c>
      <c r="S42">
        <f t="shared" si="11"/>
        <v>73.13355</v>
      </c>
      <c r="T42">
        <v>0.35</v>
      </c>
      <c r="U42">
        <v>232.79130000000001</v>
      </c>
      <c r="V42" s="27">
        <f t="shared" si="12"/>
        <v>81.476955000000004</v>
      </c>
      <c r="Y42" s="27"/>
      <c r="Z42" s="27"/>
      <c r="AA42" s="27"/>
    </row>
    <row r="43" spans="1:27" x14ac:dyDescent="0.2">
      <c r="A43" t="s">
        <v>16</v>
      </c>
      <c r="B43">
        <v>0.37</v>
      </c>
      <c r="C43">
        <v>563.09400000000005</v>
      </c>
      <c r="D43">
        <f t="shared" si="6"/>
        <v>208.34478000000001</v>
      </c>
      <c r="E43">
        <v>0.37</v>
      </c>
      <c r="F43" s="26">
        <v>481.99800000000005</v>
      </c>
      <c r="G43" s="27">
        <f t="shared" si="7"/>
        <v>178.33926000000002</v>
      </c>
      <c r="H43">
        <v>0.37</v>
      </c>
      <c r="I43" s="26">
        <v>425.75400000000002</v>
      </c>
      <c r="J43" s="32">
        <f t="shared" si="8"/>
        <v>157.52898000000002</v>
      </c>
      <c r="K43">
        <v>0.37</v>
      </c>
      <c r="L43" s="32">
        <v>523.52700000000004</v>
      </c>
      <c r="M43" s="33">
        <f t="shared" si="9"/>
        <v>193.70499000000001</v>
      </c>
      <c r="N43">
        <v>0.37</v>
      </c>
      <c r="O43">
        <v>427.71599999999995</v>
      </c>
      <c r="P43" s="32">
        <f t="shared" si="10"/>
        <v>158.25491999999997</v>
      </c>
      <c r="Q43">
        <v>0.37</v>
      </c>
      <c r="R43">
        <v>448.31700000000006</v>
      </c>
      <c r="S43">
        <f t="shared" si="11"/>
        <v>165.87729000000002</v>
      </c>
      <c r="T43">
        <v>0.37</v>
      </c>
      <c r="U43">
        <v>470.19330000000002</v>
      </c>
      <c r="V43" s="27">
        <f t="shared" si="12"/>
        <v>173.971521</v>
      </c>
      <c r="Y43" s="27"/>
      <c r="Z43" s="27"/>
      <c r="AA43" s="27"/>
    </row>
    <row r="44" spans="1:27" x14ac:dyDescent="0.2">
      <c r="A44" t="s">
        <v>17</v>
      </c>
      <c r="B44">
        <v>0.38</v>
      </c>
      <c r="C44">
        <v>500.31</v>
      </c>
      <c r="D44">
        <f t="shared" si="6"/>
        <v>190.11780000000002</v>
      </c>
      <c r="E44">
        <v>0.38</v>
      </c>
      <c r="F44" s="26">
        <v>435.23700000000002</v>
      </c>
      <c r="G44" s="27">
        <f t="shared" si="7"/>
        <v>165.39006000000001</v>
      </c>
      <c r="H44">
        <v>0.38</v>
      </c>
      <c r="I44" s="26">
        <v>352.50599999999997</v>
      </c>
      <c r="J44" s="32">
        <f t="shared" si="8"/>
        <v>133.95228</v>
      </c>
      <c r="K44">
        <v>0.38</v>
      </c>
      <c r="L44" s="32">
        <v>447.00899999999996</v>
      </c>
      <c r="M44" s="33">
        <f t="shared" si="9"/>
        <v>169.86341999999999</v>
      </c>
      <c r="N44">
        <v>0.38</v>
      </c>
      <c r="O44">
        <v>411.03899999999999</v>
      </c>
      <c r="P44" s="32">
        <f t="shared" si="10"/>
        <v>156.19481999999999</v>
      </c>
      <c r="Q44">
        <v>0.38</v>
      </c>
      <c r="R44">
        <v>405.15300000000002</v>
      </c>
      <c r="S44">
        <f t="shared" si="11"/>
        <v>153.95814000000001</v>
      </c>
      <c r="T44">
        <v>0.38</v>
      </c>
      <c r="U44">
        <v>404.85870000000006</v>
      </c>
      <c r="V44" s="27">
        <f t="shared" si="12"/>
        <v>153.84630600000003</v>
      </c>
      <c r="Y44" s="27"/>
      <c r="Z44" s="27"/>
      <c r="AA44" s="27"/>
    </row>
    <row r="45" spans="1:27" x14ac:dyDescent="0.2">
      <c r="A45" t="s">
        <v>18</v>
      </c>
      <c r="B45">
        <v>0.39</v>
      </c>
      <c r="C45">
        <v>348.94170000000003</v>
      </c>
      <c r="D45" s="27">
        <f t="shared" si="6"/>
        <v>136.08726300000001</v>
      </c>
      <c r="E45">
        <v>0.39</v>
      </c>
      <c r="F45" s="26">
        <v>385.53300000000007</v>
      </c>
      <c r="G45">
        <f t="shared" si="7"/>
        <v>150.35787000000002</v>
      </c>
      <c r="H45">
        <v>0.39</v>
      </c>
      <c r="I45" s="26">
        <v>369.83699999999999</v>
      </c>
      <c r="J45" s="32">
        <f t="shared" si="8"/>
        <v>144.23643000000001</v>
      </c>
      <c r="K45">
        <v>0.39</v>
      </c>
      <c r="L45" s="32">
        <v>323.07600000000008</v>
      </c>
      <c r="M45" s="33">
        <f t="shared" si="9"/>
        <v>125.99964000000004</v>
      </c>
      <c r="N45">
        <v>0.39</v>
      </c>
      <c r="O45">
        <v>457.47300000000001</v>
      </c>
      <c r="P45" s="32">
        <f t="shared" si="10"/>
        <v>178.41447000000002</v>
      </c>
      <c r="Q45">
        <v>0.39</v>
      </c>
      <c r="R45">
        <v>395.63729999999998</v>
      </c>
      <c r="S45" s="27">
        <f t="shared" si="11"/>
        <v>154.29854699999999</v>
      </c>
      <c r="T45">
        <v>0.39</v>
      </c>
      <c r="U45">
        <v>310.2903</v>
      </c>
      <c r="V45" s="27">
        <f t="shared" si="12"/>
        <v>121.01321700000001</v>
      </c>
      <c r="Y45" s="27"/>
      <c r="Z45" s="27"/>
      <c r="AA45" s="27"/>
    </row>
    <row r="46" spans="1:27" x14ac:dyDescent="0.2">
      <c r="A46" t="s">
        <v>19</v>
      </c>
      <c r="B46">
        <v>0.35499999999999998</v>
      </c>
      <c r="C46">
        <v>336.483</v>
      </c>
      <c r="D46">
        <f>B46*C46</f>
        <v>119.451465</v>
      </c>
      <c r="E46">
        <v>0.35499999999999998</v>
      </c>
      <c r="F46" s="26">
        <v>359.04600000000005</v>
      </c>
      <c r="G46">
        <f>E46*F46</f>
        <v>127.46133000000002</v>
      </c>
      <c r="H46">
        <v>0.35499999999999998</v>
      </c>
      <c r="I46" s="26">
        <v>301.16700000000003</v>
      </c>
      <c r="J46" s="32">
        <f t="shared" si="8"/>
        <v>106.91428500000001</v>
      </c>
      <c r="K46">
        <v>0.35499999999999998</v>
      </c>
      <c r="L46" s="32">
        <v>343.67700000000002</v>
      </c>
      <c r="M46" s="33">
        <f t="shared" si="9"/>
        <v>122.005335</v>
      </c>
      <c r="N46">
        <v>0.35499999999999998</v>
      </c>
      <c r="O46">
        <v>342.36900000000003</v>
      </c>
      <c r="P46" s="32">
        <f t="shared" si="10"/>
        <v>121.54099500000001</v>
      </c>
      <c r="Q46">
        <v>0.35499999999999998</v>
      </c>
      <c r="R46">
        <v>354.14100000000002</v>
      </c>
      <c r="S46">
        <f t="shared" si="11"/>
        <v>125.720055</v>
      </c>
      <c r="T46">
        <v>0.35499999999999998</v>
      </c>
      <c r="U46">
        <v>359.04600000000005</v>
      </c>
      <c r="V46">
        <f t="shared" si="12"/>
        <v>127.46133000000002</v>
      </c>
      <c r="Y46" s="27"/>
      <c r="Z46" s="27"/>
      <c r="AA46" s="27"/>
    </row>
    <row r="49" spans="1:22" x14ac:dyDescent="0.2">
      <c r="A49" t="s">
        <v>92</v>
      </c>
      <c r="D49" s="27">
        <f>AVERAGE(D36:D46)</f>
        <v>150.77925409090912</v>
      </c>
      <c r="E49" s="27"/>
      <c r="F49" s="27"/>
      <c r="G49" s="27">
        <f t="shared" ref="G49:V49" si="13">AVERAGE(G36:G46)</f>
        <v>146.90058818181819</v>
      </c>
      <c r="H49" s="27"/>
      <c r="I49" s="27"/>
      <c r="J49" s="27">
        <f t="shared" si="13"/>
        <v>133.99523590909092</v>
      </c>
      <c r="K49" s="27"/>
      <c r="L49" s="27"/>
      <c r="M49" s="27">
        <f t="shared" si="13"/>
        <v>131.84506227272729</v>
      </c>
      <c r="N49" s="27"/>
      <c r="O49" s="27"/>
      <c r="P49" s="27">
        <f t="shared" si="13"/>
        <v>134.49049227272727</v>
      </c>
      <c r="Q49" s="27"/>
      <c r="R49" s="27"/>
      <c r="S49" s="27">
        <f t="shared" si="13"/>
        <v>134.36676736363637</v>
      </c>
      <c r="T49" s="27"/>
      <c r="U49" s="27"/>
      <c r="V49" s="27">
        <f t="shared" si="13"/>
        <v>137.11008927272727</v>
      </c>
    </row>
    <row r="50" spans="1:22" x14ac:dyDescent="0.2">
      <c r="A50" t="s">
        <v>28</v>
      </c>
      <c r="D50">
        <f>STDEV(D36:D46)</f>
        <v>45.926750530749118</v>
      </c>
      <c r="G50">
        <f t="shared" ref="G50:V50" si="14">STDEV(G36:G46)</f>
        <v>52.380399112593054</v>
      </c>
      <c r="J50">
        <f t="shared" si="14"/>
        <v>52.870165976101241</v>
      </c>
      <c r="M50">
        <f t="shared" si="14"/>
        <v>48.491917555636498</v>
      </c>
      <c r="P50">
        <f t="shared" si="14"/>
        <v>48.115571762949067</v>
      </c>
      <c r="S50">
        <f t="shared" si="14"/>
        <v>43.259020835771437</v>
      </c>
      <c r="V50">
        <f t="shared" si="14"/>
        <v>50.138638223823364</v>
      </c>
    </row>
    <row r="51" spans="1:22" x14ac:dyDescent="0.2">
      <c r="A51" t="s">
        <v>29</v>
      </c>
      <c r="D51">
        <f>D50/SQRT(11)</f>
        <v>13.847436304613685</v>
      </c>
      <c r="G51">
        <f t="shared" ref="G51:V51" si="15">G50/SQRT(11)</f>
        <v>15.793284565957828</v>
      </c>
      <c r="J51">
        <f t="shared" si="15"/>
        <v>15.940954831503817</v>
      </c>
      <c r="M51">
        <f t="shared" si="15"/>
        <v>14.620863263354021</v>
      </c>
      <c r="P51">
        <f t="shared" si="15"/>
        <v>14.507390737374649</v>
      </c>
      <c r="S51">
        <f t="shared" si="15"/>
        <v>13.043085537310938</v>
      </c>
      <c r="V51">
        <f t="shared" si="15"/>
        <v>15.117368226163036</v>
      </c>
    </row>
    <row r="53" spans="1:22" x14ac:dyDescent="0.2">
      <c r="B53" t="s">
        <v>93</v>
      </c>
    </row>
    <row r="56" spans="1:22" x14ac:dyDescent="0.2">
      <c r="A56" t="s">
        <v>32</v>
      </c>
    </row>
    <row r="57" spans="1:22" x14ac:dyDescent="0.2">
      <c r="A57" t="s">
        <v>34</v>
      </c>
    </row>
    <row r="58" spans="1:22" x14ac:dyDescent="0.2">
      <c r="A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K58" t="s">
        <v>94</v>
      </c>
      <c r="L58" t="s">
        <v>95</v>
      </c>
      <c r="M58" t="s">
        <v>96</v>
      </c>
      <c r="N58" t="s">
        <v>97</v>
      </c>
      <c r="O58" t="s">
        <v>98</v>
      </c>
      <c r="P58" t="s">
        <v>99</v>
      </c>
      <c r="Q58" t="s">
        <v>100</v>
      </c>
    </row>
    <row r="59" spans="1:22" x14ac:dyDescent="0.2">
      <c r="A59" t="s">
        <v>101</v>
      </c>
      <c r="B59" t="s">
        <v>48</v>
      </c>
      <c r="C59">
        <v>3533.009</v>
      </c>
      <c r="D59">
        <v>6</v>
      </c>
      <c r="E59">
        <v>588.83500000000004</v>
      </c>
      <c r="F59">
        <v>2.3959999999999999</v>
      </c>
      <c r="G59" s="3">
        <v>3.7999999999999999E-2</v>
      </c>
      <c r="J59" t="s">
        <v>27</v>
      </c>
      <c r="K59" s="27">
        <v>150.77925409090912</v>
      </c>
      <c r="L59">
        <v>146.90058818181819</v>
      </c>
      <c r="M59">
        <v>133.99523590909092</v>
      </c>
      <c r="N59">
        <v>131.84506227272729</v>
      </c>
      <c r="O59">
        <v>134.49049227272727</v>
      </c>
      <c r="P59">
        <v>134.36676736363637</v>
      </c>
      <c r="Q59">
        <v>137.11008927272727</v>
      </c>
    </row>
    <row r="60" spans="1:22" x14ac:dyDescent="0.2">
      <c r="B60" t="s">
        <v>51</v>
      </c>
      <c r="C60">
        <v>3533.009</v>
      </c>
      <c r="D60">
        <v>3.8180000000000001</v>
      </c>
      <c r="E60">
        <v>925.29</v>
      </c>
      <c r="F60">
        <v>2.3959999999999999</v>
      </c>
      <c r="G60">
        <v>7.0000000000000007E-2</v>
      </c>
      <c r="J60" t="s">
        <v>28</v>
      </c>
      <c r="K60">
        <v>45.926750530749118</v>
      </c>
      <c r="L60">
        <v>52.380399112593054</v>
      </c>
      <c r="M60">
        <v>52.870165976101241</v>
      </c>
      <c r="N60">
        <v>48.491917555636498</v>
      </c>
      <c r="O60">
        <v>48.115571762949067</v>
      </c>
      <c r="P60">
        <v>43.259020835771437</v>
      </c>
      <c r="Q60">
        <v>50.138638223823364</v>
      </c>
    </row>
    <row r="61" spans="1:22" x14ac:dyDescent="0.2">
      <c r="B61" t="s">
        <v>52</v>
      </c>
      <c r="C61">
        <v>3533.009</v>
      </c>
      <c r="D61">
        <v>6</v>
      </c>
      <c r="E61">
        <v>588.83500000000004</v>
      </c>
      <c r="F61">
        <v>2.3959999999999999</v>
      </c>
      <c r="G61">
        <v>3.7999999999999999E-2</v>
      </c>
      <c r="J61" t="s">
        <v>29</v>
      </c>
      <c r="K61">
        <v>13.847436304613685</v>
      </c>
      <c r="L61">
        <v>15.793284565957828</v>
      </c>
      <c r="M61">
        <v>15.940954831503817</v>
      </c>
      <c r="N61">
        <v>14.620863263354021</v>
      </c>
      <c r="O61">
        <v>14.507390737374649</v>
      </c>
      <c r="P61">
        <v>13.043085537310938</v>
      </c>
      <c r="Q61">
        <v>15.117368226163036</v>
      </c>
    </row>
    <row r="62" spans="1:22" x14ac:dyDescent="0.2">
      <c r="B62" t="s">
        <v>53</v>
      </c>
      <c r="C62">
        <v>3533.009</v>
      </c>
      <c r="D62">
        <v>1</v>
      </c>
      <c r="E62">
        <v>3533.009</v>
      </c>
      <c r="F62">
        <v>2.3959999999999999</v>
      </c>
      <c r="G62">
        <v>0.153</v>
      </c>
      <c r="L62" s="1"/>
      <c r="M62" s="34"/>
      <c r="N62" s="34"/>
      <c r="O62" s="34"/>
      <c r="P62" s="34"/>
      <c r="Q62" s="34"/>
    </row>
    <row r="63" spans="1:22" x14ac:dyDescent="0.2">
      <c r="A63" t="s">
        <v>102</v>
      </c>
      <c r="B63" t="s">
        <v>48</v>
      </c>
      <c r="C63">
        <v>14742.903</v>
      </c>
      <c r="D63">
        <v>60</v>
      </c>
      <c r="E63">
        <v>245.715</v>
      </c>
      <c r="M63" s="4"/>
      <c r="N63" s="4"/>
      <c r="O63" s="4"/>
      <c r="P63" s="4"/>
      <c r="Q63" s="4"/>
    </row>
    <row r="64" spans="1:22" x14ac:dyDescent="0.2">
      <c r="B64" t="s">
        <v>51</v>
      </c>
      <c r="C64">
        <v>14742.903</v>
      </c>
      <c r="D64">
        <v>38.183</v>
      </c>
      <c r="E64">
        <v>386.11500000000001</v>
      </c>
      <c r="M64" s="4"/>
      <c r="N64" s="4"/>
      <c r="O64" s="4"/>
      <c r="P64" s="4"/>
      <c r="Q64" s="4"/>
    </row>
    <row r="65" spans="1:17" x14ac:dyDescent="0.2">
      <c r="B65" t="s">
        <v>52</v>
      </c>
      <c r="C65">
        <v>14742.903</v>
      </c>
      <c r="D65">
        <v>60</v>
      </c>
      <c r="E65">
        <v>245.715</v>
      </c>
      <c r="M65" s="4"/>
      <c r="N65" s="4"/>
      <c r="O65" s="4"/>
      <c r="P65" s="4"/>
      <c r="Q65" s="4"/>
    </row>
    <row r="66" spans="1:17" x14ac:dyDescent="0.2">
      <c r="B66" t="s">
        <v>53</v>
      </c>
      <c r="C66">
        <v>14742.903</v>
      </c>
      <c r="D66">
        <v>10</v>
      </c>
      <c r="E66">
        <v>1474.29</v>
      </c>
      <c r="M66" s="4"/>
      <c r="N66" s="4"/>
      <c r="O66" s="4"/>
      <c r="P66" s="4"/>
      <c r="Q66" s="4"/>
    </row>
    <row r="67" spans="1:17" x14ac:dyDescent="0.2">
      <c r="M67" s="4"/>
      <c r="N67" s="4"/>
      <c r="O67" s="4"/>
      <c r="P67" s="4"/>
      <c r="Q67" s="4"/>
    </row>
    <row r="68" spans="1:17" x14ac:dyDescent="0.2">
      <c r="M68" s="4"/>
      <c r="N68" s="4"/>
      <c r="O68" s="4"/>
      <c r="P68" s="4"/>
      <c r="Q68" s="4"/>
    </row>
    <row r="69" spans="1:17" x14ac:dyDescent="0.2">
      <c r="M69" s="4"/>
      <c r="N69" s="4"/>
      <c r="O69" s="4"/>
      <c r="P69" s="4"/>
      <c r="Q69" s="4"/>
    </row>
    <row r="70" spans="1:17" x14ac:dyDescent="0.2">
      <c r="M70" s="4"/>
      <c r="N70" s="4"/>
      <c r="O70" s="4"/>
      <c r="P70" s="4"/>
      <c r="Q70" s="4"/>
    </row>
    <row r="71" spans="1:17" x14ac:dyDescent="0.2">
      <c r="A71" t="s">
        <v>33</v>
      </c>
      <c r="M71" s="4"/>
      <c r="N71" s="4"/>
      <c r="O71" s="4"/>
      <c r="P71" s="4"/>
      <c r="Q71" s="4"/>
    </row>
    <row r="72" spans="1:17" x14ac:dyDescent="0.2">
      <c r="A72" t="s">
        <v>34</v>
      </c>
      <c r="M72" s="4"/>
      <c r="N72" s="4"/>
      <c r="O72" s="4"/>
      <c r="P72" s="4"/>
      <c r="Q72" s="4"/>
    </row>
    <row r="73" spans="1:17" x14ac:dyDescent="0.2">
      <c r="A73" t="s">
        <v>103</v>
      </c>
      <c r="B73" t="s">
        <v>104</v>
      </c>
      <c r="C73" t="s">
        <v>43</v>
      </c>
      <c r="D73" t="s">
        <v>44</v>
      </c>
      <c r="E73" t="s">
        <v>45</v>
      </c>
      <c r="F73" t="s">
        <v>46</v>
      </c>
      <c r="I73">
        <v>1</v>
      </c>
      <c r="J73" t="s">
        <v>20</v>
      </c>
      <c r="M73" s="4"/>
      <c r="N73" s="4"/>
      <c r="O73" s="4"/>
      <c r="P73" s="4"/>
      <c r="Q73" s="4"/>
    </row>
    <row r="74" spans="1:17" x14ac:dyDescent="0.2">
      <c r="F74" t="s">
        <v>49</v>
      </c>
      <c r="G74" t="s">
        <v>50</v>
      </c>
      <c r="I74">
        <v>2</v>
      </c>
      <c r="J74" t="s">
        <v>105</v>
      </c>
      <c r="M74" s="4"/>
      <c r="N74" s="4"/>
      <c r="O74" s="4"/>
      <c r="P74" s="4"/>
      <c r="Q74" s="4"/>
    </row>
    <row r="75" spans="1:17" x14ac:dyDescent="0.2">
      <c r="A75">
        <v>1</v>
      </c>
      <c r="B75">
        <v>2</v>
      </c>
      <c r="C75">
        <v>3.8839999999999999</v>
      </c>
      <c r="D75">
        <v>7.9969999999999999</v>
      </c>
      <c r="E75">
        <v>0.63800000000000001</v>
      </c>
      <c r="F75">
        <v>-13.933</v>
      </c>
      <c r="G75">
        <v>21.702000000000002</v>
      </c>
      <c r="I75">
        <v>3</v>
      </c>
      <c r="J75" t="s">
        <v>106</v>
      </c>
      <c r="M75" s="4"/>
      <c r="N75" s="4"/>
      <c r="O75" s="4"/>
      <c r="P75" s="4"/>
      <c r="Q75" s="4"/>
    </row>
    <row r="76" spans="1:17" x14ac:dyDescent="0.2">
      <c r="B76">
        <v>3</v>
      </c>
      <c r="C76">
        <v>16.792999999999999</v>
      </c>
      <c r="D76">
        <v>8.9830000000000005</v>
      </c>
      <c r="E76">
        <v>9.0999999999999998E-2</v>
      </c>
      <c r="F76">
        <v>-3.222</v>
      </c>
      <c r="G76">
        <v>36.807000000000002</v>
      </c>
      <c r="I76">
        <v>4</v>
      </c>
      <c r="J76" t="s">
        <v>107</v>
      </c>
      <c r="M76" s="4"/>
      <c r="N76" s="4"/>
      <c r="O76" s="4"/>
      <c r="P76" s="4"/>
      <c r="Q76" s="4"/>
    </row>
    <row r="77" spans="1:17" x14ac:dyDescent="0.2">
      <c r="B77">
        <v>4</v>
      </c>
      <c r="C77" t="s">
        <v>108</v>
      </c>
      <c r="D77">
        <v>6.3929999999999998</v>
      </c>
      <c r="E77" s="3">
        <v>1.4E-2</v>
      </c>
      <c r="F77">
        <v>4.6980000000000004</v>
      </c>
      <c r="G77">
        <v>33.186</v>
      </c>
      <c r="I77">
        <v>5</v>
      </c>
      <c r="J77" t="s">
        <v>109</v>
      </c>
      <c r="M77" s="4"/>
      <c r="N77" s="4"/>
      <c r="O77" s="4"/>
      <c r="P77" s="4"/>
      <c r="Q77" s="4"/>
    </row>
    <row r="78" spans="1:17" x14ac:dyDescent="0.2">
      <c r="B78">
        <v>5</v>
      </c>
      <c r="C78">
        <v>16.297999999999998</v>
      </c>
      <c r="D78">
        <v>8.968</v>
      </c>
      <c r="E78">
        <v>9.9000000000000005E-2</v>
      </c>
      <c r="F78">
        <v>-3.6840000000000002</v>
      </c>
      <c r="G78">
        <v>36.28</v>
      </c>
      <c r="I78">
        <v>6</v>
      </c>
      <c r="J78" t="s">
        <v>25</v>
      </c>
      <c r="M78" s="4"/>
      <c r="N78" s="4"/>
      <c r="O78" s="4"/>
      <c r="P78" s="4"/>
      <c r="Q78" s="4"/>
    </row>
    <row r="79" spans="1:17" x14ac:dyDescent="0.2">
      <c r="B79">
        <v>6</v>
      </c>
      <c r="C79" t="s">
        <v>110</v>
      </c>
      <c r="D79">
        <v>7.2320000000000002</v>
      </c>
      <c r="E79" s="3">
        <v>4.7E-2</v>
      </c>
      <c r="F79">
        <v>0.29799999999999999</v>
      </c>
      <c r="G79">
        <v>32.527000000000001</v>
      </c>
      <c r="I79">
        <v>7</v>
      </c>
      <c r="J79" t="s">
        <v>111</v>
      </c>
      <c r="M79" s="4"/>
      <c r="N79" s="4"/>
      <c r="O79" s="4"/>
      <c r="P79" s="4"/>
      <c r="Q79" s="4"/>
    </row>
    <row r="80" spans="1:17" x14ac:dyDescent="0.2">
      <c r="B80">
        <v>7</v>
      </c>
      <c r="C80">
        <v>13.669</v>
      </c>
      <c r="D80">
        <v>7.2850000000000001</v>
      </c>
      <c r="E80">
        <v>0.09</v>
      </c>
      <c r="F80">
        <v>-2.5640000000000001</v>
      </c>
      <c r="G80">
        <v>29.902000000000001</v>
      </c>
      <c r="M80" s="4"/>
      <c r="N80" s="4"/>
      <c r="O80" s="4"/>
      <c r="P80" s="4"/>
      <c r="Q80" s="4"/>
    </row>
    <row r="81" spans="1:17" x14ac:dyDescent="0.2">
      <c r="A81">
        <v>2</v>
      </c>
      <c r="B81">
        <v>1</v>
      </c>
      <c r="C81">
        <v>-3.8839999999999999</v>
      </c>
      <c r="D81">
        <v>7.9969999999999999</v>
      </c>
      <c r="E81">
        <v>0.63800000000000001</v>
      </c>
      <c r="F81">
        <v>-21.702000000000002</v>
      </c>
      <c r="G81">
        <v>13.933</v>
      </c>
      <c r="M81" s="4"/>
      <c r="N81" s="4"/>
      <c r="O81" s="4"/>
      <c r="P81" s="4"/>
      <c r="Q81" s="4"/>
    </row>
    <row r="82" spans="1:17" x14ac:dyDescent="0.2">
      <c r="B82">
        <v>3</v>
      </c>
      <c r="C82" t="s">
        <v>112</v>
      </c>
      <c r="D82">
        <v>4.8639999999999999</v>
      </c>
      <c r="E82" s="3">
        <v>2.4E-2</v>
      </c>
      <c r="F82">
        <v>2.0699999999999998</v>
      </c>
      <c r="G82">
        <v>23.747</v>
      </c>
      <c r="K82" t="s">
        <v>113</v>
      </c>
      <c r="M82" s="4"/>
      <c r="N82" s="4"/>
      <c r="O82" s="4"/>
      <c r="P82" s="4"/>
      <c r="Q82" s="4"/>
    </row>
    <row r="83" spans="1:17" x14ac:dyDescent="0.2">
      <c r="B83">
        <v>4</v>
      </c>
      <c r="C83" t="s">
        <v>114</v>
      </c>
      <c r="D83">
        <v>6.702</v>
      </c>
      <c r="E83" s="3">
        <v>4.8000000000000001E-2</v>
      </c>
      <c r="F83">
        <v>0.124</v>
      </c>
      <c r="G83">
        <v>29.991</v>
      </c>
      <c r="K83" t="s">
        <v>115</v>
      </c>
      <c r="M83" s="4"/>
      <c r="N83" s="4"/>
      <c r="O83" s="4"/>
      <c r="P83" s="4"/>
      <c r="Q83" s="4"/>
    </row>
    <row r="84" spans="1:17" x14ac:dyDescent="0.2">
      <c r="B84">
        <v>5</v>
      </c>
      <c r="C84">
        <v>12.414</v>
      </c>
      <c r="D84">
        <v>5.6909999999999998</v>
      </c>
      <c r="E84" s="3">
        <v>5.3999999999999999E-2</v>
      </c>
      <c r="F84">
        <v>-0.26700000000000002</v>
      </c>
      <c r="G84">
        <v>25.094999999999999</v>
      </c>
      <c r="M84" s="4"/>
      <c r="N84" s="4"/>
      <c r="O84" s="4"/>
      <c r="P84" s="4"/>
      <c r="Q84" s="4"/>
    </row>
    <row r="85" spans="1:17" x14ac:dyDescent="0.2">
      <c r="B85">
        <v>6</v>
      </c>
      <c r="C85" t="s">
        <v>116</v>
      </c>
      <c r="D85">
        <v>5.4210000000000003</v>
      </c>
      <c r="E85" s="3">
        <v>4.2999999999999997E-2</v>
      </c>
      <c r="F85">
        <v>0.45</v>
      </c>
      <c r="G85">
        <v>24.606999999999999</v>
      </c>
    </row>
    <row r="86" spans="1:17" x14ac:dyDescent="0.2">
      <c r="B86">
        <v>7</v>
      </c>
      <c r="C86">
        <v>9.7850000000000001</v>
      </c>
      <c r="D86">
        <v>6.7030000000000003</v>
      </c>
      <c r="E86">
        <v>0.17499999999999999</v>
      </c>
      <c r="F86">
        <v>-5.1509999999999998</v>
      </c>
      <c r="G86">
        <v>24.721</v>
      </c>
    </row>
    <row r="87" spans="1:17" x14ac:dyDescent="0.2">
      <c r="A87">
        <v>3</v>
      </c>
      <c r="B87">
        <v>1</v>
      </c>
      <c r="C87">
        <v>-16.792999999999999</v>
      </c>
      <c r="D87">
        <v>8.9830000000000005</v>
      </c>
      <c r="E87">
        <v>9.0999999999999998E-2</v>
      </c>
      <c r="F87">
        <v>-36.807000000000002</v>
      </c>
      <c r="G87">
        <v>3.222</v>
      </c>
    </row>
    <row r="88" spans="1:17" x14ac:dyDescent="0.2">
      <c r="B88">
        <v>2</v>
      </c>
      <c r="C88" t="s">
        <v>117</v>
      </c>
      <c r="D88">
        <v>4.8639999999999999</v>
      </c>
      <c r="E88">
        <v>2.4E-2</v>
      </c>
      <c r="F88">
        <v>-23.747</v>
      </c>
      <c r="G88">
        <v>-2.0699999999999998</v>
      </c>
      <c r="J88" t="s">
        <v>113</v>
      </c>
    </row>
    <row r="89" spans="1:17" x14ac:dyDescent="0.2">
      <c r="B89">
        <v>4</v>
      </c>
      <c r="C89">
        <v>2.149</v>
      </c>
      <c r="D89">
        <v>7.5890000000000004</v>
      </c>
      <c r="E89">
        <v>0.78300000000000003</v>
      </c>
      <c r="F89">
        <v>-14.76</v>
      </c>
      <c r="G89">
        <v>19.058</v>
      </c>
      <c r="J89" t="s">
        <v>115</v>
      </c>
    </row>
    <row r="90" spans="1:17" x14ac:dyDescent="0.2">
      <c r="B90">
        <v>5</v>
      </c>
      <c r="C90">
        <v>-0.495</v>
      </c>
      <c r="D90">
        <v>5.6260000000000003</v>
      </c>
      <c r="E90">
        <v>0.93200000000000005</v>
      </c>
      <c r="F90">
        <v>-13.031000000000001</v>
      </c>
      <c r="G90">
        <v>12.042</v>
      </c>
    </row>
    <row r="91" spans="1:17" x14ac:dyDescent="0.2">
      <c r="B91">
        <v>6</v>
      </c>
      <c r="C91">
        <v>-0.38</v>
      </c>
      <c r="D91">
        <v>5.9539999999999997</v>
      </c>
      <c r="E91">
        <v>0.95</v>
      </c>
      <c r="F91">
        <v>-13.646000000000001</v>
      </c>
      <c r="G91">
        <v>12.885999999999999</v>
      </c>
      <c r="I91" t="s">
        <v>118</v>
      </c>
    </row>
    <row r="92" spans="1:17" x14ac:dyDescent="0.2">
      <c r="B92">
        <v>7</v>
      </c>
      <c r="C92">
        <v>-3.1240000000000001</v>
      </c>
      <c r="D92">
        <v>5.3710000000000004</v>
      </c>
      <c r="E92">
        <v>0.57399999999999995</v>
      </c>
      <c r="F92">
        <v>-15.092000000000001</v>
      </c>
      <c r="G92">
        <v>8.8450000000000006</v>
      </c>
    </row>
    <row r="93" spans="1:17" x14ac:dyDescent="0.2">
      <c r="A93">
        <v>4</v>
      </c>
      <c r="B93">
        <v>1</v>
      </c>
      <c r="C93" t="s">
        <v>119</v>
      </c>
      <c r="D93">
        <v>6.3929999999999998</v>
      </c>
      <c r="E93">
        <v>1.4E-2</v>
      </c>
      <c r="F93">
        <v>-33.186</v>
      </c>
      <c r="G93">
        <v>-4.6980000000000004</v>
      </c>
    </row>
    <row r="94" spans="1:17" x14ac:dyDescent="0.2">
      <c r="B94">
        <v>2</v>
      </c>
      <c r="C94" t="s">
        <v>120</v>
      </c>
      <c r="D94">
        <v>6.702</v>
      </c>
      <c r="E94">
        <v>4.8000000000000001E-2</v>
      </c>
      <c r="F94">
        <v>-29.991</v>
      </c>
      <c r="G94">
        <v>-0.124</v>
      </c>
    </row>
    <row r="95" spans="1:17" x14ac:dyDescent="0.2">
      <c r="B95">
        <v>3</v>
      </c>
      <c r="C95">
        <v>-2.149</v>
      </c>
      <c r="D95">
        <v>7.5890000000000004</v>
      </c>
      <c r="E95">
        <v>0.78300000000000003</v>
      </c>
      <c r="F95">
        <v>-19.058</v>
      </c>
      <c r="G95">
        <v>14.76</v>
      </c>
    </row>
    <row r="96" spans="1:17" x14ac:dyDescent="0.2">
      <c r="B96">
        <v>5</v>
      </c>
      <c r="C96">
        <v>-2.6440000000000001</v>
      </c>
      <c r="D96">
        <v>6.5430000000000001</v>
      </c>
      <c r="E96">
        <v>0.69499999999999995</v>
      </c>
      <c r="F96">
        <v>-17.222000000000001</v>
      </c>
      <c r="G96">
        <v>11.935</v>
      </c>
      <c r="K96" t="s">
        <v>94</v>
      </c>
      <c r="L96" t="s">
        <v>95</v>
      </c>
      <c r="M96" t="s">
        <v>99</v>
      </c>
      <c r="N96" t="s">
        <v>100</v>
      </c>
    </row>
    <row r="97" spans="1:14" x14ac:dyDescent="0.2">
      <c r="B97">
        <v>6</v>
      </c>
      <c r="C97">
        <v>-2.5289999999999999</v>
      </c>
      <c r="D97">
        <v>6.68</v>
      </c>
      <c r="E97">
        <v>0.71299999999999997</v>
      </c>
      <c r="F97">
        <v>-17.413</v>
      </c>
      <c r="G97">
        <v>12.353999999999999</v>
      </c>
      <c r="J97" t="s">
        <v>27</v>
      </c>
      <c r="K97">
        <v>150.77925409090912</v>
      </c>
      <c r="L97">
        <v>146.90058818181819</v>
      </c>
      <c r="M97">
        <v>134.36676736363637</v>
      </c>
      <c r="N97">
        <v>137.11008927272727</v>
      </c>
    </row>
    <row r="98" spans="1:14" x14ac:dyDescent="0.2">
      <c r="B98">
        <v>7</v>
      </c>
      <c r="C98">
        <v>-5.2729999999999997</v>
      </c>
      <c r="D98">
        <v>6.8170000000000002</v>
      </c>
      <c r="E98">
        <v>0.45700000000000002</v>
      </c>
      <c r="F98">
        <v>-20.463000000000001</v>
      </c>
      <c r="G98">
        <v>9.9179999999999993</v>
      </c>
      <c r="J98" t="s">
        <v>28</v>
      </c>
      <c r="K98">
        <v>45.926750530749118</v>
      </c>
      <c r="L98">
        <v>52.380399112593054</v>
      </c>
      <c r="M98">
        <v>43.259020835771437</v>
      </c>
      <c r="N98">
        <v>50.138638223823364</v>
      </c>
    </row>
    <row r="99" spans="1:14" x14ac:dyDescent="0.2">
      <c r="A99">
        <v>5</v>
      </c>
      <c r="B99">
        <v>1</v>
      </c>
      <c r="C99">
        <v>-16.297999999999998</v>
      </c>
      <c r="D99">
        <v>8.968</v>
      </c>
      <c r="E99">
        <v>9.9000000000000005E-2</v>
      </c>
      <c r="F99">
        <v>-36.28</v>
      </c>
      <c r="G99">
        <v>3.6840000000000002</v>
      </c>
      <c r="J99" t="s">
        <v>29</v>
      </c>
      <c r="K99">
        <v>13.847436304613685</v>
      </c>
      <c r="L99">
        <v>15.793284565957828</v>
      </c>
      <c r="M99">
        <v>13.043085537310938</v>
      </c>
      <c r="N99">
        <v>15.117368226163036</v>
      </c>
    </row>
    <row r="100" spans="1:14" x14ac:dyDescent="0.2">
      <c r="B100">
        <v>2</v>
      </c>
      <c r="C100">
        <v>-12.414</v>
      </c>
      <c r="D100">
        <v>5.6909999999999998</v>
      </c>
      <c r="E100">
        <v>5.3999999999999999E-2</v>
      </c>
      <c r="F100">
        <v>-25.094999999999999</v>
      </c>
      <c r="G100">
        <v>0.26700000000000002</v>
      </c>
      <c r="J100" t="s">
        <v>121</v>
      </c>
      <c r="L100">
        <v>-2.5724135143634341</v>
      </c>
      <c r="M100">
        <v>-10.885109378096002</v>
      </c>
      <c r="N100">
        <v>-9.0656800901404679</v>
      </c>
    </row>
    <row r="101" spans="1:14" x14ac:dyDescent="0.2">
      <c r="B101">
        <v>3</v>
      </c>
      <c r="C101">
        <v>0.495</v>
      </c>
      <c r="D101">
        <v>5.6260000000000003</v>
      </c>
      <c r="E101">
        <v>0.93200000000000005</v>
      </c>
      <c r="F101">
        <v>-12.042</v>
      </c>
      <c r="G101">
        <v>13.031000000000001</v>
      </c>
      <c r="J101" t="s">
        <v>122</v>
      </c>
    </row>
    <row r="102" spans="1:14" x14ac:dyDescent="0.2">
      <c r="B102">
        <v>4</v>
      </c>
      <c r="C102">
        <v>2.6440000000000001</v>
      </c>
      <c r="D102">
        <v>6.5430000000000001</v>
      </c>
      <c r="E102">
        <v>0.69499999999999995</v>
      </c>
      <c r="F102">
        <v>-11.935</v>
      </c>
      <c r="G102">
        <v>17.222000000000001</v>
      </c>
    </row>
    <row r="103" spans="1:14" x14ac:dyDescent="0.2">
      <c r="B103">
        <v>6</v>
      </c>
      <c r="C103">
        <v>0.114</v>
      </c>
      <c r="D103">
        <v>4.5380000000000003</v>
      </c>
      <c r="E103">
        <v>0.98</v>
      </c>
      <c r="F103">
        <v>-9.9960000000000004</v>
      </c>
      <c r="G103">
        <v>10.225</v>
      </c>
    </row>
    <row r="104" spans="1:14" x14ac:dyDescent="0.2">
      <c r="B104">
        <v>7</v>
      </c>
      <c r="C104">
        <v>-2.629</v>
      </c>
      <c r="D104">
        <v>7.4779999999999998</v>
      </c>
      <c r="E104">
        <v>0.73199999999999998</v>
      </c>
      <c r="F104">
        <v>-19.292000000000002</v>
      </c>
      <c r="G104">
        <v>14.034000000000001</v>
      </c>
    </row>
    <row r="105" spans="1:14" x14ac:dyDescent="0.2">
      <c r="A105">
        <v>6</v>
      </c>
      <c r="B105">
        <v>1</v>
      </c>
      <c r="C105" t="s">
        <v>123</v>
      </c>
      <c r="D105">
        <v>7.2320000000000002</v>
      </c>
      <c r="E105">
        <v>4.7E-2</v>
      </c>
      <c r="F105">
        <v>-32.527000000000001</v>
      </c>
      <c r="G105">
        <v>-0.29799999999999999</v>
      </c>
    </row>
    <row r="106" spans="1:14" x14ac:dyDescent="0.2">
      <c r="B106">
        <v>2</v>
      </c>
      <c r="C106" t="s">
        <v>124</v>
      </c>
      <c r="D106">
        <v>5.4210000000000003</v>
      </c>
      <c r="E106">
        <v>4.2999999999999997E-2</v>
      </c>
      <c r="F106">
        <v>-24.606999999999999</v>
      </c>
      <c r="G106">
        <v>-0.45</v>
      </c>
    </row>
    <row r="107" spans="1:14" x14ac:dyDescent="0.2">
      <c r="B107">
        <v>3</v>
      </c>
      <c r="C107">
        <v>0.38</v>
      </c>
      <c r="D107">
        <v>5.9539999999999997</v>
      </c>
      <c r="E107">
        <v>0.95</v>
      </c>
      <c r="F107">
        <v>-12.885999999999999</v>
      </c>
      <c r="G107">
        <v>13.646000000000001</v>
      </c>
    </row>
    <row r="108" spans="1:14" x14ac:dyDescent="0.2">
      <c r="B108">
        <v>4</v>
      </c>
      <c r="C108">
        <v>2.5289999999999999</v>
      </c>
      <c r="D108">
        <v>6.68</v>
      </c>
      <c r="E108">
        <v>0.71299999999999997</v>
      </c>
      <c r="F108">
        <v>-12.353999999999999</v>
      </c>
      <c r="G108">
        <v>17.413</v>
      </c>
    </row>
    <row r="109" spans="1:14" x14ac:dyDescent="0.2">
      <c r="B109">
        <v>5</v>
      </c>
      <c r="C109">
        <v>-0.114</v>
      </c>
      <c r="D109">
        <v>4.5380000000000003</v>
      </c>
      <c r="E109">
        <v>0.98</v>
      </c>
      <c r="F109">
        <v>-10.225</v>
      </c>
      <c r="G109">
        <v>9.9960000000000004</v>
      </c>
    </row>
    <row r="110" spans="1:14" x14ac:dyDescent="0.2">
      <c r="B110">
        <v>7</v>
      </c>
      <c r="C110">
        <v>-2.7429999999999999</v>
      </c>
      <c r="D110">
        <v>5.2539999999999996</v>
      </c>
      <c r="E110">
        <v>0.61299999999999999</v>
      </c>
      <c r="F110">
        <v>-14.451000000000001</v>
      </c>
      <c r="G110">
        <v>8.9640000000000004</v>
      </c>
    </row>
    <row r="111" spans="1:14" x14ac:dyDescent="0.2">
      <c r="A111">
        <v>7</v>
      </c>
      <c r="B111">
        <v>1</v>
      </c>
      <c r="C111">
        <v>-13.669</v>
      </c>
      <c r="D111">
        <v>7.2850000000000001</v>
      </c>
      <c r="E111">
        <v>0.09</v>
      </c>
      <c r="F111">
        <v>-29.902000000000001</v>
      </c>
      <c r="G111">
        <v>2.5640000000000001</v>
      </c>
    </row>
    <row r="112" spans="1:14" x14ac:dyDescent="0.2">
      <c r="B112">
        <v>2</v>
      </c>
      <c r="C112">
        <v>-9.7850000000000001</v>
      </c>
      <c r="D112">
        <v>6.7030000000000003</v>
      </c>
      <c r="E112">
        <v>0.17499999999999999</v>
      </c>
      <c r="F112">
        <v>-24.721</v>
      </c>
      <c r="G112">
        <v>5.1509999999999998</v>
      </c>
    </row>
    <row r="113" spans="1:7" x14ac:dyDescent="0.2">
      <c r="B113">
        <v>3</v>
      </c>
      <c r="C113">
        <v>3.1240000000000001</v>
      </c>
      <c r="D113">
        <v>5.3710000000000004</v>
      </c>
      <c r="E113">
        <v>0.57399999999999995</v>
      </c>
      <c r="F113">
        <v>-8.8450000000000006</v>
      </c>
      <c r="G113">
        <v>15.092000000000001</v>
      </c>
    </row>
    <row r="114" spans="1:7" x14ac:dyDescent="0.2">
      <c r="B114">
        <v>4</v>
      </c>
      <c r="C114">
        <v>5.2729999999999997</v>
      </c>
      <c r="D114">
        <v>6.8170000000000002</v>
      </c>
      <c r="E114">
        <v>0.45700000000000002</v>
      </c>
      <c r="F114">
        <v>-9.9179999999999993</v>
      </c>
      <c r="G114">
        <v>20.463000000000001</v>
      </c>
    </row>
    <row r="115" spans="1:7" x14ac:dyDescent="0.2">
      <c r="B115">
        <v>5</v>
      </c>
      <c r="C115">
        <v>2.629</v>
      </c>
      <c r="D115">
        <v>7.4779999999999998</v>
      </c>
      <c r="E115">
        <v>0.73199999999999998</v>
      </c>
      <c r="F115">
        <v>-14.034000000000001</v>
      </c>
      <c r="G115">
        <v>19.292000000000002</v>
      </c>
    </row>
    <row r="116" spans="1:7" x14ac:dyDescent="0.2">
      <c r="B116">
        <v>6</v>
      </c>
      <c r="C116">
        <v>2.7429999999999999</v>
      </c>
      <c r="D116">
        <v>5.2539999999999996</v>
      </c>
      <c r="E116">
        <v>0.61299999999999999</v>
      </c>
      <c r="F116">
        <v>-8.9640000000000004</v>
      </c>
      <c r="G116">
        <v>14.451000000000001</v>
      </c>
    </row>
    <row r="117" spans="1:7" x14ac:dyDescent="0.2">
      <c r="A117" t="s">
        <v>75</v>
      </c>
    </row>
    <row r="118" spans="1:7" x14ac:dyDescent="0.2">
      <c r="A118" t="s">
        <v>76</v>
      </c>
    </row>
    <row r="119" spans="1:7" x14ac:dyDescent="0.2">
      <c r="A119" t="s">
        <v>77</v>
      </c>
    </row>
  </sheetData>
  <mergeCells count="9">
    <mergeCell ref="B34:D34"/>
    <mergeCell ref="K34:M34"/>
    <mergeCell ref="N34:P34"/>
    <mergeCell ref="B2:D2"/>
    <mergeCell ref="K2:M2"/>
    <mergeCell ref="N2:P2"/>
    <mergeCell ref="B18:D18"/>
    <mergeCell ref="K18:M18"/>
    <mergeCell ref="N18:P1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Strength</vt:lpstr>
      <vt:lpstr>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rlandersramos@towson.edu</dc:creator>
  <cp:lastModifiedBy>rlandersramos@towson.edu</cp:lastModifiedBy>
  <dcterms:created xsi:type="dcterms:W3CDTF">2022-05-08T11:53:48Z</dcterms:created>
  <dcterms:modified xsi:type="dcterms:W3CDTF">2022-05-08T11:55:22Z</dcterms:modified>
</cp:coreProperties>
</file>