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<sst xmlns="http://schemas.openxmlformats.org/spreadsheetml/2006/main" count="83" uniqueCount="39">
  <si>
    <t>Training data</t>
  </si>
  <si>
    <t>Feature vector</t>
  </si>
  <si>
    <t>Unnormalized score (z)</t>
  </si>
  <si>
    <t>Probability</t>
  </si>
  <si>
    <t>Log-likelihood</t>
  </si>
  <si>
    <t>text</t>
  </si>
  <si>
    <t>label</t>
  </si>
  <si>
    <t>hong</t>
  </si>
  <si>
    <t>meow</t>
  </si>
  <si>
    <t>nyan</t>
  </si>
  <si>
    <t>ow</t>
  </si>
  <si>
    <t>woof</t>
  </si>
  <si>
    <t>yawn</t>
  </si>
  <si>
    <t>camel</t>
  </si>
  <si>
    <t>cat</t>
  </si>
  <si>
    <t>dog</t>
  </si>
  <si>
    <t>meow meow yawn</t>
  </si>
  <si>
    <t>nyan yawn ow</t>
  </si>
  <si>
    <t>yawn woof woof</t>
  </si>
  <si>
    <t>x</t>
  </si>
  <si>
    <t>hong ow</t>
  </si>
  <si>
    <t>yawn ow</t>
  </si>
  <si>
    <t>woof hong</t>
  </si>
  <si>
    <t>Learning rate</t>
  </si>
  <si>
    <t>nyan hong</t>
  </si>
  <si>
    <t>Model weight / Model Parameter</t>
  </si>
  <si>
    <t>Gradient</t>
  </si>
  <si>
    <t>Crossentropy loss</t>
  </si>
  <si>
    <t>Updated weight</t>
  </si>
  <si>
    <t>Intercept/bias</t>
  </si>
  <si>
    <t>Exercise</t>
  </si>
  <si>
    <t>1. เติม feature vectors ของข้อมูลแต่ละแถวของ training set</t>
  </si>
  <si>
    <t xml:space="preserve">2. คำนวณ unnormalized scores ของทุก label และทุกแถว </t>
  </si>
  <si>
    <t>3. คำนวณ crossentropy loss</t>
  </si>
  <si>
    <t>4. คำนวณ gradient จาก ตัวอย่างที่ 2 (nyan yawn ow, cat)</t>
  </si>
  <si>
    <t>ผูกสูตร</t>
  </si>
  <si>
    <t>function</t>
  </si>
  <si>
    <t>copy formula</t>
  </si>
  <si>
    <t>lock 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</si>
</sst>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9.0"/>
      <color rgb="FF000000"/>
      <name val="&quot;Helvetica Neue&quot;"/>
    </font>
    <font/>
    <font>
      <sz val="9.0"/>
      <color rgb="FF000000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1" fillId="2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0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readingOrder="0"/>
    </xf>
    <xf borderId="5" fillId="2" fontId="2" numFmtId="0" xfId="0" applyAlignment="1" applyBorder="1" applyFont="1">
      <alignment horizontal="center" readingOrder="0"/>
    </xf>
    <xf borderId="6" fillId="2" fontId="2" numFmtId="0" xfId="0" applyAlignment="1" applyBorder="1" applyFont="1">
      <alignment horizontal="center" readingOrder="0"/>
    </xf>
    <xf borderId="7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8" fillId="2" fontId="2" numFmtId="0" xfId="0" applyAlignment="1" applyBorder="1" applyFont="1">
      <alignment horizontal="center" readingOrder="0"/>
    </xf>
    <xf borderId="0" fillId="3" fontId="4" numFmtId="0" xfId="0" applyAlignment="1" applyFill="1" applyFont="1">
      <alignment horizontal="right" readingOrder="0"/>
    </xf>
    <xf borderId="7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" fillId="0" fontId="5" numFmtId="164" xfId="0" applyBorder="1" applyFont="1" applyNumberFormat="1"/>
    <xf borderId="2" fillId="0" fontId="5" numFmtId="164" xfId="0" applyBorder="1" applyFont="1" applyNumberFormat="1"/>
    <xf borderId="3" fillId="0" fontId="5" numFmtId="164" xfId="0" applyBorder="1" applyFont="1" applyNumberFormat="1"/>
    <xf borderId="7" fillId="0" fontId="5" numFmtId="164" xfId="0" applyBorder="1" applyFont="1" applyNumberFormat="1"/>
    <xf borderId="0" fillId="0" fontId="5" numFmtId="164" xfId="0" applyFont="1" applyNumberFormat="1"/>
    <xf borderId="0" fillId="0" fontId="1" numFmtId="164" xfId="0" applyFont="1" applyNumberFormat="1"/>
    <xf borderId="0" fillId="2" fontId="4" numFmtId="0" xfId="0" applyAlignment="1" applyFont="1">
      <alignment horizontal="right" readingOrder="0"/>
    </xf>
    <xf borderId="8" fillId="0" fontId="5" numFmtId="0" xfId="0" applyAlignment="1" applyBorder="1" applyFont="1">
      <alignment readingOrder="0"/>
    </xf>
    <xf borderId="7" fillId="0" fontId="5" numFmtId="0" xfId="0" applyBorder="1" applyFont="1"/>
    <xf borderId="8" fillId="0" fontId="5" numFmtId="0" xfId="0" applyBorder="1" applyFont="1"/>
    <xf borderId="4" fillId="2" fontId="4" numFmtId="0" xfId="0" applyAlignment="1" applyBorder="1" applyFont="1">
      <alignment horizontal="right" readingOrder="0"/>
    </xf>
    <xf borderId="5" fillId="0" fontId="5" numFmtId="0" xfId="0" applyBorder="1" applyFont="1"/>
    <xf borderId="4" fillId="0" fontId="5" numFmtId="0" xfId="0" applyBorder="1" applyFont="1"/>
    <xf borderId="6" fillId="0" fontId="5" numFmtId="0" xfId="0" applyBorder="1" applyFont="1"/>
    <xf borderId="4" fillId="2" fontId="2" numFmtId="0" xfId="0" applyAlignment="1" applyBorder="1" applyFont="1">
      <alignment horizontal="right" readingOrder="0"/>
    </xf>
    <xf borderId="4" fillId="0" fontId="1" numFmtId="0" xfId="0" applyAlignment="1" applyBorder="1" applyFont="1">
      <alignment readingOrder="0"/>
    </xf>
    <xf borderId="0" fillId="3" fontId="2" numFmtId="0" xfId="0" applyAlignment="1" applyFont="1">
      <alignment horizontal="right" readingOrder="0"/>
    </xf>
    <xf borderId="0" fillId="3" fontId="4" numFmtId="164" xfId="0" applyAlignment="1" applyFont="1" applyNumberFormat="1">
      <alignment horizontal="right" readingOrder="0"/>
    </xf>
    <xf borderId="0" fillId="2" fontId="4" numFmtId="164" xfId="0" applyAlignment="1" applyFont="1" applyNumberFormat="1">
      <alignment horizontal="right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647700</xdr:colOff>
      <xdr:row>22</xdr:row>
      <xdr:rowOff>76200</xdr:rowOff>
    </xdr:from>
    <xdr:ext cx="4933950" cy="6572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5.38"/>
    <col customWidth="1" min="3" max="3" width="6.13"/>
    <col customWidth="1" min="4" max="4" width="5.63"/>
    <col customWidth="1" min="5" max="5" width="5.0"/>
    <col customWidth="1" min="6" max="6" width="5.63"/>
    <col customWidth="1" min="7" max="7" width="6.5"/>
    <col customWidth="1" min="8" max="8" width="6.13"/>
    <col customWidth="1" min="9" max="9" width="7.88"/>
    <col customWidth="1" min="10" max="10" width="7.25"/>
    <col customWidth="1" min="11" max="11" width="6.63"/>
    <col customWidth="1" min="12" max="12" width="7.13"/>
    <col customWidth="1" min="13" max="13" width="6.63"/>
    <col customWidth="1" min="14" max="14" width="7.5"/>
    <col customWidth="1" min="15" max="15" width="7.0"/>
    <col customWidth="1" min="16" max="16" width="7.5"/>
    <col customWidth="1" min="17" max="17" width="7.25"/>
    <col customWidth="1" min="18" max="18" width="7.75"/>
    <col customWidth="1" min="19" max="19" width="7.13"/>
    <col customWidth="1" min="20" max="20" width="6.63"/>
    <col customWidth="1" min="21" max="24" width="6.13"/>
    <col customWidth="1" min="25" max="25" width="7.25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5"/>
      <c r="I1" s="3" t="s">
        <v>2</v>
      </c>
      <c r="J1" s="4"/>
      <c r="K1" s="5"/>
      <c r="L1" s="6" t="s">
        <v>3</v>
      </c>
      <c r="M1" s="4"/>
      <c r="N1" s="5"/>
      <c r="O1" s="6" t="s">
        <v>4</v>
      </c>
      <c r="P1" s="4"/>
      <c r="Q1" s="5"/>
    </row>
    <row r="2">
      <c r="A2" s="7" t="s">
        <v>5</v>
      </c>
      <c r="B2" s="7" t="s">
        <v>6</v>
      </c>
      <c r="C2" s="8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9" t="s">
        <v>12</v>
      </c>
      <c r="I2" s="10" t="s">
        <v>13</v>
      </c>
      <c r="J2" s="11" t="s">
        <v>14</v>
      </c>
      <c r="K2" s="12" t="s">
        <v>15</v>
      </c>
      <c r="L2" s="8" t="s">
        <v>13</v>
      </c>
      <c r="M2" s="7" t="s">
        <v>14</v>
      </c>
      <c r="N2" s="9" t="s">
        <v>15</v>
      </c>
      <c r="O2" s="8" t="s">
        <v>13</v>
      </c>
      <c r="P2" s="7" t="s">
        <v>14</v>
      </c>
      <c r="Q2" s="9" t="s">
        <v>15</v>
      </c>
    </row>
    <row r="3">
      <c r="A3" s="13" t="s">
        <v>16</v>
      </c>
      <c r="B3" s="13" t="s">
        <v>14</v>
      </c>
      <c r="C3" s="14">
        <v>0.0</v>
      </c>
      <c r="D3" s="15">
        <v>1.0</v>
      </c>
      <c r="E3" s="15">
        <v>0.0</v>
      </c>
      <c r="F3" s="15">
        <v>0.0</v>
      </c>
      <c r="G3" s="15">
        <v>0.0</v>
      </c>
      <c r="H3" s="15">
        <v>1.0</v>
      </c>
      <c r="I3" s="16">
        <f t="shared" ref="I3:I4" si="3">SUMPRODUCT($C3:$H3,$C$13:$H$13)+$I$13</f>
        <v>-1.294736</v>
      </c>
      <c r="J3" s="17">
        <f t="shared" ref="J3:J4" si="4">SUMPRODUCT($C3:$H3,$C$14:$H$14)+$I$14</f>
        <v>2.349886</v>
      </c>
      <c r="K3" s="18">
        <f t="shared" ref="K3:K4" si="5">SUMPRODUCT($C3:$H3,$C$15:$H$15)+$I$15</f>
        <v>-1.055149</v>
      </c>
      <c r="L3" s="19">
        <f t="shared" ref="L3:N3" si="1">EXP(I3)/(EXP($I3)+EXP($J3)+EXP($K3))</f>
        <v>0.02466758643</v>
      </c>
      <c r="M3" s="19">
        <f t="shared" si="1"/>
        <v>0.9439867137</v>
      </c>
      <c r="N3" s="19">
        <f t="shared" si="1"/>
        <v>0.03134569984</v>
      </c>
      <c r="O3" s="20">
        <f t="shared" ref="O3:Q3" si="2">LOG(L3,EXP(1))</f>
        <v>-3.702265187</v>
      </c>
      <c r="P3" s="21">
        <f t="shared" si="2"/>
        <v>-0.05764318738</v>
      </c>
      <c r="Q3" s="20">
        <f t="shared" si="2"/>
        <v>-3.462678187</v>
      </c>
    </row>
    <row r="4">
      <c r="A4" s="22" t="s">
        <v>17</v>
      </c>
      <c r="B4" s="22" t="s">
        <v>14</v>
      </c>
      <c r="C4" s="14">
        <v>0.0</v>
      </c>
      <c r="D4" s="15">
        <v>0.0</v>
      </c>
      <c r="E4" s="15">
        <v>1.0</v>
      </c>
      <c r="F4" s="15">
        <v>1.0</v>
      </c>
      <c r="G4" s="15">
        <v>0.0</v>
      </c>
      <c r="H4" s="23">
        <v>1.0</v>
      </c>
      <c r="I4" s="16">
        <f t="shared" si="3"/>
        <v>-0.623923</v>
      </c>
      <c r="J4" s="17">
        <f t="shared" si="4"/>
        <v>2.122389</v>
      </c>
      <c r="K4" s="18">
        <f t="shared" si="5"/>
        <v>-1.498466</v>
      </c>
      <c r="L4" s="19">
        <f t="shared" ref="L4:N4" si="6">EXP(I4)/(EXP($I4)+EXP($J4)+EXP($K4))</f>
        <v>0.05881626153</v>
      </c>
      <c r="M4" s="19">
        <f t="shared" si="6"/>
        <v>0.9166542655</v>
      </c>
      <c r="N4" s="19">
        <f t="shared" si="6"/>
        <v>0.02452947298</v>
      </c>
      <c r="O4" s="20">
        <f t="shared" ref="O4:Q4" si="7">LOG(L4,EXP(1))</f>
        <v>-2.833336906</v>
      </c>
      <c r="P4" s="21">
        <f t="shared" si="7"/>
        <v>-0.08702490564</v>
      </c>
      <c r="Q4" s="20">
        <f t="shared" si="7"/>
        <v>-3.707879906</v>
      </c>
    </row>
    <row r="5">
      <c r="A5" s="13" t="s">
        <v>18</v>
      </c>
      <c r="B5" s="13" t="s">
        <v>15</v>
      </c>
      <c r="C5" s="24"/>
      <c r="H5" s="25"/>
      <c r="I5" s="24"/>
      <c r="K5" s="25"/>
      <c r="L5" s="24"/>
      <c r="N5" s="25"/>
      <c r="Q5" s="1" t="s">
        <v>19</v>
      </c>
    </row>
    <row r="6">
      <c r="A6" s="22" t="s">
        <v>20</v>
      </c>
      <c r="B6" s="22" t="s">
        <v>15</v>
      </c>
      <c r="C6" s="24"/>
      <c r="H6" s="25"/>
      <c r="I6" s="24"/>
      <c r="K6" s="25"/>
      <c r="L6" s="24"/>
      <c r="N6" s="25"/>
      <c r="Q6" s="1" t="s">
        <v>19</v>
      </c>
    </row>
    <row r="7">
      <c r="A7" s="13" t="s">
        <v>21</v>
      </c>
      <c r="B7" s="13" t="s">
        <v>13</v>
      </c>
      <c r="C7" s="24"/>
      <c r="H7" s="25"/>
      <c r="I7" s="24"/>
      <c r="K7" s="25"/>
      <c r="L7" s="24"/>
      <c r="N7" s="25"/>
      <c r="O7" s="1" t="s">
        <v>19</v>
      </c>
    </row>
    <row r="8">
      <c r="A8" s="22" t="s">
        <v>20</v>
      </c>
      <c r="B8" s="22" t="s">
        <v>13</v>
      </c>
      <c r="C8" s="24"/>
      <c r="H8" s="25"/>
      <c r="I8" s="24"/>
      <c r="K8" s="25"/>
      <c r="L8" s="24"/>
      <c r="N8" s="25"/>
      <c r="O8" s="1" t="s">
        <v>19</v>
      </c>
    </row>
    <row r="9">
      <c r="A9" s="13" t="s">
        <v>22</v>
      </c>
      <c r="B9" s="13" t="s">
        <v>15</v>
      </c>
      <c r="C9" s="24"/>
      <c r="H9" s="25"/>
      <c r="I9" s="24"/>
      <c r="K9" s="25"/>
      <c r="L9" s="24"/>
      <c r="N9" s="25"/>
      <c r="Q9" s="1" t="s">
        <v>19</v>
      </c>
      <c r="T9" s="15" t="s">
        <v>23</v>
      </c>
    </row>
    <row r="10">
      <c r="A10" s="26" t="s">
        <v>24</v>
      </c>
      <c r="B10" s="26" t="s">
        <v>15</v>
      </c>
      <c r="C10" s="27"/>
      <c r="D10" s="28"/>
      <c r="E10" s="28"/>
      <c r="F10" s="28"/>
      <c r="G10" s="28"/>
      <c r="H10" s="29"/>
      <c r="I10" s="27"/>
      <c r="J10" s="28"/>
      <c r="K10" s="29"/>
      <c r="L10" s="27"/>
      <c r="M10" s="28"/>
      <c r="N10" s="29"/>
      <c r="Q10" s="1" t="s">
        <v>19</v>
      </c>
      <c r="T10" s="15">
        <v>0.1</v>
      </c>
    </row>
    <row r="11">
      <c r="C11" s="1" t="s">
        <v>25</v>
      </c>
      <c r="I11" s="2"/>
      <c r="K11" s="1" t="s">
        <v>26</v>
      </c>
      <c r="N11" s="15" t="s">
        <v>27</v>
      </c>
      <c r="S11" s="1" t="s">
        <v>28</v>
      </c>
    </row>
    <row r="12">
      <c r="C12" s="30" t="s">
        <v>7</v>
      </c>
      <c r="D12" s="30" t="s">
        <v>8</v>
      </c>
      <c r="E12" s="30" t="s">
        <v>9</v>
      </c>
      <c r="F12" s="30" t="s">
        <v>10</v>
      </c>
      <c r="G12" s="30" t="s">
        <v>11</v>
      </c>
      <c r="H12" s="30" t="s">
        <v>12</v>
      </c>
      <c r="I12" s="31" t="s">
        <v>29</v>
      </c>
      <c r="K12" s="30" t="s">
        <v>7</v>
      </c>
      <c r="L12" s="30" t="s">
        <v>8</v>
      </c>
      <c r="M12" s="30" t="s">
        <v>9</v>
      </c>
      <c r="N12" s="30" t="s">
        <v>10</v>
      </c>
      <c r="O12" s="30" t="s">
        <v>11</v>
      </c>
      <c r="P12" s="30" t="s">
        <v>12</v>
      </c>
      <c r="Q12" s="31" t="s">
        <v>29</v>
      </c>
      <c r="S12" s="30" t="s">
        <v>7</v>
      </c>
      <c r="T12" s="30" t="s">
        <v>8</v>
      </c>
      <c r="U12" s="30" t="s">
        <v>9</v>
      </c>
      <c r="V12" s="30" t="s">
        <v>10</v>
      </c>
      <c r="W12" s="30" t="s">
        <v>11</v>
      </c>
      <c r="X12" s="30" t="s">
        <v>12</v>
      </c>
      <c r="Y12" s="31" t="s">
        <v>29</v>
      </c>
    </row>
    <row r="13">
      <c r="B13" s="32" t="s">
        <v>13</v>
      </c>
      <c r="C13" s="33">
        <v>-0.162228</v>
      </c>
      <c r="D13" s="33">
        <v>-1.061361</v>
      </c>
      <c r="E13" s="33">
        <v>-2.524037</v>
      </c>
      <c r="F13" s="33">
        <v>2.133489</v>
      </c>
      <c r="G13" s="33">
        <v>-1.018174</v>
      </c>
      <c r="H13" s="33">
        <v>0.161942</v>
      </c>
      <c r="I13" s="13">
        <v>-0.395317</v>
      </c>
      <c r="K13" s="33">
        <f t="shared" ref="K13:P13" si="8">($L$3-0)*C3</f>
        <v>0</v>
      </c>
      <c r="L13" s="33">
        <f t="shared" si="8"/>
        <v>0.02466758643</v>
      </c>
      <c r="M13" s="33">
        <f t="shared" si="8"/>
        <v>0</v>
      </c>
      <c r="N13" s="33">
        <f t="shared" si="8"/>
        <v>0</v>
      </c>
      <c r="O13" s="33">
        <f t="shared" si="8"/>
        <v>0</v>
      </c>
      <c r="P13" s="33">
        <f t="shared" si="8"/>
        <v>0.02466758643</v>
      </c>
      <c r="Q13" s="33">
        <f>($L$3-0)*1</f>
        <v>0.02466758643</v>
      </c>
      <c r="S13" s="33">
        <f t="shared" ref="S13:Y13" si="9">C13-$T$10*K13</f>
        <v>-0.162228</v>
      </c>
      <c r="T13" s="33">
        <f t="shared" si="9"/>
        <v>-1.063827759</v>
      </c>
      <c r="U13" s="33">
        <f t="shared" si="9"/>
        <v>-2.524037</v>
      </c>
      <c r="V13" s="33">
        <f t="shared" si="9"/>
        <v>2.133489</v>
      </c>
      <c r="W13" s="33">
        <f t="shared" si="9"/>
        <v>-1.018174</v>
      </c>
      <c r="X13" s="33">
        <f t="shared" si="9"/>
        <v>0.1594752414</v>
      </c>
      <c r="Y13" s="33">
        <f t="shared" si="9"/>
        <v>-0.3977837586</v>
      </c>
    </row>
    <row r="14">
      <c r="B14" s="2" t="s">
        <v>14</v>
      </c>
      <c r="C14" s="34">
        <v>-1.348017</v>
      </c>
      <c r="D14" s="34">
        <v>2.408819</v>
      </c>
      <c r="E14" s="34">
        <v>2.541501</v>
      </c>
      <c r="F14" s="34">
        <v>-0.360179</v>
      </c>
      <c r="G14" s="34">
        <v>-1.091205</v>
      </c>
      <c r="H14" s="34">
        <v>1.3477</v>
      </c>
      <c r="I14" s="22">
        <v>-1.406633</v>
      </c>
      <c r="K14" s="34">
        <f t="shared" ref="K14:P14" si="10">($M$3-1)*C3</f>
        <v>0</v>
      </c>
      <c r="L14" s="34">
        <f t="shared" si="10"/>
        <v>-0.05601328628</v>
      </c>
      <c r="M14" s="34">
        <f t="shared" si="10"/>
        <v>0</v>
      </c>
      <c r="N14" s="34">
        <f t="shared" si="10"/>
        <v>0</v>
      </c>
      <c r="O14" s="34">
        <f t="shared" si="10"/>
        <v>0</v>
      </c>
      <c r="P14" s="34">
        <f t="shared" si="10"/>
        <v>-0.05601328628</v>
      </c>
      <c r="Q14" s="34">
        <f>($M$3-1)*1</f>
        <v>-0.05601328628</v>
      </c>
      <c r="S14" s="33">
        <f t="shared" ref="S14:Y14" si="11">C14-$T$10*K14</f>
        <v>-1.348017</v>
      </c>
      <c r="T14" s="33">
        <f t="shared" si="11"/>
        <v>2.414420329</v>
      </c>
      <c r="U14" s="33">
        <f t="shared" si="11"/>
        <v>2.541501</v>
      </c>
      <c r="V14" s="33">
        <f t="shared" si="11"/>
        <v>-0.360179</v>
      </c>
      <c r="W14" s="33">
        <f t="shared" si="11"/>
        <v>-1.091205</v>
      </c>
      <c r="X14" s="33">
        <f t="shared" si="11"/>
        <v>1.353301329</v>
      </c>
      <c r="Y14" s="33">
        <f t="shared" si="11"/>
        <v>-1.401031671</v>
      </c>
    </row>
    <row r="15">
      <c r="B15" s="32" t="s">
        <v>15</v>
      </c>
      <c r="C15" s="33">
        <v>1.510244</v>
      </c>
      <c r="D15" s="33">
        <v>-1.347458</v>
      </c>
      <c r="E15" s="33">
        <v>-0.017464</v>
      </c>
      <c r="F15" s="33">
        <v>-1.773311</v>
      </c>
      <c r="G15" s="33">
        <v>2.109379</v>
      </c>
      <c r="H15" s="33">
        <v>-1.509642</v>
      </c>
      <c r="I15" s="13">
        <v>1.801951</v>
      </c>
      <c r="K15" s="33">
        <f t="shared" ref="K15:P15" si="12">($N$3-1)*C3</f>
        <v>0</v>
      </c>
      <c r="L15" s="33">
        <f t="shared" si="12"/>
        <v>-0.9686543002</v>
      </c>
      <c r="M15" s="33">
        <f t="shared" si="12"/>
        <v>0</v>
      </c>
      <c r="N15" s="33">
        <f t="shared" si="12"/>
        <v>0</v>
      </c>
      <c r="O15" s="33">
        <f t="shared" si="12"/>
        <v>0</v>
      </c>
      <c r="P15" s="33">
        <f t="shared" si="12"/>
        <v>-0.9686543002</v>
      </c>
      <c r="Q15" s="33">
        <f>($N$3-1)*1</f>
        <v>-0.9686543002</v>
      </c>
      <c r="S15" s="33">
        <f t="shared" ref="S15:Y15" si="13">C15-$T$10*K15</f>
        <v>1.510244</v>
      </c>
      <c r="T15" s="33">
        <f t="shared" si="13"/>
        <v>-1.25059257</v>
      </c>
      <c r="U15" s="33">
        <f t="shared" si="13"/>
        <v>-0.017464</v>
      </c>
      <c r="V15" s="33">
        <f t="shared" si="13"/>
        <v>-1.773311</v>
      </c>
      <c r="W15" s="33">
        <f t="shared" si="13"/>
        <v>2.109379</v>
      </c>
      <c r="X15" s="33">
        <f t="shared" si="13"/>
        <v>-1.41277657</v>
      </c>
      <c r="Y15" s="33">
        <f t="shared" si="13"/>
        <v>1.89881643</v>
      </c>
    </row>
    <row r="17">
      <c r="A17" s="15" t="s">
        <v>30</v>
      </c>
    </row>
    <row r="18">
      <c r="A18" s="15" t="s">
        <v>31</v>
      </c>
    </row>
    <row r="19">
      <c r="A19" s="15" t="s">
        <v>32</v>
      </c>
    </row>
    <row r="20">
      <c r="A20" s="15" t="s">
        <v>33</v>
      </c>
    </row>
    <row r="21">
      <c r="A21" s="15" t="s">
        <v>34</v>
      </c>
    </row>
  </sheetData>
  <mergeCells count="4">
    <mergeCell ref="C1:H1"/>
    <mergeCell ref="I1:K1"/>
    <mergeCell ref="L1:N1"/>
    <mergeCell ref="O1:Q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5">
        <v>10.0</v>
      </c>
      <c r="B2" s="15">
        <v>13.0</v>
      </c>
      <c r="C2" s="35">
        <f>A2*B2</f>
        <v>130</v>
      </c>
      <c r="D2" s="15" t="s">
        <v>35</v>
      </c>
    </row>
    <row r="3">
      <c r="B3" s="15">
        <v>4.0</v>
      </c>
      <c r="C3" s="35">
        <f>SQRT(B3)</f>
        <v>2</v>
      </c>
      <c r="D3" s="15" t="s">
        <v>36</v>
      </c>
    </row>
    <row r="4">
      <c r="B4" s="15">
        <v>100.0</v>
      </c>
      <c r="C4" s="35">
        <f t="shared" ref="C4:C5" si="1">LOG(B4, 10)</f>
        <v>2</v>
      </c>
      <c r="D4" s="15" t="s">
        <v>36</v>
      </c>
    </row>
    <row r="5">
      <c r="B5" s="15">
        <v>1000.0</v>
      </c>
      <c r="C5" s="35">
        <f t="shared" si="1"/>
        <v>3</v>
      </c>
      <c r="D5" s="15" t="s">
        <v>37</v>
      </c>
      <c r="F5" s="15">
        <v>10.0</v>
      </c>
    </row>
    <row r="6">
      <c r="B6" s="15">
        <v>10000.0</v>
      </c>
      <c r="C6" s="35">
        <f t="shared" ref="C6:C7" si="2">LOG(B6,$F$5)</f>
        <v>4</v>
      </c>
    </row>
    <row r="7">
      <c r="B7" s="15">
        <v>100000.0</v>
      </c>
      <c r="C7" s="35">
        <f t="shared" si="2"/>
        <v>5</v>
      </c>
      <c r="D7" s="15" t="s">
        <v>38</v>
      </c>
    </row>
  </sheetData>
  <drawing r:id="rId1"/>
</worksheet>
</file>