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heet1" sheetId="2" r:id="rId5"/>
    <sheet state="visible" name="Sheet2" sheetId="3" r:id="rId6"/>
    <sheet state="visible" name="Sheet3" sheetId="4" r:id="rId7"/>
  </sheets>
  <definedNames/>
  <calcPr/>
</workbook>
</file>

<file path=xl/sharedStrings.xml><?xml version="1.0" encoding="utf-8"?>
<sst xmlns="http://schemas.openxmlformats.org/spreadsheetml/2006/main" count="289" uniqueCount="226">
  <si>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</si>
  <si>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t>Taken from the Final Set-1 OG</t>
  </si>
  <si>
    <r>
      <rPr>
        <rFont val="Arial"/>
        <b/>
        <color theme="1"/>
        <sz val="12.0"/>
      </rPr>
      <t xml:space="preserve">Step 2:
</t>
    </r>
    <r>
      <rPr>
        <rFont val="Arial"/>
        <b val="0"/>
        <color theme="1"/>
        <sz val="12.0"/>
      </rPr>
      <t>- After signing in, make a copy of the question sheet.
- Rename this copy to "&lt;your_name&gt;_OLA (B1-B4)"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</si>
  <si>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</si>
  <si>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3 sheets named "Sheet 1" and "Sheet 2" and "Sheet 3". Each sheet contains a data set, instructions and questions based on the data set. Please follow the instruction to complete the reports.</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</si>
  <si>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</si>
  <si>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r>
      <rPr>
        <rFont val="Arial"/>
        <b/>
        <color theme="1"/>
        <sz val="12.0"/>
      </rPr>
      <t xml:space="preserve">
</t>
    </r>
  </si>
  <si>
    <r>
      <rPr>
        <rFont val="Arial"/>
        <b/>
        <sz val="12.0"/>
        <u/>
      </rPr>
      <t>Form Link:</t>
    </r>
    <r>
      <rPr>
        <rFont val="Arial"/>
        <b/>
        <color rgb="FF1155CC"/>
        <sz val="12.0"/>
        <u/>
      </rPr>
      <t xml:space="preserve"> </t>
    </r>
    <r>
      <rPr>
        <rFont val="Arial"/>
        <b/>
        <color rgb="FF1155CC"/>
        <sz val="12.0"/>
        <u/>
      </rPr>
      <t>https://docs.google.com/forms/d/156uwaoUFPlqyECI3Da89-OKtpHpbu-PdmeoCqU5WCH8/edit</t>
    </r>
  </si>
  <si>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</si>
  <si>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INSTRUCTIONS</t>
  </si>
  <si>
    <t>Student Name</t>
  </si>
  <si>
    <t>Math</t>
  </si>
  <si>
    <t>Science</t>
  </si>
  <si>
    <t>English</t>
  </si>
  <si>
    <t>History</t>
  </si>
  <si>
    <t>Physical education</t>
  </si>
  <si>
    <t>Total Score</t>
  </si>
  <si>
    <t>Grade</t>
  </si>
  <si>
    <t>Math Result</t>
  </si>
  <si>
    <t>Science Result</t>
  </si>
  <si>
    <t>English Result</t>
  </si>
  <si>
    <t>History Result</t>
  </si>
  <si>
    <t>Physical education Result</t>
  </si>
  <si>
    <t>Pass Count</t>
  </si>
  <si>
    <t>Final Result_1</t>
  </si>
  <si>
    <t>Final Result_2</t>
  </si>
  <si>
    <t>Aditi Kumar</t>
  </si>
  <si>
    <r>
      <rPr>
        <rFont val="Arial"/>
        <b/>
        <color theme="1"/>
      </rPr>
      <t>Total Score:</t>
    </r>
    <r>
      <rPr>
        <rFont val="Arial"/>
        <color theme="1"/>
      </rPr>
      <t xml:space="preserve"> Calculate the total marks scored in all five tests</t>
    </r>
  </si>
  <si>
    <t>Arjun Rao</t>
  </si>
  <si>
    <r>
      <rPr>
        <rFont val="Arial"/>
        <b/>
        <color theme="1"/>
      </rPr>
      <t>Grade :</t>
    </r>
    <r>
      <rPr>
        <rFont val="Arial"/>
        <color theme="1"/>
      </rPr>
      <t xml:space="preserve"> If total score is greater than or equal to 350 , "Grade A" else "Grade B"</t>
    </r>
  </si>
  <si>
    <t>Bhavana Menon</t>
  </si>
  <si>
    <r>
      <rPr>
        <rFont val="Arial"/>
        <b/>
        <color theme="1"/>
      </rPr>
      <t>Math Result:</t>
    </r>
    <r>
      <rPr>
        <rFont val="Arial"/>
        <color theme="1"/>
      </rPr>
      <t xml:space="preserve"> If Math score is equal to greater than 40 , "Pass" else "Fail"</t>
    </r>
  </si>
  <si>
    <t>Chaitanya Nair</t>
  </si>
  <si>
    <r>
      <rPr>
        <rFont val="Arial"/>
        <b/>
        <color theme="1"/>
      </rPr>
      <t>Science Result:</t>
    </r>
    <r>
      <rPr>
        <rFont val="Arial"/>
        <color theme="1"/>
      </rPr>
      <t xml:space="preserve"> If Science score is equal to greater than 40 , "Pass" else "Fail"</t>
    </r>
  </si>
  <si>
    <t>Deepika Iyer</t>
  </si>
  <si>
    <r>
      <rPr>
        <rFont val="Arial"/>
        <b/>
        <color theme="1"/>
      </rPr>
      <t>English Result:</t>
    </r>
    <r>
      <rPr>
        <rFont val="Arial"/>
        <color theme="1"/>
      </rPr>
      <t xml:space="preserve"> If English score is equal to greater than 40 , "Pass" else "Fail"</t>
    </r>
  </si>
  <si>
    <t>Esha Pillai</t>
  </si>
  <si>
    <r>
      <rPr>
        <rFont val="Arial"/>
        <b/>
        <color theme="1"/>
      </rPr>
      <t>History Result:</t>
    </r>
    <r>
      <rPr>
        <rFont val="Arial"/>
        <color theme="1"/>
      </rPr>
      <t xml:space="preserve"> If History score is equal to greater than 40 , "Pass" else "Fail"</t>
    </r>
  </si>
  <si>
    <t>Farhan Reddy</t>
  </si>
  <si>
    <r>
      <rPr>
        <rFont val="Arial"/>
        <b/>
        <color theme="1"/>
      </rPr>
      <t>Physical education Result</t>
    </r>
    <r>
      <rPr>
        <rFont val="Arial"/>
        <color theme="1"/>
      </rPr>
      <t>: If Physical education score is equal to greater than 40 , "Pass" else "Fail"</t>
    </r>
  </si>
  <si>
    <t>Gayatri Deshmukh</t>
  </si>
  <si>
    <r>
      <rPr>
        <rFont val="Arial"/>
        <b/>
        <color theme="1"/>
      </rPr>
      <t>Pass Count:</t>
    </r>
    <r>
      <rPr>
        <rFont val="Arial"/>
        <color theme="1"/>
      </rPr>
      <t xml:space="preserve"> Count the number of tests in which a student has passed</t>
    </r>
  </si>
  <si>
    <t>Harish Krishnan</t>
  </si>
  <si>
    <r>
      <rPr>
        <rFont val="Arial"/>
        <b/>
        <color theme="1"/>
      </rPr>
      <t>Final Result_1:</t>
    </r>
    <r>
      <rPr>
        <rFont val="Arial"/>
        <color theme="1"/>
      </rPr>
      <t xml:space="preserve"> If "Pass count"  is equal to 5 , "Pass" else "Fail"</t>
    </r>
  </si>
  <si>
    <t>Ishani Patel</t>
  </si>
  <si>
    <r>
      <rPr>
        <rFont val="Arial"/>
        <b/>
        <color theme="1"/>
      </rPr>
      <t xml:space="preserve">Final Result_2: </t>
    </r>
    <r>
      <rPr>
        <rFont val="Arial"/>
        <color theme="1"/>
      </rPr>
      <t>If  "Final Result_1" is equal to "Pass" , "Grade" (Column K) of the student  else ""Final Result_1"</t>
    </r>
  </si>
  <si>
    <t>Janani Subramanian</t>
  </si>
  <si>
    <t>Karthik Prasad</t>
  </si>
  <si>
    <t>Lakshmi Venkat</t>
  </si>
  <si>
    <t>Madhav Sundaram</t>
  </si>
  <si>
    <t>Nandini Rao</t>
  </si>
  <si>
    <t>Omkar Iyengar</t>
  </si>
  <si>
    <t>Priya Kumar</t>
  </si>
  <si>
    <t>Rajesh Singh</t>
  </si>
  <si>
    <t>Saanvi Raghavan</t>
  </si>
  <si>
    <t>Tarun Menon</t>
  </si>
  <si>
    <t>Uma Shankar</t>
  </si>
  <si>
    <t>Varsha Joshi</t>
  </si>
  <si>
    <t>Yuvraj Patel</t>
  </si>
  <si>
    <t>Zara Sharma</t>
  </si>
  <si>
    <t>Aditya Nair</t>
  </si>
  <si>
    <t>Bhuvaneshwari Pillai</t>
  </si>
  <si>
    <t>Charan Reddy</t>
  </si>
  <si>
    <t>Divya Krishnan</t>
  </si>
  <si>
    <t>Eesha Gupta</t>
  </si>
  <si>
    <t>Faisal Khan</t>
  </si>
  <si>
    <t>Gauri Iyer</t>
  </si>
  <si>
    <t>Hema Rao</t>
  </si>
  <si>
    <t>Ishaan Desai</t>
  </si>
  <si>
    <t>Jyothi Kumar</t>
  </si>
  <si>
    <t>Kavya Menon</t>
  </si>
  <si>
    <t>Latha Rajan</t>
  </si>
  <si>
    <t>Madan Swaminathan</t>
  </si>
  <si>
    <t>Nisha Rao</t>
  </si>
  <si>
    <t>Omkar Rajesh</t>
  </si>
  <si>
    <t>Pranav Sundaram</t>
  </si>
  <si>
    <t>Radha Iyengar</t>
  </si>
  <si>
    <t>Sakshi Patel</t>
  </si>
  <si>
    <t>Tejas Sharma</t>
  </si>
  <si>
    <t>Udayan Nair</t>
  </si>
  <si>
    <t>Vaishnavi Joshi</t>
  </si>
  <si>
    <t>Yamini Krishnan</t>
  </si>
  <si>
    <t>Akshay Reddy</t>
  </si>
  <si>
    <t>Bhargavi Venkataraman</t>
  </si>
  <si>
    <t>Chandru Menon</t>
  </si>
  <si>
    <t>Devika Shankar</t>
  </si>
  <si>
    <t>Ekta Singh</t>
  </si>
  <si>
    <t>Gopalakrishnan Iyer</t>
  </si>
  <si>
    <t>Harini Patel</t>
  </si>
  <si>
    <t>Indira Kumar</t>
  </si>
  <si>
    <t>Jayaram Rao</t>
  </si>
  <si>
    <t>Kalyani Sundaram</t>
  </si>
  <si>
    <t>Lavanya Rajesh</t>
  </si>
  <si>
    <t>Mahesh Iyengar</t>
  </si>
  <si>
    <t>Nandita Raghavan</t>
  </si>
  <si>
    <t>Ojas Menon</t>
  </si>
  <si>
    <t>Pavithra Shankar</t>
  </si>
  <si>
    <t>Rahul Joshi</t>
  </si>
  <si>
    <t>Sangeeta Desai</t>
  </si>
  <si>
    <t>Tarun Krishnan</t>
  </si>
  <si>
    <t>Usha Reddy</t>
  </si>
  <si>
    <t>Vani Pillai</t>
  </si>
  <si>
    <t>Yogesh Swaminathan</t>
  </si>
  <si>
    <t>Zoya Nair</t>
  </si>
  <si>
    <t>Anand Menon</t>
  </si>
  <si>
    <t>Bhanu Iyer</t>
  </si>
  <si>
    <t>Chitra Rao</t>
  </si>
  <si>
    <t>Deepak Sundaram</t>
  </si>
  <si>
    <t>Eshaan Raghavan</t>
  </si>
  <si>
    <t>Fatima Patel</t>
  </si>
  <si>
    <t>Girish Joshi</t>
  </si>
  <si>
    <t>Haritha Nair</t>
  </si>
  <si>
    <t>Ishita Rajan</t>
  </si>
  <si>
    <t>Jagan Sharma</t>
  </si>
  <si>
    <t>Kirti Krishnan</t>
  </si>
  <si>
    <t>Lekha Iyengar</t>
  </si>
  <si>
    <t>Manoj Venkat</t>
  </si>
  <si>
    <t>Nandini Patel</t>
  </si>
  <si>
    <t>Omkar Deshpande</t>
  </si>
  <si>
    <t>Pavani Reddy</t>
  </si>
  <si>
    <t>Raghu Kumar</t>
  </si>
  <si>
    <t>Saira Menon</t>
  </si>
  <si>
    <t>Tanya Iyer</t>
  </si>
  <si>
    <t>Utkarsh Rao</t>
  </si>
  <si>
    <t>Vandana Joshi</t>
  </si>
  <si>
    <t>Yashwanth Sundaram</t>
  </si>
  <si>
    <t>Zara Iyengar</t>
  </si>
  <si>
    <t>Aditi Nair</t>
  </si>
  <si>
    <t>Bhuvana Rajan</t>
  </si>
  <si>
    <t>Chandra Shekhar Menon</t>
  </si>
  <si>
    <t>Deepthi Sharma</t>
  </si>
  <si>
    <t>Ekansh Patel</t>
  </si>
  <si>
    <t>Falguni Krishnan</t>
  </si>
  <si>
    <t>Gautham Iyer</t>
  </si>
  <si>
    <t>Harini Rao</t>
  </si>
  <si>
    <t>Ishanvi Sundaram</t>
  </si>
  <si>
    <t xml:space="preserve">Bengaluru International College has a criteria for selecting students with a total of marks greater than or equal to 200. Determine the eligibility of the following students. Total Marks includes 3 subjects English, Physical education, and Math </t>
  </si>
  <si>
    <t xml:space="preserve">Instructions for Table -1 </t>
  </si>
  <si>
    <t xml:space="preserve">Physical education </t>
  </si>
  <si>
    <t>Eligibility</t>
  </si>
  <si>
    <r>
      <rPr>
        <rFont val="Arial"/>
        <b/>
        <color theme="1"/>
      </rPr>
      <t xml:space="preserve">English : </t>
    </r>
    <r>
      <rPr>
        <rFont val="Arial"/>
        <b val="0"/>
        <color theme="1"/>
      </rPr>
      <t>Retrieve the English marks from Sheet1</t>
    </r>
  </si>
  <si>
    <r>
      <rPr>
        <rFont val="Arial"/>
        <b/>
        <color theme="1"/>
      </rPr>
      <t xml:space="preserve">Physical education: </t>
    </r>
    <r>
      <rPr>
        <rFont val="Arial"/>
        <b val="0"/>
        <color theme="1"/>
      </rPr>
      <t>Retrieve the Physical education Result marks from Sheet1</t>
    </r>
  </si>
  <si>
    <r>
      <rPr>
        <rFont val="Arial"/>
        <b/>
        <color theme="1"/>
      </rPr>
      <t xml:space="preserve">Math:  </t>
    </r>
    <r>
      <rPr>
        <rFont val="Arial"/>
        <b val="0"/>
        <color theme="1"/>
      </rPr>
      <t>Retrieve the Math marks from Sheet1</t>
    </r>
  </si>
  <si>
    <r>
      <rPr>
        <rFont val="Arial"/>
        <b/>
        <color theme="1"/>
      </rPr>
      <t xml:space="preserve">Total Score: </t>
    </r>
    <r>
      <rPr>
        <rFont val="Arial"/>
        <b val="0"/>
        <color theme="1"/>
      </rPr>
      <t>Calculate the total marks in all three subject.</t>
    </r>
  </si>
  <si>
    <r>
      <rPr>
        <rFont val="Arial"/>
        <b/>
        <color theme="1"/>
      </rPr>
      <t>Eligibility:</t>
    </r>
    <r>
      <rPr>
        <rFont val="Arial"/>
        <b val="0"/>
        <color theme="1"/>
      </rPr>
      <t xml:space="preserve"> If the total marks is equal to greater than 200, "Eligible" else "Not Eligible". </t>
    </r>
  </si>
  <si>
    <t>Goa International College has a criteria for selecting students with a total of marks greater than 400 and who achieve a 'Grade A'. Determine the eligibility of the following students</t>
  </si>
  <si>
    <t>Instructions for Table -2</t>
  </si>
  <si>
    <t>Total</t>
  </si>
  <si>
    <t>1st Eligibility</t>
  </si>
  <si>
    <t>2nd Eligibility</t>
  </si>
  <si>
    <t>Count Eligibility</t>
  </si>
  <si>
    <t>Final Eligibility</t>
  </si>
  <si>
    <r>
      <rPr>
        <rFont val="Arial"/>
        <b/>
        <color theme="1"/>
      </rPr>
      <t xml:space="preserve">Grade: </t>
    </r>
    <r>
      <rPr>
        <rFont val="Arial"/>
        <b val="0"/>
        <color theme="1"/>
      </rPr>
      <t>Retrieve the grade from Sheet1</t>
    </r>
  </si>
  <si>
    <r>
      <rPr>
        <rFont val="Arial"/>
        <b/>
        <color theme="1"/>
      </rPr>
      <t xml:space="preserve">Total: </t>
    </r>
    <r>
      <rPr>
        <rFont val="Arial"/>
        <b val="0"/>
        <color theme="1"/>
      </rPr>
      <t>Retrieve the "Total Score" from Sheet1</t>
    </r>
  </si>
  <si>
    <r>
      <rPr>
        <rFont val="Arial"/>
        <b/>
        <color theme="1"/>
      </rPr>
      <t>1st Eligibility:</t>
    </r>
    <r>
      <rPr>
        <rFont val="Arial"/>
        <b val="0"/>
        <color theme="1"/>
      </rPr>
      <t xml:space="preserve"> If the grade is "Grade A" , "Eligible" else "Not Eligible"</t>
    </r>
  </si>
  <si>
    <r>
      <rPr>
        <rFont val="Arial"/>
        <b/>
        <color theme="1"/>
      </rPr>
      <t xml:space="preserve">2nd Eligibility: </t>
    </r>
    <r>
      <rPr>
        <rFont val="Arial"/>
        <b val="0"/>
        <color theme="1"/>
      </rPr>
      <t xml:space="preserve"> If the "Total" is more than 400 , "Eligible" else "Not Eligible"</t>
    </r>
  </si>
  <si>
    <r>
      <rPr>
        <rFont val="Arial"/>
        <b/>
        <color theme="1"/>
      </rPr>
      <t xml:space="preserve">Count Eligibility: </t>
    </r>
    <r>
      <rPr>
        <rFont val="Arial"/>
        <b val="0"/>
        <color theme="1"/>
      </rPr>
      <t>Count the "Eligible"  in 1st and 2nd eligibility.</t>
    </r>
  </si>
  <si>
    <r>
      <rPr>
        <rFont val="Arial"/>
        <b/>
        <color theme="1"/>
      </rPr>
      <t xml:space="preserve">Final Eligibility: </t>
    </r>
    <r>
      <rPr>
        <rFont val="Arial"/>
        <b val="0"/>
        <color theme="1"/>
      </rPr>
      <t xml:space="preserve">  If the "Count Eligibility" is equal to 2 , "Eligible" else "Not Eligible"</t>
    </r>
  </si>
  <si>
    <t>Mumbai International College has a criteria for selecting students with a Total Weighted score greater than 50 . Determine the eligibility of the following students</t>
  </si>
  <si>
    <t>Subject</t>
  </si>
  <si>
    <t>Weight %</t>
  </si>
  <si>
    <t>Total Weighted Score</t>
  </si>
  <si>
    <t>Physical Education</t>
  </si>
  <si>
    <t>Greater than 50</t>
  </si>
  <si>
    <t>Eligible</t>
  </si>
  <si>
    <t>Less than 50</t>
  </si>
  <si>
    <t>Not Eligible</t>
  </si>
  <si>
    <t>Weighted Physical Education</t>
  </si>
  <si>
    <t>Weighted Math</t>
  </si>
  <si>
    <t>Weighted English</t>
  </si>
  <si>
    <t>Total Weighted score</t>
  </si>
  <si>
    <t>Instructions for Table -3</t>
  </si>
  <si>
    <r>
      <rPr>
        <rFont val="Arial"/>
        <b/>
        <color rgb="FF000000"/>
      </rPr>
      <t xml:space="preserve">Physical education: </t>
    </r>
    <r>
      <rPr>
        <rFont val="Arial"/>
        <b val="0"/>
        <color rgb="FF000000"/>
      </rPr>
      <t>Retrieve the Physical education marks from Sheet1</t>
    </r>
  </si>
  <si>
    <r>
      <rPr>
        <rFont val="Arial"/>
        <b/>
        <color rgb="FF000000"/>
      </rPr>
      <t xml:space="preserve">Math: </t>
    </r>
    <r>
      <rPr>
        <rFont val="Arial"/>
        <b val="0"/>
        <color rgb="FF000000"/>
      </rPr>
      <t>Retrieve the Math marks from Sheet1</t>
    </r>
  </si>
  <si>
    <r>
      <rPr>
        <rFont val="Arial"/>
        <b/>
        <color rgb="FF000000"/>
      </rPr>
      <t xml:space="preserve">English : </t>
    </r>
    <r>
      <rPr>
        <rFont val="Arial"/>
        <b val="0"/>
        <color rgb="FF000000"/>
      </rPr>
      <t>Retrieve the English marks from Sheet1</t>
    </r>
  </si>
  <si>
    <r>
      <rPr>
        <rFont val="Arial"/>
        <b/>
        <color theme="1"/>
      </rPr>
      <t xml:space="preserve">Weighted Physical Education: </t>
    </r>
    <r>
      <rPr>
        <rFont val="Arial"/>
        <b val="0"/>
        <color theme="1"/>
      </rPr>
      <t>Calculate it by multiplying the physical education marks with weight %</t>
    </r>
  </si>
  <si>
    <r>
      <rPr>
        <rFont val="Arial"/>
        <b/>
        <color theme="1"/>
      </rPr>
      <t xml:space="preserve">Weighted Math: </t>
    </r>
    <r>
      <rPr>
        <rFont val="Arial"/>
        <b val="0"/>
        <color theme="1"/>
      </rPr>
      <t>Calculate it by multiplying the Math marks with weight %</t>
    </r>
  </si>
  <si>
    <r>
      <rPr>
        <rFont val="Arial"/>
        <b/>
        <color theme="1"/>
      </rPr>
      <t xml:space="preserve">Weighted English: </t>
    </r>
    <r>
      <rPr>
        <rFont val="Arial"/>
        <b val="0"/>
        <color theme="1"/>
      </rPr>
      <t>Calculate it by multiplying the English marks with weight %</t>
    </r>
  </si>
  <si>
    <r>
      <rPr>
        <rFont val="Arial"/>
        <b/>
        <color theme="1"/>
      </rPr>
      <t>Total Weighted score:</t>
    </r>
    <r>
      <rPr>
        <rFont val="Arial"/>
        <b val="0"/>
        <color theme="1"/>
      </rPr>
      <t xml:space="preserve"> Calculate the total  weighted marks in all three subject.</t>
    </r>
  </si>
  <si>
    <r>
      <rPr>
        <rFont val="Arial"/>
        <b/>
        <color theme="1"/>
      </rPr>
      <t>Eligibility:</t>
    </r>
    <r>
      <rPr>
        <rFont val="Arial"/>
        <b val="0"/>
        <color theme="1"/>
      </rPr>
      <t xml:space="preserve"> If the total weighted score is greater than 50 , "Eligible" else "Not eligible"</t>
    </r>
  </si>
  <si>
    <t>Kolkata International College has a criteria for selecting students with the highest score in any one subjects (among the the below subjects) greater than equal to 80 and lowest score in all 3 subject greater than equal to 40. Determine the eligibility of the following students.</t>
  </si>
  <si>
    <t>Max</t>
  </si>
  <si>
    <t>Min</t>
  </si>
  <si>
    <t>Instructions for Table -4</t>
  </si>
  <si>
    <r>
      <rPr>
        <rFont val="Arial"/>
        <b/>
        <color rgb="FF000000"/>
      </rPr>
      <t xml:space="preserve">Science: </t>
    </r>
    <r>
      <rPr>
        <rFont val="Arial"/>
        <b val="0"/>
        <color rgb="FF000000"/>
      </rPr>
      <t>Retrieve the Science marks from Sheet1</t>
    </r>
  </si>
  <si>
    <r>
      <rPr>
        <rFont val="Arial"/>
        <b/>
        <color rgb="FF000000"/>
      </rPr>
      <t xml:space="preserve">English : </t>
    </r>
    <r>
      <rPr>
        <rFont val="Arial"/>
        <b val="0"/>
        <color rgb="FF000000"/>
      </rPr>
      <t>Retrieve the English marks from Sheet1</t>
    </r>
  </si>
  <si>
    <r>
      <rPr>
        <rFont val="Arial"/>
        <b/>
        <color rgb="FF000000"/>
      </rPr>
      <t xml:space="preserve">History: </t>
    </r>
    <r>
      <rPr>
        <rFont val="Arial"/>
        <b val="0"/>
        <color rgb="FF000000"/>
      </rPr>
      <t>Retrieve the History marks from Sheet1</t>
    </r>
  </si>
  <si>
    <r>
      <rPr>
        <rFont val="Arial"/>
        <b/>
        <color theme="1"/>
      </rPr>
      <t xml:space="preserve">Max: </t>
    </r>
    <r>
      <rPr>
        <rFont val="Arial"/>
        <b val="0"/>
        <color theme="1"/>
      </rPr>
      <t>Calculate the maximum marks of a student in all three subject.</t>
    </r>
  </si>
  <si>
    <r>
      <rPr>
        <rFont val="Arial"/>
        <b/>
        <color theme="1"/>
      </rPr>
      <t xml:space="preserve">Min: </t>
    </r>
    <r>
      <rPr>
        <rFont val="Arial"/>
        <b val="0"/>
        <color theme="1"/>
      </rPr>
      <t>Calculate the minimum marks of a student in all three subject.</t>
    </r>
  </si>
  <si>
    <r>
      <rPr>
        <rFont val="Arial"/>
        <b/>
        <color theme="1"/>
      </rPr>
      <t xml:space="preserve">1st Eligibility: </t>
    </r>
    <r>
      <rPr>
        <rFont val="Arial"/>
        <b val="0"/>
        <color theme="1"/>
      </rPr>
      <t>If the "Max" score of a student is greater than or equal to 80 , "Eligible" else "Not eligible"</t>
    </r>
  </si>
  <si>
    <r>
      <rPr>
        <rFont val="Arial"/>
        <b/>
        <color theme="1"/>
      </rPr>
      <t>2nd Eligibility:</t>
    </r>
    <r>
      <rPr>
        <rFont val="Arial"/>
        <b val="0"/>
        <color theme="1"/>
      </rPr>
      <t xml:space="preserve"> If the "Min" score  of a student is greater than or equal to 40 , "Eligible" else "Not eligible"</t>
    </r>
  </si>
  <si>
    <r>
      <rPr>
        <rFont val="Arial"/>
        <b/>
        <color theme="1"/>
      </rPr>
      <t xml:space="preserve">Count Eligibility: </t>
    </r>
    <r>
      <rPr>
        <rFont val="Arial"/>
        <b val="0"/>
        <color theme="1"/>
      </rPr>
      <t>Count the "Eligible"  in 1st and 2nd eligibility.</t>
    </r>
  </si>
  <si>
    <r>
      <rPr>
        <rFont val="Arial"/>
        <b/>
        <color rgb="FF000000"/>
      </rPr>
      <t xml:space="preserve">Final Eligibility: </t>
    </r>
    <r>
      <rPr>
        <rFont val="Arial"/>
        <b val="0"/>
        <color rgb="FF000000"/>
      </rPr>
      <t>If the "Count Eligibility" is equal to 2 , "Eligible" else "Not Eligible"</t>
    </r>
  </si>
  <si>
    <t>College Name</t>
  </si>
  <si>
    <t>Student name</t>
  </si>
  <si>
    <t>SUBSTITUTE "//" with ""</t>
  </si>
  <si>
    <t>SUBSTITUTE ++ with ""</t>
  </si>
  <si>
    <t>Lower (D column)</t>
  </si>
  <si>
    <t>SUBSTITUTE " " with "."</t>
  </si>
  <si>
    <t>Left (A)</t>
  </si>
  <si>
    <t>Add "IC" with G column</t>
  </si>
  <si>
    <t>College Mail</t>
  </si>
  <si>
    <r>
      <rPr>
        <rFont val="Arial"/>
        <b/>
        <color rgb="FF000000"/>
        <sz val="12.0"/>
      </rPr>
      <t xml:space="preserve">Final College Mail
</t>
    </r>
    <r>
      <rPr>
        <rFont val="Arial"/>
        <b/>
        <color rgb="FF000000"/>
        <sz val="10.0"/>
      </rPr>
      <t xml:space="preserve">  Lower (J column)</t>
    </r>
  </si>
  <si>
    <t>Final Personal Mail</t>
  </si>
  <si>
    <t>Final mail</t>
  </si>
  <si>
    <t>Kolkata International College</t>
  </si>
  <si>
    <t>//Haritha Nair++</t>
  </si>
  <si>
    <t>//Ishita Rajan++</t>
  </si>
  <si>
    <t>//Jagan Sharma++</t>
  </si>
  <si>
    <t>Mumbai International College</t>
  </si>
  <si>
    <t>//Latha Rajan++</t>
  </si>
  <si>
    <t>//Madan Swaminathan++</t>
  </si>
  <si>
    <t>//Nisha Rao++</t>
  </si>
  <si>
    <t>Goa International College</t>
  </si>
  <si>
    <t>//Eesha Gupta++</t>
  </si>
  <si>
    <t>//Faisal Khan++</t>
  </si>
  <si>
    <t>//Gauri Iyer++</t>
  </si>
  <si>
    <t>Bengaluru International College</t>
  </si>
  <si>
    <t>//Janani Subramanian++</t>
  </si>
  <si>
    <r>
      <rPr>
        <rFont val="Arial"/>
        <b/>
        <color theme="1"/>
      </rPr>
      <t>Left (A):</t>
    </r>
    <r>
      <rPr>
        <rFont val="Arial"/>
        <color theme="1"/>
      </rPr>
      <t xml:space="preserve"> Retrieve the 1st letter of college name.</t>
    </r>
  </si>
  <si>
    <r>
      <rPr>
        <rFont val="Arial"/>
        <b/>
        <color theme="1"/>
      </rPr>
      <t>Add "IC" with G column</t>
    </r>
    <r>
      <rPr>
        <rFont val="Arial"/>
        <color theme="1"/>
      </rPr>
      <t>: Add "IC" with the first letter of college Name (column G)</t>
    </r>
  </si>
  <si>
    <t>Eligibility: Retrieve the eligibility of student from the relevant college table from Sheet2.</t>
  </si>
  <si>
    <r>
      <rPr>
        <rFont val="Arial"/>
        <b/>
        <color theme="1"/>
      </rPr>
      <t xml:space="preserve">College Mail: </t>
    </r>
    <r>
      <rPr>
        <rFont val="Arial"/>
        <b val="0"/>
        <color theme="1"/>
      </rPr>
      <t>[F Column] + "@"+ [H column]+"</t>
    </r>
    <r>
      <rPr>
        <rFont val="Arial"/>
        <b/>
        <color theme="1"/>
      </rPr>
      <t>.</t>
    </r>
    <r>
      <rPr>
        <rFont val="Arial"/>
        <b val="0"/>
        <color theme="1"/>
      </rPr>
      <t>com"</t>
    </r>
  </si>
  <si>
    <r>
      <rPr>
        <rFont val="Arial"/>
        <b/>
        <color theme="1"/>
      </rPr>
      <t xml:space="preserve">Final College Mail: </t>
    </r>
    <r>
      <rPr>
        <rFont val="Arial"/>
        <b val="0"/>
        <color theme="1"/>
      </rPr>
      <t>Lower column J</t>
    </r>
  </si>
  <si>
    <t>Final Personal Mail: [F Column] + "@gmail.com"</t>
  </si>
  <si>
    <r>
      <rPr>
        <rFont val="Arial"/>
        <b/>
        <color theme="1"/>
      </rPr>
      <t>Final mail:</t>
    </r>
    <r>
      <rPr>
        <rFont val="Arial"/>
        <color theme="1"/>
      </rPr>
      <t xml:space="preserve"> If a student is eligible, </t>
    </r>
    <r>
      <rPr>
        <rFont val="Arial"/>
        <b/>
        <color theme="1"/>
      </rPr>
      <t xml:space="preserve"> Final College Mail</t>
    </r>
    <r>
      <rPr>
        <rFont val="Arial"/>
        <color theme="1"/>
      </rPr>
      <t xml:space="preserve"> else  </t>
    </r>
    <r>
      <rPr>
        <rFont val="Arial"/>
        <b/>
        <color theme="1"/>
      </rPr>
      <t>Final Personal Mail</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</si>
</sst>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font>
    <font>
      <color theme="1"/>
      <name val="Arial"/>
    </font>
    <font>
      <color rgb="FFFFFFFF"/>
      <name val="Arial"/>
    </font>
    <font>
      <b/>
      <u/>
      <sz val="12.0"/>
      <color rgb="FF0000FF"/>
      <name val="Arial"/>
    </font>
    <font>
      <b/>
      <sz val="12.0"/>
      <color rgb="FFEA4335"/>
      <name val="Arial"/>
      <scheme val="minor"/>
    </font>
    <font>
      <b/>
      <color theme="1"/>
      <name val="Arial"/>
      <scheme val="minor"/>
    </font>
    <font>
      <b/>
      <color rgb="FF000000"/>
      <name val="Arial"/>
    </font>
    <font>
      <color theme="1"/>
      <name val="Arial"/>
      <scheme val="minor"/>
    </font>
    <font>
      <b/>
      <sz val="12.0"/>
      <color theme="1"/>
      <name val="Arial"/>
      <scheme val="minor"/>
    </font>
    <font>
      <b/>
      <sz val="12.0"/>
      <color rgb="FF000000"/>
      <name val="Arial"/>
    </font>
    <font>
      <sz val="9.0"/>
      <color rgb="FF000000"/>
      <name val="&quot;Google Sans Mono&quot;"/>
    </font>
  </fonts>
  <fills count="5">
    <fill>
      <patternFill patternType="none"/>
    </fill>
    <fill>
      <patternFill patternType="lightGray"/>
    </fill>
    <fill>
      <patternFill patternType="solid">
        <fgColor rgb="FFCCCCCC"/>
        <bgColor rgb="FFCCCCCC"/>
      </patternFill>
    </fill>
    <fill>
      <patternFill patternType="solid">
        <fgColor rgb="FF20124D"/>
        <bgColor rgb="FF20124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readingOrder="0"/>
    </xf>
    <xf borderId="0" fillId="2" fontId="6" numFmtId="0" xfId="0" applyAlignment="1" applyFill="1" applyFont="1">
      <alignment readingOrder="0"/>
    </xf>
    <xf borderId="0" fillId="2" fontId="7" numFmtId="0" xfId="0" applyAlignment="1" applyFont="1">
      <alignment horizontal="left" readingOrder="0"/>
    </xf>
    <xf borderId="0" fillId="3" fontId="3" numFmtId="0" xfId="0" applyAlignment="1" applyFill="1" applyFont="1">
      <alignment horizontal="right" vertical="bottom"/>
    </xf>
    <xf borderId="0" fillId="0" fontId="8" numFmtId="0" xfId="0" applyFont="1"/>
    <xf borderId="0" fillId="0" fontId="8" numFmtId="0" xfId="0" applyAlignment="1" applyFont="1">
      <alignment readingOrder="0"/>
    </xf>
    <xf borderId="0" fillId="2" fontId="9" numFmtId="0" xfId="0" applyAlignment="1" applyFont="1">
      <alignment readingOrder="0" shrinkToFit="0" wrapText="1"/>
    </xf>
    <xf borderId="1" fillId="2" fontId="6" numFmtId="0" xfId="0" applyAlignment="1" applyBorder="1" applyFont="1">
      <alignment readingOrder="0"/>
    </xf>
    <xf borderId="0" fillId="0" fontId="6" numFmtId="0" xfId="0" applyAlignment="1" applyFont="1">
      <alignment readingOrder="0"/>
    </xf>
    <xf borderId="1" fillId="3" fontId="3" numFmtId="0" xfId="0" applyAlignment="1" applyBorder="1" applyFont="1">
      <alignment horizontal="right" vertical="bottom"/>
    </xf>
    <xf borderId="1" fillId="0" fontId="8" numFmtId="0" xfId="0" applyAlignment="1" applyBorder="1" applyFont="1">
      <alignment readingOrder="0"/>
    </xf>
    <xf borderId="1" fillId="0" fontId="8" numFmtId="0" xfId="0" applyBorder="1" applyFont="1"/>
    <xf borderId="0" fillId="0" fontId="6" numFmtId="0" xfId="0" applyFont="1"/>
    <xf borderId="0" fillId="0" fontId="6" numFmtId="0" xfId="0" applyAlignment="1" applyFont="1">
      <alignment readingOrder="0" shrinkToFit="0" wrapText="1"/>
    </xf>
    <xf borderId="0" fillId="3" fontId="3" numFmtId="9" xfId="0" applyAlignment="1" applyFont="1" applyNumberFormat="1">
      <alignment horizontal="right" vertical="bottom"/>
    </xf>
    <xf borderId="0" fillId="3" fontId="3" numFmtId="0" xfId="0" applyAlignment="1" applyFont="1">
      <alignment horizontal="right" readingOrder="0" vertical="bottom"/>
    </xf>
    <xf borderId="1" fillId="2" fontId="6" numFmtId="0" xfId="0" applyAlignment="1" applyBorder="1" applyFont="1">
      <alignment readingOrder="0" shrinkToFit="0" wrapText="1"/>
    </xf>
    <xf borderId="0" fillId="4" fontId="7" numFmtId="0" xfId="0" applyAlignment="1" applyFill="1" applyFont="1">
      <alignment horizontal="left" readingOrder="0"/>
    </xf>
    <xf borderId="0" fillId="2" fontId="10" numFmtId="0" xfId="0" applyAlignment="1" applyFont="1">
      <alignment horizontal="left" readingOrder="0" shrinkToFit="0" wrapText="1"/>
    </xf>
    <xf borderId="0" fillId="2" fontId="10" numFmtId="0" xfId="0" applyAlignment="1" applyFont="1">
      <alignment horizontal="left" readingOrder="0"/>
    </xf>
    <xf borderId="0" fillId="0" fontId="8" numFmtId="0" xfId="0" applyAlignment="1" applyFont="1">
      <alignment shrinkToFit="0" wrapText="1"/>
    </xf>
    <xf borderId="0" fillId="4" fontId="11" numFmtId="0" xfId="0" applyAlignment="1" applyFont="1">
      <alignment horizontal="left"/>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forms/d/156uwaoUFPlqyECI3Da89-OKtpHpbu-PdmeoCqU5WCH8/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3"/>
      <c r="L1" s="2"/>
      <c r="M1" s="2"/>
      <c r="N1" s="2"/>
      <c r="O1" s="2"/>
      <c r="P1" s="2"/>
      <c r="Q1" s="2"/>
      <c r="R1" s="2"/>
      <c r="S1" s="2"/>
      <c r="T1" s="2"/>
      <c r="U1" s="2"/>
      <c r="V1" s="2"/>
      <c r="W1" s="2"/>
      <c r="X1" s="2"/>
      <c r="Y1" s="2"/>
      <c r="Z1" s="4" t="s">
        <v>1</v>
      </c>
    </row>
    <row r="2">
      <c r="A2" s="2"/>
      <c r="B2" s="2"/>
      <c r="C2" s="2"/>
      <c r="D2" s="2"/>
      <c r="E2" s="2"/>
      <c r="F2" s="2"/>
      <c r="G2" s="2"/>
      <c r="H2" s="2"/>
      <c r="I2" s="2"/>
      <c r="J2" s="2"/>
      <c r="K2" s="2"/>
      <c r="L2" s="2"/>
      <c r="M2" s="2"/>
      <c r="N2" s="2"/>
      <c r="O2" s="2"/>
      <c r="P2" s="2"/>
      <c r="Q2" s="2"/>
      <c r="R2" s="2"/>
      <c r="S2" s="2"/>
      <c r="T2" s="2"/>
      <c r="U2" s="2"/>
      <c r="V2" s="2"/>
      <c r="W2" s="2"/>
      <c r="X2" s="2"/>
      <c r="Y2" s="2"/>
      <c r="Z2" s="2"/>
    </row>
    <row r="3">
      <c r="A3" s="5"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3</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6" t="s">
        <v>4</v>
      </c>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7" t="s">
        <v>7</v>
      </c>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
    <mergeCell ref="A8:G8"/>
    <mergeCell ref="A13:D13"/>
  </mergeCells>
  <hyperlinks>
    <hyperlink r:id="rId1" ref="A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3" max="3" width="38.88"/>
    <col customWidth="1" min="4" max="4" width="18.13"/>
    <col customWidth="1" min="9" max="9" width="19.25"/>
  </cols>
  <sheetData>
    <row r="1">
      <c r="A1" s="8" t="s">
        <v>9</v>
      </c>
      <c r="D1" s="9" t="s">
        <v>10</v>
      </c>
      <c r="E1" s="9" t="s">
        <v>11</v>
      </c>
      <c r="F1" s="9" t="s">
        <v>12</v>
      </c>
      <c r="G1" s="9" t="s">
        <v>13</v>
      </c>
      <c r="H1" s="9" t="s">
        <v>14</v>
      </c>
      <c r="I1" s="9" t="s">
        <v>15</v>
      </c>
      <c r="J1" s="9" t="s">
        <v>16</v>
      </c>
      <c r="K1" s="9" t="s">
        <v>17</v>
      </c>
      <c r="L1" s="9" t="s">
        <v>18</v>
      </c>
      <c r="M1" s="9" t="s">
        <v>19</v>
      </c>
      <c r="N1" s="9" t="s">
        <v>20</v>
      </c>
      <c r="O1" s="9" t="s">
        <v>21</v>
      </c>
      <c r="P1" s="9" t="s">
        <v>22</v>
      </c>
      <c r="Q1" s="9" t="s">
        <v>23</v>
      </c>
      <c r="R1" s="9" t="s">
        <v>24</v>
      </c>
      <c r="S1" s="10" t="s">
        <v>25</v>
      </c>
    </row>
    <row r="2">
      <c r="D2" s="11" t="s">
        <v>26</v>
      </c>
      <c r="E2" s="11">
        <v>83.0</v>
      </c>
      <c r="F2" s="11">
        <v>58.0</v>
      </c>
      <c r="G2" s="11">
        <v>59.0</v>
      </c>
      <c r="H2" s="11">
        <v>72.0</v>
      </c>
      <c r="I2" s="11">
        <v>20.0</v>
      </c>
      <c r="J2" s="12">
        <f t="shared" ref="J2:J101" si="2">SUM(E2:I2)</f>
        <v>292</v>
      </c>
      <c r="K2" s="12" t="str">
        <f t="shared" ref="K2:K101" si="3">IF(J2&gt;=350,"Grade A","Grade B")</f>
        <v>Grade B</v>
      </c>
      <c r="L2" s="12" t="str">
        <f t="shared" ref="L2:P2" si="1">IF(E2&gt;=40,"Pass","Fail")</f>
        <v>Pass</v>
      </c>
      <c r="M2" s="12" t="str">
        <f t="shared" si="1"/>
        <v>Pass</v>
      </c>
      <c r="N2" s="12" t="str">
        <f t="shared" si="1"/>
        <v>Pass</v>
      </c>
      <c r="O2" s="12" t="str">
        <f t="shared" si="1"/>
        <v>Pass</v>
      </c>
      <c r="P2" s="12" t="str">
        <f t="shared" si="1"/>
        <v>Fail</v>
      </c>
      <c r="Q2" s="12">
        <f t="shared" ref="Q2:Q101" si="5">COUNTIFS(L2:P2,"Pass")</f>
        <v>4</v>
      </c>
      <c r="R2" s="12" t="str">
        <f t="shared" ref="R2:R101" si="6">IF(Q2=5,"Pass","Fail")</f>
        <v>Fail</v>
      </c>
      <c r="S2" s="12" t="str">
        <f t="shared" ref="S2:S101" si="7">IF(R2="Pass",K2,R2)</f>
        <v>Fail</v>
      </c>
    </row>
    <row r="3">
      <c r="A3" s="13" t="s">
        <v>27</v>
      </c>
      <c r="D3" s="11" t="s">
        <v>28</v>
      </c>
      <c r="E3" s="11">
        <v>81.0</v>
      </c>
      <c r="F3" s="11">
        <v>65.0</v>
      </c>
      <c r="G3" s="11">
        <v>35.0</v>
      </c>
      <c r="H3" s="11">
        <v>57.0</v>
      </c>
      <c r="I3" s="11">
        <v>78.0</v>
      </c>
      <c r="J3" s="12">
        <f t="shared" si="2"/>
        <v>316</v>
      </c>
      <c r="K3" s="12" t="str">
        <f t="shared" si="3"/>
        <v>Grade B</v>
      </c>
      <c r="L3" s="12" t="str">
        <f t="shared" ref="L3:P3" si="4">IF(E3&gt;=40,"Pass","Fail")</f>
        <v>Pass</v>
      </c>
      <c r="M3" s="12" t="str">
        <f t="shared" si="4"/>
        <v>Pass</v>
      </c>
      <c r="N3" s="12" t="str">
        <f t="shared" si="4"/>
        <v>Fail</v>
      </c>
      <c r="O3" s="12" t="str">
        <f t="shared" si="4"/>
        <v>Pass</v>
      </c>
      <c r="P3" s="12" t="str">
        <f t="shared" si="4"/>
        <v>Pass</v>
      </c>
      <c r="Q3" s="12">
        <f t="shared" si="5"/>
        <v>4</v>
      </c>
      <c r="R3" s="12" t="str">
        <f t="shared" si="6"/>
        <v>Fail</v>
      </c>
      <c r="S3" s="12" t="str">
        <f t="shared" si="7"/>
        <v>Fail</v>
      </c>
    </row>
    <row r="4">
      <c r="A4" s="13" t="s">
        <v>29</v>
      </c>
      <c r="D4" s="11" t="s">
        <v>30</v>
      </c>
      <c r="E4" s="11">
        <v>24.0</v>
      </c>
      <c r="F4" s="11">
        <v>21.0</v>
      </c>
      <c r="G4" s="11">
        <v>89.0</v>
      </c>
      <c r="H4" s="11">
        <v>77.0</v>
      </c>
      <c r="I4" s="11">
        <v>68.0</v>
      </c>
      <c r="J4" s="12">
        <f t="shared" si="2"/>
        <v>279</v>
      </c>
      <c r="K4" s="12" t="str">
        <f t="shared" si="3"/>
        <v>Grade B</v>
      </c>
      <c r="L4" s="12" t="str">
        <f t="shared" ref="L4:P4" si="8">IF(E4&gt;=40,"Pass","Fail")</f>
        <v>Fail</v>
      </c>
      <c r="M4" s="12" t="str">
        <f t="shared" si="8"/>
        <v>Fail</v>
      </c>
      <c r="N4" s="12" t="str">
        <f t="shared" si="8"/>
        <v>Pass</v>
      </c>
      <c r="O4" s="12" t="str">
        <f t="shared" si="8"/>
        <v>Pass</v>
      </c>
      <c r="P4" s="12" t="str">
        <f t="shared" si="8"/>
        <v>Pass</v>
      </c>
      <c r="Q4" s="12">
        <f t="shared" si="5"/>
        <v>3</v>
      </c>
      <c r="R4" s="12" t="str">
        <f t="shared" si="6"/>
        <v>Fail</v>
      </c>
      <c r="S4" s="12" t="str">
        <f t="shared" si="7"/>
        <v>Fail</v>
      </c>
    </row>
    <row r="5">
      <c r="A5" s="13" t="s">
        <v>31</v>
      </c>
      <c r="D5" s="11" t="s">
        <v>32</v>
      </c>
      <c r="E5" s="11">
        <v>47.0</v>
      </c>
      <c r="F5" s="11">
        <v>40.0</v>
      </c>
      <c r="G5" s="11">
        <v>91.0</v>
      </c>
      <c r="H5" s="11">
        <v>99.0</v>
      </c>
      <c r="I5" s="11">
        <v>32.0</v>
      </c>
      <c r="J5" s="12">
        <f t="shared" si="2"/>
        <v>309</v>
      </c>
      <c r="K5" s="12" t="str">
        <f t="shared" si="3"/>
        <v>Grade B</v>
      </c>
      <c r="L5" s="12" t="str">
        <f t="shared" ref="L5:P5" si="9">IF(E5&gt;=40,"Pass","Fail")</f>
        <v>Pass</v>
      </c>
      <c r="M5" s="12" t="str">
        <f t="shared" si="9"/>
        <v>Pass</v>
      </c>
      <c r="N5" s="12" t="str">
        <f t="shared" si="9"/>
        <v>Pass</v>
      </c>
      <c r="O5" s="12" t="str">
        <f t="shared" si="9"/>
        <v>Pass</v>
      </c>
      <c r="P5" s="12" t="str">
        <f t="shared" si="9"/>
        <v>Fail</v>
      </c>
      <c r="Q5" s="12">
        <f t="shared" si="5"/>
        <v>4</v>
      </c>
      <c r="R5" s="12" t="str">
        <f t="shared" si="6"/>
        <v>Fail</v>
      </c>
      <c r="S5" s="12" t="str">
        <f t="shared" si="7"/>
        <v>Fail</v>
      </c>
    </row>
    <row r="6">
      <c r="A6" s="13" t="s">
        <v>33</v>
      </c>
      <c r="D6" s="11" t="s">
        <v>34</v>
      </c>
      <c r="E6" s="11">
        <v>50.0</v>
      </c>
      <c r="F6" s="11">
        <v>57.0</v>
      </c>
      <c r="G6" s="11">
        <v>31.0</v>
      </c>
      <c r="H6" s="11">
        <v>54.0</v>
      </c>
      <c r="I6" s="11">
        <v>92.0</v>
      </c>
      <c r="J6" s="12">
        <f t="shared" si="2"/>
        <v>284</v>
      </c>
      <c r="K6" s="12" t="str">
        <f t="shared" si="3"/>
        <v>Grade B</v>
      </c>
      <c r="L6" s="12" t="str">
        <f t="shared" ref="L6:P6" si="10">IF(E6&gt;=40,"Pass","Fail")</f>
        <v>Pass</v>
      </c>
      <c r="M6" s="12" t="str">
        <f t="shared" si="10"/>
        <v>Pass</v>
      </c>
      <c r="N6" s="12" t="str">
        <f t="shared" si="10"/>
        <v>Fail</v>
      </c>
      <c r="O6" s="12" t="str">
        <f t="shared" si="10"/>
        <v>Pass</v>
      </c>
      <c r="P6" s="12" t="str">
        <f t="shared" si="10"/>
        <v>Pass</v>
      </c>
      <c r="Q6" s="12">
        <f t="shared" si="5"/>
        <v>4</v>
      </c>
      <c r="R6" s="12" t="str">
        <f t="shared" si="6"/>
        <v>Fail</v>
      </c>
      <c r="S6" s="12" t="str">
        <f t="shared" si="7"/>
        <v>Fail</v>
      </c>
    </row>
    <row r="7">
      <c r="A7" s="13" t="s">
        <v>35</v>
      </c>
      <c r="D7" s="11" t="s">
        <v>36</v>
      </c>
      <c r="E7" s="11">
        <v>81.0</v>
      </c>
      <c r="F7" s="11">
        <v>51.0</v>
      </c>
      <c r="G7" s="11">
        <v>71.0</v>
      </c>
      <c r="H7" s="11">
        <v>78.0</v>
      </c>
      <c r="I7" s="11">
        <v>85.0</v>
      </c>
      <c r="J7" s="12">
        <f t="shared" si="2"/>
        <v>366</v>
      </c>
      <c r="K7" s="12" t="str">
        <f t="shared" si="3"/>
        <v>Grade A</v>
      </c>
      <c r="L7" s="12" t="str">
        <f t="shared" ref="L7:P7" si="11">IF(E7&gt;=40,"Pass","Fail")</f>
        <v>Pass</v>
      </c>
      <c r="M7" s="12" t="str">
        <f t="shared" si="11"/>
        <v>Pass</v>
      </c>
      <c r="N7" s="12" t="str">
        <f t="shared" si="11"/>
        <v>Pass</v>
      </c>
      <c r="O7" s="12" t="str">
        <f t="shared" si="11"/>
        <v>Pass</v>
      </c>
      <c r="P7" s="12" t="str">
        <f t="shared" si="11"/>
        <v>Pass</v>
      </c>
      <c r="Q7" s="12">
        <f t="shared" si="5"/>
        <v>5</v>
      </c>
      <c r="R7" s="12" t="str">
        <f t="shared" si="6"/>
        <v>Pass</v>
      </c>
      <c r="S7" s="12" t="str">
        <f t="shared" si="7"/>
        <v>Grade A</v>
      </c>
    </row>
    <row r="8">
      <c r="A8" s="13" t="s">
        <v>37</v>
      </c>
      <c r="D8" s="11" t="s">
        <v>38</v>
      </c>
      <c r="E8" s="11">
        <v>92.0</v>
      </c>
      <c r="F8" s="11">
        <v>76.0</v>
      </c>
      <c r="G8" s="11">
        <v>71.0</v>
      </c>
      <c r="H8" s="11">
        <v>94.0</v>
      </c>
      <c r="I8" s="11">
        <v>92.0</v>
      </c>
      <c r="J8" s="12">
        <f t="shared" si="2"/>
        <v>425</v>
      </c>
      <c r="K8" s="12" t="str">
        <f t="shared" si="3"/>
        <v>Grade A</v>
      </c>
      <c r="L8" s="12" t="str">
        <f t="shared" ref="L8:P8" si="12">IF(E8&gt;=40,"Pass","Fail")</f>
        <v>Pass</v>
      </c>
      <c r="M8" s="12" t="str">
        <f t="shared" si="12"/>
        <v>Pass</v>
      </c>
      <c r="N8" s="12" t="str">
        <f t="shared" si="12"/>
        <v>Pass</v>
      </c>
      <c r="O8" s="12" t="str">
        <f t="shared" si="12"/>
        <v>Pass</v>
      </c>
      <c r="P8" s="12" t="str">
        <f t="shared" si="12"/>
        <v>Pass</v>
      </c>
      <c r="Q8" s="12">
        <f t="shared" si="5"/>
        <v>5</v>
      </c>
      <c r="R8" s="12" t="str">
        <f t="shared" si="6"/>
        <v>Pass</v>
      </c>
      <c r="S8" s="12" t="str">
        <f t="shared" si="7"/>
        <v>Grade A</v>
      </c>
    </row>
    <row r="9">
      <c r="A9" s="13" t="s">
        <v>39</v>
      </c>
      <c r="D9" s="11" t="s">
        <v>40</v>
      </c>
      <c r="E9" s="11">
        <v>71.0</v>
      </c>
      <c r="F9" s="11">
        <v>67.0</v>
      </c>
      <c r="G9" s="11">
        <v>34.0</v>
      </c>
      <c r="H9" s="11">
        <v>45.0</v>
      </c>
      <c r="I9" s="11">
        <v>61.0</v>
      </c>
      <c r="J9" s="12">
        <f t="shared" si="2"/>
        <v>278</v>
      </c>
      <c r="K9" s="12" t="str">
        <f t="shared" si="3"/>
        <v>Grade B</v>
      </c>
      <c r="L9" s="12" t="str">
        <f t="shared" ref="L9:P9" si="13">IF(E9&gt;=40,"Pass","Fail")</f>
        <v>Pass</v>
      </c>
      <c r="M9" s="12" t="str">
        <f t="shared" si="13"/>
        <v>Pass</v>
      </c>
      <c r="N9" s="12" t="str">
        <f t="shared" si="13"/>
        <v>Fail</v>
      </c>
      <c r="O9" s="12" t="str">
        <f t="shared" si="13"/>
        <v>Pass</v>
      </c>
      <c r="P9" s="12" t="str">
        <f t="shared" si="13"/>
        <v>Pass</v>
      </c>
      <c r="Q9" s="12">
        <f t="shared" si="5"/>
        <v>4</v>
      </c>
      <c r="R9" s="12" t="str">
        <f t="shared" si="6"/>
        <v>Fail</v>
      </c>
      <c r="S9" s="12" t="str">
        <f t="shared" si="7"/>
        <v>Fail</v>
      </c>
    </row>
    <row r="10">
      <c r="A10" s="13" t="s">
        <v>41</v>
      </c>
      <c r="D10" s="11" t="s">
        <v>42</v>
      </c>
      <c r="E10" s="11">
        <v>96.0</v>
      </c>
      <c r="F10" s="11">
        <v>79.0</v>
      </c>
      <c r="G10" s="11">
        <v>55.0</v>
      </c>
      <c r="H10" s="11">
        <v>44.0</v>
      </c>
      <c r="I10" s="11">
        <v>82.0</v>
      </c>
      <c r="J10" s="12">
        <f t="shared" si="2"/>
        <v>356</v>
      </c>
      <c r="K10" s="12" t="str">
        <f t="shared" si="3"/>
        <v>Grade A</v>
      </c>
      <c r="L10" s="12" t="str">
        <f t="shared" ref="L10:P10" si="14">IF(E10&gt;=40,"Pass","Fail")</f>
        <v>Pass</v>
      </c>
      <c r="M10" s="12" t="str">
        <f t="shared" si="14"/>
        <v>Pass</v>
      </c>
      <c r="N10" s="12" t="str">
        <f t="shared" si="14"/>
        <v>Pass</v>
      </c>
      <c r="O10" s="12" t="str">
        <f t="shared" si="14"/>
        <v>Pass</v>
      </c>
      <c r="P10" s="12" t="str">
        <f t="shared" si="14"/>
        <v>Pass</v>
      </c>
      <c r="Q10" s="12">
        <f t="shared" si="5"/>
        <v>5</v>
      </c>
      <c r="R10" s="12" t="str">
        <f t="shared" si="6"/>
        <v>Pass</v>
      </c>
      <c r="S10" s="12" t="str">
        <f t="shared" si="7"/>
        <v>Grade A</v>
      </c>
    </row>
    <row r="11">
      <c r="A11" s="13" t="s">
        <v>43</v>
      </c>
      <c r="D11" s="11" t="s">
        <v>44</v>
      </c>
      <c r="E11" s="11">
        <v>41.0</v>
      </c>
      <c r="F11" s="11">
        <v>76.0</v>
      </c>
      <c r="G11" s="11">
        <v>92.0</v>
      </c>
      <c r="H11" s="11">
        <v>65.0</v>
      </c>
      <c r="I11" s="11">
        <v>22.0</v>
      </c>
      <c r="J11" s="12">
        <f t="shared" si="2"/>
        <v>296</v>
      </c>
      <c r="K11" s="12" t="str">
        <f t="shared" si="3"/>
        <v>Grade B</v>
      </c>
      <c r="L11" s="12" t="str">
        <f t="shared" ref="L11:P11" si="15">IF(E11&gt;=40,"Pass","Fail")</f>
        <v>Pass</v>
      </c>
      <c r="M11" s="12" t="str">
        <f t="shared" si="15"/>
        <v>Pass</v>
      </c>
      <c r="N11" s="12" t="str">
        <f t="shared" si="15"/>
        <v>Pass</v>
      </c>
      <c r="O11" s="12" t="str">
        <f t="shared" si="15"/>
        <v>Pass</v>
      </c>
      <c r="P11" s="12" t="str">
        <f t="shared" si="15"/>
        <v>Fail</v>
      </c>
      <c r="Q11" s="12">
        <f t="shared" si="5"/>
        <v>4</v>
      </c>
      <c r="R11" s="12" t="str">
        <f t="shared" si="6"/>
        <v>Fail</v>
      </c>
      <c r="S11" s="12" t="str">
        <f t="shared" si="7"/>
        <v>Fail</v>
      </c>
    </row>
    <row r="12">
      <c r="A12" s="13" t="s">
        <v>45</v>
      </c>
      <c r="D12" s="11" t="s">
        <v>46</v>
      </c>
      <c r="E12" s="11">
        <v>75.0</v>
      </c>
      <c r="F12" s="11">
        <v>90.0</v>
      </c>
      <c r="G12" s="11">
        <v>28.0</v>
      </c>
      <c r="H12" s="11">
        <v>93.0</v>
      </c>
      <c r="I12" s="11">
        <v>97.0</v>
      </c>
      <c r="J12" s="12">
        <f t="shared" si="2"/>
        <v>383</v>
      </c>
      <c r="K12" s="12" t="str">
        <f t="shared" si="3"/>
        <v>Grade A</v>
      </c>
      <c r="L12" s="12" t="str">
        <f t="shared" ref="L12:P12" si="16">IF(E12&gt;=40,"Pass","Fail")</f>
        <v>Pass</v>
      </c>
      <c r="M12" s="12" t="str">
        <f t="shared" si="16"/>
        <v>Pass</v>
      </c>
      <c r="N12" s="12" t="str">
        <f t="shared" si="16"/>
        <v>Fail</v>
      </c>
      <c r="O12" s="12" t="str">
        <f t="shared" si="16"/>
        <v>Pass</v>
      </c>
      <c r="P12" s="12" t="str">
        <f t="shared" si="16"/>
        <v>Pass</v>
      </c>
      <c r="Q12" s="12">
        <f t="shared" si="5"/>
        <v>4</v>
      </c>
      <c r="R12" s="12" t="str">
        <f t="shared" si="6"/>
        <v>Fail</v>
      </c>
      <c r="S12" s="12" t="str">
        <f t="shared" si="7"/>
        <v>Fail</v>
      </c>
    </row>
    <row r="13">
      <c r="D13" s="11" t="s">
        <v>47</v>
      </c>
      <c r="E13" s="11">
        <v>66.0</v>
      </c>
      <c r="F13" s="11">
        <v>95.0</v>
      </c>
      <c r="G13" s="11">
        <v>58.0</v>
      </c>
      <c r="H13" s="11">
        <v>63.0</v>
      </c>
      <c r="I13" s="11">
        <v>43.0</v>
      </c>
      <c r="J13" s="12">
        <f t="shared" si="2"/>
        <v>325</v>
      </c>
      <c r="K13" s="12" t="str">
        <f t="shared" si="3"/>
        <v>Grade B</v>
      </c>
      <c r="L13" s="12" t="str">
        <f t="shared" ref="L13:P13" si="17">IF(E13&gt;=40,"Pass","Fail")</f>
        <v>Pass</v>
      </c>
      <c r="M13" s="12" t="str">
        <f t="shared" si="17"/>
        <v>Pass</v>
      </c>
      <c r="N13" s="12" t="str">
        <f t="shared" si="17"/>
        <v>Pass</v>
      </c>
      <c r="O13" s="12" t="str">
        <f t="shared" si="17"/>
        <v>Pass</v>
      </c>
      <c r="P13" s="12" t="str">
        <f t="shared" si="17"/>
        <v>Pass</v>
      </c>
      <c r="Q13" s="12">
        <f t="shared" si="5"/>
        <v>5</v>
      </c>
      <c r="R13" s="12" t="str">
        <f t="shared" si="6"/>
        <v>Pass</v>
      </c>
      <c r="S13" s="12" t="str">
        <f t="shared" si="7"/>
        <v>Grade B</v>
      </c>
    </row>
    <row r="14">
      <c r="D14" s="11" t="s">
        <v>48</v>
      </c>
      <c r="E14" s="11">
        <v>89.0</v>
      </c>
      <c r="F14" s="11">
        <v>97.0</v>
      </c>
      <c r="G14" s="11">
        <v>94.0</v>
      </c>
      <c r="H14" s="11">
        <v>96.0</v>
      </c>
      <c r="I14" s="11">
        <v>52.0</v>
      </c>
      <c r="J14" s="12">
        <f t="shared" si="2"/>
        <v>428</v>
      </c>
      <c r="K14" s="12" t="str">
        <f t="shared" si="3"/>
        <v>Grade A</v>
      </c>
      <c r="L14" s="12" t="str">
        <f t="shared" ref="L14:P14" si="18">IF(E14&gt;=40,"Pass","Fail")</f>
        <v>Pass</v>
      </c>
      <c r="M14" s="12" t="str">
        <f t="shared" si="18"/>
        <v>Pass</v>
      </c>
      <c r="N14" s="12" t="str">
        <f t="shared" si="18"/>
        <v>Pass</v>
      </c>
      <c r="O14" s="12" t="str">
        <f t="shared" si="18"/>
        <v>Pass</v>
      </c>
      <c r="P14" s="12" t="str">
        <f t="shared" si="18"/>
        <v>Pass</v>
      </c>
      <c r="Q14" s="12">
        <f t="shared" si="5"/>
        <v>5</v>
      </c>
      <c r="R14" s="12" t="str">
        <f t="shared" si="6"/>
        <v>Pass</v>
      </c>
      <c r="S14" s="12" t="str">
        <f t="shared" si="7"/>
        <v>Grade A</v>
      </c>
    </row>
    <row r="15">
      <c r="D15" s="11" t="s">
        <v>49</v>
      </c>
      <c r="E15" s="11">
        <v>24.0</v>
      </c>
      <c r="F15" s="11">
        <v>56.0</v>
      </c>
      <c r="G15" s="11">
        <v>49.0</v>
      </c>
      <c r="H15" s="11">
        <v>85.0</v>
      </c>
      <c r="I15" s="11">
        <v>22.0</v>
      </c>
      <c r="J15" s="12">
        <f t="shared" si="2"/>
        <v>236</v>
      </c>
      <c r="K15" s="12" t="str">
        <f t="shared" si="3"/>
        <v>Grade B</v>
      </c>
      <c r="L15" s="12" t="str">
        <f t="shared" ref="L15:P15" si="19">IF(E15&gt;=40,"Pass","Fail")</f>
        <v>Fail</v>
      </c>
      <c r="M15" s="12" t="str">
        <f t="shared" si="19"/>
        <v>Pass</v>
      </c>
      <c r="N15" s="12" t="str">
        <f t="shared" si="19"/>
        <v>Pass</v>
      </c>
      <c r="O15" s="12" t="str">
        <f t="shared" si="19"/>
        <v>Pass</v>
      </c>
      <c r="P15" s="12" t="str">
        <f t="shared" si="19"/>
        <v>Fail</v>
      </c>
      <c r="Q15" s="12">
        <f t="shared" si="5"/>
        <v>3</v>
      </c>
      <c r="R15" s="12" t="str">
        <f t="shared" si="6"/>
        <v>Fail</v>
      </c>
      <c r="S15" s="12" t="str">
        <f t="shared" si="7"/>
        <v>Fail</v>
      </c>
    </row>
    <row r="16">
      <c r="D16" s="11" t="s">
        <v>50</v>
      </c>
      <c r="E16" s="11">
        <v>46.0</v>
      </c>
      <c r="F16" s="11">
        <v>60.0</v>
      </c>
      <c r="G16" s="11">
        <v>58.0</v>
      </c>
      <c r="H16" s="11">
        <v>30.0</v>
      </c>
      <c r="I16" s="11">
        <v>78.0</v>
      </c>
      <c r="J16" s="12">
        <f t="shared" si="2"/>
        <v>272</v>
      </c>
      <c r="K16" s="12" t="str">
        <f t="shared" si="3"/>
        <v>Grade B</v>
      </c>
      <c r="L16" s="12" t="str">
        <f t="shared" ref="L16:P16" si="20">IF(E16&gt;=40,"Pass","Fail")</f>
        <v>Pass</v>
      </c>
      <c r="M16" s="12" t="str">
        <f t="shared" si="20"/>
        <v>Pass</v>
      </c>
      <c r="N16" s="12" t="str">
        <f t="shared" si="20"/>
        <v>Pass</v>
      </c>
      <c r="O16" s="12" t="str">
        <f t="shared" si="20"/>
        <v>Fail</v>
      </c>
      <c r="P16" s="12" t="str">
        <f t="shared" si="20"/>
        <v>Pass</v>
      </c>
      <c r="Q16" s="12">
        <f t="shared" si="5"/>
        <v>4</v>
      </c>
      <c r="R16" s="12" t="str">
        <f t="shared" si="6"/>
        <v>Fail</v>
      </c>
      <c r="S16" s="12" t="str">
        <f t="shared" si="7"/>
        <v>Fail</v>
      </c>
    </row>
    <row r="17">
      <c r="D17" s="11" t="s">
        <v>51</v>
      </c>
      <c r="E17" s="11">
        <v>32.0</v>
      </c>
      <c r="F17" s="11">
        <v>49.0</v>
      </c>
      <c r="G17" s="11">
        <v>24.0</v>
      </c>
      <c r="H17" s="11">
        <v>76.0</v>
      </c>
      <c r="I17" s="11">
        <v>25.0</v>
      </c>
      <c r="J17" s="12">
        <f t="shared" si="2"/>
        <v>206</v>
      </c>
      <c r="K17" s="12" t="str">
        <f t="shared" si="3"/>
        <v>Grade B</v>
      </c>
      <c r="L17" s="12" t="str">
        <f t="shared" ref="L17:P17" si="21">IF(E17&gt;=40,"Pass","Fail")</f>
        <v>Fail</v>
      </c>
      <c r="M17" s="12" t="str">
        <f t="shared" si="21"/>
        <v>Pass</v>
      </c>
      <c r="N17" s="12" t="str">
        <f t="shared" si="21"/>
        <v>Fail</v>
      </c>
      <c r="O17" s="12" t="str">
        <f t="shared" si="21"/>
        <v>Pass</v>
      </c>
      <c r="P17" s="12" t="str">
        <f t="shared" si="21"/>
        <v>Fail</v>
      </c>
      <c r="Q17" s="12">
        <f t="shared" si="5"/>
        <v>2</v>
      </c>
      <c r="R17" s="12" t="str">
        <f t="shared" si="6"/>
        <v>Fail</v>
      </c>
      <c r="S17" s="12" t="str">
        <f t="shared" si="7"/>
        <v>Fail</v>
      </c>
    </row>
    <row r="18">
      <c r="D18" s="11" t="s">
        <v>52</v>
      </c>
      <c r="E18" s="11">
        <v>52.0</v>
      </c>
      <c r="F18" s="11">
        <v>96.0</v>
      </c>
      <c r="G18" s="11">
        <v>91.0</v>
      </c>
      <c r="H18" s="11">
        <v>39.0</v>
      </c>
      <c r="I18" s="11">
        <v>35.0</v>
      </c>
      <c r="J18" s="12">
        <f t="shared" si="2"/>
        <v>313</v>
      </c>
      <c r="K18" s="12" t="str">
        <f t="shared" si="3"/>
        <v>Grade B</v>
      </c>
      <c r="L18" s="12" t="str">
        <f t="shared" ref="L18:P18" si="22">IF(E18&gt;=40,"Pass","Fail")</f>
        <v>Pass</v>
      </c>
      <c r="M18" s="12" t="str">
        <f t="shared" si="22"/>
        <v>Pass</v>
      </c>
      <c r="N18" s="12" t="str">
        <f t="shared" si="22"/>
        <v>Pass</v>
      </c>
      <c r="O18" s="12" t="str">
        <f t="shared" si="22"/>
        <v>Fail</v>
      </c>
      <c r="P18" s="12" t="str">
        <f t="shared" si="22"/>
        <v>Fail</v>
      </c>
      <c r="Q18" s="12">
        <f t="shared" si="5"/>
        <v>3</v>
      </c>
      <c r="R18" s="12" t="str">
        <f t="shared" si="6"/>
        <v>Fail</v>
      </c>
      <c r="S18" s="12" t="str">
        <f t="shared" si="7"/>
        <v>Fail</v>
      </c>
    </row>
    <row r="19">
      <c r="D19" s="11" t="s">
        <v>53</v>
      </c>
      <c r="E19" s="11">
        <v>46.0</v>
      </c>
      <c r="F19" s="11">
        <v>53.0</v>
      </c>
      <c r="G19" s="11">
        <v>29.0</v>
      </c>
      <c r="H19" s="11">
        <v>96.0</v>
      </c>
      <c r="I19" s="11">
        <v>82.0</v>
      </c>
      <c r="J19" s="12">
        <f t="shared" si="2"/>
        <v>306</v>
      </c>
      <c r="K19" s="12" t="str">
        <f t="shared" si="3"/>
        <v>Grade B</v>
      </c>
      <c r="L19" s="12" t="str">
        <f t="shared" ref="L19:P19" si="23">IF(E19&gt;=40,"Pass","Fail")</f>
        <v>Pass</v>
      </c>
      <c r="M19" s="12" t="str">
        <f t="shared" si="23"/>
        <v>Pass</v>
      </c>
      <c r="N19" s="12" t="str">
        <f t="shared" si="23"/>
        <v>Fail</v>
      </c>
      <c r="O19" s="12" t="str">
        <f t="shared" si="23"/>
        <v>Pass</v>
      </c>
      <c r="P19" s="12" t="str">
        <f t="shared" si="23"/>
        <v>Pass</v>
      </c>
      <c r="Q19" s="12">
        <f t="shared" si="5"/>
        <v>4</v>
      </c>
      <c r="R19" s="12" t="str">
        <f t="shared" si="6"/>
        <v>Fail</v>
      </c>
      <c r="S19" s="12" t="str">
        <f t="shared" si="7"/>
        <v>Fail</v>
      </c>
    </row>
    <row r="20">
      <c r="D20" s="11" t="s">
        <v>54</v>
      </c>
      <c r="E20" s="11">
        <v>79.0</v>
      </c>
      <c r="F20" s="11">
        <v>23.0</v>
      </c>
      <c r="G20" s="11">
        <v>21.0</v>
      </c>
      <c r="H20" s="11">
        <v>66.0</v>
      </c>
      <c r="I20" s="11">
        <v>74.0</v>
      </c>
      <c r="J20" s="12">
        <f t="shared" si="2"/>
        <v>263</v>
      </c>
      <c r="K20" s="12" t="str">
        <f t="shared" si="3"/>
        <v>Grade B</v>
      </c>
      <c r="L20" s="12" t="str">
        <f t="shared" ref="L20:P20" si="24">IF(E20&gt;=40,"Pass","Fail")</f>
        <v>Pass</v>
      </c>
      <c r="M20" s="12" t="str">
        <f t="shared" si="24"/>
        <v>Fail</v>
      </c>
      <c r="N20" s="12" t="str">
        <f t="shared" si="24"/>
        <v>Fail</v>
      </c>
      <c r="O20" s="12" t="str">
        <f t="shared" si="24"/>
        <v>Pass</v>
      </c>
      <c r="P20" s="12" t="str">
        <f t="shared" si="24"/>
        <v>Pass</v>
      </c>
      <c r="Q20" s="12">
        <f t="shared" si="5"/>
        <v>3</v>
      </c>
      <c r="R20" s="12" t="str">
        <f t="shared" si="6"/>
        <v>Fail</v>
      </c>
      <c r="S20" s="12" t="str">
        <f t="shared" si="7"/>
        <v>Fail</v>
      </c>
    </row>
    <row r="21">
      <c r="D21" s="11" t="s">
        <v>55</v>
      </c>
      <c r="E21" s="11">
        <v>83.0</v>
      </c>
      <c r="F21" s="11">
        <v>54.0</v>
      </c>
      <c r="G21" s="11">
        <v>32.0</v>
      </c>
      <c r="H21" s="11">
        <v>92.0</v>
      </c>
      <c r="I21" s="11">
        <v>44.0</v>
      </c>
      <c r="J21" s="12">
        <f t="shared" si="2"/>
        <v>305</v>
      </c>
      <c r="K21" s="12" t="str">
        <f t="shared" si="3"/>
        <v>Grade B</v>
      </c>
      <c r="L21" s="12" t="str">
        <f t="shared" ref="L21:P21" si="25">IF(E21&gt;=40,"Pass","Fail")</f>
        <v>Pass</v>
      </c>
      <c r="M21" s="12" t="str">
        <f t="shared" si="25"/>
        <v>Pass</v>
      </c>
      <c r="N21" s="12" t="str">
        <f t="shared" si="25"/>
        <v>Fail</v>
      </c>
      <c r="O21" s="12" t="str">
        <f t="shared" si="25"/>
        <v>Pass</v>
      </c>
      <c r="P21" s="12" t="str">
        <f t="shared" si="25"/>
        <v>Pass</v>
      </c>
      <c r="Q21" s="12">
        <f t="shared" si="5"/>
        <v>4</v>
      </c>
      <c r="R21" s="12" t="str">
        <f t="shared" si="6"/>
        <v>Fail</v>
      </c>
      <c r="S21" s="12" t="str">
        <f t="shared" si="7"/>
        <v>Fail</v>
      </c>
    </row>
    <row r="22">
      <c r="D22" s="11" t="s">
        <v>56</v>
      </c>
      <c r="E22" s="11">
        <v>23.0</v>
      </c>
      <c r="F22" s="11">
        <v>66.0</v>
      </c>
      <c r="G22" s="11">
        <v>75.0</v>
      </c>
      <c r="H22" s="11">
        <v>55.0</v>
      </c>
      <c r="I22" s="11">
        <v>74.0</v>
      </c>
      <c r="J22" s="12">
        <f t="shared" si="2"/>
        <v>293</v>
      </c>
      <c r="K22" s="12" t="str">
        <f t="shared" si="3"/>
        <v>Grade B</v>
      </c>
      <c r="L22" s="12" t="str">
        <f t="shared" ref="L22:P22" si="26">IF(E22&gt;=40,"Pass","Fail")</f>
        <v>Fail</v>
      </c>
      <c r="M22" s="12" t="str">
        <f t="shared" si="26"/>
        <v>Pass</v>
      </c>
      <c r="N22" s="12" t="str">
        <f t="shared" si="26"/>
        <v>Pass</v>
      </c>
      <c r="O22" s="12" t="str">
        <f t="shared" si="26"/>
        <v>Pass</v>
      </c>
      <c r="P22" s="12" t="str">
        <f t="shared" si="26"/>
        <v>Pass</v>
      </c>
      <c r="Q22" s="12">
        <f t="shared" si="5"/>
        <v>4</v>
      </c>
      <c r="R22" s="12" t="str">
        <f t="shared" si="6"/>
        <v>Fail</v>
      </c>
      <c r="S22" s="12" t="str">
        <f t="shared" si="7"/>
        <v>Fail</v>
      </c>
    </row>
    <row r="23">
      <c r="D23" s="11" t="s">
        <v>57</v>
      </c>
      <c r="E23" s="11">
        <v>22.0</v>
      </c>
      <c r="F23" s="11">
        <v>70.0</v>
      </c>
      <c r="G23" s="11">
        <v>55.0</v>
      </c>
      <c r="H23" s="11">
        <v>98.0</v>
      </c>
      <c r="I23" s="11">
        <v>90.0</v>
      </c>
      <c r="J23" s="12">
        <f t="shared" si="2"/>
        <v>335</v>
      </c>
      <c r="K23" s="12" t="str">
        <f t="shared" si="3"/>
        <v>Grade B</v>
      </c>
      <c r="L23" s="12" t="str">
        <f t="shared" ref="L23:P23" si="27">IF(E23&gt;=40,"Pass","Fail")</f>
        <v>Fail</v>
      </c>
      <c r="M23" s="12" t="str">
        <f t="shared" si="27"/>
        <v>Pass</v>
      </c>
      <c r="N23" s="12" t="str">
        <f t="shared" si="27"/>
        <v>Pass</v>
      </c>
      <c r="O23" s="12" t="str">
        <f t="shared" si="27"/>
        <v>Pass</v>
      </c>
      <c r="P23" s="12" t="str">
        <f t="shared" si="27"/>
        <v>Pass</v>
      </c>
      <c r="Q23" s="12">
        <f t="shared" si="5"/>
        <v>4</v>
      </c>
      <c r="R23" s="12" t="str">
        <f t="shared" si="6"/>
        <v>Fail</v>
      </c>
      <c r="S23" s="12" t="str">
        <f t="shared" si="7"/>
        <v>Fail</v>
      </c>
    </row>
    <row r="24">
      <c r="D24" s="11" t="s">
        <v>58</v>
      </c>
      <c r="E24" s="11">
        <v>68.0</v>
      </c>
      <c r="F24" s="11">
        <v>74.0</v>
      </c>
      <c r="G24" s="11">
        <v>68.0</v>
      </c>
      <c r="H24" s="11">
        <v>52.0</v>
      </c>
      <c r="I24" s="11">
        <v>53.0</v>
      </c>
      <c r="J24" s="12">
        <f t="shared" si="2"/>
        <v>315</v>
      </c>
      <c r="K24" s="12" t="str">
        <f t="shared" si="3"/>
        <v>Grade B</v>
      </c>
      <c r="L24" s="12" t="str">
        <f t="shared" ref="L24:P24" si="28">IF(E24&gt;=40,"Pass","Fail")</f>
        <v>Pass</v>
      </c>
      <c r="M24" s="12" t="str">
        <f t="shared" si="28"/>
        <v>Pass</v>
      </c>
      <c r="N24" s="12" t="str">
        <f t="shared" si="28"/>
        <v>Pass</v>
      </c>
      <c r="O24" s="12" t="str">
        <f t="shared" si="28"/>
        <v>Pass</v>
      </c>
      <c r="P24" s="12" t="str">
        <f t="shared" si="28"/>
        <v>Pass</v>
      </c>
      <c r="Q24" s="12">
        <f t="shared" si="5"/>
        <v>5</v>
      </c>
      <c r="R24" s="12" t="str">
        <f t="shared" si="6"/>
        <v>Pass</v>
      </c>
      <c r="S24" s="12" t="str">
        <f t="shared" si="7"/>
        <v>Grade B</v>
      </c>
    </row>
    <row r="25">
      <c r="D25" s="11" t="s">
        <v>59</v>
      </c>
      <c r="E25" s="11">
        <v>22.0</v>
      </c>
      <c r="F25" s="11">
        <v>41.0</v>
      </c>
      <c r="G25" s="11">
        <v>49.0</v>
      </c>
      <c r="H25" s="11">
        <v>38.0</v>
      </c>
      <c r="I25" s="11">
        <v>47.0</v>
      </c>
      <c r="J25" s="12">
        <f t="shared" si="2"/>
        <v>197</v>
      </c>
      <c r="K25" s="12" t="str">
        <f t="shared" si="3"/>
        <v>Grade B</v>
      </c>
      <c r="L25" s="12" t="str">
        <f t="shared" ref="L25:P25" si="29">IF(E25&gt;=40,"Pass","Fail")</f>
        <v>Fail</v>
      </c>
      <c r="M25" s="12" t="str">
        <f t="shared" si="29"/>
        <v>Pass</v>
      </c>
      <c r="N25" s="12" t="str">
        <f t="shared" si="29"/>
        <v>Pass</v>
      </c>
      <c r="O25" s="12" t="str">
        <f t="shared" si="29"/>
        <v>Fail</v>
      </c>
      <c r="P25" s="12" t="str">
        <f t="shared" si="29"/>
        <v>Pass</v>
      </c>
      <c r="Q25" s="12">
        <f t="shared" si="5"/>
        <v>3</v>
      </c>
      <c r="R25" s="12" t="str">
        <f t="shared" si="6"/>
        <v>Fail</v>
      </c>
      <c r="S25" s="12" t="str">
        <f t="shared" si="7"/>
        <v>Fail</v>
      </c>
    </row>
    <row r="26">
      <c r="D26" s="11" t="s">
        <v>60</v>
      </c>
      <c r="E26" s="11">
        <v>54.0</v>
      </c>
      <c r="F26" s="11">
        <v>55.0</v>
      </c>
      <c r="G26" s="11">
        <v>50.0</v>
      </c>
      <c r="H26" s="11">
        <v>49.0</v>
      </c>
      <c r="I26" s="11">
        <v>67.0</v>
      </c>
      <c r="J26" s="12">
        <f t="shared" si="2"/>
        <v>275</v>
      </c>
      <c r="K26" s="12" t="str">
        <f t="shared" si="3"/>
        <v>Grade B</v>
      </c>
      <c r="L26" s="12" t="str">
        <f t="shared" ref="L26:P26" si="30">IF(E26&gt;=40,"Pass","Fail")</f>
        <v>Pass</v>
      </c>
      <c r="M26" s="12" t="str">
        <f t="shared" si="30"/>
        <v>Pass</v>
      </c>
      <c r="N26" s="12" t="str">
        <f t="shared" si="30"/>
        <v>Pass</v>
      </c>
      <c r="O26" s="12" t="str">
        <f t="shared" si="30"/>
        <v>Pass</v>
      </c>
      <c r="P26" s="12" t="str">
        <f t="shared" si="30"/>
        <v>Pass</v>
      </c>
      <c r="Q26" s="12">
        <f t="shared" si="5"/>
        <v>5</v>
      </c>
      <c r="R26" s="12" t="str">
        <f t="shared" si="6"/>
        <v>Pass</v>
      </c>
      <c r="S26" s="12" t="str">
        <f t="shared" si="7"/>
        <v>Grade B</v>
      </c>
    </row>
    <row r="27">
      <c r="D27" s="11" t="s">
        <v>61</v>
      </c>
      <c r="E27" s="11">
        <v>48.0</v>
      </c>
      <c r="F27" s="11">
        <v>53.0</v>
      </c>
      <c r="G27" s="11">
        <v>48.0</v>
      </c>
      <c r="H27" s="11">
        <v>70.0</v>
      </c>
      <c r="I27" s="11">
        <v>51.0</v>
      </c>
      <c r="J27" s="12">
        <f t="shared" si="2"/>
        <v>270</v>
      </c>
      <c r="K27" s="12" t="str">
        <f t="shared" si="3"/>
        <v>Grade B</v>
      </c>
      <c r="L27" s="12" t="str">
        <f t="shared" ref="L27:P27" si="31">IF(E27&gt;=40,"Pass","Fail")</f>
        <v>Pass</v>
      </c>
      <c r="M27" s="12" t="str">
        <f t="shared" si="31"/>
        <v>Pass</v>
      </c>
      <c r="N27" s="12" t="str">
        <f t="shared" si="31"/>
        <v>Pass</v>
      </c>
      <c r="O27" s="12" t="str">
        <f t="shared" si="31"/>
        <v>Pass</v>
      </c>
      <c r="P27" s="12" t="str">
        <f t="shared" si="31"/>
        <v>Pass</v>
      </c>
      <c r="Q27" s="12">
        <f t="shared" si="5"/>
        <v>5</v>
      </c>
      <c r="R27" s="12" t="str">
        <f t="shared" si="6"/>
        <v>Pass</v>
      </c>
      <c r="S27" s="12" t="str">
        <f t="shared" si="7"/>
        <v>Grade B</v>
      </c>
    </row>
    <row r="28">
      <c r="D28" s="11" t="s">
        <v>62</v>
      </c>
      <c r="E28" s="11">
        <v>31.0</v>
      </c>
      <c r="F28" s="11">
        <v>44.0</v>
      </c>
      <c r="G28" s="11">
        <v>60.0</v>
      </c>
      <c r="H28" s="11">
        <v>71.0</v>
      </c>
      <c r="I28" s="11">
        <v>53.0</v>
      </c>
      <c r="J28" s="12">
        <f t="shared" si="2"/>
        <v>259</v>
      </c>
      <c r="K28" s="12" t="str">
        <f t="shared" si="3"/>
        <v>Grade B</v>
      </c>
      <c r="L28" s="12" t="str">
        <f t="shared" ref="L28:P28" si="32">IF(E28&gt;=40,"Pass","Fail")</f>
        <v>Fail</v>
      </c>
      <c r="M28" s="12" t="str">
        <f t="shared" si="32"/>
        <v>Pass</v>
      </c>
      <c r="N28" s="12" t="str">
        <f t="shared" si="32"/>
        <v>Pass</v>
      </c>
      <c r="O28" s="12" t="str">
        <f t="shared" si="32"/>
        <v>Pass</v>
      </c>
      <c r="P28" s="12" t="str">
        <f t="shared" si="32"/>
        <v>Pass</v>
      </c>
      <c r="Q28" s="12">
        <f t="shared" si="5"/>
        <v>4</v>
      </c>
      <c r="R28" s="12" t="str">
        <f t="shared" si="6"/>
        <v>Fail</v>
      </c>
      <c r="S28" s="12" t="str">
        <f t="shared" si="7"/>
        <v>Fail</v>
      </c>
    </row>
    <row r="29">
      <c r="A29" s="2"/>
      <c r="B29" s="2"/>
      <c r="D29" s="11" t="s">
        <v>63</v>
      </c>
      <c r="E29" s="11">
        <v>49.0</v>
      </c>
      <c r="F29" s="11">
        <v>76.0</v>
      </c>
      <c r="G29" s="11">
        <v>20.0</v>
      </c>
      <c r="H29" s="11">
        <v>23.0</v>
      </c>
      <c r="I29" s="11">
        <v>39.0</v>
      </c>
      <c r="J29" s="12">
        <f t="shared" si="2"/>
        <v>207</v>
      </c>
      <c r="K29" s="12" t="str">
        <f t="shared" si="3"/>
        <v>Grade B</v>
      </c>
      <c r="L29" s="12" t="str">
        <f t="shared" ref="L29:P29" si="33">IF(E29&gt;=40,"Pass","Fail")</f>
        <v>Pass</v>
      </c>
      <c r="M29" s="12" t="str">
        <f t="shared" si="33"/>
        <v>Pass</v>
      </c>
      <c r="N29" s="12" t="str">
        <f t="shared" si="33"/>
        <v>Fail</v>
      </c>
      <c r="O29" s="12" t="str">
        <f t="shared" si="33"/>
        <v>Fail</v>
      </c>
      <c r="P29" s="12" t="str">
        <f t="shared" si="33"/>
        <v>Fail</v>
      </c>
      <c r="Q29" s="12">
        <f t="shared" si="5"/>
        <v>2</v>
      </c>
      <c r="R29" s="12" t="str">
        <f t="shared" si="6"/>
        <v>Fail</v>
      </c>
      <c r="S29" s="12" t="str">
        <f t="shared" si="7"/>
        <v>Fail</v>
      </c>
    </row>
    <row r="30">
      <c r="B30" s="2"/>
      <c r="D30" s="11" t="s">
        <v>64</v>
      </c>
      <c r="E30" s="11">
        <v>27.0</v>
      </c>
      <c r="F30" s="11">
        <v>89.0</v>
      </c>
      <c r="G30" s="11">
        <v>80.0</v>
      </c>
      <c r="H30" s="11">
        <v>39.0</v>
      </c>
      <c r="I30" s="11">
        <v>69.0</v>
      </c>
      <c r="J30" s="12">
        <f t="shared" si="2"/>
        <v>304</v>
      </c>
      <c r="K30" s="12" t="str">
        <f t="shared" si="3"/>
        <v>Grade B</v>
      </c>
      <c r="L30" s="12" t="str">
        <f t="shared" ref="L30:P30" si="34">IF(E30&gt;=40,"Pass","Fail")</f>
        <v>Fail</v>
      </c>
      <c r="M30" s="12" t="str">
        <f t="shared" si="34"/>
        <v>Pass</v>
      </c>
      <c r="N30" s="12" t="str">
        <f t="shared" si="34"/>
        <v>Pass</v>
      </c>
      <c r="O30" s="12" t="str">
        <f t="shared" si="34"/>
        <v>Fail</v>
      </c>
      <c r="P30" s="12" t="str">
        <f t="shared" si="34"/>
        <v>Pass</v>
      </c>
      <c r="Q30" s="12">
        <f t="shared" si="5"/>
        <v>3</v>
      </c>
      <c r="R30" s="12" t="str">
        <f t="shared" si="6"/>
        <v>Fail</v>
      </c>
      <c r="S30" s="12" t="str">
        <f t="shared" si="7"/>
        <v>Fail</v>
      </c>
    </row>
    <row r="31">
      <c r="B31" s="2"/>
      <c r="D31" s="11" t="s">
        <v>65</v>
      </c>
      <c r="E31" s="11">
        <v>93.0</v>
      </c>
      <c r="F31" s="11">
        <v>21.0</v>
      </c>
      <c r="G31" s="11">
        <v>82.0</v>
      </c>
      <c r="H31" s="11">
        <v>27.0</v>
      </c>
      <c r="I31" s="11">
        <v>25.0</v>
      </c>
      <c r="J31" s="12">
        <f t="shared" si="2"/>
        <v>248</v>
      </c>
      <c r="K31" s="12" t="str">
        <f t="shared" si="3"/>
        <v>Grade B</v>
      </c>
      <c r="L31" s="12" t="str">
        <f t="shared" ref="L31:P31" si="35">IF(E31&gt;=40,"Pass","Fail")</f>
        <v>Pass</v>
      </c>
      <c r="M31" s="12" t="str">
        <f t="shared" si="35"/>
        <v>Fail</v>
      </c>
      <c r="N31" s="12" t="str">
        <f t="shared" si="35"/>
        <v>Pass</v>
      </c>
      <c r="O31" s="12" t="str">
        <f t="shared" si="35"/>
        <v>Fail</v>
      </c>
      <c r="P31" s="12" t="str">
        <f t="shared" si="35"/>
        <v>Fail</v>
      </c>
      <c r="Q31" s="12">
        <f t="shared" si="5"/>
        <v>2</v>
      </c>
      <c r="R31" s="12" t="str">
        <f t="shared" si="6"/>
        <v>Fail</v>
      </c>
      <c r="S31" s="12" t="str">
        <f t="shared" si="7"/>
        <v>Fail</v>
      </c>
    </row>
    <row r="32">
      <c r="B32" s="2"/>
      <c r="D32" s="11" t="s">
        <v>66</v>
      </c>
      <c r="E32" s="11">
        <v>57.0</v>
      </c>
      <c r="F32" s="11">
        <v>74.0</v>
      </c>
      <c r="G32" s="11">
        <v>90.0</v>
      </c>
      <c r="H32" s="11">
        <v>76.0</v>
      </c>
      <c r="I32" s="11">
        <v>87.0</v>
      </c>
      <c r="J32" s="12">
        <f t="shared" si="2"/>
        <v>384</v>
      </c>
      <c r="K32" s="12" t="str">
        <f t="shared" si="3"/>
        <v>Grade A</v>
      </c>
      <c r="L32" s="12" t="str">
        <f t="shared" ref="L32:P32" si="36">IF(E32&gt;=40,"Pass","Fail")</f>
        <v>Pass</v>
      </c>
      <c r="M32" s="12" t="str">
        <f t="shared" si="36"/>
        <v>Pass</v>
      </c>
      <c r="N32" s="12" t="str">
        <f t="shared" si="36"/>
        <v>Pass</v>
      </c>
      <c r="O32" s="12" t="str">
        <f t="shared" si="36"/>
        <v>Pass</v>
      </c>
      <c r="P32" s="12" t="str">
        <f t="shared" si="36"/>
        <v>Pass</v>
      </c>
      <c r="Q32" s="12">
        <f t="shared" si="5"/>
        <v>5</v>
      </c>
      <c r="R32" s="12" t="str">
        <f t="shared" si="6"/>
        <v>Pass</v>
      </c>
      <c r="S32" s="12" t="str">
        <f t="shared" si="7"/>
        <v>Grade A</v>
      </c>
    </row>
    <row r="33">
      <c r="B33" s="2"/>
      <c r="D33" s="11" t="s">
        <v>67</v>
      </c>
      <c r="E33" s="11">
        <v>97.0</v>
      </c>
      <c r="F33" s="11">
        <v>77.0</v>
      </c>
      <c r="G33" s="11">
        <v>23.0</v>
      </c>
      <c r="H33" s="11">
        <v>51.0</v>
      </c>
      <c r="I33" s="11">
        <v>95.0</v>
      </c>
      <c r="J33" s="12">
        <f t="shared" si="2"/>
        <v>343</v>
      </c>
      <c r="K33" s="12" t="str">
        <f t="shared" si="3"/>
        <v>Grade B</v>
      </c>
      <c r="L33" s="12" t="str">
        <f t="shared" ref="L33:P33" si="37">IF(E33&gt;=40,"Pass","Fail")</f>
        <v>Pass</v>
      </c>
      <c r="M33" s="12" t="str">
        <f t="shared" si="37"/>
        <v>Pass</v>
      </c>
      <c r="N33" s="12" t="str">
        <f t="shared" si="37"/>
        <v>Fail</v>
      </c>
      <c r="O33" s="12" t="str">
        <f t="shared" si="37"/>
        <v>Pass</v>
      </c>
      <c r="P33" s="12" t="str">
        <f t="shared" si="37"/>
        <v>Pass</v>
      </c>
      <c r="Q33" s="12">
        <f t="shared" si="5"/>
        <v>4</v>
      </c>
      <c r="R33" s="12" t="str">
        <f t="shared" si="6"/>
        <v>Fail</v>
      </c>
      <c r="S33" s="12" t="str">
        <f t="shared" si="7"/>
        <v>Fail</v>
      </c>
    </row>
    <row r="34">
      <c r="B34" s="2"/>
      <c r="D34" s="11" t="s">
        <v>68</v>
      </c>
      <c r="E34" s="11">
        <v>44.0</v>
      </c>
      <c r="F34" s="11">
        <v>82.0</v>
      </c>
      <c r="G34" s="11">
        <v>53.0</v>
      </c>
      <c r="H34" s="11">
        <v>68.0</v>
      </c>
      <c r="I34" s="11">
        <v>24.0</v>
      </c>
      <c r="J34" s="12">
        <f t="shared" si="2"/>
        <v>271</v>
      </c>
      <c r="K34" s="12" t="str">
        <f t="shared" si="3"/>
        <v>Grade B</v>
      </c>
      <c r="L34" s="12" t="str">
        <f t="shared" ref="L34:P34" si="38">IF(E34&gt;=40,"Pass","Fail")</f>
        <v>Pass</v>
      </c>
      <c r="M34" s="12" t="str">
        <f t="shared" si="38"/>
        <v>Pass</v>
      </c>
      <c r="N34" s="12" t="str">
        <f t="shared" si="38"/>
        <v>Pass</v>
      </c>
      <c r="O34" s="12" t="str">
        <f t="shared" si="38"/>
        <v>Pass</v>
      </c>
      <c r="P34" s="12" t="str">
        <f t="shared" si="38"/>
        <v>Fail</v>
      </c>
      <c r="Q34" s="12">
        <f t="shared" si="5"/>
        <v>4</v>
      </c>
      <c r="R34" s="12" t="str">
        <f t="shared" si="6"/>
        <v>Fail</v>
      </c>
      <c r="S34" s="12" t="str">
        <f t="shared" si="7"/>
        <v>Fail</v>
      </c>
    </row>
    <row r="35">
      <c r="A35" s="2"/>
      <c r="B35" s="2"/>
      <c r="D35" s="11" t="s">
        <v>69</v>
      </c>
      <c r="E35" s="11">
        <v>42.0</v>
      </c>
      <c r="F35" s="11">
        <v>49.0</v>
      </c>
      <c r="G35" s="11">
        <v>85.0</v>
      </c>
      <c r="H35" s="11">
        <v>32.0</v>
      </c>
      <c r="I35" s="11">
        <v>24.0</v>
      </c>
      <c r="J35" s="12">
        <f t="shared" si="2"/>
        <v>232</v>
      </c>
      <c r="K35" s="12" t="str">
        <f t="shared" si="3"/>
        <v>Grade B</v>
      </c>
      <c r="L35" s="12" t="str">
        <f t="shared" ref="L35:P35" si="39">IF(E35&gt;=40,"Pass","Fail")</f>
        <v>Pass</v>
      </c>
      <c r="M35" s="12" t="str">
        <f t="shared" si="39"/>
        <v>Pass</v>
      </c>
      <c r="N35" s="12" t="str">
        <f t="shared" si="39"/>
        <v>Pass</v>
      </c>
      <c r="O35" s="12" t="str">
        <f t="shared" si="39"/>
        <v>Fail</v>
      </c>
      <c r="P35" s="12" t="str">
        <f t="shared" si="39"/>
        <v>Fail</v>
      </c>
      <c r="Q35" s="12">
        <f t="shared" si="5"/>
        <v>3</v>
      </c>
      <c r="R35" s="12" t="str">
        <f t="shared" si="6"/>
        <v>Fail</v>
      </c>
      <c r="S35" s="12" t="str">
        <f t="shared" si="7"/>
        <v>Fail</v>
      </c>
    </row>
    <row r="36">
      <c r="A36" s="2"/>
      <c r="B36" s="2"/>
      <c r="D36" s="11" t="s">
        <v>70</v>
      </c>
      <c r="E36" s="11">
        <v>80.0</v>
      </c>
      <c r="F36" s="11">
        <v>82.0</v>
      </c>
      <c r="G36" s="11">
        <v>44.0</v>
      </c>
      <c r="H36" s="11">
        <v>22.0</v>
      </c>
      <c r="I36" s="11">
        <v>60.0</v>
      </c>
      <c r="J36" s="12">
        <f t="shared" si="2"/>
        <v>288</v>
      </c>
      <c r="K36" s="12" t="str">
        <f t="shared" si="3"/>
        <v>Grade B</v>
      </c>
      <c r="L36" s="12" t="str">
        <f t="shared" ref="L36:P36" si="40">IF(E36&gt;=40,"Pass","Fail")</f>
        <v>Pass</v>
      </c>
      <c r="M36" s="12" t="str">
        <f t="shared" si="40"/>
        <v>Pass</v>
      </c>
      <c r="N36" s="12" t="str">
        <f t="shared" si="40"/>
        <v>Pass</v>
      </c>
      <c r="O36" s="12" t="str">
        <f t="shared" si="40"/>
        <v>Fail</v>
      </c>
      <c r="P36" s="12" t="str">
        <f t="shared" si="40"/>
        <v>Pass</v>
      </c>
      <c r="Q36" s="12">
        <f t="shared" si="5"/>
        <v>4</v>
      </c>
      <c r="R36" s="12" t="str">
        <f t="shared" si="6"/>
        <v>Fail</v>
      </c>
      <c r="S36" s="12" t="str">
        <f t="shared" si="7"/>
        <v>Fail</v>
      </c>
    </row>
    <row r="37">
      <c r="A37" s="2"/>
      <c r="B37" s="2"/>
      <c r="D37" s="11" t="s">
        <v>71</v>
      </c>
      <c r="E37" s="11">
        <v>48.0</v>
      </c>
      <c r="F37" s="11">
        <v>25.0</v>
      </c>
      <c r="G37" s="11">
        <v>28.0</v>
      </c>
      <c r="H37" s="11">
        <v>97.0</v>
      </c>
      <c r="I37" s="11">
        <v>72.0</v>
      </c>
      <c r="J37" s="12">
        <f t="shared" si="2"/>
        <v>270</v>
      </c>
      <c r="K37" s="12" t="str">
        <f t="shared" si="3"/>
        <v>Grade B</v>
      </c>
      <c r="L37" s="12" t="str">
        <f t="shared" ref="L37:P37" si="41">IF(E37&gt;=40,"Pass","Fail")</f>
        <v>Pass</v>
      </c>
      <c r="M37" s="12" t="str">
        <f t="shared" si="41"/>
        <v>Fail</v>
      </c>
      <c r="N37" s="12" t="str">
        <f t="shared" si="41"/>
        <v>Fail</v>
      </c>
      <c r="O37" s="12" t="str">
        <f t="shared" si="41"/>
        <v>Pass</v>
      </c>
      <c r="P37" s="12" t="str">
        <f t="shared" si="41"/>
        <v>Pass</v>
      </c>
      <c r="Q37" s="12">
        <f t="shared" si="5"/>
        <v>3</v>
      </c>
      <c r="R37" s="12" t="str">
        <f t="shared" si="6"/>
        <v>Fail</v>
      </c>
      <c r="S37" s="12" t="str">
        <f t="shared" si="7"/>
        <v>Fail</v>
      </c>
    </row>
    <row r="38">
      <c r="A38" s="2"/>
      <c r="B38" s="2"/>
      <c r="D38" s="11" t="s">
        <v>72</v>
      </c>
      <c r="E38" s="11">
        <v>40.0</v>
      </c>
      <c r="F38" s="11">
        <v>64.0</v>
      </c>
      <c r="G38" s="11">
        <v>61.0</v>
      </c>
      <c r="H38" s="11">
        <v>87.0</v>
      </c>
      <c r="I38" s="11">
        <v>44.0</v>
      </c>
      <c r="J38" s="12">
        <f t="shared" si="2"/>
        <v>296</v>
      </c>
      <c r="K38" s="12" t="str">
        <f t="shared" si="3"/>
        <v>Grade B</v>
      </c>
      <c r="L38" s="12" t="str">
        <f t="shared" ref="L38:P38" si="42">IF(E38&gt;=40,"Pass","Fail")</f>
        <v>Pass</v>
      </c>
      <c r="M38" s="12" t="str">
        <f t="shared" si="42"/>
        <v>Pass</v>
      </c>
      <c r="N38" s="12" t="str">
        <f t="shared" si="42"/>
        <v>Pass</v>
      </c>
      <c r="O38" s="12" t="str">
        <f t="shared" si="42"/>
        <v>Pass</v>
      </c>
      <c r="P38" s="12" t="str">
        <f t="shared" si="42"/>
        <v>Pass</v>
      </c>
      <c r="Q38" s="12">
        <f t="shared" si="5"/>
        <v>5</v>
      </c>
      <c r="R38" s="12" t="str">
        <f t="shared" si="6"/>
        <v>Pass</v>
      </c>
      <c r="S38" s="12" t="str">
        <f t="shared" si="7"/>
        <v>Grade B</v>
      </c>
    </row>
    <row r="39">
      <c r="A39" s="2"/>
      <c r="B39" s="2"/>
      <c r="D39" s="11" t="s">
        <v>73</v>
      </c>
      <c r="E39" s="11">
        <v>45.0</v>
      </c>
      <c r="F39" s="11">
        <v>70.0</v>
      </c>
      <c r="G39" s="11">
        <v>46.0</v>
      </c>
      <c r="H39" s="11">
        <v>45.0</v>
      </c>
      <c r="I39" s="11">
        <v>81.0</v>
      </c>
      <c r="J39" s="12">
        <f t="shared" si="2"/>
        <v>287</v>
      </c>
      <c r="K39" s="12" t="str">
        <f t="shared" si="3"/>
        <v>Grade B</v>
      </c>
      <c r="L39" s="12" t="str">
        <f t="shared" ref="L39:P39" si="43">IF(E39&gt;=40,"Pass","Fail")</f>
        <v>Pass</v>
      </c>
      <c r="M39" s="12" t="str">
        <f t="shared" si="43"/>
        <v>Pass</v>
      </c>
      <c r="N39" s="12" t="str">
        <f t="shared" si="43"/>
        <v>Pass</v>
      </c>
      <c r="O39" s="12" t="str">
        <f t="shared" si="43"/>
        <v>Pass</v>
      </c>
      <c r="P39" s="12" t="str">
        <f t="shared" si="43"/>
        <v>Pass</v>
      </c>
      <c r="Q39" s="12">
        <f t="shared" si="5"/>
        <v>5</v>
      </c>
      <c r="R39" s="12" t="str">
        <f t="shared" si="6"/>
        <v>Pass</v>
      </c>
      <c r="S39" s="12" t="str">
        <f t="shared" si="7"/>
        <v>Grade B</v>
      </c>
    </row>
    <row r="40">
      <c r="A40" s="2"/>
      <c r="B40" s="2"/>
      <c r="D40" s="11" t="s">
        <v>74</v>
      </c>
      <c r="E40" s="11">
        <v>95.0</v>
      </c>
      <c r="F40" s="11">
        <v>96.0</v>
      </c>
      <c r="G40" s="11">
        <v>52.0</v>
      </c>
      <c r="H40" s="11">
        <v>50.0</v>
      </c>
      <c r="I40" s="11">
        <v>99.0</v>
      </c>
      <c r="J40" s="12">
        <f t="shared" si="2"/>
        <v>392</v>
      </c>
      <c r="K40" s="12" t="str">
        <f t="shared" si="3"/>
        <v>Grade A</v>
      </c>
      <c r="L40" s="12" t="str">
        <f t="shared" ref="L40:P40" si="44">IF(E40&gt;=40,"Pass","Fail")</f>
        <v>Pass</v>
      </c>
      <c r="M40" s="12" t="str">
        <f t="shared" si="44"/>
        <v>Pass</v>
      </c>
      <c r="N40" s="12" t="str">
        <f t="shared" si="44"/>
        <v>Pass</v>
      </c>
      <c r="O40" s="12" t="str">
        <f t="shared" si="44"/>
        <v>Pass</v>
      </c>
      <c r="P40" s="12" t="str">
        <f t="shared" si="44"/>
        <v>Pass</v>
      </c>
      <c r="Q40" s="12">
        <f t="shared" si="5"/>
        <v>5</v>
      </c>
      <c r="R40" s="12" t="str">
        <f t="shared" si="6"/>
        <v>Pass</v>
      </c>
      <c r="S40" s="12" t="str">
        <f t="shared" si="7"/>
        <v>Grade A</v>
      </c>
    </row>
    <row r="41">
      <c r="A41" s="2"/>
      <c r="B41" s="2"/>
      <c r="D41" s="11" t="s">
        <v>75</v>
      </c>
      <c r="E41" s="11">
        <v>50.0</v>
      </c>
      <c r="F41" s="11">
        <v>30.0</v>
      </c>
      <c r="G41" s="11">
        <v>43.0</v>
      </c>
      <c r="H41" s="11">
        <v>58.0</v>
      </c>
      <c r="I41" s="11">
        <v>23.0</v>
      </c>
      <c r="J41" s="12">
        <f t="shared" si="2"/>
        <v>204</v>
      </c>
      <c r="K41" s="12" t="str">
        <f t="shared" si="3"/>
        <v>Grade B</v>
      </c>
      <c r="L41" s="12" t="str">
        <f t="shared" ref="L41:P41" si="45">IF(E41&gt;=40,"Pass","Fail")</f>
        <v>Pass</v>
      </c>
      <c r="M41" s="12" t="str">
        <f t="shared" si="45"/>
        <v>Fail</v>
      </c>
      <c r="N41" s="12" t="str">
        <f t="shared" si="45"/>
        <v>Pass</v>
      </c>
      <c r="O41" s="12" t="str">
        <f t="shared" si="45"/>
        <v>Pass</v>
      </c>
      <c r="P41" s="12" t="str">
        <f t="shared" si="45"/>
        <v>Fail</v>
      </c>
      <c r="Q41" s="12">
        <f t="shared" si="5"/>
        <v>3</v>
      </c>
      <c r="R41" s="12" t="str">
        <f t="shared" si="6"/>
        <v>Fail</v>
      </c>
      <c r="S41" s="12" t="str">
        <f t="shared" si="7"/>
        <v>Fail</v>
      </c>
    </row>
    <row r="42">
      <c r="A42" s="2"/>
      <c r="B42" s="2"/>
      <c r="D42" s="11" t="s">
        <v>76</v>
      </c>
      <c r="E42" s="11">
        <v>78.0</v>
      </c>
      <c r="F42" s="11">
        <v>32.0</v>
      </c>
      <c r="G42" s="11">
        <v>32.0</v>
      </c>
      <c r="H42" s="11">
        <v>28.0</v>
      </c>
      <c r="I42" s="11">
        <v>52.0</v>
      </c>
      <c r="J42" s="12">
        <f t="shared" si="2"/>
        <v>222</v>
      </c>
      <c r="K42" s="12" t="str">
        <f t="shared" si="3"/>
        <v>Grade B</v>
      </c>
      <c r="L42" s="12" t="str">
        <f t="shared" ref="L42:P42" si="46">IF(E42&gt;=40,"Pass","Fail")</f>
        <v>Pass</v>
      </c>
      <c r="M42" s="12" t="str">
        <f t="shared" si="46"/>
        <v>Fail</v>
      </c>
      <c r="N42" s="12" t="str">
        <f t="shared" si="46"/>
        <v>Fail</v>
      </c>
      <c r="O42" s="12" t="str">
        <f t="shared" si="46"/>
        <v>Fail</v>
      </c>
      <c r="P42" s="12" t="str">
        <f t="shared" si="46"/>
        <v>Pass</v>
      </c>
      <c r="Q42" s="12">
        <f t="shared" si="5"/>
        <v>2</v>
      </c>
      <c r="R42" s="12" t="str">
        <f t="shared" si="6"/>
        <v>Fail</v>
      </c>
      <c r="S42" s="12" t="str">
        <f t="shared" si="7"/>
        <v>Fail</v>
      </c>
    </row>
    <row r="43">
      <c r="A43" s="2"/>
      <c r="B43" s="2"/>
      <c r="D43" s="11" t="s">
        <v>77</v>
      </c>
      <c r="E43" s="11">
        <v>75.0</v>
      </c>
      <c r="F43" s="11">
        <v>79.0</v>
      </c>
      <c r="G43" s="11">
        <v>67.0</v>
      </c>
      <c r="H43" s="11">
        <v>75.0</v>
      </c>
      <c r="I43" s="11">
        <v>53.0</v>
      </c>
      <c r="J43" s="12">
        <f t="shared" si="2"/>
        <v>349</v>
      </c>
      <c r="K43" s="12" t="str">
        <f t="shared" si="3"/>
        <v>Grade B</v>
      </c>
      <c r="L43" s="12" t="str">
        <f t="shared" ref="L43:P43" si="47">IF(E43&gt;=40,"Pass","Fail")</f>
        <v>Pass</v>
      </c>
      <c r="M43" s="12" t="str">
        <f t="shared" si="47"/>
        <v>Pass</v>
      </c>
      <c r="N43" s="12" t="str">
        <f t="shared" si="47"/>
        <v>Pass</v>
      </c>
      <c r="O43" s="12" t="str">
        <f t="shared" si="47"/>
        <v>Pass</v>
      </c>
      <c r="P43" s="12" t="str">
        <f t="shared" si="47"/>
        <v>Pass</v>
      </c>
      <c r="Q43" s="12">
        <f t="shared" si="5"/>
        <v>5</v>
      </c>
      <c r="R43" s="12" t="str">
        <f t="shared" si="6"/>
        <v>Pass</v>
      </c>
      <c r="S43" s="12" t="str">
        <f t="shared" si="7"/>
        <v>Grade B</v>
      </c>
    </row>
    <row r="44">
      <c r="A44" s="2"/>
      <c r="B44" s="2"/>
      <c r="D44" s="11" t="s">
        <v>78</v>
      </c>
      <c r="E44" s="11">
        <v>97.0</v>
      </c>
      <c r="F44" s="11">
        <v>56.0</v>
      </c>
      <c r="G44" s="11">
        <v>59.0</v>
      </c>
      <c r="H44" s="11">
        <v>34.0</v>
      </c>
      <c r="I44" s="11">
        <v>60.0</v>
      </c>
      <c r="J44" s="12">
        <f t="shared" si="2"/>
        <v>306</v>
      </c>
      <c r="K44" s="12" t="str">
        <f t="shared" si="3"/>
        <v>Grade B</v>
      </c>
      <c r="L44" s="12" t="str">
        <f t="shared" ref="L44:P44" si="48">IF(E44&gt;=40,"Pass","Fail")</f>
        <v>Pass</v>
      </c>
      <c r="M44" s="12" t="str">
        <f t="shared" si="48"/>
        <v>Pass</v>
      </c>
      <c r="N44" s="12" t="str">
        <f t="shared" si="48"/>
        <v>Pass</v>
      </c>
      <c r="O44" s="12" t="str">
        <f t="shared" si="48"/>
        <v>Fail</v>
      </c>
      <c r="P44" s="12" t="str">
        <f t="shared" si="48"/>
        <v>Pass</v>
      </c>
      <c r="Q44" s="12">
        <f t="shared" si="5"/>
        <v>4</v>
      </c>
      <c r="R44" s="12" t="str">
        <f t="shared" si="6"/>
        <v>Fail</v>
      </c>
      <c r="S44" s="12" t="str">
        <f t="shared" si="7"/>
        <v>Fail</v>
      </c>
    </row>
    <row r="45">
      <c r="A45" s="2"/>
      <c r="B45" s="2"/>
      <c r="D45" s="11" t="s">
        <v>79</v>
      </c>
      <c r="E45" s="11">
        <v>73.0</v>
      </c>
      <c r="F45" s="11">
        <v>49.0</v>
      </c>
      <c r="G45" s="11">
        <v>96.0</v>
      </c>
      <c r="H45" s="11">
        <v>97.0</v>
      </c>
      <c r="I45" s="11">
        <v>35.0</v>
      </c>
      <c r="J45" s="12">
        <f t="shared" si="2"/>
        <v>350</v>
      </c>
      <c r="K45" s="12" t="str">
        <f t="shared" si="3"/>
        <v>Grade A</v>
      </c>
      <c r="L45" s="12" t="str">
        <f t="shared" ref="L45:P45" si="49">IF(E45&gt;=40,"Pass","Fail")</f>
        <v>Pass</v>
      </c>
      <c r="M45" s="12" t="str">
        <f t="shared" si="49"/>
        <v>Pass</v>
      </c>
      <c r="N45" s="12" t="str">
        <f t="shared" si="49"/>
        <v>Pass</v>
      </c>
      <c r="O45" s="12" t="str">
        <f t="shared" si="49"/>
        <v>Pass</v>
      </c>
      <c r="P45" s="12" t="str">
        <f t="shared" si="49"/>
        <v>Fail</v>
      </c>
      <c r="Q45" s="12">
        <f t="shared" si="5"/>
        <v>4</v>
      </c>
      <c r="R45" s="12" t="str">
        <f t="shared" si="6"/>
        <v>Fail</v>
      </c>
      <c r="S45" s="12" t="str">
        <f t="shared" si="7"/>
        <v>Fail</v>
      </c>
    </row>
    <row r="46">
      <c r="A46" s="2"/>
      <c r="B46" s="2"/>
      <c r="D46" s="11" t="s">
        <v>80</v>
      </c>
      <c r="E46" s="11">
        <v>78.0</v>
      </c>
      <c r="F46" s="11">
        <v>70.0</v>
      </c>
      <c r="G46" s="11">
        <v>36.0</v>
      </c>
      <c r="H46" s="11">
        <v>97.0</v>
      </c>
      <c r="I46" s="11">
        <v>71.0</v>
      </c>
      <c r="J46" s="12">
        <f t="shared" si="2"/>
        <v>352</v>
      </c>
      <c r="K46" s="12" t="str">
        <f t="shared" si="3"/>
        <v>Grade A</v>
      </c>
      <c r="L46" s="12" t="str">
        <f t="shared" ref="L46:P46" si="50">IF(E46&gt;=40,"Pass","Fail")</f>
        <v>Pass</v>
      </c>
      <c r="M46" s="12" t="str">
        <f t="shared" si="50"/>
        <v>Pass</v>
      </c>
      <c r="N46" s="12" t="str">
        <f t="shared" si="50"/>
        <v>Fail</v>
      </c>
      <c r="O46" s="12" t="str">
        <f t="shared" si="50"/>
        <v>Pass</v>
      </c>
      <c r="P46" s="12" t="str">
        <f t="shared" si="50"/>
        <v>Pass</v>
      </c>
      <c r="Q46" s="12">
        <f t="shared" si="5"/>
        <v>4</v>
      </c>
      <c r="R46" s="12" t="str">
        <f t="shared" si="6"/>
        <v>Fail</v>
      </c>
      <c r="S46" s="12" t="str">
        <f t="shared" si="7"/>
        <v>Fail</v>
      </c>
    </row>
    <row r="47">
      <c r="A47" s="2"/>
      <c r="B47" s="2"/>
      <c r="D47" s="11" t="s">
        <v>81</v>
      </c>
      <c r="E47" s="11">
        <v>90.0</v>
      </c>
      <c r="F47" s="11">
        <v>96.0</v>
      </c>
      <c r="G47" s="11">
        <v>68.0</v>
      </c>
      <c r="H47" s="11">
        <v>69.0</v>
      </c>
      <c r="I47" s="11">
        <v>27.0</v>
      </c>
      <c r="J47" s="12">
        <f t="shared" si="2"/>
        <v>350</v>
      </c>
      <c r="K47" s="12" t="str">
        <f t="shared" si="3"/>
        <v>Grade A</v>
      </c>
      <c r="L47" s="12" t="str">
        <f t="shared" ref="L47:P47" si="51">IF(E47&gt;=40,"Pass","Fail")</f>
        <v>Pass</v>
      </c>
      <c r="M47" s="12" t="str">
        <f t="shared" si="51"/>
        <v>Pass</v>
      </c>
      <c r="N47" s="12" t="str">
        <f t="shared" si="51"/>
        <v>Pass</v>
      </c>
      <c r="O47" s="12" t="str">
        <f t="shared" si="51"/>
        <v>Pass</v>
      </c>
      <c r="P47" s="12" t="str">
        <f t="shared" si="51"/>
        <v>Fail</v>
      </c>
      <c r="Q47" s="12">
        <f t="shared" si="5"/>
        <v>4</v>
      </c>
      <c r="R47" s="12" t="str">
        <f t="shared" si="6"/>
        <v>Fail</v>
      </c>
      <c r="S47" s="12" t="str">
        <f t="shared" si="7"/>
        <v>Fail</v>
      </c>
    </row>
    <row r="48">
      <c r="A48" s="2"/>
      <c r="B48" s="2"/>
      <c r="D48" s="11" t="s">
        <v>82</v>
      </c>
      <c r="E48" s="11">
        <v>27.0</v>
      </c>
      <c r="F48" s="11">
        <v>68.0</v>
      </c>
      <c r="G48" s="11">
        <v>72.0</v>
      </c>
      <c r="H48" s="11">
        <v>74.0</v>
      </c>
      <c r="I48" s="11">
        <v>27.0</v>
      </c>
      <c r="J48" s="12">
        <f t="shared" si="2"/>
        <v>268</v>
      </c>
      <c r="K48" s="12" t="str">
        <f t="shared" si="3"/>
        <v>Grade B</v>
      </c>
      <c r="L48" s="12" t="str">
        <f t="shared" ref="L48:P48" si="52">IF(E48&gt;=40,"Pass","Fail")</f>
        <v>Fail</v>
      </c>
      <c r="M48" s="12" t="str">
        <f t="shared" si="52"/>
        <v>Pass</v>
      </c>
      <c r="N48" s="12" t="str">
        <f t="shared" si="52"/>
        <v>Pass</v>
      </c>
      <c r="O48" s="12" t="str">
        <f t="shared" si="52"/>
        <v>Pass</v>
      </c>
      <c r="P48" s="12" t="str">
        <f t="shared" si="52"/>
        <v>Fail</v>
      </c>
      <c r="Q48" s="12">
        <f t="shared" si="5"/>
        <v>3</v>
      </c>
      <c r="R48" s="12" t="str">
        <f t="shared" si="6"/>
        <v>Fail</v>
      </c>
      <c r="S48" s="12" t="str">
        <f t="shared" si="7"/>
        <v>Fail</v>
      </c>
    </row>
    <row r="49">
      <c r="A49" s="2"/>
      <c r="B49" s="2"/>
      <c r="D49" s="11" t="s">
        <v>83</v>
      </c>
      <c r="E49" s="11">
        <v>89.0</v>
      </c>
      <c r="F49" s="11">
        <v>50.0</v>
      </c>
      <c r="G49" s="11">
        <v>20.0</v>
      </c>
      <c r="H49" s="11">
        <v>79.0</v>
      </c>
      <c r="I49" s="11">
        <v>43.0</v>
      </c>
      <c r="J49" s="12">
        <f t="shared" si="2"/>
        <v>281</v>
      </c>
      <c r="K49" s="12" t="str">
        <f t="shared" si="3"/>
        <v>Grade B</v>
      </c>
      <c r="L49" s="12" t="str">
        <f t="shared" ref="L49:P49" si="53">IF(E49&gt;=40,"Pass","Fail")</f>
        <v>Pass</v>
      </c>
      <c r="M49" s="12" t="str">
        <f t="shared" si="53"/>
        <v>Pass</v>
      </c>
      <c r="N49" s="12" t="str">
        <f t="shared" si="53"/>
        <v>Fail</v>
      </c>
      <c r="O49" s="12" t="str">
        <f t="shared" si="53"/>
        <v>Pass</v>
      </c>
      <c r="P49" s="12" t="str">
        <f t="shared" si="53"/>
        <v>Pass</v>
      </c>
      <c r="Q49" s="12">
        <f t="shared" si="5"/>
        <v>4</v>
      </c>
      <c r="R49" s="12" t="str">
        <f t="shared" si="6"/>
        <v>Fail</v>
      </c>
      <c r="S49" s="12" t="str">
        <f t="shared" si="7"/>
        <v>Fail</v>
      </c>
    </row>
    <row r="50">
      <c r="A50" s="2"/>
      <c r="B50" s="2"/>
      <c r="D50" s="11" t="s">
        <v>84</v>
      </c>
      <c r="E50" s="11">
        <v>86.0</v>
      </c>
      <c r="F50" s="11">
        <v>26.0</v>
      </c>
      <c r="G50" s="11">
        <v>72.0</v>
      </c>
      <c r="H50" s="11">
        <v>82.0</v>
      </c>
      <c r="I50" s="11">
        <v>65.0</v>
      </c>
      <c r="J50" s="12">
        <f t="shared" si="2"/>
        <v>331</v>
      </c>
      <c r="K50" s="12" t="str">
        <f t="shared" si="3"/>
        <v>Grade B</v>
      </c>
      <c r="L50" s="12" t="str">
        <f t="shared" ref="L50:P50" si="54">IF(E50&gt;=40,"Pass","Fail")</f>
        <v>Pass</v>
      </c>
      <c r="M50" s="12" t="str">
        <f t="shared" si="54"/>
        <v>Fail</v>
      </c>
      <c r="N50" s="12" t="str">
        <f t="shared" si="54"/>
        <v>Pass</v>
      </c>
      <c r="O50" s="12" t="str">
        <f t="shared" si="54"/>
        <v>Pass</v>
      </c>
      <c r="P50" s="12" t="str">
        <f t="shared" si="54"/>
        <v>Pass</v>
      </c>
      <c r="Q50" s="12">
        <f t="shared" si="5"/>
        <v>4</v>
      </c>
      <c r="R50" s="12" t="str">
        <f t="shared" si="6"/>
        <v>Fail</v>
      </c>
      <c r="S50" s="12" t="str">
        <f t="shared" si="7"/>
        <v>Fail</v>
      </c>
    </row>
    <row r="51">
      <c r="A51" s="2"/>
      <c r="B51" s="2"/>
      <c r="D51" s="11" t="s">
        <v>85</v>
      </c>
      <c r="E51" s="11">
        <v>82.0</v>
      </c>
      <c r="F51" s="11">
        <v>64.0</v>
      </c>
      <c r="G51" s="11">
        <v>57.0</v>
      </c>
      <c r="H51" s="11">
        <v>48.0</v>
      </c>
      <c r="I51" s="11">
        <v>36.0</v>
      </c>
      <c r="J51" s="12">
        <f t="shared" si="2"/>
        <v>287</v>
      </c>
      <c r="K51" s="12" t="str">
        <f t="shared" si="3"/>
        <v>Grade B</v>
      </c>
      <c r="L51" s="12" t="str">
        <f t="shared" ref="L51:P51" si="55">IF(E51&gt;=40,"Pass","Fail")</f>
        <v>Pass</v>
      </c>
      <c r="M51" s="12" t="str">
        <f t="shared" si="55"/>
        <v>Pass</v>
      </c>
      <c r="N51" s="12" t="str">
        <f t="shared" si="55"/>
        <v>Pass</v>
      </c>
      <c r="O51" s="12" t="str">
        <f t="shared" si="55"/>
        <v>Pass</v>
      </c>
      <c r="P51" s="12" t="str">
        <f t="shared" si="55"/>
        <v>Fail</v>
      </c>
      <c r="Q51" s="12">
        <f t="shared" si="5"/>
        <v>4</v>
      </c>
      <c r="R51" s="12" t="str">
        <f t="shared" si="6"/>
        <v>Fail</v>
      </c>
      <c r="S51" s="12" t="str">
        <f t="shared" si="7"/>
        <v>Fail</v>
      </c>
    </row>
    <row r="52">
      <c r="A52" s="2"/>
      <c r="B52" s="2"/>
      <c r="D52" s="11" t="s">
        <v>86</v>
      </c>
      <c r="E52" s="11">
        <v>82.0</v>
      </c>
      <c r="F52" s="11">
        <v>27.0</v>
      </c>
      <c r="G52" s="11">
        <v>33.0</v>
      </c>
      <c r="H52" s="11">
        <v>40.0</v>
      </c>
      <c r="I52" s="11">
        <v>78.0</v>
      </c>
      <c r="J52" s="12">
        <f t="shared" si="2"/>
        <v>260</v>
      </c>
      <c r="K52" s="12" t="str">
        <f t="shared" si="3"/>
        <v>Grade B</v>
      </c>
      <c r="L52" s="12" t="str">
        <f t="shared" ref="L52:P52" si="56">IF(E52&gt;=40,"Pass","Fail")</f>
        <v>Pass</v>
      </c>
      <c r="M52" s="12" t="str">
        <f t="shared" si="56"/>
        <v>Fail</v>
      </c>
      <c r="N52" s="12" t="str">
        <f t="shared" si="56"/>
        <v>Fail</v>
      </c>
      <c r="O52" s="12" t="str">
        <f t="shared" si="56"/>
        <v>Pass</v>
      </c>
      <c r="P52" s="12" t="str">
        <f t="shared" si="56"/>
        <v>Pass</v>
      </c>
      <c r="Q52" s="12">
        <f t="shared" si="5"/>
        <v>3</v>
      </c>
      <c r="R52" s="12" t="str">
        <f t="shared" si="6"/>
        <v>Fail</v>
      </c>
      <c r="S52" s="12" t="str">
        <f t="shared" si="7"/>
        <v>Fail</v>
      </c>
    </row>
    <row r="53">
      <c r="A53" s="2"/>
      <c r="B53" s="2"/>
      <c r="D53" s="11" t="s">
        <v>87</v>
      </c>
      <c r="E53" s="11">
        <v>59.0</v>
      </c>
      <c r="F53" s="11">
        <v>58.0</v>
      </c>
      <c r="G53" s="11">
        <v>90.0</v>
      </c>
      <c r="H53" s="11">
        <v>58.0</v>
      </c>
      <c r="I53" s="11">
        <v>20.0</v>
      </c>
      <c r="J53" s="12">
        <f t="shared" si="2"/>
        <v>285</v>
      </c>
      <c r="K53" s="12" t="str">
        <f t="shared" si="3"/>
        <v>Grade B</v>
      </c>
      <c r="L53" s="12" t="str">
        <f t="shared" ref="L53:P53" si="57">IF(E53&gt;=40,"Pass","Fail")</f>
        <v>Pass</v>
      </c>
      <c r="M53" s="12" t="str">
        <f t="shared" si="57"/>
        <v>Pass</v>
      </c>
      <c r="N53" s="12" t="str">
        <f t="shared" si="57"/>
        <v>Pass</v>
      </c>
      <c r="O53" s="12" t="str">
        <f t="shared" si="57"/>
        <v>Pass</v>
      </c>
      <c r="P53" s="12" t="str">
        <f t="shared" si="57"/>
        <v>Fail</v>
      </c>
      <c r="Q53" s="12">
        <f t="shared" si="5"/>
        <v>4</v>
      </c>
      <c r="R53" s="12" t="str">
        <f t="shared" si="6"/>
        <v>Fail</v>
      </c>
      <c r="S53" s="12" t="str">
        <f t="shared" si="7"/>
        <v>Fail</v>
      </c>
    </row>
    <row r="54">
      <c r="A54" s="2"/>
      <c r="B54" s="2"/>
      <c r="D54" s="11" t="s">
        <v>88</v>
      </c>
      <c r="E54" s="11">
        <v>78.0</v>
      </c>
      <c r="F54" s="11">
        <v>45.0</v>
      </c>
      <c r="G54" s="11">
        <v>80.0</v>
      </c>
      <c r="H54" s="11">
        <v>23.0</v>
      </c>
      <c r="I54" s="11">
        <v>41.0</v>
      </c>
      <c r="J54" s="12">
        <f t="shared" si="2"/>
        <v>267</v>
      </c>
      <c r="K54" s="12" t="str">
        <f t="shared" si="3"/>
        <v>Grade B</v>
      </c>
      <c r="L54" s="12" t="str">
        <f t="shared" ref="L54:P54" si="58">IF(E54&gt;=40,"Pass","Fail")</f>
        <v>Pass</v>
      </c>
      <c r="M54" s="12" t="str">
        <f t="shared" si="58"/>
        <v>Pass</v>
      </c>
      <c r="N54" s="12" t="str">
        <f t="shared" si="58"/>
        <v>Pass</v>
      </c>
      <c r="O54" s="12" t="str">
        <f t="shared" si="58"/>
        <v>Fail</v>
      </c>
      <c r="P54" s="12" t="str">
        <f t="shared" si="58"/>
        <v>Pass</v>
      </c>
      <c r="Q54" s="12">
        <f t="shared" si="5"/>
        <v>4</v>
      </c>
      <c r="R54" s="12" t="str">
        <f t="shared" si="6"/>
        <v>Fail</v>
      </c>
      <c r="S54" s="12" t="str">
        <f t="shared" si="7"/>
        <v>Fail</v>
      </c>
    </row>
    <row r="55">
      <c r="A55" s="2"/>
      <c r="B55" s="2"/>
      <c r="D55" s="11" t="s">
        <v>89</v>
      </c>
      <c r="E55" s="11">
        <v>32.0</v>
      </c>
      <c r="F55" s="11">
        <v>32.0</v>
      </c>
      <c r="G55" s="11">
        <v>79.0</v>
      </c>
      <c r="H55" s="11">
        <v>69.0</v>
      </c>
      <c r="I55" s="11">
        <v>97.0</v>
      </c>
      <c r="J55" s="12">
        <f t="shared" si="2"/>
        <v>309</v>
      </c>
      <c r="K55" s="12" t="str">
        <f t="shared" si="3"/>
        <v>Grade B</v>
      </c>
      <c r="L55" s="12" t="str">
        <f t="shared" ref="L55:P55" si="59">IF(E55&gt;=40,"Pass","Fail")</f>
        <v>Fail</v>
      </c>
      <c r="M55" s="12" t="str">
        <f t="shared" si="59"/>
        <v>Fail</v>
      </c>
      <c r="N55" s="12" t="str">
        <f t="shared" si="59"/>
        <v>Pass</v>
      </c>
      <c r="O55" s="12" t="str">
        <f t="shared" si="59"/>
        <v>Pass</v>
      </c>
      <c r="P55" s="12" t="str">
        <f t="shared" si="59"/>
        <v>Pass</v>
      </c>
      <c r="Q55" s="12">
        <f t="shared" si="5"/>
        <v>3</v>
      </c>
      <c r="R55" s="12" t="str">
        <f t="shared" si="6"/>
        <v>Fail</v>
      </c>
      <c r="S55" s="12" t="str">
        <f t="shared" si="7"/>
        <v>Fail</v>
      </c>
    </row>
    <row r="56">
      <c r="A56" s="2"/>
      <c r="B56" s="2"/>
      <c r="D56" s="11" t="s">
        <v>90</v>
      </c>
      <c r="E56" s="11">
        <v>90.0</v>
      </c>
      <c r="F56" s="11">
        <v>67.0</v>
      </c>
      <c r="G56" s="11">
        <v>92.0</v>
      </c>
      <c r="H56" s="11">
        <v>67.0</v>
      </c>
      <c r="I56" s="11">
        <v>66.0</v>
      </c>
      <c r="J56" s="12">
        <f t="shared" si="2"/>
        <v>382</v>
      </c>
      <c r="K56" s="12" t="str">
        <f t="shared" si="3"/>
        <v>Grade A</v>
      </c>
      <c r="L56" s="12" t="str">
        <f t="shared" ref="L56:P56" si="60">IF(E56&gt;=40,"Pass","Fail")</f>
        <v>Pass</v>
      </c>
      <c r="M56" s="12" t="str">
        <f t="shared" si="60"/>
        <v>Pass</v>
      </c>
      <c r="N56" s="12" t="str">
        <f t="shared" si="60"/>
        <v>Pass</v>
      </c>
      <c r="O56" s="12" t="str">
        <f t="shared" si="60"/>
        <v>Pass</v>
      </c>
      <c r="P56" s="12" t="str">
        <f t="shared" si="60"/>
        <v>Pass</v>
      </c>
      <c r="Q56" s="12">
        <f t="shared" si="5"/>
        <v>5</v>
      </c>
      <c r="R56" s="12" t="str">
        <f t="shared" si="6"/>
        <v>Pass</v>
      </c>
      <c r="S56" s="12" t="str">
        <f t="shared" si="7"/>
        <v>Grade A</v>
      </c>
    </row>
    <row r="57">
      <c r="A57" s="2"/>
      <c r="B57" s="2"/>
      <c r="D57" s="11" t="s">
        <v>91</v>
      </c>
      <c r="E57" s="11">
        <v>62.0</v>
      </c>
      <c r="F57" s="11">
        <v>45.0</v>
      </c>
      <c r="G57" s="11">
        <v>49.0</v>
      </c>
      <c r="H57" s="11">
        <v>42.0</v>
      </c>
      <c r="I57" s="11">
        <v>46.0</v>
      </c>
      <c r="J57" s="12">
        <f t="shared" si="2"/>
        <v>244</v>
      </c>
      <c r="K57" s="12" t="str">
        <f t="shared" si="3"/>
        <v>Grade B</v>
      </c>
      <c r="L57" s="12" t="str">
        <f t="shared" ref="L57:P57" si="61">IF(E57&gt;=40,"Pass","Fail")</f>
        <v>Pass</v>
      </c>
      <c r="M57" s="12" t="str">
        <f t="shared" si="61"/>
        <v>Pass</v>
      </c>
      <c r="N57" s="12" t="str">
        <f t="shared" si="61"/>
        <v>Pass</v>
      </c>
      <c r="O57" s="12" t="str">
        <f t="shared" si="61"/>
        <v>Pass</v>
      </c>
      <c r="P57" s="12" t="str">
        <f t="shared" si="61"/>
        <v>Pass</v>
      </c>
      <c r="Q57" s="12">
        <f t="shared" si="5"/>
        <v>5</v>
      </c>
      <c r="R57" s="12" t="str">
        <f t="shared" si="6"/>
        <v>Pass</v>
      </c>
      <c r="S57" s="12" t="str">
        <f t="shared" si="7"/>
        <v>Grade B</v>
      </c>
    </row>
    <row r="58">
      <c r="A58" s="2"/>
      <c r="B58" s="2"/>
      <c r="D58" s="11" t="s">
        <v>92</v>
      </c>
      <c r="E58" s="11">
        <v>97.0</v>
      </c>
      <c r="F58" s="11">
        <v>90.0</v>
      </c>
      <c r="G58" s="11">
        <v>93.0</v>
      </c>
      <c r="H58" s="11">
        <v>85.0</v>
      </c>
      <c r="I58" s="11">
        <v>47.0</v>
      </c>
      <c r="J58" s="12">
        <f t="shared" si="2"/>
        <v>412</v>
      </c>
      <c r="K58" s="12" t="str">
        <f t="shared" si="3"/>
        <v>Grade A</v>
      </c>
      <c r="L58" s="12" t="str">
        <f t="shared" ref="L58:P58" si="62">IF(E58&gt;=40,"Pass","Fail")</f>
        <v>Pass</v>
      </c>
      <c r="M58" s="12" t="str">
        <f t="shared" si="62"/>
        <v>Pass</v>
      </c>
      <c r="N58" s="12" t="str">
        <f t="shared" si="62"/>
        <v>Pass</v>
      </c>
      <c r="O58" s="12" t="str">
        <f t="shared" si="62"/>
        <v>Pass</v>
      </c>
      <c r="P58" s="12" t="str">
        <f t="shared" si="62"/>
        <v>Pass</v>
      </c>
      <c r="Q58" s="12">
        <f t="shared" si="5"/>
        <v>5</v>
      </c>
      <c r="R58" s="12" t="str">
        <f t="shared" si="6"/>
        <v>Pass</v>
      </c>
      <c r="S58" s="12" t="str">
        <f t="shared" si="7"/>
        <v>Grade A</v>
      </c>
    </row>
    <row r="59">
      <c r="A59" s="2"/>
      <c r="B59" s="2"/>
      <c r="D59" s="11" t="s">
        <v>93</v>
      </c>
      <c r="E59" s="11">
        <v>60.0</v>
      </c>
      <c r="F59" s="11">
        <v>24.0</v>
      </c>
      <c r="G59" s="11">
        <v>32.0</v>
      </c>
      <c r="H59" s="11">
        <v>48.0</v>
      </c>
      <c r="I59" s="11">
        <v>63.0</v>
      </c>
      <c r="J59" s="12">
        <f t="shared" si="2"/>
        <v>227</v>
      </c>
      <c r="K59" s="12" t="str">
        <f t="shared" si="3"/>
        <v>Grade B</v>
      </c>
      <c r="L59" s="12" t="str">
        <f t="shared" ref="L59:P59" si="63">IF(E59&gt;=40,"Pass","Fail")</f>
        <v>Pass</v>
      </c>
      <c r="M59" s="12" t="str">
        <f t="shared" si="63"/>
        <v>Fail</v>
      </c>
      <c r="N59" s="12" t="str">
        <f t="shared" si="63"/>
        <v>Fail</v>
      </c>
      <c r="O59" s="12" t="str">
        <f t="shared" si="63"/>
        <v>Pass</v>
      </c>
      <c r="P59" s="12" t="str">
        <f t="shared" si="63"/>
        <v>Pass</v>
      </c>
      <c r="Q59" s="12">
        <f t="shared" si="5"/>
        <v>3</v>
      </c>
      <c r="R59" s="12" t="str">
        <f t="shared" si="6"/>
        <v>Fail</v>
      </c>
      <c r="S59" s="12" t="str">
        <f t="shared" si="7"/>
        <v>Fail</v>
      </c>
    </row>
    <row r="60">
      <c r="A60" s="2"/>
      <c r="B60" s="2"/>
      <c r="D60" s="11" t="s">
        <v>94</v>
      </c>
      <c r="E60" s="11">
        <v>95.0</v>
      </c>
      <c r="F60" s="11">
        <v>36.0</v>
      </c>
      <c r="G60" s="11">
        <v>20.0</v>
      </c>
      <c r="H60" s="11">
        <v>25.0</v>
      </c>
      <c r="I60" s="11">
        <v>94.0</v>
      </c>
      <c r="J60" s="12">
        <f t="shared" si="2"/>
        <v>270</v>
      </c>
      <c r="K60" s="12" t="str">
        <f t="shared" si="3"/>
        <v>Grade B</v>
      </c>
      <c r="L60" s="12" t="str">
        <f t="shared" ref="L60:P60" si="64">IF(E60&gt;=40,"Pass","Fail")</f>
        <v>Pass</v>
      </c>
      <c r="M60" s="12" t="str">
        <f t="shared" si="64"/>
        <v>Fail</v>
      </c>
      <c r="N60" s="12" t="str">
        <f t="shared" si="64"/>
        <v>Fail</v>
      </c>
      <c r="O60" s="12" t="str">
        <f t="shared" si="64"/>
        <v>Fail</v>
      </c>
      <c r="P60" s="12" t="str">
        <f t="shared" si="64"/>
        <v>Pass</v>
      </c>
      <c r="Q60" s="12">
        <f t="shared" si="5"/>
        <v>2</v>
      </c>
      <c r="R60" s="12" t="str">
        <f t="shared" si="6"/>
        <v>Fail</v>
      </c>
      <c r="S60" s="12" t="str">
        <f t="shared" si="7"/>
        <v>Fail</v>
      </c>
    </row>
    <row r="61">
      <c r="A61" s="2"/>
      <c r="B61" s="2"/>
      <c r="D61" s="11" t="s">
        <v>95</v>
      </c>
      <c r="E61" s="11">
        <v>78.0</v>
      </c>
      <c r="F61" s="11">
        <v>48.0</v>
      </c>
      <c r="G61" s="11">
        <v>39.0</v>
      </c>
      <c r="H61" s="11">
        <v>97.0</v>
      </c>
      <c r="I61" s="11">
        <v>50.0</v>
      </c>
      <c r="J61" s="12">
        <f t="shared" si="2"/>
        <v>312</v>
      </c>
      <c r="K61" s="12" t="str">
        <f t="shared" si="3"/>
        <v>Grade B</v>
      </c>
      <c r="L61" s="12" t="str">
        <f t="shared" ref="L61:P61" si="65">IF(E61&gt;=40,"Pass","Fail")</f>
        <v>Pass</v>
      </c>
      <c r="M61" s="12" t="str">
        <f t="shared" si="65"/>
        <v>Pass</v>
      </c>
      <c r="N61" s="12" t="str">
        <f t="shared" si="65"/>
        <v>Fail</v>
      </c>
      <c r="O61" s="12" t="str">
        <f t="shared" si="65"/>
        <v>Pass</v>
      </c>
      <c r="P61" s="12" t="str">
        <f t="shared" si="65"/>
        <v>Pass</v>
      </c>
      <c r="Q61" s="12">
        <f t="shared" si="5"/>
        <v>4</v>
      </c>
      <c r="R61" s="12" t="str">
        <f t="shared" si="6"/>
        <v>Fail</v>
      </c>
      <c r="S61" s="12" t="str">
        <f t="shared" si="7"/>
        <v>Fail</v>
      </c>
    </row>
    <row r="62">
      <c r="A62" s="2"/>
      <c r="B62" s="2"/>
      <c r="D62" s="11" t="s">
        <v>96</v>
      </c>
      <c r="E62" s="11">
        <v>78.0</v>
      </c>
      <c r="F62" s="11">
        <v>80.0</v>
      </c>
      <c r="G62" s="11">
        <v>28.0</v>
      </c>
      <c r="H62" s="11">
        <v>41.0</v>
      </c>
      <c r="I62" s="11">
        <v>45.0</v>
      </c>
      <c r="J62" s="12">
        <f t="shared" si="2"/>
        <v>272</v>
      </c>
      <c r="K62" s="12" t="str">
        <f t="shared" si="3"/>
        <v>Grade B</v>
      </c>
      <c r="L62" s="12" t="str">
        <f t="shared" ref="L62:P62" si="66">IF(E62&gt;=40,"Pass","Fail")</f>
        <v>Pass</v>
      </c>
      <c r="M62" s="12" t="str">
        <f t="shared" si="66"/>
        <v>Pass</v>
      </c>
      <c r="N62" s="12" t="str">
        <f t="shared" si="66"/>
        <v>Fail</v>
      </c>
      <c r="O62" s="12" t="str">
        <f t="shared" si="66"/>
        <v>Pass</v>
      </c>
      <c r="P62" s="12" t="str">
        <f t="shared" si="66"/>
        <v>Pass</v>
      </c>
      <c r="Q62" s="12">
        <f t="shared" si="5"/>
        <v>4</v>
      </c>
      <c r="R62" s="12" t="str">
        <f t="shared" si="6"/>
        <v>Fail</v>
      </c>
      <c r="S62" s="12" t="str">
        <f t="shared" si="7"/>
        <v>Fail</v>
      </c>
    </row>
    <row r="63">
      <c r="A63" s="2"/>
      <c r="B63" s="2"/>
      <c r="D63" s="11" t="s">
        <v>97</v>
      </c>
      <c r="E63" s="11">
        <v>67.0</v>
      </c>
      <c r="F63" s="11">
        <v>42.0</v>
      </c>
      <c r="G63" s="11">
        <v>68.0</v>
      </c>
      <c r="H63" s="11">
        <v>39.0</v>
      </c>
      <c r="I63" s="11">
        <v>96.0</v>
      </c>
      <c r="J63" s="12">
        <f t="shared" si="2"/>
        <v>312</v>
      </c>
      <c r="K63" s="12" t="str">
        <f t="shared" si="3"/>
        <v>Grade B</v>
      </c>
      <c r="L63" s="12" t="str">
        <f t="shared" ref="L63:P63" si="67">IF(E63&gt;=40,"Pass","Fail")</f>
        <v>Pass</v>
      </c>
      <c r="M63" s="12" t="str">
        <f t="shared" si="67"/>
        <v>Pass</v>
      </c>
      <c r="N63" s="12" t="str">
        <f t="shared" si="67"/>
        <v>Pass</v>
      </c>
      <c r="O63" s="12" t="str">
        <f t="shared" si="67"/>
        <v>Fail</v>
      </c>
      <c r="P63" s="12" t="str">
        <f t="shared" si="67"/>
        <v>Pass</v>
      </c>
      <c r="Q63" s="12">
        <f t="shared" si="5"/>
        <v>4</v>
      </c>
      <c r="R63" s="12" t="str">
        <f t="shared" si="6"/>
        <v>Fail</v>
      </c>
      <c r="S63" s="12" t="str">
        <f t="shared" si="7"/>
        <v>Fail</v>
      </c>
    </row>
    <row r="64">
      <c r="A64" s="2"/>
      <c r="B64" s="2"/>
      <c r="D64" s="11" t="s">
        <v>98</v>
      </c>
      <c r="E64" s="11">
        <v>36.0</v>
      </c>
      <c r="F64" s="11">
        <v>48.0</v>
      </c>
      <c r="G64" s="11">
        <v>52.0</v>
      </c>
      <c r="H64" s="11">
        <v>41.0</v>
      </c>
      <c r="I64" s="11">
        <v>77.0</v>
      </c>
      <c r="J64" s="12">
        <f t="shared" si="2"/>
        <v>254</v>
      </c>
      <c r="K64" s="12" t="str">
        <f t="shared" si="3"/>
        <v>Grade B</v>
      </c>
      <c r="L64" s="12" t="str">
        <f t="shared" ref="L64:P64" si="68">IF(E64&gt;=40,"Pass","Fail")</f>
        <v>Fail</v>
      </c>
      <c r="M64" s="12" t="str">
        <f t="shared" si="68"/>
        <v>Pass</v>
      </c>
      <c r="N64" s="12" t="str">
        <f t="shared" si="68"/>
        <v>Pass</v>
      </c>
      <c r="O64" s="12" t="str">
        <f t="shared" si="68"/>
        <v>Pass</v>
      </c>
      <c r="P64" s="12" t="str">
        <f t="shared" si="68"/>
        <v>Pass</v>
      </c>
      <c r="Q64" s="12">
        <f t="shared" si="5"/>
        <v>4</v>
      </c>
      <c r="R64" s="12" t="str">
        <f t="shared" si="6"/>
        <v>Fail</v>
      </c>
      <c r="S64" s="12" t="str">
        <f t="shared" si="7"/>
        <v>Fail</v>
      </c>
    </row>
    <row r="65">
      <c r="A65" s="2"/>
      <c r="B65" s="2"/>
      <c r="D65" s="11" t="s">
        <v>99</v>
      </c>
      <c r="E65" s="11">
        <v>42.0</v>
      </c>
      <c r="F65" s="11">
        <v>37.0</v>
      </c>
      <c r="G65" s="11">
        <v>88.0</v>
      </c>
      <c r="H65" s="11">
        <v>34.0</v>
      </c>
      <c r="I65" s="11">
        <v>79.0</v>
      </c>
      <c r="J65" s="12">
        <f t="shared" si="2"/>
        <v>280</v>
      </c>
      <c r="K65" s="12" t="str">
        <f t="shared" si="3"/>
        <v>Grade B</v>
      </c>
      <c r="L65" s="12" t="str">
        <f t="shared" ref="L65:P65" si="69">IF(E65&gt;=40,"Pass","Fail")</f>
        <v>Pass</v>
      </c>
      <c r="M65" s="12" t="str">
        <f t="shared" si="69"/>
        <v>Fail</v>
      </c>
      <c r="N65" s="12" t="str">
        <f t="shared" si="69"/>
        <v>Pass</v>
      </c>
      <c r="O65" s="12" t="str">
        <f t="shared" si="69"/>
        <v>Fail</v>
      </c>
      <c r="P65" s="12" t="str">
        <f t="shared" si="69"/>
        <v>Pass</v>
      </c>
      <c r="Q65" s="12">
        <f t="shared" si="5"/>
        <v>3</v>
      </c>
      <c r="R65" s="12" t="str">
        <f t="shared" si="6"/>
        <v>Fail</v>
      </c>
      <c r="S65" s="12" t="str">
        <f t="shared" si="7"/>
        <v>Fail</v>
      </c>
    </row>
    <row r="66">
      <c r="A66" s="2"/>
      <c r="B66" s="2"/>
      <c r="D66" s="11" t="s">
        <v>100</v>
      </c>
      <c r="E66" s="11">
        <v>68.0</v>
      </c>
      <c r="F66" s="11">
        <v>32.0</v>
      </c>
      <c r="G66" s="11">
        <v>61.0</v>
      </c>
      <c r="H66" s="11">
        <v>74.0</v>
      </c>
      <c r="I66" s="11">
        <v>22.0</v>
      </c>
      <c r="J66" s="12">
        <f t="shared" si="2"/>
        <v>257</v>
      </c>
      <c r="K66" s="12" t="str">
        <f t="shared" si="3"/>
        <v>Grade B</v>
      </c>
      <c r="L66" s="12" t="str">
        <f t="shared" ref="L66:P66" si="70">IF(E66&gt;=40,"Pass","Fail")</f>
        <v>Pass</v>
      </c>
      <c r="M66" s="12" t="str">
        <f t="shared" si="70"/>
        <v>Fail</v>
      </c>
      <c r="N66" s="12" t="str">
        <f t="shared" si="70"/>
        <v>Pass</v>
      </c>
      <c r="O66" s="12" t="str">
        <f t="shared" si="70"/>
        <v>Pass</v>
      </c>
      <c r="P66" s="12" t="str">
        <f t="shared" si="70"/>
        <v>Fail</v>
      </c>
      <c r="Q66" s="12">
        <f t="shared" si="5"/>
        <v>3</v>
      </c>
      <c r="R66" s="12" t="str">
        <f t="shared" si="6"/>
        <v>Fail</v>
      </c>
      <c r="S66" s="12" t="str">
        <f t="shared" si="7"/>
        <v>Fail</v>
      </c>
    </row>
    <row r="67">
      <c r="A67" s="2"/>
      <c r="B67" s="2"/>
      <c r="D67" s="11" t="s">
        <v>101</v>
      </c>
      <c r="E67" s="11">
        <v>83.0</v>
      </c>
      <c r="F67" s="11">
        <v>63.0</v>
      </c>
      <c r="G67" s="11">
        <v>80.0</v>
      </c>
      <c r="H67" s="11">
        <v>29.0</v>
      </c>
      <c r="I67" s="11">
        <v>30.0</v>
      </c>
      <c r="J67" s="12">
        <f t="shared" si="2"/>
        <v>285</v>
      </c>
      <c r="K67" s="12" t="str">
        <f t="shared" si="3"/>
        <v>Grade B</v>
      </c>
      <c r="L67" s="12" t="str">
        <f t="shared" ref="L67:P67" si="71">IF(E67&gt;=40,"Pass","Fail")</f>
        <v>Pass</v>
      </c>
      <c r="M67" s="12" t="str">
        <f t="shared" si="71"/>
        <v>Pass</v>
      </c>
      <c r="N67" s="12" t="str">
        <f t="shared" si="71"/>
        <v>Pass</v>
      </c>
      <c r="O67" s="12" t="str">
        <f t="shared" si="71"/>
        <v>Fail</v>
      </c>
      <c r="P67" s="12" t="str">
        <f t="shared" si="71"/>
        <v>Fail</v>
      </c>
      <c r="Q67" s="12">
        <f t="shared" si="5"/>
        <v>3</v>
      </c>
      <c r="R67" s="12" t="str">
        <f t="shared" si="6"/>
        <v>Fail</v>
      </c>
      <c r="S67" s="12" t="str">
        <f t="shared" si="7"/>
        <v>Fail</v>
      </c>
    </row>
    <row r="68">
      <c r="A68" s="2"/>
      <c r="B68" s="2"/>
      <c r="D68" s="11" t="s">
        <v>102</v>
      </c>
      <c r="E68" s="11">
        <v>84.0</v>
      </c>
      <c r="F68" s="11">
        <v>87.0</v>
      </c>
      <c r="G68" s="11">
        <v>70.0</v>
      </c>
      <c r="H68" s="11">
        <v>48.0</v>
      </c>
      <c r="I68" s="11">
        <v>23.0</v>
      </c>
      <c r="J68" s="12">
        <f t="shared" si="2"/>
        <v>312</v>
      </c>
      <c r="K68" s="12" t="str">
        <f t="shared" si="3"/>
        <v>Grade B</v>
      </c>
      <c r="L68" s="12" t="str">
        <f t="shared" ref="L68:P68" si="72">IF(E68&gt;=40,"Pass","Fail")</f>
        <v>Pass</v>
      </c>
      <c r="M68" s="12" t="str">
        <f t="shared" si="72"/>
        <v>Pass</v>
      </c>
      <c r="N68" s="12" t="str">
        <f t="shared" si="72"/>
        <v>Pass</v>
      </c>
      <c r="O68" s="12" t="str">
        <f t="shared" si="72"/>
        <v>Pass</v>
      </c>
      <c r="P68" s="12" t="str">
        <f t="shared" si="72"/>
        <v>Fail</v>
      </c>
      <c r="Q68" s="12">
        <f t="shared" si="5"/>
        <v>4</v>
      </c>
      <c r="R68" s="12" t="str">
        <f t="shared" si="6"/>
        <v>Fail</v>
      </c>
      <c r="S68" s="12" t="str">
        <f t="shared" si="7"/>
        <v>Fail</v>
      </c>
    </row>
    <row r="69">
      <c r="A69" s="2"/>
      <c r="B69" s="2"/>
      <c r="D69" s="11" t="s">
        <v>103</v>
      </c>
      <c r="E69" s="11">
        <v>51.0</v>
      </c>
      <c r="F69" s="11">
        <v>30.0</v>
      </c>
      <c r="G69" s="11">
        <v>98.0</v>
      </c>
      <c r="H69" s="11">
        <v>85.0</v>
      </c>
      <c r="I69" s="11">
        <v>79.0</v>
      </c>
      <c r="J69" s="12">
        <f t="shared" si="2"/>
        <v>343</v>
      </c>
      <c r="K69" s="12" t="str">
        <f t="shared" si="3"/>
        <v>Grade B</v>
      </c>
      <c r="L69" s="12" t="str">
        <f t="shared" ref="L69:P69" si="73">IF(E69&gt;=40,"Pass","Fail")</f>
        <v>Pass</v>
      </c>
      <c r="M69" s="12" t="str">
        <f t="shared" si="73"/>
        <v>Fail</v>
      </c>
      <c r="N69" s="12" t="str">
        <f t="shared" si="73"/>
        <v>Pass</v>
      </c>
      <c r="O69" s="12" t="str">
        <f t="shared" si="73"/>
        <v>Pass</v>
      </c>
      <c r="P69" s="12" t="str">
        <f t="shared" si="73"/>
        <v>Pass</v>
      </c>
      <c r="Q69" s="12">
        <f t="shared" si="5"/>
        <v>4</v>
      </c>
      <c r="R69" s="12" t="str">
        <f t="shared" si="6"/>
        <v>Fail</v>
      </c>
      <c r="S69" s="12" t="str">
        <f t="shared" si="7"/>
        <v>Fail</v>
      </c>
    </row>
    <row r="70">
      <c r="A70" s="2"/>
      <c r="B70" s="2"/>
      <c r="D70" s="11" t="s">
        <v>104</v>
      </c>
      <c r="E70" s="11">
        <v>64.0</v>
      </c>
      <c r="F70" s="11">
        <v>70.0</v>
      </c>
      <c r="G70" s="11">
        <v>87.0</v>
      </c>
      <c r="H70" s="11">
        <v>72.0</v>
      </c>
      <c r="I70" s="11">
        <v>38.0</v>
      </c>
      <c r="J70" s="12">
        <f t="shared" si="2"/>
        <v>331</v>
      </c>
      <c r="K70" s="12" t="str">
        <f t="shared" si="3"/>
        <v>Grade B</v>
      </c>
      <c r="L70" s="12" t="str">
        <f t="shared" ref="L70:P70" si="74">IF(E70&gt;=40,"Pass","Fail")</f>
        <v>Pass</v>
      </c>
      <c r="M70" s="12" t="str">
        <f t="shared" si="74"/>
        <v>Pass</v>
      </c>
      <c r="N70" s="12" t="str">
        <f t="shared" si="74"/>
        <v>Pass</v>
      </c>
      <c r="O70" s="12" t="str">
        <f t="shared" si="74"/>
        <v>Pass</v>
      </c>
      <c r="P70" s="12" t="str">
        <f t="shared" si="74"/>
        <v>Fail</v>
      </c>
      <c r="Q70" s="12">
        <f t="shared" si="5"/>
        <v>4</v>
      </c>
      <c r="R70" s="12" t="str">
        <f t="shared" si="6"/>
        <v>Fail</v>
      </c>
      <c r="S70" s="12" t="str">
        <f t="shared" si="7"/>
        <v>Fail</v>
      </c>
    </row>
    <row r="71">
      <c r="A71" s="2"/>
      <c r="B71" s="2"/>
      <c r="D71" s="11" t="s">
        <v>105</v>
      </c>
      <c r="E71" s="11">
        <v>20.0</v>
      </c>
      <c r="F71" s="11">
        <v>68.0</v>
      </c>
      <c r="G71" s="11">
        <v>40.0</v>
      </c>
      <c r="H71" s="11">
        <v>79.0</v>
      </c>
      <c r="I71" s="11">
        <v>77.0</v>
      </c>
      <c r="J71" s="12">
        <f t="shared" si="2"/>
        <v>284</v>
      </c>
      <c r="K71" s="12" t="str">
        <f t="shared" si="3"/>
        <v>Grade B</v>
      </c>
      <c r="L71" s="12" t="str">
        <f t="shared" ref="L71:P71" si="75">IF(E71&gt;=40,"Pass","Fail")</f>
        <v>Fail</v>
      </c>
      <c r="M71" s="12" t="str">
        <f t="shared" si="75"/>
        <v>Pass</v>
      </c>
      <c r="N71" s="12" t="str">
        <f t="shared" si="75"/>
        <v>Pass</v>
      </c>
      <c r="O71" s="12" t="str">
        <f t="shared" si="75"/>
        <v>Pass</v>
      </c>
      <c r="P71" s="12" t="str">
        <f t="shared" si="75"/>
        <v>Pass</v>
      </c>
      <c r="Q71" s="12">
        <f t="shared" si="5"/>
        <v>4</v>
      </c>
      <c r="R71" s="12" t="str">
        <f t="shared" si="6"/>
        <v>Fail</v>
      </c>
      <c r="S71" s="12" t="str">
        <f t="shared" si="7"/>
        <v>Fail</v>
      </c>
    </row>
    <row r="72">
      <c r="A72" s="2"/>
      <c r="B72" s="2"/>
      <c r="D72" s="11" t="s">
        <v>106</v>
      </c>
      <c r="E72" s="11">
        <v>56.0</v>
      </c>
      <c r="F72" s="11">
        <v>53.0</v>
      </c>
      <c r="G72" s="11">
        <v>80.0</v>
      </c>
      <c r="H72" s="11">
        <v>92.0</v>
      </c>
      <c r="I72" s="11">
        <v>39.0</v>
      </c>
      <c r="J72" s="12">
        <f t="shared" si="2"/>
        <v>320</v>
      </c>
      <c r="K72" s="12" t="str">
        <f t="shared" si="3"/>
        <v>Grade B</v>
      </c>
      <c r="L72" s="12" t="str">
        <f t="shared" ref="L72:P72" si="76">IF(E72&gt;=40,"Pass","Fail")</f>
        <v>Pass</v>
      </c>
      <c r="M72" s="12" t="str">
        <f t="shared" si="76"/>
        <v>Pass</v>
      </c>
      <c r="N72" s="12" t="str">
        <f t="shared" si="76"/>
        <v>Pass</v>
      </c>
      <c r="O72" s="12" t="str">
        <f t="shared" si="76"/>
        <v>Pass</v>
      </c>
      <c r="P72" s="12" t="str">
        <f t="shared" si="76"/>
        <v>Fail</v>
      </c>
      <c r="Q72" s="12">
        <f t="shared" si="5"/>
        <v>4</v>
      </c>
      <c r="R72" s="12" t="str">
        <f t="shared" si="6"/>
        <v>Fail</v>
      </c>
      <c r="S72" s="12" t="str">
        <f t="shared" si="7"/>
        <v>Fail</v>
      </c>
    </row>
    <row r="73">
      <c r="A73" s="2"/>
      <c r="B73" s="2"/>
      <c r="D73" s="11" t="s">
        <v>107</v>
      </c>
      <c r="E73" s="11">
        <v>86.0</v>
      </c>
      <c r="F73" s="11">
        <v>48.0</v>
      </c>
      <c r="G73" s="11">
        <v>96.0</v>
      </c>
      <c r="H73" s="11">
        <v>26.0</v>
      </c>
      <c r="I73" s="11">
        <v>60.0</v>
      </c>
      <c r="J73" s="12">
        <f t="shared" si="2"/>
        <v>316</v>
      </c>
      <c r="K73" s="12" t="str">
        <f t="shared" si="3"/>
        <v>Grade B</v>
      </c>
      <c r="L73" s="12" t="str">
        <f t="shared" ref="L73:P73" si="77">IF(E73&gt;=40,"Pass","Fail")</f>
        <v>Pass</v>
      </c>
      <c r="M73" s="12" t="str">
        <f t="shared" si="77"/>
        <v>Pass</v>
      </c>
      <c r="N73" s="12" t="str">
        <f t="shared" si="77"/>
        <v>Pass</v>
      </c>
      <c r="O73" s="12" t="str">
        <f t="shared" si="77"/>
        <v>Fail</v>
      </c>
      <c r="P73" s="12" t="str">
        <f t="shared" si="77"/>
        <v>Pass</v>
      </c>
      <c r="Q73" s="12">
        <f t="shared" si="5"/>
        <v>4</v>
      </c>
      <c r="R73" s="12" t="str">
        <f t="shared" si="6"/>
        <v>Fail</v>
      </c>
      <c r="S73" s="12" t="str">
        <f t="shared" si="7"/>
        <v>Fail</v>
      </c>
    </row>
    <row r="74">
      <c r="A74" s="2"/>
      <c r="B74" s="2"/>
      <c r="D74" s="11" t="s">
        <v>108</v>
      </c>
      <c r="E74" s="11">
        <v>25.0</v>
      </c>
      <c r="F74" s="11">
        <v>45.0</v>
      </c>
      <c r="G74" s="11">
        <v>49.0</v>
      </c>
      <c r="H74" s="11">
        <v>82.0</v>
      </c>
      <c r="I74" s="11">
        <v>54.0</v>
      </c>
      <c r="J74" s="12">
        <f t="shared" si="2"/>
        <v>255</v>
      </c>
      <c r="K74" s="12" t="str">
        <f t="shared" si="3"/>
        <v>Grade B</v>
      </c>
      <c r="L74" s="12" t="str">
        <f t="shared" ref="L74:P74" si="78">IF(E74&gt;=40,"Pass","Fail")</f>
        <v>Fail</v>
      </c>
      <c r="M74" s="12" t="str">
        <f t="shared" si="78"/>
        <v>Pass</v>
      </c>
      <c r="N74" s="12" t="str">
        <f t="shared" si="78"/>
        <v>Pass</v>
      </c>
      <c r="O74" s="12" t="str">
        <f t="shared" si="78"/>
        <v>Pass</v>
      </c>
      <c r="P74" s="12" t="str">
        <f t="shared" si="78"/>
        <v>Pass</v>
      </c>
      <c r="Q74" s="12">
        <f t="shared" si="5"/>
        <v>4</v>
      </c>
      <c r="R74" s="12" t="str">
        <f t="shared" si="6"/>
        <v>Fail</v>
      </c>
      <c r="S74" s="12" t="str">
        <f t="shared" si="7"/>
        <v>Fail</v>
      </c>
    </row>
    <row r="75">
      <c r="A75" s="2"/>
      <c r="B75" s="2"/>
      <c r="D75" s="11" t="s">
        <v>109</v>
      </c>
      <c r="E75" s="11">
        <v>51.0</v>
      </c>
      <c r="F75" s="11">
        <v>93.0</v>
      </c>
      <c r="G75" s="11">
        <v>80.0</v>
      </c>
      <c r="H75" s="11">
        <v>66.0</v>
      </c>
      <c r="I75" s="11">
        <v>79.0</v>
      </c>
      <c r="J75" s="12">
        <f t="shared" si="2"/>
        <v>369</v>
      </c>
      <c r="K75" s="12" t="str">
        <f t="shared" si="3"/>
        <v>Grade A</v>
      </c>
      <c r="L75" s="12" t="str">
        <f t="shared" ref="L75:P75" si="79">IF(E75&gt;=40,"Pass","Fail")</f>
        <v>Pass</v>
      </c>
      <c r="M75" s="12" t="str">
        <f t="shared" si="79"/>
        <v>Pass</v>
      </c>
      <c r="N75" s="12" t="str">
        <f t="shared" si="79"/>
        <v>Pass</v>
      </c>
      <c r="O75" s="12" t="str">
        <f t="shared" si="79"/>
        <v>Pass</v>
      </c>
      <c r="P75" s="12" t="str">
        <f t="shared" si="79"/>
        <v>Pass</v>
      </c>
      <c r="Q75" s="12">
        <f t="shared" si="5"/>
        <v>5</v>
      </c>
      <c r="R75" s="12" t="str">
        <f t="shared" si="6"/>
        <v>Pass</v>
      </c>
      <c r="S75" s="12" t="str">
        <f t="shared" si="7"/>
        <v>Grade A</v>
      </c>
    </row>
    <row r="76">
      <c r="A76" s="2"/>
      <c r="B76" s="2"/>
      <c r="D76" s="11" t="s">
        <v>110</v>
      </c>
      <c r="E76" s="11">
        <v>66.0</v>
      </c>
      <c r="F76" s="11">
        <v>45.0</v>
      </c>
      <c r="G76" s="11">
        <v>99.0</v>
      </c>
      <c r="H76" s="11">
        <v>36.0</v>
      </c>
      <c r="I76" s="11">
        <v>77.0</v>
      </c>
      <c r="J76" s="12">
        <f t="shared" si="2"/>
        <v>323</v>
      </c>
      <c r="K76" s="12" t="str">
        <f t="shared" si="3"/>
        <v>Grade B</v>
      </c>
      <c r="L76" s="12" t="str">
        <f t="shared" ref="L76:P76" si="80">IF(E76&gt;=40,"Pass","Fail")</f>
        <v>Pass</v>
      </c>
      <c r="M76" s="12" t="str">
        <f t="shared" si="80"/>
        <v>Pass</v>
      </c>
      <c r="N76" s="12" t="str">
        <f t="shared" si="80"/>
        <v>Pass</v>
      </c>
      <c r="O76" s="12" t="str">
        <f t="shared" si="80"/>
        <v>Fail</v>
      </c>
      <c r="P76" s="12" t="str">
        <f t="shared" si="80"/>
        <v>Pass</v>
      </c>
      <c r="Q76" s="12">
        <f t="shared" si="5"/>
        <v>4</v>
      </c>
      <c r="R76" s="12" t="str">
        <f t="shared" si="6"/>
        <v>Fail</v>
      </c>
      <c r="S76" s="12" t="str">
        <f t="shared" si="7"/>
        <v>Fail</v>
      </c>
    </row>
    <row r="77">
      <c r="A77" s="2"/>
      <c r="B77" s="2"/>
      <c r="D77" s="11" t="s">
        <v>111</v>
      </c>
      <c r="E77" s="11">
        <v>30.0</v>
      </c>
      <c r="F77" s="11">
        <v>39.0</v>
      </c>
      <c r="G77" s="11">
        <v>57.0</v>
      </c>
      <c r="H77" s="11">
        <v>32.0</v>
      </c>
      <c r="I77" s="11">
        <v>25.0</v>
      </c>
      <c r="J77" s="12">
        <f t="shared" si="2"/>
        <v>183</v>
      </c>
      <c r="K77" s="12" t="str">
        <f t="shared" si="3"/>
        <v>Grade B</v>
      </c>
      <c r="L77" s="12" t="str">
        <f t="shared" ref="L77:P77" si="81">IF(E77&gt;=40,"Pass","Fail")</f>
        <v>Fail</v>
      </c>
      <c r="M77" s="12" t="str">
        <f t="shared" si="81"/>
        <v>Fail</v>
      </c>
      <c r="N77" s="12" t="str">
        <f t="shared" si="81"/>
        <v>Pass</v>
      </c>
      <c r="O77" s="12" t="str">
        <f t="shared" si="81"/>
        <v>Fail</v>
      </c>
      <c r="P77" s="12" t="str">
        <f t="shared" si="81"/>
        <v>Fail</v>
      </c>
      <c r="Q77" s="12">
        <f t="shared" si="5"/>
        <v>1</v>
      </c>
      <c r="R77" s="12" t="str">
        <f t="shared" si="6"/>
        <v>Fail</v>
      </c>
      <c r="S77" s="12" t="str">
        <f t="shared" si="7"/>
        <v>Fail</v>
      </c>
    </row>
    <row r="78">
      <c r="A78" s="2"/>
      <c r="B78" s="2"/>
      <c r="D78" s="11" t="s">
        <v>112</v>
      </c>
      <c r="E78" s="11">
        <v>20.0</v>
      </c>
      <c r="F78" s="11">
        <v>97.0</v>
      </c>
      <c r="G78" s="11">
        <v>99.0</v>
      </c>
      <c r="H78" s="11">
        <v>65.0</v>
      </c>
      <c r="I78" s="11">
        <v>72.0</v>
      </c>
      <c r="J78" s="12">
        <f t="shared" si="2"/>
        <v>353</v>
      </c>
      <c r="K78" s="12" t="str">
        <f t="shared" si="3"/>
        <v>Grade A</v>
      </c>
      <c r="L78" s="12" t="str">
        <f t="shared" ref="L78:P78" si="82">IF(E78&gt;=40,"Pass","Fail")</f>
        <v>Fail</v>
      </c>
      <c r="M78" s="12" t="str">
        <f t="shared" si="82"/>
        <v>Pass</v>
      </c>
      <c r="N78" s="12" t="str">
        <f t="shared" si="82"/>
        <v>Pass</v>
      </c>
      <c r="O78" s="12" t="str">
        <f t="shared" si="82"/>
        <v>Pass</v>
      </c>
      <c r="P78" s="12" t="str">
        <f t="shared" si="82"/>
        <v>Pass</v>
      </c>
      <c r="Q78" s="12">
        <f t="shared" si="5"/>
        <v>4</v>
      </c>
      <c r="R78" s="12" t="str">
        <f t="shared" si="6"/>
        <v>Fail</v>
      </c>
      <c r="S78" s="12" t="str">
        <f t="shared" si="7"/>
        <v>Fail</v>
      </c>
    </row>
    <row r="79">
      <c r="A79" s="2"/>
      <c r="B79" s="2"/>
      <c r="D79" s="11" t="s">
        <v>113</v>
      </c>
      <c r="E79" s="11">
        <v>97.0</v>
      </c>
      <c r="F79" s="11">
        <v>27.0</v>
      </c>
      <c r="G79" s="11">
        <v>69.0</v>
      </c>
      <c r="H79" s="11">
        <v>97.0</v>
      </c>
      <c r="I79" s="11">
        <v>28.0</v>
      </c>
      <c r="J79" s="12">
        <f t="shared" si="2"/>
        <v>318</v>
      </c>
      <c r="K79" s="12" t="str">
        <f t="shared" si="3"/>
        <v>Grade B</v>
      </c>
      <c r="L79" s="12" t="str">
        <f t="shared" ref="L79:P79" si="83">IF(E79&gt;=40,"Pass","Fail")</f>
        <v>Pass</v>
      </c>
      <c r="M79" s="12" t="str">
        <f t="shared" si="83"/>
        <v>Fail</v>
      </c>
      <c r="N79" s="12" t="str">
        <f t="shared" si="83"/>
        <v>Pass</v>
      </c>
      <c r="O79" s="12" t="str">
        <f t="shared" si="83"/>
        <v>Pass</v>
      </c>
      <c r="P79" s="12" t="str">
        <f t="shared" si="83"/>
        <v>Fail</v>
      </c>
      <c r="Q79" s="12">
        <f t="shared" si="5"/>
        <v>3</v>
      </c>
      <c r="R79" s="12" t="str">
        <f t="shared" si="6"/>
        <v>Fail</v>
      </c>
      <c r="S79" s="12" t="str">
        <f t="shared" si="7"/>
        <v>Fail</v>
      </c>
    </row>
    <row r="80">
      <c r="A80" s="2"/>
      <c r="B80" s="2"/>
      <c r="D80" s="11" t="s">
        <v>114</v>
      </c>
      <c r="E80" s="11">
        <v>22.0</v>
      </c>
      <c r="F80" s="11">
        <v>67.0</v>
      </c>
      <c r="G80" s="11">
        <v>50.0</v>
      </c>
      <c r="H80" s="11">
        <v>77.0</v>
      </c>
      <c r="I80" s="11">
        <v>61.0</v>
      </c>
      <c r="J80" s="12">
        <f t="shared" si="2"/>
        <v>277</v>
      </c>
      <c r="K80" s="12" t="str">
        <f t="shared" si="3"/>
        <v>Grade B</v>
      </c>
      <c r="L80" s="12" t="str">
        <f t="shared" ref="L80:P80" si="84">IF(E80&gt;=40,"Pass","Fail")</f>
        <v>Fail</v>
      </c>
      <c r="M80" s="12" t="str">
        <f t="shared" si="84"/>
        <v>Pass</v>
      </c>
      <c r="N80" s="12" t="str">
        <f t="shared" si="84"/>
        <v>Pass</v>
      </c>
      <c r="O80" s="12" t="str">
        <f t="shared" si="84"/>
        <v>Pass</v>
      </c>
      <c r="P80" s="12" t="str">
        <f t="shared" si="84"/>
        <v>Pass</v>
      </c>
      <c r="Q80" s="12">
        <f t="shared" si="5"/>
        <v>4</v>
      </c>
      <c r="R80" s="12" t="str">
        <f t="shared" si="6"/>
        <v>Fail</v>
      </c>
      <c r="S80" s="12" t="str">
        <f t="shared" si="7"/>
        <v>Fail</v>
      </c>
    </row>
    <row r="81">
      <c r="A81" s="2"/>
      <c r="B81" s="2"/>
      <c r="D81" s="11" t="s">
        <v>115</v>
      </c>
      <c r="E81" s="11">
        <v>35.0</v>
      </c>
      <c r="F81" s="11">
        <v>29.0</v>
      </c>
      <c r="G81" s="11">
        <v>30.0</v>
      </c>
      <c r="H81" s="11">
        <v>35.0</v>
      </c>
      <c r="I81" s="11">
        <v>36.0</v>
      </c>
      <c r="J81" s="12">
        <f t="shared" si="2"/>
        <v>165</v>
      </c>
      <c r="K81" s="12" t="str">
        <f t="shared" si="3"/>
        <v>Grade B</v>
      </c>
      <c r="L81" s="12" t="str">
        <f t="shared" ref="L81:P81" si="85">IF(E81&gt;=40,"Pass","Fail")</f>
        <v>Fail</v>
      </c>
      <c r="M81" s="12" t="str">
        <f t="shared" si="85"/>
        <v>Fail</v>
      </c>
      <c r="N81" s="12" t="str">
        <f t="shared" si="85"/>
        <v>Fail</v>
      </c>
      <c r="O81" s="12" t="str">
        <f t="shared" si="85"/>
        <v>Fail</v>
      </c>
      <c r="P81" s="12" t="str">
        <f t="shared" si="85"/>
        <v>Fail</v>
      </c>
      <c r="Q81" s="12">
        <f t="shared" si="5"/>
        <v>0</v>
      </c>
      <c r="R81" s="12" t="str">
        <f t="shared" si="6"/>
        <v>Fail</v>
      </c>
      <c r="S81" s="12" t="str">
        <f t="shared" si="7"/>
        <v>Fail</v>
      </c>
    </row>
    <row r="82">
      <c r="A82" s="2"/>
      <c r="B82" s="2"/>
      <c r="D82" s="11" t="s">
        <v>116</v>
      </c>
      <c r="E82" s="11">
        <v>79.0</v>
      </c>
      <c r="F82" s="11">
        <v>84.0</v>
      </c>
      <c r="G82" s="11">
        <v>27.0</v>
      </c>
      <c r="H82" s="11">
        <v>88.0</v>
      </c>
      <c r="I82" s="11">
        <v>24.0</v>
      </c>
      <c r="J82" s="12">
        <f t="shared" si="2"/>
        <v>302</v>
      </c>
      <c r="K82" s="12" t="str">
        <f t="shared" si="3"/>
        <v>Grade B</v>
      </c>
      <c r="L82" s="12" t="str">
        <f t="shared" ref="L82:P82" si="86">IF(E82&gt;=40,"Pass","Fail")</f>
        <v>Pass</v>
      </c>
      <c r="M82" s="12" t="str">
        <f t="shared" si="86"/>
        <v>Pass</v>
      </c>
      <c r="N82" s="12" t="str">
        <f t="shared" si="86"/>
        <v>Fail</v>
      </c>
      <c r="O82" s="12" t="str">
        <f t="shared" si="86"/>
        <v>Pass</v>
      </c>
      <c r="P82" s="12" t="str">
        <f t="shared" si="86"/>
        <v>Fail</v>
      </c>
      <c r="Q82" s="12">
        <f t="shared" si="5"/>
        <v>3</v>
      </c>
      <c r="R82" s="12" t="str">
        <f t="shared" si="6"/>
        <v>Fail</v>
      </c>
      <c r="S82" s="12" t="str">
        <f t="shared" si="7"/>
        <v>Fail</v>
      </c>
    </row>
    <row r="83">
      <c r="A83" s="2"/>
      <c r="B83" s="2"/>
      <c r="D83" s="11" t="s">
        <v>117</v>
      </c>
      <c r="E83" s="11">
        <v>83.0</v>
      </c>
      <c r="F83" s="11">
        <v>76.0</v>
      </c>
      <c r="G83" s="11">
        <v>72.0</v>
      </c>
      <c r="H83" s="11">
        <v>35.0</v>
      </c>
      <c r="I83" s="11">
        <v>72.0</v>
      </c>
      <c r="J83" s="12">
        <f t="shared" si="2"/>
        <v>338</v>
      </c>
      <c r="K83" s="12" t="str">
        <f t="shared" si="3"/>
        <v>Grade B</v>
      </c>
      <c r="L83" s="12" t="str">
        <f t="shared" ref="L83:P83" si="87">IF(E83&gt;=40,"Pass","Fail")</f>
        <v>Pass</v>
      </c>
      <c r="M83" s="12" t="str">
        <f t="shared" si="87"/>
        <v>Pass</v>
      </c>
      <c r="N83" s="12" t="str">
        <f t="shared" si="87"/>
        <v>Pass</v>
      </c>
      <c r="O83" s="12" t="str">
        <f t="shared" si="87"/>
        <v>Fail</v>
      </c>
      <c r="P83" s="12" t="str">
        <f t="shared" si="87"/>
        <v>Pass</v>
      </c>
      <c r="Q83" s="12">
        <f t="shared" si="5"/>
        <v>4</v>
      </c>
      <c r="R83" s="12" t="str">
        <f t="shared" si="6"/>
        <v>Fail</v>
      </c>
      <c r="S83" s="12" t="str">
        <f t="shared" si="7"/>
        <v>Fail</v>
      </c>
    </row>
    <row r="84">
      <c r="A84" s="2"/>
      <c r="B84" s="2"/>
      <c r="D84" s="11" t="s">
        <v>118</v>
      </c>
      <c r="E84" s="11">
        <v>71.0</v>
      </c>
      <c r="F84" s="11">
        <v>24.0</v>
      </c>
      <c r="G84" s="11">
        <v>30.0</v>
      </c>
      <c r="H84" s="11">
        <v>80.0</v>
      </c>
      <c r="I84" s="11">
        <v>25.0</v>
      </c>
      <c r="J84" s="12">
        <f t="shared" si="2"/>
        <v>230</v>
      </c>
      <c r="K84" s="12" t="str">
        <f t="shared" si="3"/>
        <v>Grade B</v>
      </c>
      <c r="L84" s="12" t="str">
        <f t="shared" ref="L84:P84" si="88">IF(E84&gt;=40,"Pass","Fail")</f>
        <v>Pass</v>
      </c>
      <c r="M84" s="12" t="str">
        <f t="shared" si="88"/>
        <v>Fail</v>
      </c>
      <c r="N84" s="12" t="str">
        <f t="shared" si="88"/>
        <v>Fail</v>
      </c>
      <c r="O84" s="12" t="str">
        <f t="shared" si="88"/>
        <v>Pass</v>
      </c>
      <c r="P84" s="12" t="str">
        <f t="shared" si="88"/>
        <v>Fail</v>
      </c>
      <c r="Q84" s="12">
        <f t="shared" si="5"/>
        <v>2</v>
      </c>
      <c r="R84" s="12" t="str">
        <f t="shared" si="6"/>
        <v>Fail</v>
      </c>
      <c r="S84" s="12" t="str">
        <f t="shared" si="7"/>
        <v>Fail</v>
      </c>
    </row>
    <row r="85">
      <c r="A85" s="2"/>
      <c r="B85" s="2"/>
      <c r="D85" s="11" t="s">
        <v>119</v>
      </c>
      <c r="E85" s="11">
        <v>48.0</v>
      </c>
      <c r="F85" s="11">
        <v>68.0</v>
      </c>
      <c r="G85" s="11">
        <v>95.0</v>
      </c>
      <c r="H85" s="11">
        <v>27.0</v>
      </c>
      <c r="I85" s="11">
        <v>56.0</v>
      </c>
      <c r="J85" s="12">
        <f t="shared" si="2"/>
        <v>294</v>
      </c>
      <c r="K85" s="12" t="str">
        <f t="shared" si="3"/>
        <v>Grade B</v>
      </c>
      <c r="L85" s="12" t="str">
        <f t="shared" ref="L85:P85" si="89">IF(E85&gt;=40,"Pass","Fail")</f>
        <v>Pass</v>
      </c>
      <c r="M85" s="12" t="str">
        <f t="shared" si="89"/>
        <v>Pass</v>
      </c>
      <c r="N85" s="12" t="str">
        <f t="shared" si="89"/>
        <v>Pass</v>
      </c>
      <c r="O85" s="12" t="str">
        <f t="shared" si="89"/>
        <v>Fail</v>
      </c>
      <c r="P85" s="12" t="str">
        <f t="shared" si="89"/>
        <v>Pass</v>
      </c>
      <c r="Q85" s="12">
        <f t="shared" si="5"/>
        <v>4</v>
      </c>
      <c r="R85" s="12" t="str">
        <f t="shared" si="6"/>
        <v>Fail</v>
      </c>
      <c r="S85" s="12" t="str">
        <f t="shared" si="7"/>
        <v>Fail</v>
      </c>
    </row>
    <row r="86">
      <c r="A86" s="2"/>
      <c r="B86" s="2"/>
      <c r="D86" s="11" t="s">
        <v>120</v>
      </c>
      <c r="E86" s="11">
        <v>96.0</v>
      </c>
      <c r="F86" s="11">
        <v>74.0</v>
      </c>
      <c r="G86" s="11">
        <v>40.0</v>
      </c>
      <c r="H86" s="11">
        <v>77.0</v>
      </c>
      <c r="I86" s="11">
        <v>27.0</v>
      </c>
      <c r="J86" s="12">
        <f t="shared" si="2"/>
        <v>314</v>
      </c>
      <c r="K86" s="12" t="str">
        <f t="shared" si="3"/>
        <v>Grade B</v>
      </c>
      <c r="L86" s="12" t="str">
        <f t="shared" ref="L86:P86" si="90">IF(E86&gt;=40,"Pass","Fail")</f>
        <v>Pass</v>
      </c>
      <c r="M86" s="12" t="str">
        <f t="shared" si="90"/>
        <v>Pass</v>
      </c>
      <c r="N86" s="12" t="str">
        <f t="shared" si="90"/>
        <v>Pass</v>
      </c>
      <c r="O86" s="12" t="str">
        <f t="shared" si="90"/>
        <v>Pass</v>
      </c>
      <c r="P86" s="12" t="str">
        <f t="shared" si="90"/>
        <v>Fail</v>
      </c>
      <c r="Q86" s="12">
        <f t="shared" si="5"/>
        <v>4</v>
      </c>
      <c r="R86" s="12" t="str">
        <f t="shared" si="6"/>
        <v>Fail</v>
      </c>
      <c r="S86" s="12" t="str">
        <f t="shared" si="7"/>
        <v>Fail</v>
      </c>
    </row>
    <row r="87">
      <c r="A87" s="2"/>
      <c r="B87" s="2"/>
      <c r="D87" s="11" t="s">
        <v>121</v>
      </c>
      <c r="E87" s="11">
        <v>20.0</v>
      </c>
      <c r="F87" s="11">
        <v>56.0</v>
      </c>
      <c r="G87" s="11">
        <v>52.0</v>
      </c>
      <c r="H87" s="11">
        <v>37.0</v>
      </c>
      <c r="I87" s="11">
        <v>50.0</v>
      </c>
      <c r="J87" s="12">
        <f t="shared" si="2"/>
        <v>215</v>
      </c>
      <c r="K87" s="12" t="str">
        <f t="shared" si="3"/>
        <v>Grade B</v>
      </c>
      <c r="L87" s="12" t="str">
        <f t="shared" ref="L87:P87" si="91">IF(E87&gt;=40,"Pass","Fail")</f>
        <v>Fail</v>
      </c>
      <c r="M87" s="12" t="str">
        <f t="shared" si="91"/>
        <v>Pass</v>
      </c>
      <c r="N87" s="12" t="str">
        <f t="shared" si="91"/>
        <v>Pass</v>
      </c>
      <c r="O87" s="12" t="str">
        <f t="shared" si="91"/>
        <v>Fail</v>
      </c>
      <c r="P87" s="12" t="str">
        <f t="shared" si="91"/>
        <v>Pass</v>
      </c>
      <c r="Q87" s="12">
        <f t="shared" si="5"/>
        <v>3</v>
      </c>
      <c r="R87" s="12" t="str">
        <f t="shared" si="6"/>
        <v>Fail</v>
      </c>
      <c r="S87" s="12" t="str">
        <f t="shared" si="7"/>
        <v>Fail</v>
      </c>
    </row>
    <row r="88">
      <c r="A88" s="2"/>
      <c r="B88" s="2"/>
      <c r="D88" s="11" t="s">
        <v>122</v>
      </c>
      <c r="E88" s="11">
        <v>74.0</v>
      </c>
      <c r="F88" s="11">
        <v>87.0</v>
      </c>
      <c r="G88" s="11">
        <v>23.0</v>
      </c>
      <c r="H88" s="11">
        <v>73.0</v>
      </c>
      <c r="I88" s="11">
        <v>35.0</v>
      </c>
      <c r="J88" s="12">
        <f t="shared" si="2"/>
        <v>292</v>
      </c>
      <c r="K88" s="12" t="str">
        <f t="shared" si="3"/>
        <v>Grade B</v>
      </c>
      <c r="L88" s="12" t="str">
        <f t="shared" ref="L88:P88" si="92">IF(E88&gt;=40,"Pass","Fail")</f>
        <v>Pass</v>
      </c>
      <c r="M88" s="12" t="str">
        <f t="shared" si="92"/>
        <v>Pass</v>
      </c>
      <c r="N88" s="12" t="str">
        <f t="shared" si="92"/>
        <v>Fail</v>
      </c>
      <c r="O88" s="12" t="str">
        <f t="shared" si="92"/>
        <v>Pass</v>
      </c>
      <c r="P88" s="12" t="str">
        <f t="shared" si="92"/>
        <v>Fail</v>
      </c>
      <c r="Q88" s="12">
        <f t="shared" si="5"/>
        <v>3</v>
      </c>
      <c r="R88" s="12" t="str">
        <f t="shared" si="6"/>
        <v>Fail</v>
      </c>
      <c r="S88" s="12" t="str">
        <f t="shared" si="7"/>
        <v>Fail</v>
      </c>
    </row>
    <row r="89">
      <c r="A89" s="2"/>
      <c r="B89" s="2"/>
      <c r="D89" s="11" t="s">
        <v>123</v>
      </c>
      <c r="E89" s="11">
        <v>69.0</v>
      </c>
      <c r="F89" s="11">
        <v>67.0</v>
      </c>
      <c r="G89" s="11">
        <v>91.0</v>
      </c>
      <c r="H89" s="11">
        <v>50.0</v>
      </c>
      <c r="I89" s="11">
        <v>82.0</v>
      </c>
      <c r="J89" s="12">
        <f t="shared" si="2"/>
        <v>359</v>
      </c>
      <c r="K89" s="12" t="str">
        <f t="shared" si="3"/>
        <v>Grade A</v>
      </c>
      <c r="L89" s="12" t="str">
        <f t="shared" ref="L89:P89" si="93">IF(E89&gt;=40,"Pass","Fail")</f>
        <v>Pass</v>
      </c>
      <c r="M89" s="12" t="str">
        <f t="shared" si="93"/>
        <v>Pass</v>
      </c>
      <c r="N89" s="12" t="str">
        <f t="shared" si="93"/>
        <v>Pass</v>
      </c>
      <c r="O89" s="12" t="str">
        <f t="shared" si="93"/>
        <v>Pass</v>
      </c>
      <c r="P89" s="12" t="str">
        <f t="shared" si="93"/>
        <v>Pass</v>
      </c>
      <c r="Q89" s="12">
        <f t="shared" si="5"/>
        <v>5</v>
      </c>
      <c r="R89" s="12" t="str">
        <f t="shared" si="6"/>
        <v>Pass</v>
      </c>
      <c r="S89" s="12" t="str">
        <f t="shared" si="7"/>
        <v>Grade A</v>
      </c>
    </row>
    <row r="90">
      <c r="A90" s="2"/>
      <c r="B90" s="2"/>
      <c r="D90" s="11" t="s">
        <v>124</v>
      </c>
      <c r="E90" s="11">
        <v>28.0</v>
      </c>
      <c r="F90" s="11">
        <v>62.0</v>
      </c>
      <c r="G90" s="11">
        <v>29.0</v>
      </c>
      <c r="H90" s="11">
        <v>87.0</v>
      </c>
      <c r="I90" s="11">
        <v>89.0</v>
      </c>
      <c r="J90" s="12">
        <f t="shared" si="2"/>
        <v>295</v>
      </c>
      <c r="K90" s="12" t="str">
        <f t="shared" si="3"/>
        <v>Grade B</v>
      </c>
      <c r="L90" s="12" t="str">
        <f t="shared" ref="L90:P90" si="94">IF(E90&gt;=40,"Pass","Fail")</f>
        <v>Fail</v>
      </c>
      <c r="M90" s="12" t="str">
        <f t="shared" si="94"/>
        <v>Pass</v>
      </c>
      <c r="N90" s="12" t="str">
        <f t="shared" si="94"/>
        <v>Fail</v>
      </c>
      <c r="O90" s="12" t="str">
        <f t="shared" si="94"/>
        <v>Pass</v>
      </c>
      <c r="P90" s="12" t="str">
        <f t="shared" si="94"/>
        <v>Pass</v>
      </c>
      <c r="Q90" s="12">
        <f t="shared" si="5"/>
        <v>3</v>
      </c>
      <c r="R90" s="12" t="str">
        <f t="shared" si="6"/>
        <v>Fail</v>
      </c>
      <c r="S90" s="12" t="str">
        <f t="shared" si="7"/>
        <v>Fail</v>
      </c>
    </row>
    <row r="91">
      <c r="A91" s="2"/>
      <c r="B91" s="2"/>
      <c r="D91" s="11" t="s">
        <v>125</v>
      </c>
      <c r="E91" s="11">
        <v>51.0</v>
      </c>
      <c r="F91" s="11">
        <v>65.0</v>
      </c>
      <c r="G91" s="11">
        <v>34.0</v>
      </c>
      <c r="H91" s="11">
        <v>50.0</v>
      </c>
      <c r="I91" s="11">
        <v>82.0</v>
      </c>
      <c r="J91" s="12">
        <f t="shared" si="2"/>
        <v>282</v>
      </c>
      <c r="K91" s="12" t="str">
        <f t="shared" si="3"/>
        <v>Grade B</v>
      </c>
      <c r="L91" s="12" t="str">
        <f t="shared" ref="L91:P91" si="95">IF(E91&gt;=40,"Pass","Fail")</f>
        <v>Pass</v>
      </c>
      <c r="M91" s="12" t="str">
        <f t="shared" si="95"/>
        <v>Pass</v>
      </c>
      <c r="N91" s="12" t="str">
        <f t="shared" si="95"/>
        <v>Fail</v>
      </c>
      <c r="O91" s="12" t="str">
        <f t="shared" si="95"/>
        <v>Pass</v>
      </c>
      <c r="P91" s="12" t="str">
        <f t="shared" si="95"/>
        <v>Pass</v>
      </c>
      <c r="Q91" s="12">
        <f t="shared" si="5"/>
        <v>4</v>
      </c>
      <c r="R91" s="12" t="str">
        <f t="shared" si="6"/>
        <v>Fail</v>
      </c>
      <c r="S91" s="12" t="str">
        <f t="shared" si="7"/>
        <v>Fail</v>
      </c>
    </row>
    <row r="92">
      <c r="A92" s="2"/>
      <c r="B92" s="2"/>
      <c r="D92" s="11" t="s">
        <v>126</v>
      </c>
      <c r="E92" s="11">
        <v>81.0</v>
      </c>
      <c r="F92" s="11">
        <v>38.0</v>
      </c>
      <c r="G92" s="11">
        <v>26.0</v>
      </c>
      <c r="H92" s="11">
        <v>46.0</v>
      </c>
      <c r="I92" s="11">
        <v>72.0</v>
      </c>
      <c r="J92" s="12">
        <f t="shared" si="2"/>
        <v>263</v>
      </c>
      <c r="K92" s="12" t="str">
        <f t="shared" si="3"/>
        <v>Grade B</v>
      </c>
      <c r="L92" s="12" t="str">
        <f t="shared" ref="L92:P92" si="96">IF(E92&gt;=40,"Pass","Fail")</f>
        <v>Pass</v>
      </c>
      <c r="M92" s="12" t="str">
        <f t="shared" si="96"/>
        <v>Fail</v>
      </c>
      <c r="N92" s="12" t="str">
        <f t="shared" si="96"/>
        <v>Fail</v>
      </c>
      <c r="O92" s="12" t="str">
        <f t="shared" si="96"/>
        <v>Pass</v>
      </c>
      <c r="P92" s="12" t="str">
        <f t="shared" si="96"/>
        <v>Pass</v>
      </c>
      <c r="Q92" s="12">
        <f t="shared" si="5"/>
        <v>3</v>
      </c>
      <c r="R92" s="12" t="str">
        <f t="shared" si="6"/>
        <v>Fail</v>
      </c>
      <c r="S92" s="12" t="str">
        <f t="shared" si="7"/>
        <v>Fail</v>
      </c>
    </row>
    <row r="93">
      <c r="A93" s="2"/>
      <c r="B93" s="2"/>
      <c r="D93" s="11" t="s">
        <v>127</v>
      </c>
      <c r="E93" s="11">
        <v>85.0</v>
      </c>
      <c r="F93" s="11">
        <v>30.0</v>
      </c>
      <c r="G93" s="11">
        <v>95.0</v>
      </c>
      <c r="H93" s="11">
        <v>88.0</v>
      </c>
      <c r="I93" s="11">
        <v>28.0</v>
      </c>
      <c r="J93" s="12">
        <f t="shared" si="2"/>
        <v>326</v>
      </c>
      <c r="K93" s="12" t="str">
        <f t="shared" si="3"/>
        <v>Grade B</v>
      </c>
      <c r="L93" s="12" t="str">
        <f t="shared" ref="L93:P93" si="97">IF(E93&gt;=40,"Pass","Fail")</f>
        <v>Pass</v>
      </c>
      <c r="M93" s="12" t="str">
        <f t="shared" si="97"/>
        <v>Fail</v>
      </c>
      <c r="N93" s="12" t="str">
        <f t="shared" si="97"/>
        <v>Pass</v>
      </c>
      <c r="O93" s="12" t="str">
        <f t="shared" si="97"/>
        <v>Pass</v>
      </c>
      <c r="P93" s="12" t="str">
        <f t="shared" si="97"/>
        <v>Fail</v>
      </c>
      <c r="Q93" s="12">
        <f t="shared" si="5"/>
        <v>3</v>
      </c>
      <c r="R93" s="12" t="str">
        <f t="shared" si="6"/>
        <v>Fail</v>
      </c>
      <c r="S93" s="12" t="str">
        <f t="shared" si="7"/>
        <v>Fail</v>
      </c>
    </row>
    <row r="94">
      <c r="A94" s="2"/>
      <c r="B94" s="2"/>
      <c r="D94" s="11" t="s">
        <v>128</v>
      </c>
      <c r="E94" s="11">
        <v>34.0</v>
      </c>
      <c r="F94" s="11">
        <v>99.0</v>
      </c>
      <c r="G94" s="11">
        <v>44.0</v>
      </c>
      <c r="H94" s="11">
        <v>68.0</v>
      </c>
      <c r="I94" s="11">
        <v>96.0</v>
      </c>
      <c r="J94" s="12">
        <f t="shared" si="2"/>
        <v>341</v>
      </c>
      <c r="K94" s="12" t="str">
        <f t="shared" si="3"/>
        <v>Grade B</v>
      </c>
      <c r="L94" s="12" t="str">
        <f t="shared" ref="L94:P94" si="98">IF(E94&gt;=40,"Pass","Fail")</f>
        <v>Fail</v>
      </c>
      <c r="M94" s="12" t="str">
        <f t="shared" si="98"/>
        <v>Pass</v>
      </c>
      <c r="N94" s="12" t="str">
        <f t="shared" si="98"/>
        <v>Pass</v>
      </c>
      <c r="O94" s="12" t="str">
        <f t="shared" si="98"/>
        <v>Pass</v>
      </c>
      <c r="P94" s="12" t="str">
        <f t="shared" si="98"/>
        <v>Pass</v>
      </c>
      <c r="Q94" s="12">
        <f t="shared" si="5"/>
        <v>4</v>
      </c>
      <c r="R94" s="12" t="str">
        <f t="shared" si="6"/>
        <v>Fail</v>
      </c>
      <c r="S94" s="12" t="str">
        <f t="shared" si="7"/>
        <v>Fail</v>
      </c>
    </row>
    <row r="95">
      <c r="A95" s="2"/>
      <c r="B95" s="2"/>
      <c r="D95" s="11" t="s">
        <v>129</v>
      </c>
      <c r="E95" s="11">
        <v>58.0</v>
      </c>
      <c r="F95" s="11">
        <v>55.0</v>
      </c>
      <c r="G95" s="11">
        <v>61.0</v>
      </c>
      <c r="H95" s="11">
        <v>76.0</v>
      </c>
      <c r="I95" s="11">
        <v>77.0</v>
      </c>
      <c r="J95" s="12">
        <f t="shared" si="2"/>
        <v>327</v>
      </c>
      <c r="K95" s="12" t="str">
        <f t="shared" si="3"/>
        <v>Grade B</v>
      </c>
      <c r="L95" s="12" t="str">
        <f t="shared" ref="L95:P95" si="99">IF(E95&gt;=40,"Pass","Fail")</f>
        <v>Pass</v>
      </c>
      <c r="M95" s="12" t="str">
        <f t="shared" si="99"/>
        <v>Pass</v>
      </c>
      <c r="N95" s="12" t="str">
        <f t="shared" si="99"/>
        <v>Pass</v>
      </c>
      <c r="O95" s="12" t="str">
        <f t="shared" si="99"/>
        <v>Pass</v>
      </c>
      <c r="P95" s="12" t="str">
        <f t="shared" si="99"/>
        <v>Pass</v>
      </c>
      <c r="Q95" s="12">
        <f t="shared" si="5"/>
        <v>5</v>
      </c>
      <c r="R95" s="12" t="str">
        <f t="shared" si="6"/>
        <v>Pass</v>
      </c>
      <c r="S95" s="12" t="str">
        <f t="shared" si="7"/>
        <v>Grade B</v>
      </c>
    </row>
    <row r="96">
      <c r="A96" s="2"/>
      <c r="B96" s="2"/>
      <c r="D96" s="11" t="s">
        <v>130</v>
      </c>
      <c r="E96" s="11">
        <v>88.0</v>
      </c>
      <c r="F96" s="11">
        <v>71.0</v>
      </c>
      <c r="G96" s="11">
        <v>79.0</v>
      </c>
      <c r="H96" s="11">
        <v>70.0</v>
      </c>
      <c r="I96" s="11">
        <v>24.0</v>
      </c>
      <c r="J96" s="12">
        <f t="shared" si="2"/>
        <v>332</v>
      </c>
      <c r="K96" s="12" t="str">
        <f t="shared" si="3"/>
        <v>Grade B</v>
      </c>
      <c r="L96" s="12" t="str">
        <f t="shared" ref="L96:P96" si="100">IF(E96&gt;=40,"Pass","Fail")</f>
        <v>Pass</v>
      </c>
      <c r="M96" s="12" t="str">
        <f t="shared" si="100"/>
        <v>Pass</v>
      </c>
      <c r="N96" s="12" t="str">
        <f t="shared" si="100"/>
        <v>Pass</v>
      </c>
      <c r="O96" s="12" t="str">
        <f t="shared" si="100"/>
        <v>Pass</v>
      </c>
      <c r="P96" s="12" t="str">
        <f t="shared" si="100"/>
        <v>Fail</v>
      </c>
      <c r="Q96" s="12">
        <f t="shared" si="5"/>
        <v>4</v>
      </c>
      <c r="R96" s="12" t="str">
        <f t="shared" si="6"/>
        <v>Fail</v>
      </c>
      <c r="S96" s="12" t="str">
        <f t="shared" si="7"/>
        <v>Fail</v>
      </c>
    </row>
    <row r="97">
      <c r="A97" s="2"/>
      <c r="B97" s="2"/>
      <c r="D97" s="11" t="s">
        <v>131</v>
      </c>
      <c r="E97" s="11">
        <v>69.0</v>
      </c>
      <c r="F97" s="11">
        <v>33.0</v>
      </c>
      <c r="G97" s="11">
        <v>33.0</v>
      </c>
      <c r="H97" s="11">
        <v>79.0</v>
      </c>
      <c r="I97" s="11">
        <v>53.0</v>
      </c>
      <c r="J97" s="12">
        <f t="shared" si="2"/>
        <v>267</v>
      </c>
      <c r="K97" s="12" t="str">
        <f t="shared" si="3"/>
        <v>Grade B</v>
      </c>
      <c r="L97" s="12" t="str">
        <f t="shared" ref="L97:P97" si="101">IF(E97&gt;=40,"Pass","Fail")</f>
        <v>Pass</v>
      </c>
      <c r="M97" s="12" t="str">
        <f t="shared" si="101"/>
        <v>Fail</v>
      </c>
      <c r="N97" s="12" t="str">
        <f t="shared" si="101"/>
        <v>Fail</v>
      </c>
      <c r="O97" s="12" t="str">
        <f t="shared" si="101"/>
        <v>Pass</v>
      </c>
      <c r="P97" s="12" t="str">
        <f t="shared" si="101"/>
        <v>Pass</v>
      </c>
      <c r="Q97" s="12">
        <f t="shared" si="5"/>
        <v>3</v>
      </c>
      <c r="R97" s="12" t="str">
        <f t="shared" si="6"/>
        <v>Fail</v>
      </c>
      <c r="S97" s="12" t="str">
        <f t="shared" si="7"/>
        <v>Fail</v>
      </c>
    </row>
    <row r="98">
      <c r="A98" s="2"/>
      <c r="B98" s="2"/>
      <c r="D98" s="11" t="s">
        <v>132</v>
      </c>
      <c r="E98" s="11">
        <v>84.0</v>
      </c>
      <c r="F98" s="11">
        <v>92.0</v>
      </c>
      <c r="G98" s="11">
        <v>41.0</v>
      </c>
      <c r="H98" s="11">
        <v>69.0</v>
      </c>
      <c r="I98" s="11">
        <v>70.0</v>
      </c>
      <c r="J98" s="12">
        <f t="shared" si="2"/>
        <v>356</v>
      </c>
      <c r="K98" s="12" t="str">
        <f t="shared" si="3"/>
        <v>Grade A</v>
      </c>
      <c r="L98" s="12" t="str">
        <f t="shared" ref="L98:P98" si="102">IF(E98&gt;=40,"Pass","Fail")</f>
        <v>Pass</v>
      </c>
      <c r="M98" s="12" t="str">
        <f t="shared" si="102"/>
        <v>Pass</v>
      </c>
      <c r="N98" s="12" t="str">
        <f t="shared" si="102"/>
        <v>Pass</v>
      </c>
      <c r="O98" s="12" t="str">
        <f t="shared" si="102"/>
        <v>Pass</v>
      </c>
      <c r="P98" s="12" t="str">
        <f t="shared" si="102"/>
        <v>Pass</v>
      </c>
      <c r="Q98" s="12">
        <f t="shared" si="5"/>
        <v>5</v>
      </c>
      <c r="R98" s="12" t="str">
        <f t="shared" si="6"/>
        <v>Pass</v>
      </c>
      <c r="S98" s="12" t="str">
        <f t="shared" si="7"/>
        <v>Grade A</v>
      </c>
    </row>
    <row r="99">
      <c r="A99" s="2"/>
      <c r="B99" s="2"/>
      <c r="D99" s="11" t="s">
        <v>133</v>
      </c>
      <c r="E99" s="11">
        <v>75.0</v>
      </c>
      <c r="F99" s="11">
        <v>63.0</v>
      </c>
      <c r="G99" s="11">
        <v>84.0</v>
      </c>
      <c r="H99" s="11">
        <v>64.0</v>
      </c>
      <c r="I99" s="11">
        <v>94.0</v>
      </c>
      <c r="J99" s="12">
        <f t="shared" si="2"/>
        <v>380</v>
      </c>
      <c r="K99" s="12" t="str">
        <f t="shared" si="3"/>
        <v>Grade A</v>
      </c>
      <c r="L99" s="12" t="str">
        <f t="shared" ref="L99:P99" si="103">IF(E99&gt;=40,"Pass","Fail")</f>
        <v>Pass</v>
      </c>
      <c r="M99" s="12" t="str">
        <f t="shared" si="103"/>
        <v>Pass</v>
      </c>
      <c r="N99" s="12" t="str">
        <f t="shared" si="103"/>
        <v>Pass</v>
      </c>
      <c r="O99" s="12" t="str">
        <f t="shared" si="103"/>
        <v>Pass</v>
      </c>
      <c r="P99" s="12" t="str">
        <f t="shared" si="103"/>
        <v>Pass</v>
      </c>
      <c r="Q99" s="12">
        <f t="shared" si="5"/>
        <v>5</v>
      </c>
      <c r="R99" s="12" t="str">
        <f t="shared" si="6"/>
        <v>Pass</v>
      </c>
      <c r="S99" s="12" t="str">
        <f t="shared" si="7"/>
        <v>Grade A</v>
      </c>
    </row>
    <row r="100">
      <c r="A100" s="2"/>
      <c r="B100" s="2"/>
      <c r="D100" s="11" t="s">
        <v>134</v>
      </c>
      <c r="E100" s="11">
        <v>52.0</v>
      </c>
      <c r="F100" s="11">
        <v>89.0</v>
      </c>
      <c r="G100" s="11">
        <v>79.0</v>
      </c>
      <c r="H100" s="11">
        <v>72.0</v>
      </c>
      <c r="I100" s="11">
        <v>92.0</v>
      </c>
      <c r="J100" s="12">
        <f t="shared" si="2"/>
        <v>384</v>
      </c>
      <c r="K100" s="12" t="str">
        <f t="shared" si="3"/>
        <v>Grade A</v>
      </c>
      <c r="L100" s="12" t="str">
        <f t="shared" ref="L100:P100" si="104">IF(E100&gt;=40,"Pass","Fail")</f>
        <v>Pass</v>
      </c>
      <c r="M100" s="12" t="str">
        <f t="shared" si="104"/>
        <v>Pass</v>
      </c>
      <c r="N100" s="12" t="str">
        <f t="shared" si="104"/>
        <v>Pass</v>
      </c>
      <c r="O100" s="12" t="str">
        <f t="shared" si="104"/>
        <v>Pass</v>
      </c>
      <c r="P100" s="12" t="str">
        <f t="shared" si="104"/>
        <v>Pass</v>
      </c>
      <c r="Q100" s="12">
        <f t="shared" si="5"/>
        <v>5</v>
      </c>
      <c r="R100" s="12" t="str">
        <f t="shared" si="6"/>
        <v>Pass</v>
      </c>
      <c r="S100" s="12" t="str">
        <f t="shared" si="7"/>
        <v>Grade A</v>
      </c>
    </row>
    <row r="101">
      <c r="A101" s="2"/>
      <c r="B101" s="2"/>
      <c r="D101" s="11" t="s">
        <v>135</v>
      </c>
      <c r="E101" s="11">
        <v>38.0</v>
      </c>
      <c r="F101" s="11">
        <v>40.0</v>
      </c>
      <c r="G101" s="11">
        <v>49.0</v>
      </c>
      <c r="H101" s="11">
        <v>73.0</v>
      </c>
      <c r="I101" s="11">
        <v>36.0</v>
      </c>
      <c r="J101" s="12">
        <f t="shared" si="2"/>
        <v>236</v>
      </c>
      <c r="K101" s="12" t="str">
        <f t="shared" si="3"/>
        <v>Grade B</v>
      </c>
      <c r="L101" s="12" t="str">
        <f t="shared" ref="L101:P101" si="105">IF(E101&gt;=40,"Pass","Fail")</f>
        <v>Fail</v>
      </c>
      <c r="M101" s="12" t="str">
        <f t="shared" si="105"/>
        <v>Pass</v>
      </c>
      <c r="N101" s="12" t="str">
        <f t="shared" si="105"/>
        <v>Pass</v>
      </c>
      <c r="O101" s="12" t="str">
        <f t="shared" si="105"/>
        <v>Pass</v>
      </c>
      <c r="P101" s="12" t="str">
        <f t="shared" si="105"/>
        <v>Fail</v>
      </c>
      <c r="Q101" s="12">
        <f t="shared" si="5"/>
        <v>3</v>
      </c>
      <c r="R101" s="12" t="str">
        <f t="shared" si="6"/>
        <v>Fail</v>
      </c>
      <c r="S101" s="12" t="str">
        <f t="shared" si="7"/>
        <v>Fail</v>
      </c>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row r="994">
      <c r="A994" s="2"/>
      <c r="B994" s="2"/>
    </row>
    <row r="995">
      <c r="A995" s="2"/>
      <c r="B995" s="2"/>
    </row>
    <row r="996">
      <c r="A996" s="2"/>
      <c r="B996" s="2"/>
    </row>
    <row r="997">
      <c r="A997" s="2"/>
      <c r="B997" s="2"/>
    </row>
    <row r="998">
      <c r="A998" s="2"/>
      <c r="B998" s="2"/>
    </row>
    <row r="999">
      <c r="A999" s="2"/>
      <c r="B99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3.38"/>
    <col customWidth="1" min="3" max="3" width="50.5"/>
    <col customWidth="1" min="4" max="4" width="22.0"/>
    <col customWidth="1" min="5" max="5" width="21.13"/>
    <col customWidth="1" min="6" max="6" width="17.88"/>
    <col customWidth="1" min="7" max="7" width="19.5"/>
    <col customWidth="1" min="8" max="8" width="18.25"/>
    <col customWidth="1" min="9" max="9" width="17.75"/>
    <col customWidth="1" min="10" max="10" width="16.63"/>
    <col customWidth="1" min="11" max="11" width="15.63"/>
    <col customWidth="1" min="12" max="12" width="17.0"/>
  </cols>
  <sheetData>
    <row r="1">
      <c r="A1" s="14">
        <v>1.0</v>
      </c>
      <c r="B1" s="14" t="s">
        <v>136</v>
      </c>
    </row>
    <row r="2">
      <c r="D2" s="8"/>
    </row>
    <row r="3">
      <c r="A3" s="8"/>
      <c r="B3" s="8" t="s">
        <v>137</v>
      </c>
      <c r="D3" s="15" t="s">
        <v>10</v>
      </c>
      <c r="E3" s="15" t="s">
        <v>13</v>
      </c>
      <c r="F3" s="15" t="s">
        <v>138</v>
      </c>
      <c r="G3" s="15" t="s">
        <v>11</v>
      </c>
      <c r="H3" s="15" t="s">
        <v>16</v>
      </c>
      <c r="I3" s="15" t="s">
        <v>139</v>
      </c>
    </row>
    <row r="4">
      <c r="A4" s="16"/>
      <c r="B4" s="16" t="s">
        <v>140</v>
      </c>
      <c r="D4" s="17" t="s">
        <v>42</v>
      </c>
      <c r="E4" s="18">
        <f>Vlookup(D4,Sheet1!$D$2:$G$101,4,FALSE)</f>
        <v>55</v>
      </c>
      <c r="F4" s="19">
        <f>Vlookup(D4,Sheet1!$D$2:$I$101,6,FALSE)</f>
        <v>82</v>
      </c>
      <c r="G4" s="19">
        <f>Vlookup(D4,Sheet1!$D$2:$E$101,2,FALSE)</f>
        <v>96</v>
      </c>
      <c r="H4" s="19">
        <f t="shared" ref="H4:H8" si="1">SUM(E4:G4)</f>
        <v>233</v>
      </c>
      <c r="I4" s="19" t="str">
        <f t="shared" ref="I4:I8" si="2">IF(H4&gt;=200,"Eligible","Not Eligible")</f>
        <v>Eligible</v>
      </c>
    </row>
    <row r="5">
      <c r="A5" s="16"/>
      <c r="B5" s="16" t="s">
        <v>141</v>
      </c>
      <c r="D5" s="17" t="s">
        <v>44</v>
      </c>
      <c r="E5" s="18">
        <f>Vlookup(D5,Sheet1!$D$2:$G$101,4,FALSE)</f>
        <v>92</v>
      </c>
      <c r="F5" s="19">
        <f>Vlookup(D5,Sheet1!$D$2:$I$101,6,FALSE)</f>
        <v>22</v>
      </c>
      <c r="G5" s="19">
        <f>Vlookup(D5,Sheet1!$D$2:$E$101,2,FALSE)</f>
        <v>41</v>
      </c>
      <c r="H5" s="19">
        <f t="shared" si="1"/>
        <v>155</v>
      </c>
      <c r="I5" s="19" t="str">
        <f t="shared" si="2"/>
        <v>Not Eligible</v>
      </c>
    </row>
    <row r="6">
      <c r="A6" s="16"/>
      <c r="B6" s="16" t="s">
        <v>142</v>
      </c>
      <c r="D6" s="17" t="s">
        <v>46</v>
      </c>
      <c r="E6" s="18">
        <f>Vlookup(D6,Sheet1!$D$2:$G$101,4,FALSE)</f>
        <v>28</v>
      </c>
      <c r="F6" s="19">
        <f>Vlookup(D6,Sheet1!$D$2:$I$101,6,FALSE)</f>
        <v>97</v>
      </c>
      <c r="G6" s="19">
        <f>Vlookup(D6,Sheet1!$D$2:$E$101,2,FALSE)</f>
        <v>75</v>
      </c>
      <c r="H6" s="19">
        <f t="shared" si="1"/>
        <v>200</v>
      </c>
      <c r="I6" s="19" t="str">
        <f t="shared" si="2"/>
        <v>Eligible</v>
      </c>
    </row>
    <row r="7">
      <c r="A7" s="16"/>
      <c r="B7" s="16" t="s">
        <v>143</v>
      </c>
      <c r="D7" s="17" t="s">
        <v>47</v>
      </c>
      <c r="E7" s="18">
        <f>Vlookup(D7,Sheet1!$D$2:$G$101,4,FALSE)</f>
        <v>58</v>
      </c>
      <c r="F7" s="19">
        <f>Vlookup(D7,Sheet1!$D$2:$I$101,6,FALSE)</f>
        <v>43</v>
      </c>
      <c r="G7" s="19">
        <f>Vlookup(D7,Sheet1!$D$2:$E$101,2,FALSE)</f>
        <v>66</v>
      </c>
      <c r="H7" s="19">
        <f t="shared" si="1"/>
        <v>167</v>
      </c>
      <c r="I7" s="19" t="str">
        <f t="shared" si="2"/>
        <v>Not Eligible</v>
      </c>
    </row>
    <row r="8">
      <c r="A8" s="16"/>
      <c r="B8" s="16" t="s">
        <v>144</v>
      </c>
      <c r="D8" s="17" t="s">
        <v>48</v>
      </c>
      <c r="E8" s="18">
        <f>Vlookup(D8,Sheet1!$D$2:$G$101,4,FALSE)</f>
        <v>94</v>
      </c>
      <c r="F8" s="19">
        <f>Vlookup(D8,Sheet1!$D$2:$I$101,6,FALSE)</f>
        <v>52</v>
      </c>
      <c r="G8" s="19">
        <f>Vlookup(D8,Sheet1!$D$2:$E$101,2,FALSE)</f>
        <v>89</v>
      </c>
      <c r="H8" s="19">
        <f t="shared" si="1"/>
        <v>235</v>
      </c>
      <c r="I8" s="19" t="str">
        <f t="shared" si="2"/>
        <v>Eligible</v>
      </c>
    </row>
    <row r="10">
      <c r="A10" s="14">
        <v>2.0</v>
      </c>
      <c r="B10" s="14" t="s">
        <v>145</v>
      </c>
    </row>
    <row r="11">
      <c r="A11" s="8"/>
      <c r="B11" s="8" t="s">
        <v>146</v>
      </c>
      <c r="D11" s="15" t="s">
        <v>10</v>
      </c>
      <c r="E11" s="15" t="s">
        <v>17</v>
      </c>
      <c r="F11" s="15" t="s">
        <v>147</v>
      </c>
      <c r="G11" s="15" t="s">
        <v>148</v>
      </c>
      <c r="H11" s="15" t="s">
        <v>149</v>
      </c>
      <c r="I11" s="15" t="s">
        <v>150</v>
      </c>
      <c r="J11" s="15" t="s">
        <v>151</v>
      </c>
    </row>
    <row r="12">
      <c r="A12" s="20"/>
      <c r="B12" s="20"/>
      <c r="C12" s="20"/>
      <c r="D12" s="17" t="s">
        <v>61</v>
      </c>
      <c r="E12" s="19" t="str">
        <f>Vlookup(D12,Sheet1!$D$2:$K$101,8,FALSE)</f>
        <v>Grade B</v>
      </c>
      <c r="F12" s="19">
        <f>Vlookup(D12,Sheet1!$D$2:$J$101,7,FALSE)</f>
        <v>270</v>
      </c>
      <c r="G12" s="19" t="str">
        <f t="shared" ref="G12:G18" si="3">IF(E12="Grade A","Eligible","Not Eligible")</f>
        <v>Not Eligible</v>
      </c>
      <c r="H12" s="19" t="str">
        <f t="shared" ref="H12:H18" si="4">IF(F12&gt;400,"Eligible","Not Eligible")</f>
        <v>Not Eligible</v>
      </c>
      <c r="I12" s="19">
        <f t="shared" ref="I12:I18" si="5">COUNTIFS(G12:H12,"Eligible")</f>
        <v>0</v>
      </c>
      <c r="J12" s="19" t="str">
        <f t="shared" ref="J12:J18" si="6">IF(I12=2,"Eligible","Not Eligible")</f>
        <v>Not Eligible</v>
      </c>
    </row>
    <row r="13">
      <c r="A13" s="16"/>
      <c r="B13" s="16" t="s">
        <v>152</v>
      </c>
      <c r="C13" s="20"/>
      <c r="D13" s="17" t="s">
        <v>36</v>
      </c>
      <c r="E13" s="19" t="str">
        <f>Vlookup(D13,Sheet1!$D$2:$K$101,8,FALSE)</f>
        <v>Grade A</v>
      </c>
      <c r="F13" s="19">
        <f>Vlookup(D13,Sheet1!$D$2:$J$101,7,FALSE)</f>
        <v>366</v>
      </c>
      <c r="G13" s="19" t="str">
        <f t="shared" si="3"/>
        <v>Eligible</v>
      </c>
      <c r="H13" s="19" t="str">
        <f t="shared" si="4"/>
        <v>Not Eligible</v>
      </c>
      <c r="I13" s="19">
        <f t="shared" si="5"/>
        <v>1</v>
      </c>
      <c r="J13" s="19" t="str">
        <f t="shared" si="6"/>
        <v>Not Eligible</v>
      </c>
    </row>
    <row r="14">
      <c r="A14" s="16"/>
      <c r="B14" s="16" t="s">
        <v>153</v>
      </c>
      <c r="C14" s="20"/>
      <c r="D14" s="17" t="s">
        <v>38</v>
      </c>
      <c r="E14" s="19" t="str">
        <f>Vlookup(D14,Sheet1!$D$2:$K$101,8,FALSE)</f>
        <v>Grade A</v>
      </c>
      <c r="F14" s="19">
        <f>Vlookup(D14,Sheet1!$D$2:$J$101,7,FALSE)</f>
        <v>425</v>
      </c>
      <c r="G14" s="19" t="str">
        <f t="shared" si="3"/>
        <v>Eligible</v>
      </c>
      <c r="H14" s="19" t="str">
        <f t="shared" si="4"/>
        <v>Eligible</v>
      </c>
      <c r="I14" s="19">
        <f t="shared" si="5"/>
        <v>2</v>
      </c>
      <c r="J14" s="19" t="str">
        <f t="shared" si="6"/>
        <v>Eligible</v>
      </c>
    </row>
    <row r="15">
      <c r="A15" s="16"/>
      <c r="B15" s="16" t="s">
        <v>154</v>
      </c>
      <c r="C15" s="20"/>
      <c r="D15" s="17" t="s">
        <v>64</v>
      </c>
      <c r="E15" s="19" t="str">
        <f>Vlookup(D15,Sheet1!$D$2:$K$101,8,FALSE)</f>
        <v>Grade B</v>
      </c>
      <c r="F15" s="19">
        <f>Vlookup(D15,Sheet1!$D$2:$J$101,7,FALSE)</f>
        <v>304</v>
      </c>
      <c r="G15" s="19" t="str">
        <f t="shared" si="3"/>
        <v>Not Eligible</v>
      </c>
      <c r="H15" s="19" t="str">
        <f t="shared" si="4"/>
        <v>Not Eligible</v>
      </c>
      <c r="I15" s="19">
        <f t="shared" si="5"/>
        <v>0</v>
      </c>
      <c r="J15" s="19" t="str">
        <f t="shared" si="6"/>
        <v>Not Eligible</v>
      </c>
    </row>
    <row r="16">
      <c r="A16" s="16"/>
      <c r="B16" s="16" t="s">
        <v>155</v>
      </c>
      <c r="C16" s="20"/>
      <c r="D16" s="17" t="s">
        <v>65</v>
      </c>
      <c r="E16" s="19" t="str">
        <f>Vlookup(D16,Sheet1!$D$2:$K$101,8,FALSE)</f>
        <v>Grade B</v>
      </c>
      <c r="F16" s="19">
        <f>Vlookup(D16,Sheet1!$D$2:$J$101,7,FALSE)</f>
        <v>248</v>
      </c>
      <c r="G16" s="19" t="str">
        <f t="shared" si="3"/>
        <v>Not Eligible</v>
      </c>
      <c r="H16" s="19" t="str">
        <f t="shared" si="4"/>
        <v>Not Eligible</v>
      </c>
      <c r="I16" s="19">
        <f t="shared" si="5"/>
        <v>0</v>
      </c>
      <c r="J16" s="19" t="str">
        <f t="shared" si="6"/>
        <v>Not Eligible</v>
      </c>
    </row>
    <row r="17">
      <c r="A17" s="16"/>
      <c r="B17" s="16" t="s">
        <v>156</v>
      </c>
      <c r="C17" s="20"/>
      <c r="D17" s="17" t="s">
        <v>66</v>
      </c>
      <c r="E17" s="19" t="str">
        <f>Vlookup(D17,Sheet1!$D$2:$K$101,8,FALSE)</f>
        <v>Grade A</v>
      </c>
      <c r="F17" s="19">
        <f>Vlookup(D17,Sheet1!$D$2:$J$101,7,FALSE)</f>
        <v>384</v>
      </c>
      <c r="G17" s="19" t="str">
        <f t="shared" si="3"/>
        <v>Eligible</v>
      </c>
      <c r="H17" s="19" t="str">
        <f t="shared" si="4"/>
        <v>Not Eligible</v>
      </c>
      <c r="I17" s="19">
        <f t="shared" si="5"/>
        <v>1</v>
      </c>
      <c r="J17" s="19" t="str">
        <f t="shared" si="6"/>
        <v>Not Eligible</v>
      </c>
    </row>
    <row r="18">
      <c r="A18" s="21"/>
      <c r="B18" s="21" t="s">
        <v>157</v>
      </c>
      <c r="D18" s="17" t="s">
        <v>67</v>
      </c>
      <c r="E18" s="19" t="str">
        <f>Vlookup(D18,Sheet1!$D$2:$K$101,8,FALSE)</f>
        <v>Grade B</v>
      </c>
      <c r="F18" s="19">
        <f>Vlookup(D18,Sheet1!$D$2:$J$101,7,FALSE)</f>
        <v>343</v>
      </c>
      <c r="G18" s="19" t="str">
        <f t="shared" si="3"/>
        <v>Not Eligible</v>
      </c>
      <c r="H18" s="19" t="str">
        <f t="shared" si="4"/>
        <v>Not Eligible</v>
      </c>
      <c r="I18" s="19">
        <f t="shared" si="5"/>
        <v>0</v>
      </c>
      <c r="J18" s="19" t="str">
        <f t="shared" si="6"/>
        <v>Not Eligible</v>
      </c>
    </row>
    <row r="19">
      <c r="A19" s="20"/>
      <c r="B19" s="20"/>
      <c r="C19" s="20"/>
    </row>
    <row r="21">
      <c r="A21" s="14">
        <v>3.0</v>
      </c>
      <c r="B21" s="14" t="s">
        <v>158</v>
      </c>
    </row>
    <row r="23">
      <c r="A23" s="9"/>
      <c r="B23" s="15" t="s">
        <v>159</v>
      </c>
      <c r="C23" s="15" t="s">
        <v>160</v>
      </c>
      <c r="E23" s="15" t="s">
        <v>161</v>
      </c>
      <c r="F23" s="15" t="s">
        <v>139</v>
      </c>
    </row>
    <row r="24">
      <c r="A24" s="22"/>
      <c r="B24" s="22" t="s">
        <v>162</v>
      </c>
      <c r="C24" s="22">
        <v>0.6</v>
      </c>
      <c r="E24" s="23" t="s">
        <v>163</v>
      </c>
      <c r="F24" s="22" t="s">
        <v>164</v>
      </c>
    </row>
    <row r="25">
      <c r="A25" s="22"/>
      <c r="B25" s="22" t="s">
        <v>11</v>
      </c>
      <c r="C25" s="22">
        <v>0.2</v>
      </c>
      <c r="E25" s="23" t="s">
        <v>165</v>
      </c>
      <c r="F25" s="22" t="s">
        <v>166</v>
      </c>
    </row>
    <row r="26">
      <c r="A26" s="22"/>
      <c r="B26" s="22" t="s">
        <v>13</v>
      </c>
      <c r="C26" s="22">
        <v>0.2</v>
      </c>
    </row>
    <row r="27">
      <c r="D27" s="15" t="s">
        <v>10</v>
      </c>
      <c r="E27" s="15" t="s">
        <v>162</v>
      </c>
      <c r="F27" s="15" t="s">
        <v>11</v>
      </c>
      <c r="G27" s="15" t="s">
        <v>13</v>
      </c>
      <c r="H27" s="24" t="s">
        <v>167</v>
      </c>
      <c r="I27" s="24" t="s">
        <v>168</v>
      </c>
      <c r="J27" s="24" t="s">
        <v>169</v>
      </c>
      <c r="K27" s="24" t="s">
        <v>170</v>
      </c>
      <c r="L27" s="24" t="s">
        <v>139</v>
      </c>
    </row>
    <row r="28">
      <c r="D28" s="11" t="s">
        <v>69</v>
      </c>
      <c r="E28" s="12">
        <f>Vlookup(D28,Sheet1!$D$2:$I$101,6,FALSE)</f>
        <v>24</v>
      </c>
      <c r="F28" s="12">
        <f>Vlookup(D28,Sheet1!$D$2:$E$101,2,FALSE)</f>
        <v>42</v>
      </c>
      <c r="G28" s="12">
        <f>Vlookup(D28,Sheet1!$D$2:$G$101,4,FALSE)</f>
        <v>85</v>
      </c>
      <c r="H28" s="12">
        <f t="shared" ref="H28:H38" si="7">E28*$C$24</f>
        <v>14.4</v>
      </c>
      <c r="I28" s="12">
        <f t="shared" ref="I28:I38" si="8">F28*$C$25</f>
        <v>8.4</v>
      </c>
      <c r="J28" s="12">
        <f t="shared" ref="J28:J38" si="9">G28*$C$26</f>
        <v>17</v>
      </c>
      <c r="K28" s="12">
        <f t="shared" ref="K28:K38" si="10">SUM(H28:J28)</f>
        <v>39.8</v>
      </c>
      <c r="L28" s="12" t="str">
        <f t="shared" ref="L28:L38" si="11">IF(K28&gt;50,"Eligible","Not Eligible")</f>
        <v>Not Eligible</v>
      </c>
    </row>
    <row r="29">
      <c r="A29" s="8"/>
      <c r="B29" s="8" t="s">
        <v>171</v>
      </c>
      <c r="D29" s="11" t="s">
        <v>70</v>
      </c>
      <c r="E29" s="12">
        <f>Vlookup(D29,Sheet1!$D$2:$I$101,6,FALSE)</f>
        <v>60</v>
      </c>
      <c r="F29" s="12">
        <f>Vlookup(D29,Sheet1!$D$2:$E$101,2,FALSE)</f>
        <v>80</v>
      </c>
      <c r="G29" s="12">
        <f>Vlookup(D29,Sheet1!$D$2:$G$101,4,FALSE)</f>
        <v>44</v>
      </c>
      <c r="H29" s="12">
        <f t="shared" si="7"/>
        <v>36</v>
      </c>
      <c r="I29" s="12">
        <f t="shared" si="8"/>
        <v>16</v>
      </c>
      <c r="J29" s="12">
        <f t="shared" si="9"/>
        <v>8.8</v>
      </c>
      <c r="K29" s="12">
        <f t="shared" si="10"/>
        <v>60.8</v>
      </c>
      <c r="L29" s="12" t="str">
        <f t="shared" si="11"/>
        <v>Eligible</v>
      </c>
    </row>
    <row r="30">
      <c r="A30" s="25"/>
      <c r="B30" s="25" t="s">
        <v>172</v>
      </c>
      <c r="D30" s="11" t="s">
        <v>71</v>
      </c>
      <c r="E30" s="12">
        <f>Vlookup(D30,Sheet1!$D$2:$I$101,6,FALSE)</f>
        <v>72</v>
      </c>
      <c r="F30" s="12">
        <f>Vlookup(D30,Sheet1!$D$2:$E$101,2,FALSE)</f>
        <v>48</v>
      </c>
      <c r="G30" s="12">
        <f>Vlookup(D30,Sheet1!$D$2:$G$101,4,FALSE)</f>
        <v>28</v>
      </c>
      <c r="H30" s="12">
        <f t="shared" si="7"/>
        <v>43.2</v>
      </c>
      <c r="I30" s="12">
        <f t="shared" si="8"/>
        <v>9.6</v>
      </c>
      <c r="J30" s="12">
        <f t="shared" si="9"/>
        <v>5.6</v>
      </c>
      <c r="K30" s="12">
        <f t="shared" si="10"/>
        <v>58.4</v>
      </c>
      <c r="L30" s="12" t="str">
        <f t="shared" si="11"/>
        <v>Eligible</v>
      </c>
    </row>
    <row r="31">
      <c r="A31" s="25"/>
      <c r="B31" s="25" t="s">
        <v>173</v>
      </c>
      <c r="D31" s="11" t="s">
        <v>72</v>
      </c>
      <c r="E31" s="12">
        <f>Vlookup(D31,Sheet1!$D$2:$I$101,6,FALSE)</f>
        <v>44</v>
      </c>
      <c r="F31" s="12">
        <f>Vlookup(D31,Sheet1!$D$2:$E$101,2,FALSE)</f>
        <v>40</v>
      </c>
      <c r="G31" s="12">
        <f>Vlookup(D31,Sheet1!$D$2:$G$101,4,FALSE)</f>
        <v>61</v>
      </c>
      <c r="H31" s="12">
        <f t="shared" si="7"/>
        <v>26.4</v>
      </c>
      <c r="I31" s="12">
        <f t="shared" si="8"/>
        <v>8</v>
      </c>
      <c r="J31" s="12">
        <f t="shared" si="9"/>
        <v>12.2</v>
      </c>
      <c r="K31" s="12">
        <f t="shared" si="10"/>
        <v>46.6</v>
      </c>
      <c r="L31" s="12" t="str">
        <f t="shared" si="11"/>
        <v>Not Eligible</v>
      </c>
    </row>
    <row r="32">
      <c r="A32" s="25"/>
      <c r="B32" s="25" t="s">
        <v>174</v>
      </c>
      <c r="D32" s="11" t="s">
        <v>73</v>
      </c>
      <c r="E32" s="12">
        <f>Vlookup(D32,Sheet1!$D$2:$I$101,6,FALSE)</f>
        <v>81</v>
      </c>
      <c r="F32" s="12">
        <f>Vlookup(D32,Sheet1!$D$2:$E$101,2,FALSE)</f>
        <v>45</v>
      </c>
      <c r="G32" s="12">
        <f>Vlookup(D32,Sheet1!$D$2:$G$101,4,FALSE)</f>
        <v>46</v>
      </c>
      <c r="H32" s="12">
        <f t="shared" si="7"/>
        <v>48.6</v>
      </c>
      <c r="I32" s="12">
        <f t="shared" si="8"/>
        <v>9</v>
      </c>
      <c r="J32" s="12">
        <f t="shared" si="9"/>
        <v>9.2</v>
      </c>
      <c r="K32" s="12">
        <f t="shared" si="10"/>
        <v>66.8</v>
      </c>
      <c r="L32" s="12" t="str">
        <f t="shared" si="11"/>
        <v>Eligible</v>
      </c>
    </row>
    <row r="33">
      <c r="A33" s="16"/>
      <c r="B33" s="16" t="s">
        <v>175</v>
      </c>
      <c r="D33" s="11" t="s">
        <v>74</v>
      </c>
      <c r="E33" s="12">
        <f>Vlookup(D33,Sheet1!$D$2:$I$101,6,FALSE)</f>
        <v>99</v>
      </c>
      <c r="F33" s="12">
        <f>Vlookup(D33,Sheet1!$D$2:$E$101,2,FALSE)</f>
        <v>95</v>
      </c>
      <c r="G33" s="12">
        <f>Vlookup(D33,Sheet1!$D$2:$G$101,4,FALSE)</f>
        <v>52</v>
      </c>
      <c r="H33" s="12">
        <f t="shared" si="7"/>
        <v>59.4</v>
      </c>
      <c r="I33" s="12">
        <f t="shared" si="8"/>
        <v>19</v>
      </c>
      <c r="J33" s="12">
        <f t="shared" si="9"/>
        <v>10.4</v>
      </c>
      <c r="K33" s="12">
        <f t="shared" si="10"/>
        <v>88.8</v>
      </c>
      <c r="L33" s="12" t="str">
        <f t="shared" si="11"/>
        <v>Eligible</v>
      </c>
    </row>
    <row r="34">
      <c r="A34" s="16"/>
      <c r="B34" s="16" t="s">
        <v>176</v>
      </c>
      <c r="D34" s="11" t="s">
        <v>75</v>
      </c>
      <c r="E34" s="12">
        <f>Vlookup(D34,Sheet1!$D$2:$I$101,6,FALSE)</f>
        <v>23</v>
      </c>
      <c r="F34" s="12">
        <f>Vlookup(D34,Sheet1!$D$2:$E$101,2,FALSE)</f>
        <v>50</v>
      </c>
      <c r="G34" s="12">
        <f>Vlookup(D34,Sheet1!$D$2:$G$101,4,FALSE)</f>
        <v>43</v>
      </c>
      <c r="H34" s="12">
        <f t="shared" si="7"/>
        <v>13.8</v>
      </c>
      <c r="I34" s="12">
        <f t="shared" si="8"/>
        <v>10</v>
      </c>
      <c r="J34" s="12">
        <f t="shared" si="9"/>
        <v>8.6</v>
      </c>
      <c r="K34" s="12">
        <f t="shared" si="10"/>
        <v>32.4</v>
      </c>
      <c r="L34" s="12" t="str">
        <f t="shared" si="11"/>
        <v>Not Eligible</v>
      </c>
    </row>
    <row r="35">
      <c r="A35" s="16"/>
      <c r="B35" s="16" t="s">
        <v>177</v>
      </c>
      <c r="C35" s="20"/>
      <c r="D35" s="11" t="s">
        <v>76</v>
      </c>
      <c r="E35" s="12">
        <f>Vlookup(D35,Sheet1!$D$2:$I$101,6,FALSE)</f>
        <v>52</v>
      </c>
      <c r="F35" s="12">
        <f>Vlookup(D35,Sheet1!$D$2:$E$101,2,FALSE)</f>
        <v>78</v>
      </c>
      <c r="G35" s="12">
        <f>Vlookup(D35,Sheet1!$D$2:$G$101,4,FALSE)</f>
        <v>32</v>
      </c>
      <c r="H35" s="12">
        <f t="shared" si="7"/>
        <v>31.2</v>
      </c>
      <c r="I35" s="12">
        <f t="shared" si="8"/>
        <v>15.6</v>
      </c>
      <c r="J35" s="12">
        <f t="shared" si="9"/>
        <v>6.4</v>
      </c>
      <c r="K35" s="12">
        <f t="shared" si="10"/>
        <v>53.2</v>
      </c>
      <c r="L35" s="12" t="str">
        <f t="shared" si="11"/>
        <v>Eligible</v>
      </c>
    </row>
    <row r="36">
      <c r="A36" s="16"/>
      <c r="B36" s="16" t="s">
        <v>178</v>
      </c>
      <c r="C36" s="20"/>
      <c r="D36" s="11" t="s">
        <v>77</v>
      </c>
      <c r="E36" s="12">
        <f>Vlookup(D36,Sheet1!$D$2:$I$101,6,FALSE)</f>
        <v>53</v>
      </c>
      <c r="F36" s="12">
        <f>Vlookup(D36,Sheet1!$D$2:$E$101,2,FALSE)</f>
        <v>75</v>
      </c>
      <c r="G36" s="12">
        <f>Vlookup(D36,Sheet1!$D$2:$G$101,4,FALSE)</f>
        <v>67</v>
      </c>
      <c r="H36" s="12">
        <f t="shared" si="7"/>
        <v>31.8</v>
      </c>
      <c r="I36" s="12">
        <f t="shared" si="8"/>
        <v>15</v>
      </c>
      <c r="J36" s="12">
        <f t="shared" si="9"/>
        <v>13.4</v>
      </c>
      <c r="K36" s="12">
        <f t="shared" si="10"/>
        <v>60.2</v>
      </c>
      <c r="L36" s="12" t="str">
        <f t="shared" si="11"/>
        <v>Eligible</v>
      </c>
    </row>
    <row r="37">
      <c r="A37" s="16"/>
      <c r="B37" s="16" t="s">
        <v>179</v>
      </c>
      <c r="C37" s="20"/>
      <c r="D37" s="11" t="s">
        <v>78</v>
      </c>
      <c r="E37" s="12">
        <f>Vlookup(D37,Sheet1!$D$2:$I$101,6,FALSE)</f>
        <v>60</v>
      </c>
      <c r="F37" s="12">
        <f>Vlookup(D37,Sheet1!$D$2:$E$101,2,FALSE)</f>
        <v>97</v>
      </c>
      <c r="G37" s="12">
        <f>Vlookup(D37,Sheet1!$D$2:$G$101,4,FALSE)</f>
        <v>59</v>
      </c>
      <c r="H37" s="12">
        <f t="shared" si="7"/>
        <v>36</v>
      </c>
      <c r="I37" s="12">
        <f t="shared" si="8"/>
        <v>19.4</v>
      </c>
      <c r="J37" s="12">
        <f t="shared" si="9"/>
        <v>11.8</v>
      </c>
      <c r="K37" s="12">
        <f t="shared" si="10"/>
        <v>67.2</v>
      </c>
      <c r="L37" s="12" t="str">
        <f t="shared" si="11"/>
        <v>Eligible</v>
      </c>
    </row>
    <row r="38">
      <c r="D38" s="11" t="s">
        <v>79</v>
      </c>
      <c r="E38" s="12">
        <f>Vlookup(D38,Sheet1!$D$2:$I$101,6,FALSE)</f>
        <v>35</v>
      </c>
      <c r="F38" s="12">
        <f>Vlookup(D38,Sheet1!$D$2:$E$101,2,FALSE)</f>
        <v>73</v>
      </c>
      <c r="G38" s="12">
        <f>Vlookup(D38,Sheet1!$D$2:$G$101,4,FALSE)</f>
        <v>96</v>
      </c>
      <c r="H38" s="12">
        <f t="shared" si="7"/>
        <v>21</v>
      </c>
      <c r="I38" s="12">
        <f t="shared" si="8"/>
        <v>14.6</v>
      </c>
      <c r="J38" s="12">
        <f t="shared" si="9"/>
        <v>19.2</v>
      </c>
      <c r="K38" s="12">
        <f t="shared" si="10"/>
        <v>54.8</v>
      </c>
      <c r="L38" s="12" t="str">
        <f t="shared" si="11"/>
        <v>Eligible</v>
      </c>
    </row>
    <row r="42">
      <c r="A42" s="14">
        <v>4.0</v>
      </c>
      <c r="B42" s="14" t="s">
        <v>180</v>
      </c>
      <c r="G42" s="13"/>
    </row>
    <row r="43">
      <c r="D43" s="15" t="s">
        <v>10</v>
      </c>
      <c r="E43" s="15" t="s">
        <v>12</v>
      </c>
      <c r="F43" s="15" t="s">
        <v>13</v>
      </c>
      <c r="G43" s="15" t="s">
        <v>14</v>
      </c>
      <c r="H43" s="15" t="s">
        <v>181</v>
      </c>
      <c r="I43" s="15" t="s">
        <v>182</v>
      </c>
      <c r="J43" s="15" t="s">
        <v>148</v>
      </c>
      <c r="K43" s="15" t="s">
        <v>149</v>
      </c>
      <c r="L43" s="15" t="s">
        <v>150</v>
      </c>
      <c r="M43" s="15" t="s">
        <v>151</v>
      </c>
    </row>
    <row r="44">
      <c r="A44" s="8"/>
      <c r="B44" s="8" t="s">
        <v>183</v>
      </c>
      <c r="D44" s="11" t="s">
        <v>111</v>
      </c>
      <c r="E44" s="12">
        <f>Vlookup(D44,Sheet1!$D$2:$F$101,3,FALSE)</f>
        <v>39</v>
      </c>
      <c r="F44" s="12">
        <f>Vlookup(D44,Sheet1!$D$2:$G$101,4,FALSE)</f>
        <v>57</v>
      </c>
      <c r="G44" s="12">
        <f>Vlookup(D44,Sheet1!$D$2:$H$101,5,FALSE)</f>
        <v>32</v>
      </c>
      <c r="H44" s="12">
        <f t="shared" ref="H44:H53" si="12">MAX(E44:G44)</f>
        <v>57</v>
      </c>
      <c r="I44" s="12">
        <f t="shared" ref="I44:I53" si="13">MIN(E44:G44)</f>
        <v>32</v>
      </c>
      <c r="J44" s="12" t="str">
        <f t="shared" ref="J44:J53" si="14">IF(H44&gt;=80,"Eligible","Not Eligible")</f>
        <v>Not Eligible</v>
      </c>
      <c r="K44" s="12" t="str">
        <f t="shared" ref="K44:K53" si="15">IF(I44&gt;=40,"Eligible","Not Eligible")</f>
        <v>Not Eligible</v>
      </c>
      <c r="L44" s="12">
        <f t="shared" ref="L44:L53" si="16">COUNTIFS(J44:K44,"Eligible")</f>
        <v>0</v>
      </c>
      <c r="M44" s="12" t="str">
        <f t="shared" ref="M44:M53" si="17">IF(L44=2,"Eligible","Not Eligible")</f>
        <v>Not Eligible</v>
      </c>
    </row>
    <row r="45">
      <c r="A45" s="25"/>
      <c r="B45" s="25" t="s">
        <v>184</v>
      </c>
      <c r="D45" s="11" t="s">
        <v>112</v>
      </c>
      <c r="E45" s="12">
        <f>Vlookup(D45,Sheet1!$D$2:$F$101,3,FALSE)</f>
        <v>97</v>
      </c>
      <c r="F45" s="12">
        <f>Vlookup(D45,Sheet1!$D$2:$G$101,4,FALSE)</f>
        <v>99</v>
      </c>
      <c r="G45" s="12">
        <f>Vlookup(D45,Sheet1!$D$2:$H$101,5,FALSE)</f>
        <v>65</v>
      </c>
      <c r="H45" s="12">
        <f t="shared" si="12"/>
        <v>99</v>
      </c>
      <c r="I45" s="12">
        <f t="shared" si="13"/>
        <v>65</v>
      </c>
      <c r="J45" s="12" t="str">
        <f t="shared" si="14"/>
        <v>Eligible</v>
      </c>
      <c r="K45" s="12" t="str">
        <f t="shared" si="15"/>
        <v>Eligible</v>
      </c>
      <c r="L45" s="12">
        <f t="shared" si="16"/>
        <v>2</v>
      </c>
      <c r="M45" s="12" t="str">
        <f t="shared" si="17"/>
        <v>Eligible</v>
      </c>
    </row>
    <row r="46">
      <c r="A46" s="25"/>
      <c r="B46" s="25" t="s">
        <v>185</v>
      </c>
      <c r="D46" s="11" t="s">
        <v>113</v>
      </c>
      <c r="E46" s="12">
        <f>Vlookup(D46,Sheet1!$D$2:$F$101,3,FALSE)</f>
        <v>27</v>
      </c>
      <c r="F46" s="12">
        <f>Vlookup(D46,Sheet1!$D$2:$G$101,4,FALSE)</f>
        <v>69</v>
      </c>
      <c r="G46" s="12">
        <f>Vlookup(D46,Sheet1!$D$2:$H$101,5,FALSE)</f>
        <v>97</v>
      </c>
      <c r="H46" s="12">
        <f t="shared" si="12"/>
        <v>97</v>
      </c>
      <c r="I46" s="12">
        <f t="shared" si="13"/>
        <v>27</v>
      </c>
      <c r="J46" s="12" t="str">
        <f t="shared" si="14"/>
        <v>Eligible</v>
      </c>
      <c r="K46" s="12" t="str">
        <f t="shared" si="15"/>
        <v>Not Eligible</v>
      </c>
      <c r="L46" s="12">
        <f t="shared" si="16"/>
        <v>1</v>
      </c>
      <c r="M46" s="12" t="str">
        <f t="shared" si="17"/>
        <v>Not Eligible</v>
      </c>
    </row>
    <row r="47">
      <c r="A47" s="25"/>
      <c r="B47" s="25" t="s">
        <v>186</v>
      </c>
      <c r="D47" s="11" t="s">
        <v>114</v>
      </c>
      <c r="E47" s="12">
        <f>Vlookup(D47,Sheet1!$D$2:$F$101,3,FALSE)</f>
        <v>67</v>
      </c>
      <c r="F47" s="12">
        <f>Vlookup(D47,Sheet1!$D$2:$G$101,4,FALSE)</f>
        <v>50</v>
      </c>
      <c r="G47" s="12">
        <f>Vlookup(D47,Sheet1!$D$2:$H$101,5,FALSE)</f>
        <v>77</v>
      </c>
      <c r="H47" s="12">
        <f t="shared" si="12"/>
        <v>77</v>
      </c>
      <c r="I47" s="12">
        <f t="shared" si="13"/>
        <v>50</v>
      </c>
      <c r="J47" s="12" t="str">
        <f t="shared" si="14"/>
        <v>Not Eligible</v>
      </c>
      <c r="K47" s="12" t="str">
        <f t="shared" si="15"/>
        <v>Eligible</v>
      </c>
      <c r="L47" s="12">
        <f t="shared" si="16"/>
        <v>1</v>
      </c>
      <c r="M47" s="12" t="str">
        <f t="shared" si="17"/>
        <v>Not Eligible</v>
      </c>
    </row>
    <row r="48">
      <c r="A48" s="16"/>
      <c r="B48" s="16" t="s">
        <v>187</v>
      </c>
      <c r="D48" s="11" t="s">
        <v>115</v>
      </c>
      <c r="E48" s="12">
        <f>Vlookup(D48,Sheet1!$D$2:$F$101,3,FALSE)</f>
        <v>29</v>
      </c>
      <c r="F48" s="12">
        <f>Vlookup(D48,Sheet1!$D$2:$G$101,4,FALSE)</f>
        <v>30</v>
      </c>
      <c r="G48" s="12">
        <f>Vlookup(D48,Sheet1!$D$2:$H$101,5,FALSE)</f>
        <v>35</v>
      </c>
      <c r="H48" s="12">
        <f t="shared" si="12"/>
        <v>35</v>
      </c>
      <c r="I48" s="12">
        <f t="shared" si="13"/>
        <v>29</v>
      </c>
      <c r="J48" s="12" t="str">
        <f t="shared" si="14"/>
        <v>Not Eligible</v>
      </c>
      <c r="K48" s="12" t="str">
        <f t="shared" si="15"/>
        <v>Not Eligible</v>
      </c>
      <c r="L48" s="12">
        <f t="shared" si="16"/>
        <v>0</v>
      </c>
      <c r="M48" s="12" t="str">
        <f t="shared" si="17"/>
        <v>Not Eligible</v>
      </c>
    </row>
    <row r="49">
      <c r="A49" s="16"/>
      <c r="B49" s="16" t="s">
        <v>188</v>
      </c>
      <c r="D49" s="11" t="s">
        <v>116</v>
      </c>
      <c r="E49" s="12">
        <f>Vlookup(D49,Sheet1!$D$2:$F$101,3,FALSE)</f>
        <v>84</v>
      </c>
      <c r="F49" s="12">
        <f>Vlookup(D49,Sheet1!$D$2:$G$101,4,FALSE)</f>
        <v>27</v>
      </c>
      <c r="G49" s="12">
        <f>Vlookup(D49,Sheet1!$D$2:$H$101,5,FALSE)</f>
        <v>88</v>
      </c>
      <c r="H49" s="12">
        <f t="shared" si="12"/>
        <v>88</v>
      </c>
      <c r="I49" s="12">
        <f t="shared" si="13"/>
        <v>27</v>
      </c>
      <c r="J49" s="12" t="str">
        <f t="shared" si="14"/>
        <v>Eligible</v>
      </c>
      <c r="K49" s="12" t="str">
        <f t="shared" si="15"/>
        <v>Not Eligible</v>
      </c>
      <c r="L49" s="12">
        <f t="shared" si="16"/>
        <v>1</v>
      </c>
      <c r="M49" s="12" t="str">
        <f t="shared" si="17"/>
        <v>Not Eligible</v>
      </c>
    </row>
    <row r="50">
      <c r="A50" s="16"/>
      <c r="B50" s="16" t="s">
        <v>189</v>
      </c>
      <c r="D50" s="11" t="s">
        <v>117</v>
      </c>
      <c r="E50" s="12">
        <f>Vlookup(D50,Sheet1!$D$2:$F$101,3,FALSE)</f>
        <v>76</v>
      </c>
      <c r="F50" s="12">
        <f>Vlookup(D50,Sheet1!$D$2:$G$101,4,FALSE)</f>
        <v>72</v>
      </c>
      <c r="G50" s="12">
        <f>Vlookup(D50,Sheet1!$D$2:$H$101,5,FALSE)</f>
        <v>35</v>
      </c>
      <c r="H50" s="12">
        <f t="shared" si="12"/>
        <v>76</v>
      </c>
      <c r="I50" s="12">
        <f t="shared" si="13"/>
        <v>35</v>
      </c>
      <c r="J50" s="12" t="str">
        <f t="shared" si="14"/>
        <v>Not Eligible</v>
      </c>
      <c r="K50" s="12" t="str">
        <f t="shared" si="15"/>
        <v>Not Eligible</v>
      </c>
      <c r="L50" s="12">
        <f t="shared" si="16"/>
        <v>0</v>
      </c>
      <c r="M50" s="12" t="str">
        <f t="shared" si="17"/>
        <v>Not Eligible</v>
      </c>
    </row>
    <row r="51">
      <c r="A51" s="16"/>
      <c r="B51" s="16" t="s">
        <v>190</v>
      </c>
      <c r="D51" s="11" t="s">
        <v>118</v>
      </c>
      <c r="E51" s="12">
        <f>Vlookup(D51,Sheet1!$D$2:$F$101,3,FALSE)</f>
        <v>24</v>
      </c>
      <c r="F51" s="12">
        <f>Vlookup(D51,Sheet1!$D$2:$G$101,4,FALSE)</f>
        <v>30</v>
      </c>
      <c r="G51" s="12">
        <f>Vlookup(D51,Sheet1!$D$2:$H$101,5,FALSE)</f>
        <v>80</v>
      </c>
      <c r="H51" s="12">
        <f t="shared" si="12"/>
        <v>80</v>
      </c>
      <c r="I51" s="12">
        <f t="shared" si="13"/>
        <v>24</v>
      </c>
      <c r="J51" s="12" t="str">
        <f t="shared" si="14"/>
        <v>Eligible</v>
      </c>
      <c r="K51" s="12" t="str">
        <f t="shared" si="15"/>
        <v>Not Eligible</v>
      </c>
      <c r="L51" s="12">
        <f t="shared" si="16"/>
        <v>1</v>
      </c>
      <c r="M51" s="12" t="str">
        <f t="shared" si="17"/>
        <v>Not Eligible</v>
      </c>
    </row>
    <row r="52">
      <c r="A52" s="16"/>
      <c r="B52" s="16" t="s">
        <v>191</v>
      </c>
      <c r="D52" s="11" t="s">
        <v>119</v>
      </c>
      <c r="E52" s="12">
        <f>Vlookup(D52,Sheet1!$D$2:$F$101,3,FALSE)</f>
        <v>68</v>
      </c>
      <c r="F52" s="12">
        <f>Vlookup(D52,Sheet1!$D$2:$G$101,4,FALSE)</f>
        <v>95</v>
      </c>
      <c r="G52" s="12">
        <f>Vlookup(D52,Sheet1!$D$2:$H$101,5,FALSE)</f>
        <v>27</v>
      </c>
      <c r="H52" s="12">
        <f t="shared" si="12"/>
        <v>95</v>
      </c>
      <c r="I52" s="12">
        <f t="shared" si="13"/>
        <v>27</v>
      </c>
      <c r="J52" s="12" t="str">
        <f t="shared" si="14"/>
        <v>Eligible</v>
      </c>
      <c r="K52" s="12" t="str">
        <f t="shared" si="15"/>
        <v>Not Eligible</v>
      </c>
      <c r="L52" s="12">
        <f t="shared" si="16"/>
        <v>1</v>
      </c>
      <c r="M52" s="12" t="str">
        <f t="shared" si="17"/>
        <v>Not Eligible</v>
      </c>
    </row>
    <row r="53">
      <c r="A53" s="25"/>
      <c r="B53" s="25" t="s">
        <v>192</v>
      </c>
      <c r="D53" s="11" t="s">
        <v>120</v>
      </c>
      <c r="E53" s="12">
        <f>Vlookup(D53,Sheet1!$D$2:$F$101,3,FALSE)</f>
        <v>74</v>
      </c>
      <c r="F53" s="12">
        <f>Vlookup(D53,Sheet1!$D$2:$G$101,4,FALSE)</f>
        <v>40</v>
      </c>
      <c r="G53" s="12">
        <f>Vlookup(D53,Sheet1!$D$2:$H$101,5,FALSE)</f>
        <v>77</v>
      </c>
      <c r="H53" s="12">
        <f t="shared" si="12"/>
        <v>77</v>
      </c>
      <c r="I53" s="12">
        <f t="shared" si="13"/>
        <v>40</v>
      </c>
      <c r="J53" s="12" t="str">
        <f t="shared" si="14"/>
        <v>Not Eligible</v>
      </c>
      <c r="K53" s="12" t="str">
        <f t="shared" si="15"/>
        <v>Eligible</v>
      </c>
      <c r="L53" s="12">
        <f t="shared" si="16"/>
        <v>1</v>
      </c>
      <c r="M53" s="12" t="str">
        <f t="shared" si="17"/>
        <v>Not Eligible</v>
      </c>
    </row>
    <row r="55">
      <c r="A55" s="25"/>
      <c r="B55" s="25"/>
    </row>
  </sheetData>
  <mergeCells count="5">
    <mergeCell ref="B1:E1"/>
    <mergeCell ref="B10:E10"/>
    <mergeCell ref="B18:C18"/>
    <mergeCell ref="B21:E21"/>
    <mergeCell ref="B42:E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2" width="23.63"/>
    <col customWidth="1" min="3" max="3" width="24.88"/>
    <col customWidth="1" min="4" max="4" width="21.13"/>
    <col customWidth="1" min="5" max="5" width="17.88"/>
    <col customWidth="1" min="6" max="6" width="20.13"/>
    <col customWidth="1" min="7" max="9" width="13.25"/>
    <col customWidth="1" min="10" max="11" width="20.63"/>
    <col customWidth="1" min="12" max="12" width="25.63"/>
    <col customWidth="1" min="13" max="13" width="26.63"/>
  </cols>
  <sheetData>
    <row r="1">
      <c r="A1" s="26" t="s">
        <v>193</v>
      </c>
      <c r="B1" s="26" t="s">
        <v>194</v>
      </c>
      <c r="C1" s="26" t="s">
        <v>195</v>
      </c>
      <c r="D1" s="26" t="s">
        <v>196</v>
      </c>
      <c r="E1" s="26" t="s">
        <v>197</v>
      </c>
      <c r="F1" s="26" t="s">
        <v>198</v>
      </c>
      <c r="G1" s="26" t="s">
        <v>199</v>
      </c>
      <c r="H1" s="26" t="s">
        <v>200</v>
      </c>
      <c r="I1" s="26" t="s">
        <v>139</v>
      </c>
      <c r="J1" s="26" t="s">
        <v>201</v>
      </c>
      <c r="K1" s="26" t="s">
        <v>202</v>
      </c>
      <c r="L1" s="27" t="s">
        <v>203</v>
      </c>
      <c r="M1" s="27" t="s">
        <v>204</v>
      </c>
      <c r="N1" s="28"/>
      <c r="O1" s="28"/>
      <c r="P1" s="28"/>
      <c r="Q1" s="28"/>
      <c r="R1" s="28"/>
      <c r="S1" s="28"/>
      <c r="T1" s="28"/>
    </row>
    <row r="2">
      <c r="A2" s="22" t="s">
        <v>205</v>
      </c>
      <c r="B2" s="22" t="s">
        <v>206</v>
      </c>
      <c r="C2" s="12" t="str">
        <f t="shared" ref="C2:C11" si="1">SUBSTITUTE(B2,"//","")</f>
        <v>Haritha Nair++</v>
      </c>
      <c r="D2" s="12" t="str">
        <f t="shared" ref="D2:D11" si="2">SUBSTITUTE(C2,"++","")</f>
        <v>Haritha Nair</v>
      </c>
      <c r="E2" s="12" t="str">
        <f t="shared" ref="E2:E11" si="3">LOWER(D2)</f>
        <v>haritha nair</v>
      </c>
      <c r="F2" s="12" t="str">
        <f t="shared" ref="F2:F11" si="4">SUBSTITUTE(E2," ",".")</f>
        <v>haritha.nair</v>
      </c>
      <c r="G2" s="12" t="str">
        <f t="shared" ref="G2:G11" si="5">LEFT(A2,1)</f>
        <v>K</v>
      </c>
      <c r="H2" s="12" t="str">
        <f t="shared" ref="H2:H11" si="6">G2&amp;"IC"</f>
        <v>KIC</v>
      </c>
      <c r="I2" s="12" t="str">
        <f>Vlookup(D2,Sheet2!$D$44:$M$53,10,FALSE)</f>
        <v>Not Eligible</v>
      </c>
      <c r="J2" s="12" t="str">
        <f t="shared" ref="J2:J11" si="7">F2&amp;"@"&amp;H2&amp;".com"</f>
        <v>haritha.nair@KIC.com</v>
      </c>
      <c r="K2" s="12" t="str">
        <f t="shared" ref="K2:K11" si="8">LOWER(J2)</f>
        <v>haritha.nair@kic.com</v>
      </c>
      <c r="L2" s="12" t="str">
        <f t="shared" ref="L2:L11" si="9">F2&amp;"@gmail.com"</f>
        <v>haritha.nair@gmail.com</v>
      </c>
      <c r="M2" s="12" t="str">
        <f t="shared" ref="M2:M11" si="10">IF(I2="Eligible",K2,L2)</f>
        <v>haritha.nair@gmail.com</v>
      </c>
    </row>
    <row r="3">
      <c r="A3" s="22" t="s">
        <v>205</v>
      </c>
      <c r="B3" s="22" t="s">
        <v>207</v>
      </c>
      <c r="C3" s="12" t="str">
        <f t="shared" si="1"/>
        <v>Ishita Rajan++</v>
      </c>
      <c r="D3" s="12" t="str">
        <f t="shared" si="2"/>
        <v>Ishita Rajan</v>
      </c>
      <c r="E3" s="12" t="str">
        <f t="shared" si="3"/>
        <v>ishita rajan</v>
      </c>
      <c r="F3" s="12" t="str">
        <f t="shared" si="4"/>
        <v>ishita.rajan</v>
      </c>
      <c r="G3" s="12" t="str">
        <f t="shared" si="5"/>
        <v>K</v>
      </c>
      <c r="H3" s="12" t="str">
        <f t="shared" si="6"/>
        <v>KIC</v>
      </c>
      <c r="I3" s="12" t="str">
        <f>Vlookup(D3,Sheet2!$D$44:$M$53,10,FALSE)</f>
        <v>Eligible</v>
      </c>
      <c r="J3" s="12" t="str">
        <f t="shared" si="7"/>
        <v>ishita.rajan@KIC.com</v>
      </c>
      <c r="K3" s="12" t="str">
        <f t="shared" si="8"/>
        <v>ishita.rajan@kic.com</v>
      </c>
      <c r="L3" s="12" t="str">
        <f t="shared" si="9"/>
        <v>ishita.rajan@gmail.com</v>
      </c>
      <c r="M3" s="12" t="str">
        <f t="shared" si="10"/>
        <v>ishita.rajan@kic.com</v>
      </c>
    </row>
    <row r="4">
      <c r="A4" s="22" t="s">
        <v>205</v>
      </c>
      <c r="B4" s="22" t="s">
        <v>208</v>
      </c>
      <c r="C4" s="12" t="str">
        <f t="shared" si="1"/>
        <v>Jagan Sharma++</v>
      </c>
      <c r="D4" s="12" t="str">
        <f t="shared" si="2"/>
        <v>Jagan Sharma</v>
      </c>
      <c r="E4" s="12" t="str">
        <f t="shared" si="3"/>
        <v>jagan sharma</v>
      </c>
      <c r="F4" s="12" t="str">
        <f t="shared" si="4"/>
        <v>jagan.sharma</v>
      </c>
      <c r="G4" s="12" t="str">
        <f t="shared" si="5"/>
        <v>K</v>
      </c>
      <c r="H4" s="12" t="str">
        <f t="shared" si="6"/>
        <v>KIC</v>
      </c>
      <c r="I4" s="12" t="str">
        <f>Vlookup(D4,Sheet2!$D$44:$M$53,10,FALSE)</f>
        <v>Not Eligible</v>
      </c>
      <c r="J4" s="12" t="str">
        <f t="shared" si="7"/>
        <v>jagan.sharma@KIC.com</v>
      </c>
      <c r="K4" s="12" t="str">
        <f t="shared" si="8"/>
        <v>jagan.sharma@kic.com</v>
      </c>
      <c r="L4" s="12" t="str">
        <f t="shared" si="9"/>
        <v>jagan.sharma@gmail.com</v>
      </c>
      <c r="M4" s="12" t="str">
        <f t="shared" si="10"/>
        <v>jagan.sharma@gmail.com</v>
      </c>
    </row>
    <row r="5">
      <c r="A5" s="22" t="s">
        <v>209</v>
      </c>
      <c r="B5" s="22" t="s">
        <v>210</v>
      </c>
      <c r="C5" s="12" t="str">
        <f t="shared" si="1"/>
        <v>Latha Rajan++</v>
      </c>
      <c r="D5" s="12" t="str">
        <f t="shared" si="2"/>
        <v>Latha Rajan</v>
      </c>
      <c r="E5" s="12" t="str">
        <f t="shared" si="3"/>
        <v>latha rajan</v>
      </c>
      <c r="F5" s="12" t="str">
        <f t="shared" si="4"/>
        <v>latha.rajan</v>
      </c>
      <c r="G5" s="12" t="str">
        <f t="shared" si="5"/>
        <v>M</v>
      </c>
      <c r="H5" s="12" t="str">
        <f t="shared" si="6"/>
        <v>MIC</v>
      </c>
      <c r="I5" s="12" t="str">
        <f>Vlookup(D5,Sheet2!$D$28:$L$38,9,FALSE)</f>
        <v>Eligible</v>
      </c>
      <c r="J5" s="12" t="str">
        <f t="shared" si="7"/>
        <v>latha.rajan@MIC.com</v>
      </c>
      <c r="K5" s="12" t="str">
        <f t="shared" si="8"/>
        <v>latha.rajan@mic.com</v>
      </c>
      <c r="L5" s="12" t="str">
        <f t="shared" si="9"/>
        <v>latha.rajan@gmail.com</v>
      </c>
      <c r="M5" s="12" t="str">
        <f t="shared" si="10"/>
        <v>latha.rajan@mic.com</v>
      </c>
    </row>
    <row r="6">
      <c r="A6" s="22" t="s">
        <v>209</v>
      </c>
      <c r="B6" s="22" t="s">
        <v>211</v>
      </c>
      <c r="C6" s="12" t="str">
        <f t="shared" si="1"/>
        <v>Madan Swaminathan++</v>
      </c>
      <c r="D6" s="12" t="str">
        <f t="shared" si="2"/>
        <v>Madan Swaminathan</v>
      </c>
      <c r="E6" s="12" t="str">
        <f t="shared" si="3"/>
        <v>madan swaminathan</v>
      </c>
      <c r="F6" s="12" t="str">
        <f t="shared" si="4"/>
        <v>madan.swaminathan</v>
      </c>
      <c r="G6" s="12" t="str">
        <f t="shared" si="5"/>
        <v>M</v>
      </c>
      <c r="H6" s="12" t="str">
        <f t="shared" si="6"/>
        <v>MIC</v>
      </c>
      <c r="I6" s="12" t="str">
        <f>Vlookup(D6,Sheet2!$D$28:$L$38,9,FALSE)</f>
        <v>Not Eligible</v>
      </c>
      <c r="J6" s="12" t="str">
        <f t="shared" si="7"/>
        <v>madan.swaminathan@MIC.com</v>
      </c>
      <c r="K6" s="12" t="str">
        <f t="shared" si="8"/>
        <v>madan.swaminathan@mic.com</v>
      </c>
      <c r="L6" s="12" t="str">
        <f t="shared" si="9"/>
        <v>madan.swaminathan@gmail.com</v>
      </c>
      <c r="M6" s="12" t="str">
        <f t="shared" si="10"/>
        <v>madan.swaminathan@gmail.com</v>
      </c>
    </row>
    <row r="7">
      <c r="A7" s="22" t="s">
        <v>209</v>
      </c>
      <c r="B7" s="22" t="s">
        <v>212</v>
      </c>
      <c r="C7" s="12" t="str">
        <f t="shared" si="1"/>
        <v>Nisha Rao++</v>
      </c>
      <c r="D7" s="12" t="str">
        <f t="shared" si="2"/>
        <v>Nisha Rao</v>
      </c>
      <c r="E7" s="12" t="str">
        <f t="shared" si="3"/>
        <v>nisha rao</v>
      </c>
      <c r="F7" s="12" t="str">
        <f t="shared" si="4"/>
        <v>nisha.rao</v>
      </c>
      <c r="G7" s="12" t="str">
        <f t="shared" si="5"/>
        <v>M</v>
      </c>
      <c r="H7" s="12" t="str">
        <f t="shared" si="6"/>
        <v>MIC</v>
      </c>
      <c r="I7" s="12" t="str">
        <f>Vlookup(D7,Sheet2!$D$28:$L$38,9,FALSE)</f>
        <v>Eligible</v>
      </c>
      <c r="J7" s="12" t="str">
        <f t="shared" si="7"/>
        <v>nisha.rao@MIC.com</v>
      </c>
      <c r="K7" s="12" t="str">
        <f t="shared" si="8"/>
        <v>nisha.rao@mic.com</v>
      </c>
      <c r="L7" s="12" t="str">
        <f t="shared" si="9"/>
        <v>nisha.rao@gmail.com</v>
      </c>
      <c r="M7" s="12" t="str">
        <f t="shared" si="10"/>
        <v>nisha.rao@mic.com</v>
      </c>
    </row>
    <row r="8">
      <c r="A8" s="22" t="s">
        <v>213</v>
      </c>
      <c r="B8" s="22" t="s">
        <v>214</v>
      </c>
      <c r="C8" s="12" t="str">
        <f t="shared" si="1"/>
        <v>Eesha Gupta++</v>
      </c>
      <c r="D8" s="12" t="str">
        <f t="shared" si="2"/>
        <v>Eesha Gupta</v>
      </c>
      <c r="E8" s="12" t="str">
        <f t="shared" si="3"/>
        <v>eesha gupta</v>
      </c>
      <c r="F8" s="12" t="str">
        <f t="shared" si="4"/>
        <v>eesha.gupta</v>
      </c>
      <c r="G8" s="12" t="str">
        <f t="shared" si="5"/>
        <v>G</v>
      </c>
      <c r="H8" s="12" t="str">
        <f t="shared" si="6"/>
        <v>GIC</v>
      </c>
      <c r="I8" s="12" t="str">
        <f>Vlookup(D8,Sheet2!$D$12:$J$18,7,FALSE)</f>
        <v>Not Eligible</v>
      </c>
      <c r="J8" s="12" t="str">
        <f t="shared" si="7"/>
        <v>eesha.gupta@GIC.com</v>
      </c>
      <c r="K8" s="12" t="str">
        <f t="shared" si="8"/>
        <v>eesha.gupta@gic.com</v>
      </c>
      <c r="L8" s="12" t="str">
        <f t="shared" si="9"/>
        <v>eesha.gupta@gmail.com</v>
      </c>
      <c r="M8" s="12" t="str">
        <f t="shared" si="10"/>
        <v>eesha.gupta@gmail.com</v>
      </c>
    </row>
    <row r="9">
      <c r="A9" s="22" t="s">
        <v>213</v>
      </c>
      <c r="B9" s="22" t="s">
        <v>215</v>
      </c>
      <c r="C9" s="12" t="str">
        <f t="shared" si="1"/>
        <v>Faisal Khan++</v>
      </c>
      <c r="D9" s="12" t="str">
        <f t="shared" si="2"/>
        <v>Faisal Khan</v>
      </c>
      <c r="E9" s="12" t="str">
        <f t="shared" si="3"/>
        <v>faisal khan</v>
      </c>
      <c r="F9" s="12" t="str">
        <f t="shared" si="4"/>
        <v>faisal.khan</v>
      </c>
      <c r="G9" s="12" t="str">
        <f t="shared" si="5"/>
        <v>G</v>
      </c>
      <c r="H9" s="12" t="str">
        <f t="shared" si="6"/>
        <v>GIC</v>
      </c>
      <c r="I9" s="12" t="str">
        <f>Vlookup(D9,Sheet2!$D$12:$J$18,7,FALSE)</f>
        <v>Not Eligible</v>
      </c>
      <c r="J9" s="12" t="str">
        <f t="shared" si="7"/>
        <v>faisal.khan@GIC.com</v>
      </c>
      <c r="K9" s="12" t="str">
        <f t="shared" si="8"/>
        <v>faisal.khan@gic.com</v>
      </c>
      <c r="L9" s="12" t="str">
        <f t="shared" si="9"/>
        <v>faisal.khan@gmail.com</v>
      </c>
      <c r="M9" s="12" t="str">
        <f t="shared" si="10"/>
        <v>faisal.khan@gmail.com</v>
      </c>
    </row>
    <row r="10">
      <c r="A10" s="22" t="s">
        <v>213</v>
      </c>
      <c r="B10" s="22" t="s">
        <v>216</v>
      </c>
      <c r="C10" s="12" t="str">
        <f t="shared" si="1"/>
        <v>Gauri Iyer++</v>
      </c>
      <c r="D10" s="12" t="str">
        <f t="shared" si="2"/>
        <v>Gauri Iyer</v>
      </c>
      <c r="E10" s="12" t="str">
        <f t="shared" si="3"/>
        <v>gauri iyer</v>
      </c>
      <c r="F10" s="12" t="str">
        <f t="shared" si="4"/>
        <v>gauri.iyer</v>
      </c>
      <c r="G10" s="12" t="str">
        <f t="shared" si="5"/>
        <v>G</v>
      </c>
      <c r="H10" s="12" t="str">
        <f t="shared" si="6"/>
        <v>GIC</v>
      </c>
      <c r="I10" s="12" t="str">
        <f>Vlookup(D10,Sheet2!$D$12:$J$18,7,FALSE)</f>
        <v>Not Eligible</v>
      </c>
      <c r="J10" s="12" t="str">
        <f t="shared" si="7"/>
        <v>gauri.iyer@GIC.com</v>
      </c>
      <c r="K10" s="12" t="str">
        <f t="shared" si="8"/>
        <v>gauri.iyer@gic.com</v>
      </c>
      <c r="L10" s="12" t="str">
        <f t="shared" si="9"/>
        <v>gauri.iyer@gmail.com</v>
      </c>
      <c r="M10" s="12" t="str">
        <f t="shared" si="10"/>
        <v>gauri.iyer@gmail.com</v>
      </c>
    </row>
    <row r="11">
      <c r="A11" s="22" t="s">
        <v>217</v>
      </c>
      <c r="B11" s="22" t="s">
        <v>218</v>
      </c>
      <c r="C11" s="12" t="str">
        <f t="shared" si="1"/>
        <v>Janani Subramanian++</v>
      </c>
      <c r="D11" s="12" t="str">
        <f t="shared" si="2"/>
        <v>Janani Subramanian</v>
      </c>
      <c r="E11" s="12" t="str">
        <f t="shared" si="3"/>
        <v>janani subramanian</v>
      </c>
      <c r="F11" s="12" t="str">
        <f t="shared" si="4"/>
        <v>janani.subramanian</v>
      </c>
      <c r="G11" s="12" t="str">
        <f t="shared" si="5"/>
        <v>B</v>
      </c>
      <c r="H11" s="12" t="str">
        <f t="shared" si="6"/>
        <v>BIC</v>
      </c>
      <c r="I11" s="29" t="str">
        <f>Vlookup(D11,Sheet2!$D$4:$I$8,6,FALSE)</f>
        <v>Eligible</v>
      </c>
      <c r="J11" s="12" t="str">
        <f t="shared" si="7"/>
        <v>janani.subramanian@BIC.com</v>
      </c>
      <c r="K11" s="12" t="str">
        <f t="shared" si="8"/>
        <v>janani.subramanian@bic.com</v>
      </c>
      <c r="L11" s="12" t="str">
        <f t="shared" si="9"/>
        <v>janani.subramanian@gmail.com</v>
      </c>
      <c r="M11" s="12" t="str">
        <f t="shared" si="10"/>
        <v>janani.subramanian@bic.com</v>
      </c>
    </row>
    <row r="14">
      <c r="A14" s="8" t="s">
        <v>9</v>
      </c>
    </row>
    <row r="15">
      <c r="A15" s="13" t="s">
        <v>219</v>
      </c>
    </row>
    <row r="16">
      <c r="A16" s="13" t="s">
        <v>220</v>
      </c>
    </row>
    <row r="17">
      <c r="A17" s="13" t="s">
        <v>221</v>
      </c>
    </row>
    <row r="18">
      <c r="A18" s="16" t="s">
        <v>222</v>
      </c>
    </row>
    <row r="19" ht="18.0" customHeight="1">
      <c r="A19" s="30" t="s">
        <v>223</v>
      </c>
    </row>
    <row r="20">
      <c r="A20" s="30" t="s">
        <v>224</v>
      </c>
    </row>
    <row r="21">
      <c r="A21" s="13" t="s">
        <v>225</v>
      </c>
    </row>
  </sheetData>
  <drawing r:id="rId1"/>
</worksheet>
</file>