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xt" sheetId="2" r:id="rId5"/>
    <sheet state="visible" name="Assumptions" sheetId="3" r:id="rId6"/>
    <sheet state="visible" name="FAR" sheetId="4" r:id="rId7"/>
    <sheet state="visible" name="Fixed Asset Balance" sheetId="5" r:id="rId8"/>
    <sheet state="visible" name="Depreciation" sheetId="6" r:id="rId9"/>
    <sheet state="visible" name="Calcs-1" sheetId="7" r:id="rId10"/>
    <sheet state="visible" name="Sales and Costs" sheetId="8" r:id="rId11"/>
    <sheet state="visible" name="Purchases" sheetId="9" r:id="rId12"/>
    <sheet state="visible" name="Stocks" sheetId="10" r:id="rId13"/>
    <sheet state="visible" name="Collections" sheetId="11" r:id="rId14"/>
    <sheet state="visible" name="Cash Detail" sheetId="12" r:id="rId15"/>
    <sheet state="visible" name="Balances" sheetId="13" r:id="rId16"/>
  </sheets>
  <definedNames/>
  <calcPr/>
</workbook>
</file>

<file path=xl/sharedStrings.xml><?xml version="1.0" encoding="utf-8"?>
<sst xmlns="http://schemas.openxmlformats.org/spreadsheetml/2006/main" count="562" uniqueCount="140">
  <si>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</si>
  <si>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r>
      <rPr>
        <rFont val="Arial"/>
        <b/>
        <color theme="1"/>
        <sz val="12.0"/>
      </rPr>
      <t xml:space="preserve">Step 2:
</t>
    </r>
    <r>
      <rPr>
        <rFont val="Arial"/>
        <b val="0"/>
        <color theme="1"/>
        <sz val="12.0"/>
      </rPr>
      <t>- After signing in, make a copy of the question sheet.
- Rename this copy to "&lt;your_name&gt;Mock_OLA-8_Yeezy Pulse"
- Start your work.</t>
    </r>
  </si>
  <si>
    <r>
      <rPr>
        <rFont val="Arial"/>
        <b/>
        <color theme="1"/>
        <sz val="12.0"/>
      </rPr>
      <t xml:space="preserve">Note: </t>
    </r>
    <r>
      <rPr>
        <rFont val="Arial"/>
        <b val="0"/>
        <color theme="1"/>
        <sz val="12.0"/>
      </rPr>
      <t>Do not close the sheet you are working on. It cannot be opened again and you will to start from the beginning.</t>
    </r>
  </si>
  <si>
    <t>The case study is given in the "Text" tab.</t>
  </si>
  <si>
    <r>
      <rPr>
        <rFont val="Arial"/>
        <b/>
        <color theme="1"/>
        <sz val="12.0"/>
      </rPr>
      <t xml:space="preserve">Step 3:
</t>
    </r>
    <r>
      <rPr>
        <rFont val="Arial"/>
        <b val="0"/>
        <color theme="1"/>
        <sz val="12.0"/>
      </rPr>
      <t>Add 11 tabs in the sheet and name them as
- Assumptions
- FAR
- FAB
- Depreciation
- Calcs-1
- Sales &amp; Cost
- Purchases
- RM Stocks
- Collections
- Cash Details
- Balances</t>
    </r>
  </si>
  <si>
    <r>
      <rPr>
        <rFont val="Arial"/>
        <b/>
        <color theme="1"/>
        <sz val="12.0"/>
      </rPr>
      <t xml:space="preserve">Step 4:
</t>
    </r>
    <r>
      <rPr>
        <rFont val="Arial"/>
        <b val="0"/>
        <color theme="1"/>
        <sz val="12.0"/>
      </rPr>
      <t>Once done, go to Share --&gt; Restricted --&gt; Access to Anyone with the Link --&gt; Editor --&gt; Copy the Link.</t>
    </r>
  </si>
  <si>
    <r>
      <rPr>
        <rFont val="Arial"/>
        <b/>
        <color theme="1"/>
        <sz val="12.0"/>
      </rPr>
      <t xml:space="preserve">Step 5:
</t>
    </r>
    <r>
      <rPr>
        <rFont val="Arial"/>
        <b val="0"/>
        <color theme="1"/>
        <sz val="12.0"/>
      </rPr>
      <t xml:space="preserve">Paste the link in the Google Form given below and submit within the deadline. 
Make sure you are ready to submit and have copied the Sheet Link with Editor access before opening the form. </t>
    </r>
    <r>
      <rPr>
        <rFont val="Arial"/>
        <b/>
        <color theme="1"/>
        <sz val="12.0"/>
      </rPr>
      <t xml:space="preserve">
</t>
    </r>
  </si>
  <si>
    <r>
      <rPr>
        <rFont val="Arial"/>
        <b/>
        <sz val="12.0"/>
      </rPr>
      <t xml:space="preserve">Form Link: </t>
    </r>
    <r>
      <rPr>
        <rFont val="Arial"/>
        <b/>
        <color rgb="FF1155CC"/>
        <sz val="12.0"/>
        <u/>
      </rPr>
      <t>https://forms.gle/Hs297ZsuMb9xSuDJ9</t>
    </r>
  </si>
  <si>
    <r>
      <rPr>
        <rFont val="Arial"/>
        <b/>
        <color theme="1"/>
        <sz val="12.0"/>
      </rPr>
      <t xml:space="preserve">Step 6:
</t>
    </r>
    <r>
      <rPr>
        <rFont val="Arial"/>
        <b val="0"/>
        <color theme="1"/>
        <sz val="12.0"/>
      </rPr>
      <t xml:space="preserve">You can close the exam by clicking the power button in the bottom-right corner.
The password to quit is: </t>
    </r>
    <r>
      <rPr>
        <rFont val="Arial"/>
        <b/>
        <color theme="1"/>
        <sz val="12.0"/>
      </rPr>
      <t>invact@1</t>
    </r>
  </si>
  <si>
    <t>Yeezy Pulse sells Sneakers and Flip-flops as follows</t>
  </si>
  <si>
    <r>
      <rPr>
        <rFont val="Arial"/>
        <b/>
        <color rgb="FF000000"/>
        <sz val="12.0"/>
      </rPr>
      <t>Sales details:</t>
    </r>
    <r>
      <rPr>
        <rFont val="Arial"/>
        <color rgb="FF000000"/>
        <sz val="12.0"/>
      </rPr>
      <t xml:space="preserve">
- 700 units of  Sneakers and 1200 Flip-flops every month to </t>
    </r>
    <r>
      <rPr>
        <rFont val="Arial"/>
        <b/>
        <color rgb="FF000000"/>
        <sz val="12.0"/>
      </rPr>
      <t>Customers who visit the shop</t>
    </r>
    <r>
      <rPr>
        <rFont val="Arial"/>
        <color rgb="FF000000"/>
        <sz val="12.0"/>
      </rPr>
      <t>. It sells them one unit of Sneakers for Rs 2500 and Flip-flops for Rs. 1100.</t>
    </r>
  </si>
  <si>
    <r>
      <rPr>
        <rFont val="Arial"/>
        <color rgb="FF000000"/>
        <sz val="12.0"/>
      </rPr>
      <t xml:space="preserve">- 900 units of  Sneakers and 1500 Flip-flops every month to </t>
    </r>
    <r>
      <rPr>
        <rFont val="Arial"/>
        <b/>
        <color rgb="FF000000"/>
        <sz val="12.0"/>
      </rPr>
      <t>Online Customer</t>
    </r>
    <r>
      <rPr>
        <rFont val="Arial"/>
        <color rgb="FF000000"/>
        <sz val="12.0"/>
      </rPr>
      <t>. It sells them one unit of Sneakers for Rs 2800 and Flip-flops for Rs. 1300.</t>
    </r>
  </si>
  <si>
    <r>
      <rPr>
        <rFont val="Arial"/>
        <color rgb="FF000000"/>
        <sz val="12.0"/>
      </rPr>
      <t xml:space="preserve">- 500 units of  Sneakers and 900 Flip-flops every month to </t>
    </r>
    <r>
      <rPr>
        <rFont val="Arial"/>
        <b/>
        <color rgb="FF000000"/>
        <sz val="12.0"/>
      </rPr>
      <t>Corporate Cutsomer</t>
    </r>
    <r>
      <rPr>
        <rFont val="Arial"/>
        <color rgb="FF000000"/>
        <sz val="12.0"/>
      </rPr>
      <t>. It sells them one unit of Sneakers for Rs 2400 and Flip-flops for Rs. 1000.</t>
    </r>
  </si>
  <si>
    <r>
      <rPr>
        <rFont val="Arial"/>
        <color rgb="FF000000"/>
        <sz val="12.0"/>
      </rPr>
      <t xml:space="preserve">- 1400 units of  Sneakers and 2000 Flip-flops every month to </t>
    </r>
    <r>
      <rPr>
        <rFont val="Arial"/>
        <b/>
        <color rgb="FF000000"/>
        <sz val="12.0"/>
      </rPr>
      <t>Wholesale Customer</t>
    </r>
    <r>
      <rPr>
        <rFont val="Arial"/>
        <color rgb="FF000000"/>
        <sz val="12.0"/>
      </rPr>
      <t>. It sells them one unit of Sneakers for Rs 3000 and Flip-flops for Rs. 1500.</t>
    </r>
  </si>
  <si>
    <r>
      <rPr>
        <rFont val="Arial"/>
        <b/>
        <color rgb="FF000000"/>
        <sz val="12.0"/>
      </rPr>
      <t>Usage:</t>
    </r>
    <r>
      <rPr>
        <rFont val="Arial"/>
        <color rgb="FF000000"/>
        <sz val="12.0"/>
      </rPr>
      <t xml:space="preserve">
To make 1 Sneakers 750 gms Rubber, 300 gms of Textile, 250 gms of Plastic material and 400 grams of Foam is required.
To make 1 Flip-flops 550 gms Rubber, 450 gms of Plastic material and 400 grams of Foam is required. 
The cost price of various items is -
Rubber - Rs 550 per kg
Textile - Rs 800 per kg
Plastic material - Rs 250 per kg
Foam - Rs 425 per kg</t>
    </r>
  </si>
  <si>
    <r>
      <rPr>
        <rFont val="Arial"/>
        <b/>
        <color rgb="FF000000"/>
        <sz val="12.0"/>
      </rPr>
      <t>Collections:</t>
    </r>
    <r>
      <rPr>
        <rFont val="Arial"/>
        <color rgb="FF000000"/>
        <sz val="12.0"/>
      </rPr>
      <t xml:space="preserve">
The Customers who visit the Yeezy Pulse pay cash. 
Online Customers pays the Yeezy Pulse on the 3rd month and makes it balance 0. 
Corporate Customers pays the Yeezy Pulse on the 4th month and makes it balance 0.
Wholesale Customers pays the Yeezy Pulse on the 2nd month and makes it balance 0.</t>
    </r>
  </si>
  <si>
    <r>
      <rPr>
        <rFont val="Arial"/>
        <b/>
        <color rgb="FF000000"/>
        <sz val="12.0"/>
      </rPr>
      <t>Purchases:</t>
    </r>
    <r>
      <rPr>
        <rFont val="Arial"/>
        <color rgb="FF000000"/>
        <sz val="12.0"/>
      </rPr>
      <t xml:space="preserve">
The Yeezy Pulse purchases the following 
- Rubber - 6200 kg every months. Payment in the same month of purchase.
- Textile  - 1300 kg every month. Payment after 3 months of purchase
- Plastic material - 10500 kg every 3 months starting from first month. Payment after 2 months of purchase.
- Foam - 7400 kg every 2 months starting from first month. Payment after 4 months of purchase.</t>
    </r>
  </si>
  <si>
    <t>Every month the Yeezy Pulse pays Rs 58000 for rent. The Yeezy Pulse also pays electricity bill for Rs 18000 per month.</t>
  </si>
  <si>
    <t>The company has purchased 3 Machines (MAC500) for Rs. 120000 each in the month 1 and one more Machine (MAC500) in the month 3 for the same price. The life of all machines are 14 months. It purchases its fixed assets in the starting of the month.</t>
  </si>
  <si>
    <t>The company has purchased AC (HAC201) for Rs. 58000 in the month 4 which has a life of 18 months. It purchases its fixed assets in the starting of the month.</t>
  </si>
  <si>
    <t>The company has purchased a Furniture (TUR001) for Rs. 150000 in the month 7 which has a life of 12 months. It purchases its fixed assets in the starting of the month.</t>
  </si>
  <si>
    <t>The company has purchased a Vehicle (VEC911) for Rs. 350000 in the month 9 which has a life of 19 months. It purchases its fixed assets in the starting of the month.</t>
  </si>
  <si>
    <t>The company has again purchased 2 Machine (MAC500) for Rs. 120000 each in the month 15. The life of both machines are 14 months. It purchases its fixed assets in the starting of the month.</t>
  </si>
  <si>
    <t>The company has again purchased a AC (HAC201) for Rs. 58000 in the month 21 which has a life of 18 months. It purchases its fixed assets in the starting of the month.</t>
  </si>
  <si>
    <t>The company has again purchased a  Machine (MAC500) for Rs. 120000 in the month 24 which has a life of 14 months, a Furniture (TUR001) for Rs. 150000 in the month 19 which has a life of 12 months, and purchased a Vehicle (VEC911) for Rs. 350000 in the month 27 which has a life of 19 months.</t>
  </si>
  <si>
    <t>It purchases all its fixed assets in the starting of the month.</t>
  </si>
  <si>
    <t>Make a model for 30 months</t>
  </si>
  <si>
    <t>Sales</t>
  </si>
  <si>
    <t>Walkin</t>
  </si>
  <si>
    <t>Online</t>
  </si>
  <si>
    <t>Corporate</t>
  </si>
  <si>
    <t>Wholesaler</t>
  </si>
  <si>
    <t>Quantity</t>
  </si>
  <si>
    <t>Price</t>
  </si>
  <si>
    <t>Sneakers</t>
  </si>
  <si>
    <t>Flip-flops</t>
  </si>
  <si>
    <t>Daily</t>
  </si>
  <si>
    <t>Every 3rd month</t>
  </si>
  <si>
    <t>every 4th month</t>
  </si>
  <si>
    <t>every 2nd month</t>
  </si>
  <si>
    <t>Usage</t>
  </si>
  <si>
    <t>Price (per kg)</t>
  </si>
  <si>
    <t>Rubber</t>
  </si>
  <si>
    <t>Textile</t>
  </si>
  <si>
    <t>Plastic Material</t>
  </si>
  <si>
    <t>Foam</t>
  </si>
  <si>
    <t>Purchase</t>
  </si>
  <si>
    <t>Frequency</t>
  </si>
  <si>
    <t>Payment</t>
  </si>
  <si>
    <t>After 3 months</t>
  </si>
  <si>
    <t>After 2 months</t>
  </si>
  <si>
    <t>After 4 months</t>
  </si>
  <si>
    <t>Other Costs</t>
  </si>
  <si>
    <t>in Rs</t>
  </si>
  <si>
    <t>Rent</t>
  </si>
  <si>
    <t>per month</t>
  </si>
  <si>
    <t>Electricity</t>
  </si>
  <si>
    <t>Item Code</t>
  </si>
  <si>
    <t>Item Type</t>
  </si>
  <si>
    <t>Item Details</t>
  </si>
  <si>
    <t>Month of Purchase</t>
  </si>
  <si>
    <t>Life Time</t>
  </si>
  <si>
    <t>Month of Disposal</t>
  </si>
  <si>
    <t>Disposal Depreciation</t>
  </si>
  <si>
    <t>Machine</t>
  </si>
  <si>
    <t>AC</t>
  </si>
  <si>
    <t>Furniture</t>
  </si>
  <si>
    <t>Vehicele</t>
  </si>
  <si>
    <t>Vehicle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</si>
  <si>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</si>
  <si>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</si>
  <si>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</si>
  <si>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</si>
  <si>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</si>
  <si>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</si>
  <si>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</si>
  <si>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</si>
  <si>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</si>
  <si>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</si>
  <si>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</si>
  <si>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</si>
  <si>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</si>
  <si>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</si>
  <si>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</si>
  <si>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</si>
  <si>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</si>
  <si>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</si>
  <si>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</si>
  <si>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</si>
  <si>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</si>
  <si>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</si>
  <si>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</si>
  <si>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</si>
  <si>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</si>
  <si>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</si>
  <si>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</si>
  <si>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</si>
  <si>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</si>
  <si>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</si>
  <si>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Opening Balance</t>
  </si>
  <si>
    <t>Total</t>
  </si>
  <si>
    <t>Disposal</t>
  </si>
  <si>
    <t>Closing Balance</t>
  </si>
  <si>
    <t>Depreciation</t>
  </si>
  <si>
    <t>Flipflops</t>
  </si>
  <si>
    <t>Total Required</t>
  </si>
  <si>
    <t>Cost</t>
  </si>
  <si>
    <t>Flip-Flops</t>
  </si>
  <si>
    <t>Total Cost</t>
  </si>
  <si>
    <t>Profit</t>
  </si>
  <si>
    <t>Purchases</t>
  </si>
  <si>
    <t>Purchase Payments</t>
  </si>
  <si>
    <t>Payments Outstanding</t>
  </si>
  <si>
    <t>Opening Stock</t>
  </si>
  <si>
    <t>Change in Stock</t>
  </si>
  <si>
    <t>Closing Stock</t>
  </si>
  <si>
    <t>Collections</t>
  </si>
  <si>
    <t>Cash to be collected</t>
  </si>
  <si>
    <t>Cash Inflow</t>
  </si>
  <si>
    <t>Cash Collected from sales</t>
  </si>
  <si>
    <t>Cash Outflow</t>
  </si>
  <si>
    <t>Cash Paid for Purchases</t>
  </si>
  <si>
    <t>Other costs</t>
  </si>
  <si>
    <t>Fixed Asset</t>
  </si>
  <si>
    <t>Total Outflow</t>
  </si>
  <si>
    <t>Net Cash for the month</t>
  </si>
  <si>
    <t>Cash Inhand</t>
  </si>
  <si>
    <t>Opening Cash</t>
  </si>
  <si>
    <t>Closing Cash</t>
  </si>
  <si>
    <t>Assets</t>
  </si>
  <si>
    <t>Stocks</t>
  </si>
  <si>
    <t>Total Asset</t>
  </si>
  <si>
    <t>Liabilities</t>
  </si>
  <si>
    <t>Payment Outstanding</t>
  </si>
  <si>
    <t>Total Liabilities</t>
  </si>
  <si>
    <t>Difference 1</t>
  </si>
  <si>
    <t>Opening Profit</t>
  </si>
  <si>
    <t>Net 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</si>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</sst>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theme="1"/>
      <name val="Arial"/>
    </font>
    <font>
      <color theme="1"/>
      <name val="Arial"/>
    </font>
    <font>
      <color rgb="FFFFFFFF"/>
      <name val="Arial"/>
    </font>
    <font>
      <sz val="12.0"/>
      <color theme="1"/>
      <name val="Arial"/>
    </font>
    <font>
      <b/>
      <u/>
      <sz val="12.0"/>
      <color rgb="FF0000FF"/>
      <name val="Arial"/>
    </font>
    <font>
      <sz val="12.0"/>
      <color rgb="FF000000"/>
      <name val="Arial"/>
    </font>
    <font>
      <sz val="12.0"/>
      <color theme="1"/>
      <name val="Arial"/>
      <scheme val="minor"/>
    </font>
    <font>
      <color theme="1"/>
      <name val="Arial"/>
      <scheme val="minor"/>
    </font>
  </fonts>
  <fills count="3">
    <fill>
      <patternFill patternType="none"/>
    </fill>
    <fill>
      <patternFill patternType="lightGray"/>
    </fill>
    <fill>
      <patternFill patternType="solid">
        <fgColor rgb="FFFFFFFF"/>
        <bgColor rgb="FFFFFFFF"/>
      </patternFill>
    </fill>
  </fills>
  <borders count="3">
    <border/>
    <border>
      <left style="thick">
        <color rgb="FF000000"/>
      </left>
      <right style="thick">
        <color rgb="FF000000"/>
      </right>
      <top style="thick">
        <color rgb="FF000000"/>
      </top>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2" fontId="3" numFmtId="0" xfId="0" applyAlignment="1" applyFill="1" applyFont="1">
      <alignment readingOrder="0" vertical="bottom"/>
    </xf>
    <xf borderId="0" fillId="0" fontId="4" numFmtId="0" xfId="0" applyAlignment="1" applyFont="1">
      <alignment shrinkToFit="0" vertical="bottom" wrapText="0"/>
    </xf>
    <xf borderId="0" fillId="0" fontId="5" numFmtId="0" xfId="0" applyAlignment="1" applyFont="1">
      <alignment vertical="bottom"/>
    </xf>
    <xf borderId="0" fillId="2" fontId="6" numFmtId="0" xfId="0" applyAlignment="1" applyFont="1">
      <alignment horizontal="left" readingOrder="0" shrinkToFit="0" wrapText="1"/>
    </xf>
    <xf borderId="1" fillId="0" fontId="6" numFmtId="0" xfId="0" applyAlignment="1" applyBorder="1" applyFont="1">
      <alignment readingOrder="0" shrinkToFit="0" vertical="center" wrapText="1"/>
    </xf>
    <xf borderId="2" fillId="0" fontId="6" numFmtId="0" xfId="0" applyAlignment="1" applyBorder="1" applyFont="1">
      <alignment readingOrder="0" shrinkToFit="0" vertical="center" wrapText="1"/>
    </xf>
    <xf borderId="1" fillId="0" fontId="4" numFmtId="0" xfId="0" applyAlignment="1" applyBorder="1" applyFont="1">
      <alignment readingOrder="0" shrinkToFit="0" wrapText="1"/>
    </xf>
    <xf borderId="2" fillId="0" fontId="4" numFmtId="0" xfId="0" applyAlignment="1" applyBorder="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xf>
    <xf borderId="0" fillId="0" fontId="8" numFmtId="0" xfId="0" applyFont="1"/>
    <xf borderId="0" fillId="0" fontId="8"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Hs297ZsuMb9xSuDJ9"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3">
        <v>1.0</v>
      </c>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1" t="s">
        <v>1</v>
      </c>
      <c r="B3" s="2"/>
      <c r="C3" s="2"/>
      <c r="D3" s="2"/>
      <c r="E3" s="2"/>
      <c r="F3" s="2"/>
      <c r="G3" s="2"/>
      <c r="H3" s="2"/>
      <c r="I3" s="2"/>
      <c r="J3" s="2"/>
      <c r="K3" s="2"/>
      <c r="L3" s="2"/>
      <c r="M3" s="2"/>
      <c r="N3" s="2"/>
      <c r="O3" s="2"/>
      <c r="P3" s="2"/>
      <c r="Q3" s="2"/>
      <c r="R3" s="2"/>
      <c r="S3" s="2"/>
      <c r="T3" s="2"/>
      <c r="U3" s="2"/>
      <c r="V3" s="2"/>
      <c r="W3" s="2"/>
      <c r="X3" s="2"/>
      <c r="Y3" s="2"/>
      <c r="Z3" s="2"/>
    </row>
    <row r="4" ht="18.75" customHeight="1">
      <c r="A4" s="2"/>
      <c r="B4" s="2"/>
      <c r="C4" s="2"/>
      <c r="D4" s="2"/>
      <c r="E4" s="2"/>
      <c r="F4" s="2"/>
      <c r="G4" s="2"/>
      <c r="H4" s="2"/>
      <c r="I4" s="2"/>
      <c r="J4" s="2"/>
      <c r="K4" s="2"/>
      <c r="L4" s="2"/>
      <c r="M4" s="2"/>
      <c r="N4" s="2"/>
      <c r="O4" s="2"/>
      <c r="P4" s="2"/>
      <c r="Q4" s="2"/>
      <c r="R4" s="2"/>
      <c r="S4" s="2"/>
      <c r="T4" s="2"/>
      <c r="U4" s="2"/>
      <c r="V4" s="2"/>
      <c r="W4" s="2"/>
      <c r="X4" s="2"/>
      <c r="Y4" s="2"/>
      <c r="Z4" s="2"/>
    </row>
    <row r="5">
      <c r="A5" s="1" t="s">
        <v>2</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4" t="s">
        <v>3</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1" t="s">
        <v>4</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1" t="s">
        <v>5</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1" t="s">
        <v>6</v>
      </c>
      <c r="B13" s="2"/>
      <c r="C13" s="2"/>
      <c r="D13" s="2"/>
      <c r="E13" s="2"/>
      <c r="F13" s="2"/>
      <c r="G13" s="2"/>
      <c r="H13" s="2"/>
      <c r="I13" s="2"/>
      <c r="J13" s="2"/>
      <c r="K13" s="2"/>
      <c r="L13" s="2"/>
      <c r="M13" s="2"/>
      <c r="N13" s="2"/>
      <c r="O13" s="2"/>
      <c r="P13" s="2"/>
      <c r="Q13" s="2"/>
      <c r="R13" s="2"/>
      <c r="S13" s="2"/>
      <c r="T13" s="2"/>
      <c r="U13" s="2"/>
      <c r="V13" s="2"/>
      <c r="W13" s="2"/>
      <c r="X13" s="2"/>
      <c r="Y13" s="2"/>
      <c r="Z13" s="2"/>
    </row>
    <row r="14">
      <c r="A14" s="5" t="s">
        <v>7</v>
      </c>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1" t="s">
        <v>8</v>
      </c>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mergeCells count="1">
    <mergeCell ref="A14:D14"/>
  </mergeCells>
  <hyperlinks>
    <hyperlink r:id="rId1" ref="A1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69</v>
      </c>
      <c r="C1" s="12" t="s">
        <v>70</v>
      </c>
      <c r="D1" s="12" t="s">
        <v>71</v>
      </c>
      <c r="E1" s="12" t="s">
        <v>72</v>
      </c>
      <c r="F1" s="12" t="s">
        <v>73</v>
      </c>
      <c r="G1" s="12" t="s">
        <v>74</v>
      </c>
      <c r="H1" s="12" t="s">
        <v>75</v>
      </c>
      <c r="I1" s="12" t="s">
        <v>76</v>
      </c>
      <c r="J1" s="12" t="s">
        <v>77</v>
      </c>
      <c r="K1" s="12" t="s">
        <v>78</v>
      </c>
      <c r="L1" s="12" t="s">
        <v>79</v>
      </c>
      <c r="M1" s="12" t="s">
        <v>80</v>
      </c>
      <c r="N1" s="12" t="s">
        <v>81</v>
      </c>
      <c r="O1" s="12" t="s">
        <v>82</v>
      </c>
      <c r="P1" s="12" t="s">
        <v>83</v>
      </c>
      <c r="Q1" s="12" t="s">
        <v>84</v>
      </c>
      <c r="R1" s="12" t="s">
        <v>85</v>
      </c>
      <c r="S1" s="12" t="s">
        <v>86</v>
      </c>
      <c r="T1" s="12" t="s">
        <v>87</v>
      </c>
      <c r="U1" s="12" t="s">
        <v>88</v>
      </c>
      <c r="V1" s="12" t="s">
        <v>89</v>
      </c>
      <c r="W1" s="12" t="s">
        <v>90</v>
      </c>
      <c r="X1" s="12" t="s">
        <v>91</v>
      </c>
      <c r="Y1" s="12" t="s">
        <v>92</v>
      </c>
      <c r="Z1" s="12" t="s">
        <v>93</v>
      </c>
      <c r="AA1" s="12" t="s">
        <v>94</v>
      </c>
      <c r="AB1" s="12" t="s">
        <v>95</v>
      </c>
      <c r="AC1" s="12" t="s">
        <v>96</v>
      </c>
      <c r="AD1" s="12" t="s">
        <v>97</v>
      </c>
      <c r="AE1" s="12" t="s">
        <v>98</v>
      </c>
    </row>
    <row r="2">
      <c r="A2" s="12" t="s">
        <v>113</v>
      </c>
    </row>
    <row r="3">
      <c r="A3" s="12" t="s">
        <v>42</v>
      </c>
      <c r="B3" s="12">
        <v>0.0</v>
      </c>
      <c r="C3" s="13">
        <f t="shared" ref="C3:AE3" si="1">B15</f>
        <v>495</v>
      </c>
      <c r="D3" s="13">
        <f t="shared" si="1"/>
        <v>990</v>
      </c>
      <c r="E3" s="13">
        <f t="shared" si="1"/>
        <v>1485</v>
      </c>
      <c r="F3" s="13">
        <f t="shared" si="1"/>
        <v>1980</v>
      </c>
      <c r="G3" s="13">
        <f t="shared" si="1"/>
        <v>2475</v>
      </c>
      <c r="H3" s="13">
        <f t="shared" si="1"/>
        <v>2970</v>
      </c>
      <c r="I3" s="13">
        <f t="shared" si="1"/>
        <v>3465</v>
      </c>
      <c r="J3" s="13">
        <f t="shared" si="1"/>
        <v>3960</v>
      </c>
      <c r="K3" s="13">
        <f t="shared" si="1"/>
        <v>4455</v>
      </c>
      <c r="L3" s="13">
        <f t="shared" si="1"/>
        <v>4950</v>
      </c>
      <c r="M3" s="13">
        <f t="shared" si="1"/>
        <v>5445</v>
      </c>
      <c r="N3" s="13">
        <f t="shared" si="1"/>
        <v>5940</v>
      </c>
      <c r="O3" s="13">
        <f t="shared" si="1"/>
        <v>6435</v>
      </c>
      <c r="P3" s="13">
        <f t="shared" si="1"/>
        <v>6930</v>
      </c>
      <c r="Q3" s="13">
        <f t="shared" si="1"/>
        <v>7425</v>
      </c>
      <c r="R3" s="13">
        <f t="shared" si="1"/>
        <v>7920</v>
      </c>
      <c r="S3" s="13">
        <f t="shared" si="1"/>
        <v>8415</v>
      </c>
      <c r="T3" s="13">
        <f t="shared" si="1"/>
        <v>8910</v>
      </c>
      <c r="U3" s="13">
        <f t="shared" si="1"/>
        <v>9405</v>
      </c>
      <c r="V3" s="13">
        <f t="shared" si="1"/>
        <v>9900</v>
      </c>
      <c r="W3" s="13">
        <f t="shared" si="1"/>
        <v>10395</v>
      </c>
      <c r="X3" s="13">
        <f t="shared" si="1"/>
        <v>10890</v>
      </c>
      <c r="Y3" s="13">
        <f t="shared" si="1"/>
        <v>11385</v>
      </c>
      <c r="Z3" s="13">
        <f t="shared" si="1"/>
        <v>11880</v>
      </c>
      <c r="AA3" s="13">
        <f t="shared" si="1"/>
        <v>12375</v>
      </c>
      <c r="AB3" s="13">
        <f t="shared" si="1"/>
        <v>12870</v>
      </c>
      <c r="AC3" s="13">
        <f t="shared" si="1"/>
        <v>13365</v>
      </c>
      <c r="AD3" s="13">
        <f t="shared" si="1"/>
        <v>13860</v>
      </c>
      <c r="AE3" s="13">
        <f t="shared" si="1"/>
        <v>14355</v>
      </c>
    </row>
    <row r="4">
      <c r="A4" s="12" t="s">
        <v>43</v>
      </c>
      <c r="B4" s="12">
        <v>0.0</v>
      </c>
      <c r="C4" s="13">
        <f t="shared" ref="C4:AE4" si="2">B16</f>
        <v>250</v>
      </c>
      <c r="D4" s="13">
        <f t="shared" si="2"/>
        <v>500</v>
      </c>
      <c r="E4" s="13">
        <f t="shared" si="2"/>
        <v>750</v>
      </c>
      <c r="F4" s="13">
        <f t="shared" si="2"/>
        <v>1000</v>
      </c>
      <c r="G4" s="13">
        <f t="shared" si="2"/>
        <v>1250</v>
      </c>
      <c r="H4" s="13">
        <f t="shared" si="2"/>
        <v>1500</v>
      </c>
      <c r="I4" s="13">
        <f t="shared" si="2"/>
        <v>1750</v>
      </c>
      <c r="J4" s="13">
        <f t="shared" si="2"/>
        <v>2000</v>
      </c>
      <c r="K4" s="13">
        <f t="shared" si="2"/>
        <v>2250</v>
      </c>
      <c r="L4" s="13">
        <f t="shared" si="2"/>
        <v>2500</v>
      </c>
      <c r="M4" s="13">
        <f t="shared" si="2"/>
        <v>2750</v>
      </c>
      <c r="N4" s="13">
        <f t="shared" si="2"/>
        <v>3000</v>
      </c>
      <c r="O4" s="13">
        <f t="shared" si="2"/>
        <v>3250</v>
      </c>
      <c r="P4" s="13">
        <f t="shared" si="2"/>
        <v>3500</v>
      </c>
      <c r="Q4" s="13">
        <f t="shared" si="2"/>
        <v>3750</v>
      </c>
      <c r="R4" s="13">
        <f t="shared" si="2"/>
        <v>4000</v>
      </c>
      <c r="S4" s="13">
        <f t="shared" si="2"/>
        <v>4250</v>
      </c>
      <c r="T4" s="13">
        <f t="shared" si="2"/>
        <v>4500</v>
      </c>
      <c r="U4" s="13">
        <f t="shared" si="2"/>
        <v>4750</v>
      </c>
      <c r="V4" s="13">
        <f t="shared" si="2"/>
        <v>5000</v>
      </c>
      <c r="W4" s="13">
        <f t="shared" si="2"/>
        <v>5250</v>
      </c>
      <c r="X4" s="13">
        <f t="shared" si="2"/>
        <v>5500</v>
      </c>
      <c r="Y4" s="13">
        <f t="shared" si="2"/>
        <v>5750</v>
      </c>
      <c r="Z4" s="13">
        <f t="shared" si="2"/>
        <v>6000</v>
      </c>
      <c r="AA4" s="13">
        <f t="shared" si="2"/>
        <v>6250</v>
      </c>
      <c r="AB4" s="13">
        <f t="shared" si="2"/>
        <v>6500</v>
      </c>
      <c r="AC4" s="13">
        <f t="shared" si="2"/>
        <v>6750</v>
      </c>
      <c r="AD4" s="13">
        <f t="shared" si="2"/>
        <v>7000</v>
      </c>
      <c r="AE4" s="13">
        <f t="shared" si="2"/>
        <v>7250</v>
      </c>
    </row>
    <row r="5">
      <c r="A5" s="12" t="s">
        <v>44</v>
      </c>
      <c r="B5" s="12">
        <v>0.0</v>
      </c>
      <c r="C5" s="13">
        <f t="shared" ref="C5:AE5" si="3">B17</f>
        <v>7105</v>
      </c>
      <c r="D5" s="13">
        <f t="shared" si="3"/>
        <v>3710</v>
      </c>
      <c r="E5" s="13">
        <f t="shared" si="3"/>
        <v>315</v>
      </c>
      <c r="F5" s="13">
        <f t="shared" si="3"/>
        <v>7420</v>
      </c>
      <c r="G5" s="13">
        <f t="shared" si="3"/>
        <v>4025</v>
      </c>
      <c r="H5" s="13">
        <f t="shared" si="3"/>
        <v>630</v>
      </c>
      <c r="I5" s="13">
        <f t="shared" si="3"/>
        <v>7735</v>
      </c>
      <c r="J5" s="13">
        <f t="shared" si="3"/>
        <v>4340</v>
      </c>
      <c r="K5" s="13">
        <f t="shared" si="3"/>
        <v>945</v>
      </c>
      <c r="L5" s="13">
        <f t="shared" si="3"/>
        <v>8050</v>
      </c>
      <c r="M5" s="13">
        <f t="shared" si="3"/>
        <v>4655</v>
      </c>
      <c r="N5" s="13">
        <f t="shared" si="3"/>
        <v>1260</v>
      </c>
      <c r="O5" s="13">
        <f t="shared" si="3"/>
        <v>8365</v>
      </c>
      <c r="P5" s="13">
        <f t="shared" si="3"/>
        <v>4970</v>
      </c>
      <c r="Q5" s="13">
        <f t="shared" si="3"/>
        <v>1575</v>
      </c>
      <c r="R5" s="13">
        <f t="shared" si="3"/>
        <v>8680</v>
      </c>
      <c r="S5" s="13">
        <f t="shared" si="3"/>
        <v>5285</v>
      </c>
      <c r="T5" s="13">
        <f t="shared" si="3"/>
        <v>1890</v>
      </c>
      <c r="U5" s="13">
        <f t="shared" si="3"/>
        <v>8995</v>
      </c>
      <c r="V5" s="13">
        <f t="shared" si="3"/>
        <v>5600</v>
      </c>
      <c r="W5" s="13">
        <f t="shared" si="3"/>
        <v>2205</v>
      </c>
      <c r="X5" s="13">
        <f t="shared" si="3"/>
        <v>9310</v>
      </c>
      <c r="Y5" s="13">
        <f t="shared" si="3"/>
        <v>5915</v>
      </c>
      <c r="Z5" s="13">
        <f t="shared" si="3"/>
        <v>2520</v>
      </c>
      <c r="AA5" s="13">
        <f t="shared" si="3"/>
        <v>9625</v>
      </c>
      <c r="AB5" s="13">
        <f t="shared" si="3"/>
        <v>6230</v>
      </c>
      <c r="AC5" s="13">
        <f t="shared" si="3"/>
        <v>2835</v>
      </c>
      <c r="AD5" s="13">
        <f t="shared" si="3"/>
        <v>9940</v>
      </c>
      <c r="AE5" s="13">
        <f t="shared" si="3"/>
        <v>6545</v>
      </c>
    </row>
    <row r="6">
      <c r="A6" s="12" t="s">
        <v>45</v>
      </c>
      <c r="B6" s="12">
        <v>0.0</v>
      </c>
      <c r="C6" s="13">
        <f t="shared" ref="C6:AE6" si="4">B18</f>
        <v>3760</v>
      </c>
      <c r="D6" s="13">
        <f t="shared" si="4"/>
        <v>120</v>
      </c>
      <c r="E6" s="13">
        <f t="shared" si="4"/>
        <v>3880</v>
      </c>
      <c r="F6" s="13">
        <f t="shared" si="4"/>
        <v>240</v>
      </c>
      <c r="G6" s="13">
        <f t="shared" si="4"/>
        <v>4000</v>
      </c>
      <c r="H6" s="13">
        <f t="shared" si="4"/>
        <v>360</v>
      </c>
      <c r="I6" s="13">
        <f t="shared" si="4"/>
        <v>4120</v>
      </c>
      <c r="J6" s="13">
        <f t="shared" si="4"/>
        <v>480</v>
      </c>
      <c r="K6" s="13">
        <f t="shared" si="4"/>
        <v>4240</v>
      </c>
      <c r="L6" s="13">
        <f t="shared" si="4"/>
        <v>600</v>
      </c>
      <c r="M6" s="13">
        <f t="shared" si="4"/>
        <v>4360</v>
      </c>
      <c r="N6" s="13">
        <f t="shared" si="4"/>
        <v>720</v>
      </c>
      <c r="O6" s="13">
        <f t="shared" si="4"/>
        <v>4480</v>
      </c>
      <c r="P6" s="13">
        <f t="shared" si="4"/>
        <v>840</v>
      </c>
      <c r="Q6" s="13">
        <f t="shared" si="4"/>
        <v>4600</v>
      </c>
      <c r="R6" s="13">
        <f t="shared" si="4"/>
        <v>960</v>
      </c>
      <c r="S6" s="13">
        <f t="shared" si="4"/>
        <v>4720</v>
      </c>
      <c r="T6" s="13">
        <f t="shared" si="4"/>
        <v>1080</v>
      </c>
      <c r="U6" s="13">
        <f t="shared" si="4"/>
        <v>4840</v>
      </c>
      <c r="V6" s="13">
        <f t="shared" si="4"/>
        <v>1200</v>
      </c>
      <c r="W6" s="13">
        <f t="shared" si="4"/>
        <v>4960</v>
      </c>
      <c r="X6" s="13">
        <f t="shared" si="4"/>
        <v>1320</v>
      </c>
      <c r="Y6" s="13">
        <f t="shared" si="4"/>
        <v>5080</v>
      </c>
      <c r="Z6" s="13">
        <f t="shared" si="4"/>
        <v>1440</v>
      </c>
      <c r="AA6" s="13">
        <f t="shared" si="4"/>
        <v>5200</v>
      </c>
      <c r="AB6" s="13">
        <f t="shared" si="4"/>
        <v>1560</v>
      </c>
      <c r="AC6" s="13">
        <f t="shared" si="4"/>
        <v>5320</v>
      </c>
      <c r="AD6" s="13">
        <f t="shared" si="4"/>
        <v>1680</v>
      </c>
      <c r="AE6" s="13">
        <f t="shared" si="4"/>
        <v>5440</v>
      </c>
    </row>
    <row r="8">
      <c r="A8" s="12" t="s">
        <v>114</v>
      </c>
    </row>
    <row r="9">
      <c r="A9" s="12" t="s">
        <v>42</v>
      </c>
      <c r="B9" s="13">
        <f>'Calcs-1'!B37-'Calcs-1'!B31</f>
        <v>495</v>
      </c>
      <c r="C9" s="13">
        <f>'Calcs-1'!C37-'Calcs-1'!C31</f>
        <v>495</v>
      </c>
      <c r="D9" s="13">
        <f>'Calcs-1'!D37-'Calcs-1'!D31</f>
        <v>495</v>
      </c>
      <c r="E9" s="13">
        <f>'Calcs-1'!E37-'Calcs-1'!E31</f>
        <v>495</v>
      </c>
      <c r="F9" s="13">
        <f>'Calcs-1'!F37-'Calcs-1'!F31</f>
        <v>495</v>
      </c>
      <c r="G9" s="13">
        <f>'Calcs-1'!G37-'Calcs-1'!G31</f>
        <v>495</v>
      </c>
      <c r="H9" s="13">
        <f>'Calcs-1'!H37-'Calcs-1'!H31</f>
        <v>495</v>
      </c>
      <c r="I9" s="13">
        <f>'Calcs-1'!I37-'Calcs-1'!I31</f>
        <v>495</v>
      </c>
      <c r="J9" s="13">
        <f>'Calcs-1'!J37-'Calcs-1'!J31</f>
        <v>495</v>
      </c>
      <c r="K9" s="13">
        <f>'Calcs-1'!K37-'Calcs-1'!K31</f>
        <v>495</v>
      </c>
      <c r="L9" s="13">
        <f>'Calcs-1'!L37-'Calcs-1'!L31</f>
        <v>495</v>
      </c>
      <c r="M9" s="13">
        <f>'Calcs-1'!M37-'Calcs-1'!M31</f>
        <v>495</v>
      </c>
      <c r="N9" s="13">
        <f>'Calcs-1'!N37-'Calcs-1'!N31</f>
        <v>495</v>
      </c>
      <c r="O9" s="13">
        <f>'Calcs-1'!O37-'Calcs-1'!O31</f>
        <v>495</v>
      </c>
      <c r="P9" s="13">
        <f>'Calcs-1'!P37-'Calcs-1'!P31</f>
        <v>495</v>
      </c>
      <c r="Q9" s="13">
        <f>'Calcs-1'!Q37-'Calcs-1'!Q31</f>
        <v>495</v>
      </c>
      <c r="R9" s="13">
        <f>'Calcs-1'!R37-'Calcs-1'!R31</f>
        <v>495</v>
      </c>
      <c r="S9" s="13">
        <f>'Calcs-1'!S37-'Calcs-1'!S31</f>
        <v>495</v>
      </c>
      <c r="T9" s="13">
        <f>'Calcs-1'!T37-'Calcs-1'!T31</f>
        <v>495</v>
      </c>
      <c r="U9" s="13">
        <f>'Calcs-1'!U37-'Calcs-1'!U31</f>
        <v>495</v>
      </c>
      <c r="V9" s="13">
        <f>'Calcs-1'!V37-'Calcs-1'!V31</f>
        <v>495</v>
      </c>
      <c r="W9" s="13">
        <f>'Calcs-1'!W37-'Calcs-1'!W31</f>
        <v>495</v>
      </c>
      <c r="X9" s="13">
        <f>'Calcs-1'!X37-'Calcs-1'!X31</f>
        <v>495</v>
      </c>
      <c r="Y9" s="13">
        <f>'Calcs-1'!Y37-'Calcs-1'!Y31</f>
        <v>495</v>
      </c>
      <c r="Z9" s="13">
        <f>'Calcs-1'!Z37-'Calcs-1'!Z31</f>
        <v>495</v>
      </c>
      <c r="AA9" s="13">
        <f>'Calcs-1'!AA37-'Calcs-1'!AA31</f>
        <v>495</v>
      </c>
      <c r="AB9" s="13">
        <f>'Calcs-1'!AB37-'Calcs-1'!AB31</f>
        <v>495</v>
      </c>
      <c r="AC9" s="13">
        <f>'Calcs-1'!AC37-'Calcs-1'!AC31</f>
        <v>495</v>
      </c>
      <c r="AD9" s="13">
        <f>'Calcs-1'!AD37-'Calcs-1'!AD31</f>
        <v>495</v>
      </c>
      <c r="AE9" s="13">
        <f>'Calcs-1'!AE37-'Calcs-1'!AE31</f>
        <v>495</v>
      </c>
    </row>
    <row r="10">
      <c r="A10" s="12" t="s">
        <v>43</v>
      </c>
      <c r="B10" s="13">
        <f>'Calcs-1'!B38-'Calcs-1'!B32</f>
        <v>250</v>
      </c>
      <c r="C10" s="13">
        <f>'Calcs-1'!C38-'Calcs-1'!C32</f>
        <v>250</v>
      </c>
      <c r="D10" s="13">
        <f>'Calcs-1'!D38-'Calcs-1'!D32</f>
        <v>250</v>
      </c>
      <c r="E10" s="13">
        <f>'Calcs-1'!E38-'Calcs-1'!E32</f>
        <v>250</v>
      </c>
      <c r="F10" s="13">
        <f>'Calcs-1'!F38-'Calcs-1'!F32</f>
        <v>250</v>
      </c>
      <c r="G10" s="13">
        <f>'Calcs-1'!G38-'Calcs-1'!G32</f>
        <v>250</v>
      </c>
      <c r="H10" s="13">
        <f>'Calcs-1'!H38-'Calcs-1'!H32</f>
        <v>250</v>
      </c>
      <c r="I10" s="13">
        <f>'Calcs-1'!I38-'Calcs-1'!I32</f>
        <v>250</v>
      </c>
      <c r="J10" s="13">
        <f>'Calcs-1'!J38-'Calcs-1'!J32</f>
        <v>250</v>
      </c>
      <c r="K10" s="13">
        <f>'Calcs-1'!K38-'Calcs-1'!K32</f>
        <v>250</v>
      </c>
      <c r="L10" s="13">
        <f>'Calcs-1'!L38-'Calcs-1'!L32</f>
        <v>250</v>
      </c>
      <c r="M10" s="13">
        <f>'Calcs-1'!M38-'Calcs-1'!M32</f>
        <v>250</v>
      </c>
      <c r="N10" s="13">
        <f>'Calcs-1'!N38-'Calcs-1'!N32</f>
        <v>250</v>
      </c>
      <c r="O10" s="13">
        <f>'Calcs-1'!O38-'Calcs-1'!O32</f>
        <v>250</v>
      </c>
      <c r="P10" s="13">
        <f>'Calcs-1'!P38-'Calcs-1'!P32</f>
        <v>250</v>
      </c>
      <c r="Q10" s="13">
        <f>'Calcs-1'!Q38-'Calcs-1'!Q32</f>
        <v>250</v>
      </c>
      <c r="R10" s="13">
        <f>'Calcs-1'!R38-'Calcs-1'!R32</f>
        <v>250</v>
      </c>
      <c r="S10" s="13">
        <f>'Calcs-1'!S38-'Calcs-1'!S32</f>
        <v>250</v>
      </c>
      <c r="T10" s="13">
        <f>'Calcs-1'!T38-'Calcs-1'!T32</f>
        <v>250</v>
      </c>
      <c r="U10" s="13">
        <f>'Calcs-1'!U38-'Calcs-1'!U32</f>
        <v>250</v>
      </c>
      <c r="V10" s="13">
        <f>'Calcs-1'!V38-'Calcs-1'!V32</f>
        <v>250</v>
      </c>
      <c r="W10" s="13">
        <f>'Calcs-1'!W38-'Calcs-1'!W32</f>
        <v>250</v>
      </c>
      <c r="X10" s="13">
        <f>'Calcs-1'!X38-'Calcs-1'!X32</f>
        <v>250</v>
      </c>
      <c r="Y10" s="13">
        <f>'Calcs-1'!Y38-'Calcs-1'!Y32</f>
        <v>250</v>
      </c>
      <c r="Z10" s="13">
        <f>'Calcs-1'!Z38-'Calcs-1'!Z32</f>
        <v>250</v>
      </c>
      <c r="AA10" s="13">
        <f>'Calcs-1'!AA38-'Calcs-1'!AA32</f>
        <v>250</v>
      </c>
      <c r="AB10" s="13">
        <f>'Calcs-1'!AB38-'Calcs-1'!AB32</f>
        <v>250</v>
      </c>
      <c r="AC10" s="13">
        <f>'Calcs-1'!AC38-'Calcs-1'!AC32</f>
        <v>250</v>
      </c>
      <c r="AD10" s="13">
        <f>'Calcs-1'!AD38-'Calcs-1'!AD32</f>
        <v>250</v>
      </c>
      <c r="AE10" s="13">
        <f>'Calcs-1'!AE38-'Calcs-1'!AE32</f>
        <v>250</v>
      </c>
    </row>
    <row r="11">
      <c r="A11" s="12" t="s">
        <v>44</v>
      </c>
      <c r="B11" s="13">
        <f>'Calcs-1'!B39-'Calcs-1'!B33</f>
        <v>7105</v>
      </c>
      <c r="C11" s="13">
        <f>'Calcs-1'!C39-'Calcs-1'!C33</f>
        <v>-3395</v>
      </c>
      <c r="D11" s="13">
        <f>'Calcs-1'!D39-'Calcs-1'!D33</f>
        <v>-3395</v>
      </c>
      <c r="E11" s="13">
        <f>'Calcs-1'!E39-'Calcs-1'!E33</f>
        <v>7105</v>
      </c>
      <c r="F11" s="13">
        <f>'Calcs-1'!F39-'Calcs-1'!F33</f>
        <v>-3395</v>
      </c>
      <c r="G11" s="13">
        <f>'Calcs-1'!G39-'Calcs-1'!G33</f>
        <v>-3395</v>
      </c>
      <c r="H11" s="13">
        <f>'Calcs-1'!H39-'Calcs-1'!H33</f>
        <v>7105</v>
      </c>
      <c r="I11" s="13">
        <f>'Calcs-1'!I39-'Calcs-1'!I33</f>
        <v>-3395</v>
      </c>
      <c r="J11" s="13">
        <f>'Calcs-1'!J39-'Calcs-1'!J33</f>
        <v>-3395</v>
      </c>
      <c r="K11" s="13">
        <f>'Calcs-1'!K39-'Calcs-1'!K33</f>
        <v>7105</v>
      </c>
      <c r="L11" s="13">
        <f>'Calcs-1'!L39-'Calcs-1'!L33</f>
        <v>-3395</v>
      </c>
      <c r="M11" s="13">
        <f>'Calcs-1'!M39-'Calcs-1'!M33</f>
        <v>-3395</v>
      </c>
      <c r="N11" s="13">
        <f>'Calcs-1'!N39-'Calcs-1'!N33</f>
        <v>7105</v>
      </c>
      <c r="O11" s="13">
        <f>'Calcs-1'!O39-'Calcs-1'!O33</f>
        <v>-3395</v>
      </c>
      <c r="P11" s="13">
        <f>'Calcs-1'!P39-'Calcs-1'!P33</f>
        <v>-3395</v>
      </c>
      <c r="Q11" s="13">
        <f>'Calcs-1'!Q39-'Calcs-1'!Q33</f>
        <v>7105</v>
      </c>
      <c r="R11" s="13">
        <f>'Calcs-1'!R39-'Calcs-1'!R33</f>
        <v>-3395</v>
      </c>
      <c r="S11" s="13">
        <f>'Calcs-1'!S39-'Calcs-1'!S33</f>
        <v>-3395</v>
      </c>
      <c r="T11" s="13">
        <f>'Calcs-1'!T39-'Calcs-1'!T33</f>
        <v>7105</v>
      </c>
      <c r="U11" s="13">
        <f>'Calcs-1'!U39-'Calcs-1'!U33</f>
        <v>-3395</v>
      </c>
      <c r="V11" s="13">
        <f>'Calcs-1'!V39-'Calcs-1'!V33</f>
        <v>-3395</v>
      </c>
      <c r="W11" s="13">
        <f>'Calcs-1'!W39-'Calcs-1'!W33</f>
        <v>7105</v>
      </c>
      <c r="X11" s="13">
        <f>'Calcs-1'!X39-'Calcs-1'!X33</f>
        <v>-3395</v>
      </c>
      <c r="Y11" s="13">
        <f>'Calcs-1'!Y39-'Calcs-1'!Y33</f>
        <v>-3395</v>
      </c>
      <c r="Z11" s="13">
        <f>'Calcs-1'!Z39-'Calcs-1'!Z33</f>
        <v>7105</v>
      </c>
      <c r="AA11" s="13">
        <f>'Calcs-1'!AA39-'Calcs-1'!AA33</f>
        <v>-3395</v>
      </c>
      <c r="AB11" s="13">
        <f>'Calcs-1'!AB39-'Calcs-1'!AB33</f>
        <v>-3395</v>
      </c>
      <c r="AC11" s="13">
        <f>'Calcs-1'!AC39-'Calcs-1'!AC33</f>
        <v>7105</v>
      </c>
      <c r="AD11" s="13">
        <f>'Calcs-1'!AD39-'Calcs-1'!AD33</f>
        <v>-3395</v>
      </c>
      <c r="AE11" s="13">
        <f>'Calcs-1'!AE39-'Calcs-1'!AE33</f>
        <v>-3395</v>
      </c>
    </row>
    <row r="12">
      <c r="A12" s="12" t="s">
        <v>45</v>
      </c>
      <c r="B12" s="13">
        <f>'Calcs-1'!B40-'Calcs-1'!B34</f>
        <v>3760</v>
      </c>
      <c r="C12" s="13">
        <f>'Calcs-1'!C40-'Calcs-1'!C34</f>
        <v>-3640</v>
      </c>
      <c r="D12" s="13">
        <f>'Calcs-1'!D40-'Calcs-1'!D34</f>
        <v>3760</v>
      </c>
      <c r="E12" s="13">
        <f>'Calcs-1'!E40-'Calcs-1'!E34</f>
        <v>-3640</v>
      </c>
      <c r="F12" s="13">
        <f>'Calcs-1'!F40-'Calcs-1'!F34</f>
        <v>3760</v>
      </c>
      <c r="G12" s="13">
        <f>'Calcs-1'!G40-'Calcs-1'!G34</f>
        <v>-3640</v>
      </c>
      <c r="H12" s="13">
        <f>'Calcs-1'!H40-'Calcs-1'!H34</f>
        <v>3760</v>
      </c>
      <c r="I12" s="13">
        <f>'Calcs-1'!I40-'Calcs-1'!I34</f>
        <v>-3640</v>
      </c>
      <c r="J12" s="13">
        <f>'Calcs-1'!J40-'Calcs-1'!J34</f>
        <v>3760</v>
      </c>
      <c r="K12" s="13">
        <f>'Calcs-1'!K40-'Calcs-1'!K34</f>
        <v>-3640</v>
      </c>
      <c r="L12" s="13">
        <f>'Calcs-1'!L40-'Calcs-1'!L34</f>
        <v>3760</v>
      </c>
      <c r="M12" s="13">
        <f>'Calcs-1'!M40-'Calcs-1'!M34</f>
        <v>-3640</v>
      </c>
      <c r="N12" s="13">
        <f>'Calcs-1'!N40-'Calcs-1'!N34</f>
        <v>3760</v>
      </c>
      <c r="O12" s="13">
        <f>'Calcs-1'!O40-'Calcs-1'!O34</f>
        <v>-3640</v>
      </c>
      <c r="P12" s="13">
        <f>'Calcs-1'!P40-'Calcs-1'!P34</f>
        <v>3760</v>
      </c>
      <c r="Q12" s="13">
        <f>'Calcs-1'!Q40-'Calcs-1'!Q34</f>
        <v>-3640</v>
      </c>
      <c r="R12" s="13">
        <f>'Calcs-1'!R40-'Calcs-1'!R34</f>
        <v>3760</v>
      </c>
      <c r="S12" s="13">
        <f>'Calcs-1'!S40-'Calcs-1'!S34</f>
        <v>-3640</v>
      </c>
      <c r="T12" s="13">
        <f>'Calcs-1'!T40-'Calcs-1'!T34</f>
        <v>3760</v>
      </c>
      <c r="U12" s="13">
        <f>'Calcs-1'!U40-'Calcs-1'!U34</f>
        <v>-3640</v>
      </c>
      <c r="V12" s="13">
        <f>'Calcs-1'!V40-'Calcs-1'!V34</f>
        <v>3760</v>
      </c>
      <c r="W12" s="13">
        <f>'Calcs-1'!W40-'Calcs-1'!W34</f>
        <v>-3640</v>
      </c>
      <c r="X12" s="13">
        <f>'Calcs-1'!X40-'Calcs-1'!X34</f>
        <v>3760</v>
      </c>
      <c r="Y12" s="13">
        <f>'Calcs-1'!Y40-'Calcs-1'!Y34</f>
        <v>-3640</v>
      </c>
      <c r="Z12" s="13">
        <f>'Calcs-1'!Z40-'Calcs-1'!Z34</f>
        <v>3760</v>
      </c>
      <c r="AA12" s="13">
        <f>'Calcs-1'!AA40-'Calcs-1'!AA34</f>
        <v>-3640</v>
      </c>
      <c r="AB12" s="13">
        <f>'Calcs-1'!AB40-'Calcs-1'!AB34</f>
        <v>3760</v>
      </c>
      <c r="AC12" s="13">
        <f>'Calcs-1'!AC40-'Calcs-1'!AC34</f>
        <v>-3640</v>
      </c>
      <c r="AD12" s="13">
        <f>'Calcs-1'!AD40-'Calcs-1'!AD34</f>
        <v>3760</v>
      </c>
      <c r="AE12" s="13">
        <f>'Calcs-1'!AE40-'Calcs-1'!AE34</f>
        <v>-3640</v>
      </c>
    </row>
    <row r="14">
      <c r="A14" s="12" t="s">
        <v>115</v>
      </c>
    </row>
    <row r="15">
      <c r="A15" s="12" t="s">
        <v>42</v>
      </c>
      <c r="B15" s="13">
        <f t="shared" ref="B15:AE15" si="5">B3+B9</f>
        <v>495</v>
      </c>
      <c r="C15" s="13">
        <f t="shared" si="5"/>
        <v>990</v>
      </c>
      <c r="D15" s="13">
        <f t="shared" si="5"/>
        <v>1485</v>
      </c>
      <c r="E15" s="13">
        <f t="shared" si="5"/>
        <v>1980</v>
      </c>
      <c r="F15" s="13">
        <f t="shared" si="5"/>
        <v>2475</v>
      </c>
      <c r="G15" s="13">
        <f t="shared" si="5"/>
        <v>2970</v>
      </c>
      <c r="H15" s="13">
        <f t="shared" si="5"/>
        <v>3465</v>
      </c>
      <c r="I15" s="13">
        <f t="shared" si="5"/>
        <v>3960</v>
      </c>
      <c r="J15" s="13">
        <f t="shared" si="5"/>
        <v>4455</v>
      </c>
      <c r="K15" s="13">
        <f t="shared" si="5"/>
        <v>4950</v>
      </c>
      <c r="L15" s="13">
        <f t="shared" si="5"/>
        <v>5445</v>
      </c>
      <c r="M15" s="13">
        <f t="shared" si="5"/>
        <v>5940</v>
      </c>
      <c r="N15" s="13">
        <f t="shared" si="5"/>
        <v>6435</v>
      </c>
      <c r="O15" s="13">
        <f t="shared" si="5"/>
        <v>6930</v>
      </c>
      <c r="P15" s="13">
        <f t="shared" si="5"/>
        <v>7425</v>
      </c>
      <c r="Q15" s="13">
        <f t="shared" si="5"/>
        <v>7920</v>
      </c>
      <c r="R15" s="13">
        <f t="shared" si="5"/>
        <v>8415</v>
      </c>
      <c r="S15" s="13">
        <f t="shared" si="5"/>
        <v>8910</v>
      </c>
      <c r="T15" s="13">
        <f t="shared" si="5"/>
        <v>9405</v>
      </c>
      <c r="U15" s="13">
        <f t="shared" si="5"/>
        <v>9900</v>
      </c>
      <c r="V15" s="13">
        <f t="shared" si="5"/>
        <v>10395</v>
      </c>
      <c r="W15" s="13">
        <f t="shared" si="5"/>
        <v>10890</v>
      </c>
      <c r="X15" s="13">
        <f t="shared" si="5"/>
        <v>11385</v>
      </c>
      <c r="Y15" s="13">
        <f t="shared" si="5"/>
        <v>11880</v>
      </c>
      <c r="Z15" s="13">
        <f t="shared" si="5"/>
        <v>12375</v>
      </c>
      <c r="AA15" s="13">
        <f t="shared" si="5"/>
        <v>12870</v>
      </c>
      <c r="AB15" s="13">
        <f t="shared" si="5"/>
        <v>13365</v>
      </c>
      <c r="AC15" s="13">
        <f t="shared" si="5"/>
        <v>13860</v>
      </c>
      <c r="AD15" s="13">
        <f t="shared" si="5"/>
        <v>14355</v>
      </c>
      <c r="AE15" s="13">
        <f t="shared" si="5"/>
        <v>14850</v>
      </c>
    </row>
    <row r="16">
      <c r="A16" s="12" t="s">
        <v>43</v>
      </c>
      <c r="B16" s="13">
        <f t="shared" ref="B16:AE16" si="6">B4+B10</f>
        <v>250</v>
      </c>
      <c r="C16" s="13">
        <f t="shared" si="6"/>
        <v>500</v>
      </c>
      <c r="D16" s="13">
        <f t="shared" si="6"/>
        <v>750</v>
      </c>
      <c r="E16" s="13">
        <f t="shared" si="6"/>
        <v>1000</v>
      </c>
      <c r="F16" s="13">
        <f t="shared" si="6"/>
        <v>1250</v>
      </c>
      <c r="G16" s="13">
        <f t="shared" si="6"/>
        <v>1500</v>
      </c>
      <c r="H16" s="13">
        <f t="shared" si="6"/>
        <v>1750</v>
      </c>
      <c r="I16" s="13">
        <f t="shared" si="6"/>
        <v>2000</v>
      </c>
      <c r="J16" s="13">
        <f t="shared" si="6"/>
        <v>2250</v>
      </c>
      <c r="K16" s="13">
        <f t="shared" si="6"/>
        <v>2500</v>
      </c>
      <c r="L16" s="13">
        <f t="shared" si="6"/>
        <v>2750</v>
      </c>
      <c r="M16" s="13">
        <f t="shared" si="6"/>
        <v>3000</v>
      </c>
      <c r="N16" s="13">
        <f t="shared" si="6"/>
        <v>3250</v>
      </c>
      <c r="O16" s="13">
        <f t="shared" si="6"/>
        <v>3500</v>
      </c>
      <c r="P16" s="13">
        <f t="shared" si="6"/>
        <v>3750</v>
      </c>
      <c r="Q16" s="13">
        <f t="shared" si="6"/>
        <v>4000</v>
      </c>
      <c r="R16" s="13">
        <f t="shared" si="6"/>
        <v>4250</v>
      </c>
      <c r="S16" s="13">
        <f t="shared" si="6"/>
        <v>4500</v>
      </c>
      <c r="T16" s="13">
        <f t="shared" si="6"/>
        <v>4750</v>
      </c>
      <c r="U16" s="13">
        <f t="shared" si="6"/>
        <v>5000</v>
      </c>
      <c r="V16" s="13">
        <f t="shared" si="6"/>
        <v>5250</v>
      </c>
      <c r="W16" s="13">
        <f t="shared" si="6"/>
        <v>5500</v>
      </c>
      <c r="X16" s="13">
        <f t="shared" si="6"/>
        <v>5750</v>
      </c>
      <c r="Y16" s="13">
        <f t="shared" si="6"/>
        <v>6000</v>
      </c>
      <c r="Z16" s="13">
        <f t="shared" si="6"/>
        <v>6250</v>
      </c>
      <c r="AA16" s="13">
        <f t="shared" si="6"/>
        <v>6500</v>
      </c>
      <c r="AB16" s="13">
        <f t="shared" si="6"/>
        <v>6750</v>
      </c>
      <c r="AC16" s="13">
        <f t="shared" si="6"/>
        <v>7000</v>
      </c>
      <c r="AD16" s="13">
        <f t="shared" si="6"/>
        <v>7250</v>
      </c>
      <c r="AE16" s="13">
        <f t="shared" si="6"/>
        <v>7500</v>
      </c>
    </row>
    <row r="17">
      <c r="A17" s="12" t="s">
        <v>44</v>
      </c>
      <c r="B17" s="13">
        <f t="shared" ref="B17:AE17" si="7">B5+B11</f>
        <v>7105</v>
      </c>
      <c r="C17" s="13">
        <f t="shared" si="7"/>
        <v>3710</v>
      </c>
      <c r="D17" s="13">
        <f t="shared" si="7"/>
        <v>315</v>
      </c>
      <c r="E17" s="13">
        <f t="shared" si="7"/>
        <v>7420</v>
      </c>
      <c r="F17" s="13">
        <f t="shared" si="7"/>
        <v>4025</v>
      </c>
      <c r="G17" s="13">
        <f t="shared" si="7"/>
        <v>630</v>
      </c>
      <c r="H17" s="13">
        <f t="shared" si="7"/>
        <v>7735</v>
      </c>
      <c r="I17" s="13">
        <f t="shared" si="7"/>
        <v>4340</v>
      </c>
      <c r="J17" s="13">
        <f t="shared" si="7"/>
        <v>945</v>
      </c>
      <c r="K17" s="13">
        <f t="shared" si="7"/>
        <v>8050</v>
      </c>
      <c r="L17" s="13">
        <f t="shared" si="7"/>
        <v>4655</v>
      </c>
      <c r="M17" s="13">
        <f t="shared" si="7"/>
        <v>1260</v>
      </c>
      <c r="N17" s="13">
        <f t="shared" si="7"/>
        <v>8365</v>
      </c>
      <c r="O17" s="13">
        <f t="shared" si="7"/>
        <v>4970</v>
      </c>
      <c r="P17" s="13">
        <f t="shared" si="7"/>
        <v>1575</v>
      </c>
      <c r="Q17" s="13">
        <f t="shared" si="7"/>
        <v>8680</v>
      </c>
      <c r="R17" s="13">
        <f t="shared" si="7"/>
        <v>5285</v>
      </c>
      <c r="S17" s="13">
        <f t="shared" si="7"/>
        <v>1890</v>
      </c>
      <c r="T17" s="13">
        <f t="shared" si="7"/>
        <v>8995</v>
      </c>
      <c r="U17" s="13">
        <f t="shared" si="7"/>
        <v>5600</v>
      </c>
      <c r="V17" s="13">
        <f t="shared" si="7"/>
        <v>2205</v>
      </c>
      <c r="W17" s="13">
        <f t="shared" si="7"/>
        <v>9310</v>
      </c>
      <c r="X17" s="13">
        <f t="shared" si="7"/>
        <v>5915</v>
      </c>
      <c r="Y17" s="13">
        <f t="shared" si="7"/>
        <v>2520</v>
      </c>
      <c r="Z17" s="13">
        <f t="shared" si="7"/>
        <v>9625</v>
      </c>
      <c r="AA17" s="13">
        <f t="shared" si="7"/>
        <v>6230</v>
      </c>
      <c r="AB17" s="13">
        <f t="shared" si="7"/>
        <v>2835</v>
      </c>
      <c r="AC17" s="13">
        <f t="shared" si="7"/>
        <v>9940</v>
      </c>
      <c r="AD17" s="13">
        <f t="shared" si="7"/>
        <v>6545</v>
      </c>
      <c r="AE17" s="13">
        <f t="shared" si="7"/>
        <v>3150</v>
      </c>
    </row>
    <row r="18">
      <c r="A18" s="12" t="s">
        <v>45</v>
      </c>
      <c r="B18" s="13">
        <f t="shared" ref="B18:AE18" si="8">B6+B12</f>
        <v>3760</v>
      </c>
      <c r="C18" s="13">
        <f t="shared" si="8"/>
        <v>120</v>
      </c>
      <c r="D18" s="13">
        <f t="shared" si="8"/>
        <v>3880</v>
      </c>
      <c r="E18" s="13">
        <f t="shared" si="8"/>
        <v>240</v>
      </c>
      <c r="F18" s="13">
        <f t="shared" si="8"/>
        <v>4000</v>
      </c>
      <c r="G18" s="13">
        <f t="shared" si="8"/>
        <v>360</v>
      </c>
      <c r="H18" s="13">
        <f t="shared" si="8"/>
        <v>4120</v>
      </c>
      <c r="I18" s="13">
        <f t="shared" si="8"/>
        <v>480</v>
      </c>
      <c r="J18" s="13">
        <f t="shared" si="8"/>
        <v>4240</v>
      </c>
      <c r="K18" s="13">
        <f t="shared" si="8"/>
        <v>600</v>
      </c>
      <c r="L18" s="13">
        <f t="shared" si="8"/>
        <v>4360</v>
      </c>
      <c r="M18" s="13">
        <f t="shared" si="8"/>
        <v>720</v>
      </c>
      <c r="N18" s="13">
        <f t="shared" si="8"/>
        <v>4480</v>
      </c>
      <c r="O18" s="13">
        <f t="shared" si="8"/>
        <v>840</v>
      </c>
      <c r="P18" s="13">
        <f t="shared" si="8"/>
        <v>4600</v>
      </c>
      <c r="Q18" s="13">
        <f t="shared" si="8"/>
        <v>960</v>
      </c>
      <c r="R18" s="13">
        <f t="shared" si="8"/>
        <v>4720</v>
      </c>
      <c r="S18" s="13">
        <f t="shared" si="8"/>
        <v>1080</v>
      </c>
      <c r="T18" s="13">
        <f t="shared" si="8"/>
        <v>4840</v>
      </c>
      <c r="U18" s="13">
        <f t="shared" si="8"/>
        <v>1200</v>
      </c>
      <c r="V18" s="13">
        <f t="shared" si="8"/>
        <v>4960</v>
      </c>
      <c r="W18" s="13">
        <f t="shared" si="8"/>
        <v>1320</v>
      </c>
      <c r="X18" s="13">
        <f t="shared" si="8"/>
        <v>5080</v>
      </c>
      <c r="Y18" s="13">
        <f t="shared" si="8"/>
        <v>1440</v>
      </c>
      <c r="Z18" s="13">
        <f t="shared" si="8"/>
        <v>5200</v>
      </c>
      <c r="AA18" s="13">
        <f t="shared" si="8"/>
        <v>1560</v>
      </c>
      <c r="AB18" s="13">
        <f t="shared" si="8"/>
        <v>5320</v>
      </c>
      <c r="AC18" s="13">
        <f t="shared" si="8"/>
        <v>1680</v>
      </c>
      <c r="AD18" s="13">
        <f t="shared" si="8"/>
        <v>5440</v>
      </c>
      <c r="AE18" s="13">
        <f t="shared" si="8"/>
        <v>1800</v>
      </c>
    </row>
    <row r="20">
      <c r="A20" s="12" t="s">
        <v>115</v>
      </c>
    </row>
    <row r="21">
      <c r="A21" s="12" t="s">
        <v>42</v>
      </c>
      <c r="B21" s="13">
        <f>B15*Assumptions!$D9</f>
        <v>272250</v>
      </c>
      <c r="C21" s="13">
        <f>C15*Assumptions!$D9</f>
        <v>544500</v>
      </c>
      <c r="D21" s="13">
        <f>D15*Assumptions!$D9</f>
        <v>816750</v>
      </c>
      <c r="E21" s="13">
        <f>E15*Assumptions!$D9</f>
        <v>1089000</v>
      </c>
      <c r="F21" s="13">
        <f>F15*Assumptions!$D9</f>
        <v>1361250</v>
      </c>
      <c r="G21" s="13">
        <f>G15*Assumptions!$D9</f>
        <v>1633500</v>
      </c>
      <c r="H21" s="13">
        <f>H15*Assumptions!$D9</f>
        <v>1905750</v>
      </c>
      <c r="I21" s="13">
        <f>I15*Assumptions!$D9</f>
        <v>2178000</v>
      </c>
      <c r="J21" s="13">
        <f>J15*Assumptions!$D9</f>
        <v>2450250</v>
      </c>
      <c r="K21" s="13">
        <f>K15*Assumptions!$D9</f>
        <v>2722500</v>
      </c>
      <c r="L21" s="13">
        <f>L15*Assumptions!$D9</f>
        <v>2994750</v>
      </c>
      <c r="M21" s="13">
        <f>M15*Assumptions!$D9</f>
        <v>3267000</v>
      </c>
      <c r="N21" s="13">
        <f>N15*Assumptions!$D9</f>
        <v>3539250</v>
      </c>
      <c r="O21" s="13">
        <f>O15*Assumptions!$D9</f>
        <v>3811500</v>
      </c>
      <c r="P21" s="13">
        <f>P15*Assumptions!$D9</f>
        <v>4083750</v>
      </c>
      <c r="Q21" s="13">
        <f>Q15*Assumptions!$D9</f>
        <v>4356000</v>
      </c>
      <c r="R21" s="13">
        <f>R15*Assumptions!$D9</f>
        <v>4628250</v>
      </c>
      <c r="S21" s="13">
        <f>S15*Assumptions!$D9</f>
        <v>4900500</v>
      </c>
      <c r="T21" s="13">
        <f>T15*Assumptions!$D9</f>
        <v>5172750</v>
      </c>
      <c r="U21" s="13">
        <f>U15*Assumptions!$D9</f>
        <v>5445000</v>
      </c>
      <c r="V21" s="13">
        <f>V15*Assumptions!$D9</f>
        <v>5717250</v>
      </c>
      <c r="W21" s="13">
        <f>W15*Assumptions!$D9</f>
        <v>5989500</v>
      </c>
      <c r="X21" s="13">
        <f>X15*Assumptions!$D9</f>
        <v>6261750</v>
      </c>
      <c r="Y21" s="13">
        <f>Y15*Assumptions!$D9</f>
        <v>6534000</v>
      </c>
      <c r="Z21" s="13">
        <f>Z15*Assumptions!$D9</f>
        <v>6806250</v>
      </c>
      <c r="AA21" s="13">
        <f>AA15*Assumptions!$D9</f>
        <v>7078500</v>
      </c>
      <c r="AB21" s="13">
        <f>AB15*Assumptions!$D9</f>
        <v>7350750</v>
      </c>
      <c r="AC21" s="13">
        <f>AC15*Assumptions!$D9</f>
        <v>7623000</v>
      </c>
      <c r="AD21" s="13">
        <f>AD15*Assumptions!$D9</f>
        <v>7895250</v>
      </c>
      <c r="AE21" s="13">
        <f>AE15*Assumptions!$D9</f>
        <v>8167500</v>
      </c>
    </row>
    <row r="22">
      <c r="A22" s="12" t="s">
        <v>43</v>
      </c>
      <c r="B22" s="13">
        <f>B16*Assumptions!$D10</f>
        <v>200000</v>
      </c>
      <c r="C22" s="13">
        <f>C16*Assumptions!$D10</f>
        <v>400000</v>
      </c>
      <c r="D22" s="13">
        <f>D16*Assumptions!$D10</f>
        <v>600000</v>
      </c>
      <c r="E22" s="13">
        <f>E16*Assumptions!$D10</f>
        <v>800000</v>
      </c>
      <c r="F22" s="13">
        <f>F16*Assumptions!$D10</f>
        <v>1000000</v>
      </c>
      <c r="G22" s="13">
        <f>G16*Assumptions!$D10</f>
        <v>1200000</v>
      </c>
      <c r="H22" s="13">
        <f>H16*Assumptions!$D10</f>
        <v>1400000</v>
      </c>
      <c r="I22" s="13">
        <f>I16*Assumptions!$D10</f>
        <v>1600000</v>
      </c>
      <c r="J22" s="13">
        <f>J16*Assumptions!$D10</f>
        <v>1800000</v>
      </c>
      <c r="K22" s="13">
        <f>K16*Assumptions!$D10</f>
        <v>2000000</v>
      </c>
      <c r="L22" s="13">
        <f>L16*Assumptions!$D10</f>
        <v>2200000</v>
      </c>
      <c r="M22" s="13">
        <f>M16*Assumptions!$D10</f>
        <v>2400000</v>
      </c>
      <c r="N22" s="13">
        <f>N16*Assumptions!$D10</f>
        <v>2600000</v>
      </c>
      <c r="O22" s="13">
        <f>O16*Assumptions!$D10</f>
        <v>2800000</v>
      </c>
      <c r="P22" s="13">
        <f>P16*Assumptions!$D10</f>
        <v>3000000</v>
      </c>
      <c r="Q22" s="13">
        <f>Q16*Assumptions!$D10</f>
        <v>3200000</v>
      </c>
      <c r="R22" s="13">
        <f>R16*Assumptions!$D10</f>
        <v>3400000</v>
      </c>
      <c r="S22" s="13">
        <f>S16*Assumptions!$D10</f>
        <v>3600000</v>
      </c>
      <c r="T22" s="13">
        <f>T16*Assumptions!$D10</f>
        <v>3800000</v>
      </c>
      <c r="U22" s="13">
        <f>U16*Assumptions!$D10</f>
        <v>4000000</v>
      </c>
      <c r="V22" s="13">
        <f>V16*Assumptions!$D10</f>
        <v>4200000</v>
      </c>
      <c r="W22" s="13">
        <f>W16*Assumptions!$D10</f>
        <v>4400000</v>
      </c>
      <c r="X22" s="13">
        <f>X16*Assumptions!$D10</f>
        <v>4600000</v>
      </c>
      <c r="Y22" s="13">
        <f>Y16*Assumptions!$D10</f>
        <v>4800000</v>
      </c>
      <c r="Z22" s="13">
        <f>Z16*Assumptions!$D10</f>
        <v>5000000</v>
      </c>
      <c r="AA22" s="13">
        <f>AA16*Assumptions!$D10</f>
        <v>5200000</v>
      </c>
      <c r="AB22" s="13">
        <f>AB16*Assumptions!$D10</f>
        <v>5400000</v>
      </c>
      <c r="AC22" s="13">
        <f>AC16*Assumptions!$D10</f>
        <v>5600000</v>
      </c>
      <c r="AD22" s="13">
        <f>AD16*Assumptions!$D10</f>
        <v>5800000</v>
      </c>
      <c r="AE22" s="13">
        <f>AE16*Assumptions!$D10</f>
        <v>6000000</v>
      </c>
    </row>
    <row r="23">
      <c r="A23" s="12" t="s">
        <v>44</v>
      </c>
      <c r="B23" s="13">
        <f>B17*Assumptions!$D11</f>
        <v>1776250</v>
      </c>
      <c r="C23" s="13">
        <f>C17*Assumptions!$D11</f>
        <v>927500</v>
      </c>
      <c r="D23" s="13">
        <f>D17*Assumptions!$D11</f>
        <v>78750</v>
      </c>
      <c r="E23" s="13">
        <f>E17*Assumptions!$D11</f>
        <v>1855000</v>
      </c>
      <c r="F23" s="13">
        <f>F17*Assumptions!$D11</f>
        <v>1006250</v>
      </c>
      <c r="G23" s="13">
        <f>G17*Assumptions!$D11</f>
        <v>157500</v>
      </c>
      <c r="H23" s="13">
        <f>H17*Assumptions!$D11</f>
        <v>1933750</v>
      </c>
      <c r="I23" s="13">
        <f>I17*Assumptions!$D11</f>
        <v>1085000</v>
      </c>
      <c r="J23" s="13">
        <f>J17*Assumptions!$D11</f>
        <v>236250</v>
      </c>
      <c r="K23" s="13">
        <f>K17*Assumptions!$D11</f>
        <v>2012500</v>
      </c>
      <c r="L23" s="13">
        <f>L17*Assumptions!$D11</f>
        <v>1163750</v>
      </c>
      <c r="M23" s="13">
        <f>M17*Assumptions!$D11</f>
        <v>315000</v>
      </c>
      <c r="N23" s="13">
        <f>N17*Assumptions!$D11</f>
        <v>2091250</v>
      </c>
      <c r="O23" s="13">
        <f>O17*Assumptions!$D11</f>
        <v>1242500</v>
      </c>
      <c r="P23" s="13">
        <f>P17*Assumptions!$D11</f>
        <v>393750</v>
      </c>
      <c r="Q23" s="13">
        <f>Q17*Assumptions!$D11</f>
        <v>2170000</v>
      </c>
      <c r="R23" s="13">
        <f>R17*Assumptions!$D11</f>
        <v>1321250</v>
      </c>
      <c r="S23" s="13">
        <f>S17*Assumptions!$D11</f>
        <v>472500</v>
      </c>
      <c r="T23" s="13">
        <f>T17*Assumptions!$D11</f>
        <v>2248750</v>
      </c>
      <c r="U23" s="13">
        <f>U17*Assumptions!$D11</f>
        <v>1400000</v>
      </c>
      <c r="V23" s="13">
        <f>V17*Assumptions!$D11</f>
        <v>551250</v>
      </c>
      <c r="W23" s="13">
        <f>W17*Assumptions!$D11</f>
        <v>2327500</v>
      </c>
      <c r="X23" s="13">
        <f>X17*Assumptions!$D11</f>
        <v>1478750</v>
      </c>
      <c r="Y23" s="13">
        <f>Y17*Assumptions!$D11</f>
        <v>630000</v>
      </c>
      <c r="Z23" s="13">
        <f>Z17*Assumptions!$D11</f>
        <v>2406250</v>
      </c>
      <c r="AA23" s="13">
        <f>AA17*Assumptions!$D11</f>
        <v>1557500</v>
      </c>
      <c r="AB23" s="13">
        <f>AB17*Assumptions!$D11</f>
        <v>708750</v>
      </c>
      <c r="AC23" s="13">
        <f>AC17*Assumptions!$D11</f>
        <v>2485000</v>
      </c>
      <c r="AD23" s="13">
        <f>AD17*Assumptions!$D11</f>
        <v>1636250</v>
      </c>
      <c r="AE23" s="13">
        <f>AE17*Assumptions!$D11</f>
        <v>787500</v>
      </c>
    </row>
    <row r="24">
      <c r="A24" s="12" t="s">
        <v>45</v>
      </c>
      <c r="B24" s="13">
        <f>B18*Assumptions!$D12</f>
        <v>1598000</v>
      </c>
      <c r="C24" s="13">
        <f>C18*Assumptions!$D12</f>
        <v>51000</v>
      </c>
      <c r="D24" s="13">
        <f>D18*Assumptions!$D12</f>
        <v>1649000</v>
      </c>
      <c r="E24" s="13">
        <f>E18*Assumptions!$D12</f>
        <v>102000</v>
      </c>
      <c r="F24" s="13">
        <f>F18*Assumptions!$D12</f>
        <v>1700000</v>
      </c>
      <c r="G24" s="13">
        <f>G18*Assumptions!$D12</f>
        <v>153000</v>
      </c>
      <c r="H24" s="13">
        <f>H18*Assumptions!$D12</f>
        <v>1751000</v>
      </c>
      <c r="I24" s="13">
        <f>I18*Assumptions!$D12</f>
        <v>204000</v>
      </c>
      <c r="J24" s="13">
        <f>J18*Assumptions!$D12</f>
        <v>1802000</v>
      </c>
      <c r="K24" s="13">
        <f>K18*Assumptions!$D12</f>
        <v>255000</v>
      </c>
      <c r="L24" s="13">
        <f>L18*Assumptions!$D12</f>
        <v>1853000</v>
      </c>
      <c r="M24" s="13">
        <f>M18*Assumptions!$D12</f>
        <v>306000</v>
      </c>
      <c r="N24" s="13">
        <f>N18*Assumptions!$D12</f>
        <v>1904000</v>
      </c>
      <c r="O24" s="13">
        <f>O18*Assumptions!$D12</f>
        <v>357000</v>
      </c>
      <c r="P24" s="13">
        <f>P18*Assumptions!$D12</f>
        <v>1955000</v>
      </c>
      <c r="Q24" s="13">
        <f>Q18*Assumptions!$D12</f>
        <v>408000</v>
      </c>
      <c r="R24" s="13">
        <f>R18*Assumptions!$D12</f>
        <v>2006000</v>
      </c>
      <c r="S24" s="13">
        <f>S18*Assumptions!$D12</f>
        <v>459000</v>
      </c>
      <c r="T24" s="13">
        <f>T18*Assumptions!$D12</f>
        <v>2057000</v>
      </c>
      <c r="U24" s="13">
        <f>U18*Assumptions!$D12</f>
        <v>510000</v>
      </c>
      <c r="V24" s="13">
        <f>V18*Assumptions!$D12</f>
        <v>2108000</v>
      </c>
      <c r="W24" s="13">
        <f>W18*Assumptions!$D12</f>
        <v>561000</v>
      </c>
      <c r="X24" s="13">
        <f>X18*Assumptions!$D12</f>
        <v>2159000</v>
      </c>
      <c r="Y24" s="13">
        <f>Y18*Assumptions!$D12</f>
        <v>612000</v>
      </c>
      <c r="Z24" s="13">
        <f>Z18*Assumptions!$D12</f>
        <v>2210000</v>
      </c>
      <c r="AA24" s="13">
        <f>AA18*Assumptions!$D12</f>
        <v>663000</v>
      </c>
      <c r="AB24" s="13">
        <f>AB18*Assumptions!$D12</f>
        <v>2261000</v>
      </c>
      <c r="AC24" s="13">
        <f>AC18*Assumptions!$D12</f>
        <v>714000</v>
      </c>
      <c r="AD24" s="13">
        <f>AD18*Assumptions!$D12</f>
        <v>2312000</v>
      </c>
      <c r="AE24" s="13">
        <f>AE18*Assumptions!$D12</f>
        <v>765000</v>
      </c>
    </row>
    <row r="25">
      <c r="A25" s="12" t="s">
        <v>100</v>
      </c>
      <c r="B25" s="13">
        <f t="shared" ref="B25:AE25" si="9">SUM(B21:B24)</f>
        <v>3846500</v>
      </c>
      <c r="C25" s="13">
        <f t="shared" si="9"/>
        <v>1923000</v>
      </c>
      <c r="D25" s="13">
        <f t="shared" si="9"/>
        <v>3144500</v>
      </c>
      <c r="E25" s="13">
        <f t="shared" si="9"/>
        <v>3846000</v>
      </c>
      <c r="F25" s="13">
        <f t="shared" si="9"/>
        <v>5067500</v>
      </c>
      <c r="G25" s="13">
        <f t="shared" si="9"/>
        <v>3144000</v>
      </c>
      <c r="H25" s="13">
        <f t="shared" si="9"/>
        <v>6990500</v>
      </c>
      <c r="I25" s="13">
        <f t="shared" si="9"/>
        <v>5067000</v>
      </c>
      <c r="J25" s="13">
        <f t="shared" si="9"/>
        <v>6288500</v>
      </c>
      <c r="K25" s="13">
        <f t="shared" si="9"/>
        <v>6990000</v>
      </c>
      <c r="L25" s="13">
        <f t="shared" si="9"/>
        <v>8211500</v>
      </c>
      <c r="M25" s="13">
        <f t="shared" si="9"/>
        <v>6288000</v>
      </c>
      <c r="N25" s="13">
        <f t="shared" si="9"/>
        <v>10134500</v>
      </c>
      <c r="O25" s="13">
        <f t="shared" si="9"/>
        <v>8211000</v>
      </c>
      <c r="P25" s="13">
        <f t="shared" si="9"/>
        <v>9432500</v>
      </c>
      <c r="Q25" s="13">
        <f t="shared" si="9"/>
        <v>10134000</v>
      </c>
      <c r="R25" s="13">
        <f t="shared" si="9"/>
        <v>11355500</v>
      </c>
      <c r="S25" s="13">
        <f t="shared" si="9"/>
        <v>9432000</v>
      </c>
      <c r="T25" s="13">
        <f t="shared" si="9"/>
        <v>13278500</v>
      </c>
      <c r="U25" s="13">
        <f t="shared" si="9"/>
        <v>11355000</v>
      </c>
      <c r="V25" s="13">
        <f t="shared" si="9"/>
        <v>12576500</v>
      </c>
      <c r="W25" s="13">
        <f t="shared" si="9"/>
        <v>13278000</v>
      </c>
      <c r="X25" s="13">
        <f t="shared" si="9"/>
        <v>14499500</v>
      </c>
      <c r="Y25" s="13">
        <f t="shared" si="9"/>
        <v>12576000</v>
      </c>
      <c r="Z25" s="13">
        <f t="shared" si="9"/>
        <v>16422500</v>
      </c>
      <c r="AA25" s="13">
        <f t="shared" si="9"/>
        <v>14499000</v>
      </c>
      <c r="AB25" s="13">
        <f t="shared" si="9"/>
        <v>15720500</v>
      </c>
      <c r="AC25" s="13">
        <f t="shared" si="9"/>
        <v>16422000</v>
      </c>
      <c r="AD25" s="13">
        <f t="shared" si="9"/>
        <v>17643500</v>
      </c>
      <c r="AE25" s="13">
        <f t="shared" si="9"/>
        <v>15720000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69</v>
      </c>
      <c r="C1" s="12" t="s">
        <v>70</v>
      </c>
      <c r="D1" s="12" t="s">
        <v>71</v>
      </c>
      <c r="E1" s="12" t="s">
        <v>72</v>
      </c>
      <c r="F1" s="12" t="s">
        <v>73</v>
      </c>
      <c r="G1" s="12" t="s">
        <v>74</v>
      </c>
      <c r="H1" s="12" t="s">
        <v>75</v>
      </c>
      <c r="I1" s="12" t="s">
        <v>76</v>
      </c>
      <c r="J1" s="12" t="s">
        <v>77</v>
      </c>
      <c r="K1" s="12" t="s">
        <v>78</v>
      </c>
      <c r="L1" s="12" t="s">
        <v>79</v>
      </c>
      <c r="M1" s="12" t="s">
        <v>80</v>
      </c>
      <c r="N1" s="12" t="s">
        <v>81</v>
      </c>
      <c r="O1" s="12" t="s">
        <v>82</v>
      </c>
      <c r="P1" s="12" t="s">
        <v>83</v>
      </c>
      <c r="Q1" s="12" t="s">
        <v>84</v>
      </c>
      <c r="R1" s="12" t="s">
        <v>85</v>
      </c>
      <c r="S1" s="12" t="s">
        <v>86</v>
      </c>
      <c r="T1" s="12" t="s">
        <v>87</v>
      </c>
      <c r="U1" s="12" t="s">
        <v>88</v>
      </c>
      <c r="V1" s="12" t="s">
        <v>89</v>
      </c>
      <c r="W1" s="12" t="s">
        <v>90</v>
      </c>
      <c r="X1" s="12" t="s">
        <v>91</v>
      </c>
      <c r="Y1" s="12" t="s">
        <v>92</v>
      </c>
      <c r="Z1" s="12" t="s">
        <v>93</v>
      </c>
      <c r="AA1" s="12" t="s">
        <v>94</v>
      </c>
      <c r="AB1" s="12" t="s">
        <v>95</v>
      </c>
      <c r="AC1" s="12" t="s">
        <v>96</v>
      </c>
      <c r="AD1" s="12" t="s">
        <v>97</v>
      </c>
      <c r="AE1" s="12" t="s">
        <v>98</v>
      </c>
      <c r="AF1" s="12"/>
      <c r="AG1" s="12"/>
    </row>
    <row r="2">
      <c r="A2" s="12" t="s">
        <v>27</v>
      </c>
    </row>
    <row r="3">
      <c r="A3" s="12" t="s">
        <v>28</v>
      </c>
      <c r="B3" s="13">
        <f>'Sales and Costs'!B4+'Sales and Costs'!B11</f>
        <v>3070000</v>
      </c>
      <c r="C3" s="13">
        <f>'Sales and Costs'!C4+'Sales and Costs'!C11</f>
        <v>3070000</v>
      </c>
      <c r="D3" s="13">
        <f>'Sales and Costs'!D4+'Sales and Costs'!D11</f>
        <v>3070000</v>
      </c>
      <c r="E3" s="13">
        <f>'Sales and Costs'!E4+'Sales and Costs'!E11</f>
        <v>3070000</v>
      </c>
      <c r="F3" s="13">
        <f>'Sales and Costs'!F4+'Sales and Costs'!F11</f>
        <v>3070000</v>
      </c>
      <c r="G3" s="13">
        <f>'Sales and Costs'!G4+'Sales and Costs'!G11</f>
        <v>3070000</v>
      </c>
      <c r="H3" s="13">
        <f>'Sales and Costs'!H4+'Sales and Costs'!H11</f>
        <v>3070000</v>
      </c>
      <c r="I3" s="13">
        <f>'Sales and Costs'!I4+'Sales and Costs'!I11</f>
        <v>3070000</v>
      </c>
      <c r="J3" s="13">
        <f>'Sales and Costs'!J4+'Sales and Costs'!J11</f>
        <v>3070000</v>
      </c>
      <c r="K3" s="13">
        <f>'Sales and Costs'!K4+'Sales and Costs'!K11</f>
        <v>3070000</v>
      </c>
      <c r="L3" s="13">
        <f>'Sales and Costs'!L4+'Sales and Costs'!L11</f>
        <v>3070000</v>
      </c>
      <c r="M3" s="13">
        <f>'Sales and Costs'!M4+'Sales and Costs'!M11</f>
        <v>3070000</v>
      </c>
      <c r="N3" s="13">
        <f>'Sales and Costs'!N4+'Sales and Costs'!N11</f>
        <v>3070000</v>
      </c>
      <c r="O3" s="13">
        <f>'Sales and Costs'!O4+'Sales and Costs'!O11</f>
        <v>3070000</v>
      </c>
      <c r="P3" s="13">
        <f>'Sales and Costs'!P4+'Sales and Costs'!P11</f>
        <v>3070000</v>
      </c>
      <c r="Q3" s="13">
        <f>'Sales and Costs'!Q4+'Sales and Costs'!Q11</f>
        <v>3070000</v>
      </c>
      <c r="R3" s="13">
        <f>'Sales and Costs'!R4+'Sales and Costs'!R11</f>
        <v>3070000</v>
      </c>
      <c r="S3" s="13">
        <f>'Sales and Costs'!S4+'Sales and Costs'!S11</f>
        <v>3070000</v>
      </c>
      <c r="T3" s="13">
        <f>'Sales and Costs'!T4+'Sales and Costs'!T11</f>
        <v>3070000</v>
      </c>
      <c r="U3" s="13">
        <f>'Sales and Costs'!U4+'Sales and Costs'!U11</f>
        <v>3070000</v>
      </c>
      <c r="V3" s="13">
        <f>'Sales and Costs'!V4+'Sales and Costs'!V11</f>
        <v>3070000</v>
      </c>
      <c r="W3" s="13">
        <f>'Sales and Costs'!W4+'Sales and Costs'!W11</f>
        <v>3070000</v>
      </c>
      <c r="X3" s="13">
        <f>'Sales and Costs'!X4+'Sales and Costs'!X11</f>
        <v>3070000</v>
      </c>
      <c r="Y3" s="13">
        <f>'Sales and Costs'!Y4+'Sales and Costs'!Y11</f>
        <v>3070000</v>
      </c>
      <c r="Z3" s="13">
        <f>'Sales and Costs'!Z4+'Sales and Costs'!Z11</f>
        <v>3070000</v>
      </c>
      <c r="AA3" s="13">
        <f>'Sales and Costs'!AA4+'Sales and Costs'!AA11</f>
        <v>3070000</v>
      </c>
      <c r="AB3" s="13">
        <f>'Sales and Costs'!AB4+'Sales and Costs'!AB11</f>
        <v>3070000</v>
      </c>
      <c r="AC3" s="13">
        <f>'Sales and Costs'!AC4+'Sales and Costs'!AC11</f>
        <v>3070000</v>
      </c>
      <c r="AD3" s="13">
        <f>'Sales and Costs'!AD4+'Sales and Costs'!AD11</f>
        <v>3070000</v>
      </c>
      <c r="AE3" s="13">
        <f>'Sales and Costs'!AE4+'Sales and Costs'!AE11</f>
        <v>3070000</v>
      </c>
    </row>
    <row r="4">
      <c r="A4" s="12" t="s">
        <v>29</v>
      </c>
      <c r="B4" s="13">
        <f>'Sales and Costs'!B5+'Sales and Costs'!B12</f>
        <v>4470000</v>
      </c>
      <c r="C4" s="13">
        <f>'Sales and Costs'!C5+'Sales and Costs'!C12</f>
        <v>4470000</v>
      </c>
      <c r="D4" s="13">
        <f>'Sales and Costs'!D5+'Sales and Costs'!D12</f>
        <v>4470000</v>
      </c>
      <c r="E4" s="13">
        <f>'Sales and Costs'!E5+'Sales and Costs'!E12</f>
        <v>4470000</v>
      </c>
      <c r="F4" s="13">
        <f>'Sales and Costs'!F5+'Sales and Costs'!F12</f>
        <v>4470000</v>
      </c>
      <c r="G4" s="13">
        <f>'Sales and Costs'!G5+'Sales and Costs'!G12</f>
        <v>4470000</v>
      </c>
      <c r="H4" s="13">
        <f>'Sales and Costs'!H5+'Sales and Costs'!H12</f>
        <v>4470000</v>
      </c>
      <c r="I4" s="13">
        <f>'Sales and Costs'!I5+'Sales and Costs'!I12</f>
        <v>4470000</v>
      </c>
      <c r="J4" s="13">
        <f>'Sales and Costs'!J5+'Sales and Costs'!J12</f>
        <v>4470000</v>
      </c>
      <c r="K4" s="13">
        <f>'Sales and Costs'!K5+'Sales and Costs'!K12</f>
        <v>4470000</v>
      </c>
      <c r="L4" s="13">
        <f>'Sales and Costs'!L5+'Sales and Costs'!L12</f>
        <v>4470000</v>
      </c>
      <c r="M4" s="13">
        <f>'Sales and Costs'!M5+'Sales and Costs'!M12</f>
        <v>4470000</v>
      </c>
      <c r="N4" s="13">
        <f>'Sales and Costs'!N5+'Sales and Costs'!N12</f>
        <v>4470000</v>
      </c>
      <c r="O4" s="13">
        <f>'Sales and Costs'!O5+'Sales and Costs'!O12</f>
        <v>4470000</v>
      </c>
      <c r="P4" s="13">
        <f>'Sales and Costs'!P5+'Sales and Costs'!P12</f>
        <v>4470000</v>
      </c>
      <c r="Q4" s="13">
        <f>'Sales and Costs'!Q5+'Sales and Costs'!Q12</f>
        <v>4470000</v>
      </c>
      <c r="R4" s="13">
        <f>'Sales and Costs'!R5+'Sales and Costs'!R12</f>
        <v>4470000</v>
      </c>
      <c r="S4" s="13">
        <f>'Sales and Costs'!S5+'Sales and Costs'!S12</f>
        <v>4470000</v>
      </c>
      <c r="T4" s="13">
        <f>'Sales and Costs'!T5+'Sales and Costs'!T12</f>
        <v>4470000</v>
      </c>
      <c r="U4" s="13">
        <f>'Sales and Costs'!U5+'Sales and Costs'!U12</f>
        <v>4470000</v>
      </c>
      <c r="V4" s="13">
        <f>'Sales and Costs'!V5+'Sales and Costs'!V12</f>
        <v>4470000</v>
      </c>
      <c r="W4" s="13">
        <f>'Sales and Costs'!W5+'Sales and Costs'!W12</f>
        <v>4470000</v>
      </c>
      <c r="X4" s="13">
        <f>'Sales and Costs'!X5+'Sales and Costs'!X12</f>
        <v>4470000</v>
      </c>
      <c r="Y4" s="13">
        <f>'Sales and Costs'!Y5+'Sales and Costs'!Y12</f>
        <v>4470000</v>
      </c>
      <c r="Z4" s="13">
        <f>'Sales and Costs'!Z5+'Sales and Costs'!Z12</f>
        <v>4470000</v>
      </c>
      <c r="AA4" s="13">
        <f>'Sales and Costs'!AA5+'Sales and Costs'!AA12</f>
        <v>4470000</v>
      </c>
      <c r="AB4" s="13">
        <f>'Sales and Costs'!AB5+'Sales and Costs'!AB12</f>
        <v>4470000</v>
      </c>
      <c r="AC4" s="13">
        <f>'Sales and Costs'!AC5+'Sales and Costs'!AC12</f>
        <v>4470000</v>
      </c>
      <c r="AD4" s="13">
        <f>'Sales and Costs'!AD5+'Sales and Costs'!AD12</f>
        <v>4470000</v>
      </c>
      <c r="AE4" s="13">
        <f>'Sales and Costs'!AE5+'Sales and Costs'!AE12</f>
        <v>4470000</v>
      </c>
    </row>
    <row r="5">
      <c r="A5" s="12" t="s">
        <v>30</v>
      </c>
      <c r="B5" s="13">
        <f>'Sales and Costs'!B6+'Sales and Costs'!B13</f>
        <v>2100000</v>
      </c>
      <c r="C5" s="13">
        <f>'Sales and Costs'!C6+'Sales and Costs'!C13</f>
        <v>2100000</v>
      </c>
      <c r="D5" s="13">
        <f>'Sales and Costs'!D6+'Sales and Costs'!D13</f>
        <v>2100000</v>
      </c>
      <c r="E5" s="13">
        <f>'Sales and Costs'!E6+'Sales and Costs'!E13</f>
        <v>2100000</v>
      </c>
      <c r="F5" s="13">
        <f>'Sales and Costs'!F6+'Sales and Costs'!F13</f>
        <v>2100000</v>
      </c>
      <c r="G5" s="13">
        <f>'Sales and Costs'!G6+'Sales and Costs'!G13</f>
        <v>2100000</v>
      </c>
      <c r="H5" s="13">
        <f>'Sales and Costs'!H6+'Sales and Costs'!H13</f>
        <v>2100000</v>
      </c>
      <c r="I5" s="13">
        <f>'Sales and Costs'!I6+'Sales and Costs'!I13</f>
        <v>2100000</v>
      </c>
      <c r="J5" s="13">
        <f>'Sales and Costs'!J6+'Sales and Costs'!J13</f>
        <v>2100000</v>
      </c>
      <c r="K5" s="13">
        <f>'Sales and Costs'!K6+'Sales and Costs'!K13</f>
        <v>2100000</v>
      </c>
      <c r="L5" s="13">
        <f>'Sales and Costs'!L6+'Sales and Costs'!L13</f>
        <v>2100000</v>
      </c>
      <c r="M5" s="13">
        <f>'Sales and Costs'!M6+'Sales and Costs'!M13</f>
        <v>2100000</v>
      </c>
      <c r="N5" s="13">
        <f>'Sales and Costs'!N6+'Sales and Costs'!N13</f>
        <v>2100000</v>
      </c>
      <c r="O5" s="13">
        <f>'Sales and Costs'!O6+'Sales and Costs'!O13</f>
        <v>2100000</v>
      </c>
      <c r="P5" s="13">
        <f>'Sales and Costs'!P6+'Sales and Costs'!P13</f>
        <v>2100000</v>
      </c>
      <c r="Q5" s="13">
        <f>'Sales and Costs'!Q6+'Sales and Costs'!Q13</f>
        <v>2100000</v>
      </c>
      <c r="R5" s="13">
        <f>'Sales and Costs'!R6+'Sales and Costs'!R13</f>
        <v>2100000</v>
      </c>
      <c r="S5" s="13">
        <f>'Sales and Costs'!S6+'Sales and Costs'!S13</f>
        <v>2100000</v>
      </c>
      <c r="T5" s="13">
        <f>'Sales and Costs'!T6+'Sales and Costs'!T13</f>
        <v>2100000</v>
      </c>
      <c r="U5" s="13">
        <f>'Sales and Costs'!U6+'Sales and Costs'!U13</f>
        <v>2100000</v>
      </c>
      <c r="V5" s="13">
        <f>'Sales and Costs'!V6+'Sales and Costs'!V13</f>
        <v>2100000</v>
      </c>
      <c r="W5" s="13">
        <f>'Sales and Costs'!W6+'Sales and Costs'!W13</f>
        <v>2100000</v>
      </c>
      <c r="X5" s="13">
        <f>'Sales and Costs'!X6+'Sales and Costs'!X13</f>
        <v>2100000</v>
      </c>
      <c r="Y5" s="13">
        <f>'Sales and Costs'!Y6+'Sales and Costs'!Y13</f>
        <v>2100000</v>
      </c>
      <c r="Z5" s="13">
        <f>'Sales and Costs'!Z6+'Sales and Costs'!Z13</f>
        <v>2100000</v>
      </c>
      <c r="AA5" s="13">
        <f>'Sales and Costs'!AA6+'Sales and Costs'!AA13</f>
        <v>2100000</v>
      </c>
      <c r="AB5" s="13">
        <f>'Sales and Costs'!AB6+'Sales and Costs'!AB13</f>
        <v>2100000</v>
      </c>
      <c r="AC5" s="13">
        <f>'Sales and Costs'!AC6+'Sales and Costs'!AC13</f>
        <v>2100000</v>
      </c>
      <c r="AD5" s="13">
        <f>'Sales and Costs'!AD6+'Sales and Costs'!AD13</f>
        <v>2100000</v>
      </c>
      <c r="AE5" s="13">
        <f>'Sales and Costs'!AE6+'Sales and Costs'!AE13</f>
        <v>2100000</v>
      </c>
    </row>
    <row r="6">
      <c r="A6" s="12" t="s">
        <v>31</v>
      </c>
      <c r="B6" s="13">
        <f>'Sales and Costs'!B7+'Sales and Costs'!B14</f>
        <v>7200000</v>
      </c>
      <c r="C6" s="13">
        <f>'Sales and Costs'!C7+'Sales and Costs'!C14</f>
        <v>7200000</v>
      </c>
      <c r="D6" s="13">
        <f>'Sales and Costs'!D7+'Sales and Costs'!D14</f>
        <v>7200000</v>
      </c>
      <c r="E6" s="13">
        <f>'Sales and Costs'!E7+'Sales and Costs'!E14</f>
        <v>7200000</v>
      </c>
      <c r="F6" s="13">
        <f>'Sales and Costs'!F7+'Sales and Costs'!F14</f>
        <v>7200000</v>
      </c>
      <c r="G6" s="13">
        <f>'Sales and Costs'!G7+'Sales and Costs'!G14</f>
        <v>7200000</v>
      </c>
      <c r="H6" s="13">
        <f>'Sales and Costs'!H7+'Sales and Costs'!H14</f>
        <v>7200000</v>
      </c>
      <c r="I6" s="13">
        <f>'Sales and Costs'!I7+'Sales and Costs'!I14</f>
        <v>7200000</v>
      </c>
      <c r="J6" s="13">
        <f>'Sales and Costs'!J7+'Sales and Costs'!J14</f>
        <v>7200000</v>
      </c>
      <c r="K6" s="13">
        <f>'Sales and Costs'!K7+'Sales and Costs'!K14</f>
        <v>7200000</v>
      </c>
      <c r="L6" s="13">
        <f>'Sales and Costs'!L7+'Sales and Costs'!L14</f>
        <v>7200000</v>
      </c>
      <c r="M6" s="13">
        <f>'Sales and Costs'!M7+'Sales and Costs'!M14</f>
        <v>7200000</v>
      </c>
      <c r="N6" s="13">
        <f>'Sales and Costs'!N7+'Sales and Costs'!N14</f>
        <v>7200000</v>
      </c>
      <c r="O6" s="13">
        <f>'Sales and Costs'!O7+'Sales and Costs'!O14</f>
        <v>7200000</v>
      </c>
      <c r="P6" s="13">
        <f>'Sales and Costs'!P7+'Sales and Costs'!P14</f>
        <v>7200000</v>
      </c>
      <c r="Q6" s="13">
        <f>'Sales and Costs'!Q7+'Sales and Costs'!Q14</f>
        <v>7200000</v>
      </c>
      <c r="R6" s="13">
        <f>'Sales and Costs'!R7+'Sales and Costs'!R14</f>
        <v>7200000</v>
      </c>
      <c r="S6" s="13">
        <f>'Sales and Costs'!S7+'Sales and Costs'!S14</f>
        <v>7200000</v>
      </c>
      <c r="T6" s="13">
        <f>'Sales and Costs'!T7+'Sales and Costs'!T14</f>
        <v>7200000</v>
      </c>
      <c r="U6" s="13">
        <f>'Sales and Costs'!U7+'Sales and Costs'!U14</f>
        <v>7200000</v>
      </c>
      <c r="V6" s="13">
        <f>'Sales and Costs'!V7+'Sales and Costs'!V14</f>
        <v>7200000</v>
      </c>
      <c r="W6" s="13">
        <f>'Sales and Costs'!W7+'Sales and Costs'!W14</f>
        <v>7200000</v>
      </c>
      <c r="X6" s="13">
        <f>'Sales and Costs'!X7+'Sales and Costs'!X14</f>
        <v>7200000</v>
      </c>
      <c r="Y6" s="13">
        <f>'Sales and Costs'!Y7+'Sales and Costs'!Y14</f>
        <v>7200000</v>
      </c>
      <c r="Z6" s="13">
        <f>'Sales and Costs'!Z7+'Sales and Costs'!Z14</f>
        <v>7200000</v>
      </c>
      <c r="AA6" s="13">
        <f>'Sales and Costs'!AA7+'Sales and Costs'!AA14</f>
        <v>7200000</v>
      </c>
      <c r="AB6" s="13">
        <f>'Sales and Costs'!AB7+'Sales and Costs'!AB14</f>
        <v>7200000</v>
      </c>
      <c r="AC6" s="13">
        <f>'Sales and Costs'!AC7+'Sales and Costs'!AC14</f>
        <v>7200000</v>
      </c>
      <c r="AD6" s="13">
        <f>'Sales and Costs'!AD7+'Sales and Costs'!AD14</f>
        <v>7200000</v>
      </c>
      <c r="AE6" s="13">
        <f>'Sales and Costs'!AE7+'Sales and Costs'!AE14</f>
        <v>7200000</v>
      </c>
    </row>
    <row r="7">
      <c r="A7" s="12" t="s">
        <v>100</v>
      </c>
      <c r="B7" s="13">
        <f t="shared" ref="B7:AE7" si="1">SUM(B3:B6)</f>
        <v>16840000</v>
      </c>
      <c r="C7" s="13">
        <f t="shared" si="1"/>
        <v>16840000</v>
      </c>
      <c r="D7" s="13">
        <f t="shared" si="1"/>
        <v>16840000</v>
      </c>
      <c r="E7" s="13">
        <f t="shared" si="1"/>
        <v>16840000</v>
      </c>
      <c r="F7" s="13">
        <f t="shared" si="1"/>
        <v>16840000</v>
      </c>
      <c r="G7" s="13">
        <f t="shared" si="1"/>
        <v>16840000</v>
      </c>
      <c r="H7" s="13">
        <f t="shared" si="1"/>
        <v>16840000</v>
      </c>
      <c r="I7" s="13">
        <f t="shared" si="1"/>
        <v>16840000</v>
      </c>
      <c r="J7" s="13">
        <f t="shared" si="1"/>
        <v>16840000</v>
      </c>
      <c r="K7" s="13">
        <f t="shared" si="1"/>
        <v>16840000</v>
      </c>
      <c r="L7" s="13">
        <f t="shared" si="1"/>
        <v>16840000</v>
      </c>
      <c r="M7" s="13">
        <f t="shared" si="1"/>
        <v>16840000</v>
      </c>
      <c r="N7" s="13">
        <f t="shared" si="1"/>
        <v>16840000</v>
      </c>
      <c r="O7" s="13">
        <f t="shared" si="1"/>
        <v>16840000</v>
      </c>
      <c r="P7" s="13">
        <f t="shared" si="1"/>
        <v>16840000</v>
      </c>
      <c r="Q7" s="13">
        <f t="shared" si="1"/>
        <v>16840000</v>
      </c>
      <c r="R7" s="13">
        <f t="shared" si="1"/>
        <v>16840000</v>
      </c>
      <c r="S7" s="13">
        <f t="shared" si="1"/>
        <v>16840000</v>
      </c>
      <c r="T7" s="13">
        <f t="shared" si="1"/>
        <v>16840000</v>
      </c>
      <c r="U7" s="13">
        <f t="shared" si="1"/>
        <v>16840000</v>
      </c>
      <c r="V7" s="13">
        <f t="shared" si="1"/>
        <v>16840000</v>
      </c>
      <c r="W7" s="13">
        <f t="shared" si="1"/>
        <v>16840000</v>
      </c>
      <c r="X7" s="13">
        <f t="shared" si="1"/>
        <v>16840000</v>
      </c>
      <c r="Y7" s="13">
        <f t="shared" si="1"/>
        <v>16840000</v>
      </c>
      <c r="Z7" s="13">
        <f t="shared" si="1"/>
        <v>16840000</v>
      </c>
      <c r="AA7" s="13">
        <f t="shared" si="1"/>
        <v>16840000</v>
      </c>
      <c r="AB7" s="13">
        <f t="shared" si="1"/>
        <v>16840000</v>
      </c>
      <c r="AC7" s="13">
        <f t="shared" si="1"/>
        <v>16840000</v>
      </c>
      <c r="AD7" s="13">
        <f t="shared" si="1"/>
        <v>16840000</v>
      </c>
      <c r="AE7" s="13">
        <f t="shared" si="1"/>
        <v>16840000</v>
      </c>
    </row>
    <row r="9">
      <c r="A9" s="12" t="s">
        <v>116</v>
      </c>
    </row>
    <row r="10">
      <c r="A10" s="12" t="s">
        <v>28</v>
      </c>
      <c r="B10" s="13">
        <f t="shared" ref="B10:AE10" si="2">B3</f>
        <v>3070000</v>
      </c>
      <c r="C10" s="13">
        <f t="shared" si="2"/>
        <v>3070000</v>
      </c>
      <c r="D10" s="13">
        <f t="shared" si="2"/>
        <v>3070000</v>
      </c>
      <c r="E10" s="13">
        <f t="shared" si="2"/>
        <v>3070000</v>
      </c>
      <c r="F10" s="13">
        <f t="shared" si="2"/>
        <v>3070000</v>
      </c>
      <c r="G10" s="13">
        <f t="shared" si="2"/>
        <v>3070000</v>
      </c>
      <c r="H10" s="13">
        <f t="shared" si="2"/>
        <v>3070000</v>
      </c>
      <c r="I10" s="13">
        <f t="shared" si="2"/>
        <v>3070000</v>
      </c>
      <c r="J10" s="13">
        <f t="shared" si="2"/>
        <v>3070000</v>
      </c>
      <c r="K10" s="13">
        <f t="shared" si="2"/>
        <v>3070000</v>
      </c>
      <c r="L10" s="13">
        <f t="shared" si="2"/>
        <v>3070000</v>
      </c>
      <c r="M10" s="13">
        <f t="shared" si="2"/>
        <v>3070000</v>
      </c>
      <c r="N10" s="13">
        <f t="shared" si="2"/>
        <v>3070000</v>
      </c>
      <c r="O10" s="13">
        <f t="shared" si="2"/>
        <v>3070000</v>
      </c>
      <c r="P10" s="13">
        <f t="shared" si="2"/>
        <v>3070000</v>
      </c>
      <c r="Q10" s="13">
        <f t="shared" si="2"/>
        <v>3070000</v>
      </c>
      <c r="R10" s="13">
        <f t="shared" si="2"/>
        <v>3070000</v>
      </c>
      <c r="S10" s="13">
        <f t="shared" si="2"/>
        <v>3070000</v>
      </c>
      <c r="T10" s="13">
        <f t="shared" si="2"/>
        <v>3070000</v>
      </c>
      <c r="U10" s="13">
        <f t="shared" si="2"/>
        <v>3070000</v>
      </c>
      <c r="V10" s="13">
        <f t="shared" si="2"/>
        <v>3070000</v>
      </c>
      <c r="W10" s="13">
        <f t="shared" si="2"/>
        <v>3070000</v>
      </c>
      <c r="X10" s="13">
        <f t="shared" si="2"/>
        <v>3070000</v>
      </c>
      <c r="Y10" s="13">
        <f t="shared" si="2"/>
        <v>3070000</v>
      </c>
      <c r="Z10" s="13">
        <f t="shared" si="2"/>
        <v>3070000</v>
      </c>
      <c r="AA10" s="13">
        <f t="shared" si="2"/>
        <v>3070000</v>
      </c>
      <c r="AB10" s="13">
        <f t="shared" si="2"/>
        <v>3070000</v>
      </c>
      <c r="AC10" s="13">
        <f t="shared" si="2"/>
        <v>3070000</v>
      </c>
      <c r="AD10" s="13">
        <f t="shared" si="2"/>
        <v>3070000</v>
      </c>
      <c r="AE10" s="13">
        <f t="shared" si="2"/>
        <v>3070000</v>
      </c>
    </row>
    <row r="11">
      <c r="A11" s="12" t="s">
        <v>29</v>
      </c>
      <c r="B11" s="12">
        <v>0.0</v>
      </c>
      <c r="C11" s="12">
        <v>0.0</v>
      </c>
      <c r="D11" s="13">
        <f>B4+C4+D4</f>
        <v>13410000</v>
      </c>
      <c r="E11" s="12">
        <v>0.0</v>
      </c>
      <c r="F11" s="12">
        <v>0.0</v>
      </c>
      <c r="G11" s="13">
        <f>E4+F4+G4</f>
        <v>13410000</v>
      </c>
      <c r="H11" s="12">
        <v>0.0</v>
      </c>
      <c r="I11" s="12">
        <v>0.0</v>
      </c>
      <c r="J11" s="13">
        <f>H4+I4+J4</f>
        <v>13410000</v>
      </c>
      <c r="K11" s="12">
        <v>0.0</v>
      </c>
      <c r="L11" s="12">
        <v>0.0</v>
      </c>
      <c r="M11" s="13">
        <f>K4+L4+M4</f>
        <v>13410000</v>
      </c>
      <c r="N11" s="12">
        <v>0.0</v>
      </c>
      <c r="O11" s="12">
        <v>0.0</v>
      </c>
      <c r="P11" s="13">
        <f>N4+O4+P4</f>
        <v>13410000</v>
      </c>
      <c r="Q11" s="12">
        <v>0.0</v>
      </c>
      <c r="R11" s="12">
        <v>0.0</v>
      </c>
      <c r="S11" s="13">
        <f>Q4+R4+S4</f>
        <v>13410000</v>
      </c>
      <c r="T11" s="12">
        <v>0.0</v>
      </c>
      <c r="U11" s="12">
        <v>0.0</v>
      </c>
      <c r="V11" s="13">
        <f>T4+U4+V4</f>
        <v>13410000</v>
      </c>
      <c r="W11" s="12">
        <v>0.0</v>
      </c>
      <c r="X11" s="12">
        <v>0.0</v>
      </c>
      <c r="Y11" s="13">
        <f>W4+X4+Y4</f>
        <v>13410000</v>
      </c>
      <c r="Z11" s="12">
        <v>0.0</v>
      </c>
      <c r="AA11" s="12">
        <v>0.0</v>
      </c>
      <c r="AB11" s="13">
        <f>Z4+AA4+AB4</f>
        <v>13410000</v>
      </c>
      <c r="AC11" s="12">
        <v>0.0</v>
      </c>
      <c r="AD11" s="12">
        <v>0.0</v>
      </c>
      <c r="AE11" s="13">
        <f>AC4+AD4+AE4</f>
        <v>13410000</v>
      </c>
    </row>
    <row r="12">
      <c r="A12" s="12" t="s">
        <v>30</v>
      </c>
      <c r="B12" s="12">
        <v>0.0</v>
      </c>
      <c r="C12" s="12">
        <v>0.0</v>
      </c>
      <c r="D12" s="12">
        <v>0.0</v>
      </c>
      <c r="E12" s="13">
        <f>B5+C5+D5+E5</f>
        <v>8400000</v>
      </c>
      <c r="F12" s="12">
        <v>0.0</v>
      </c>
      <c r="G12" s="12">
        <v>0.0</v>
      </c>
      <c r="H12" s="12">
        <v>0.0</v>
      </c>
      <c r="I12" s="13">
        <f>F5+G5+H5+I5</f>
        <v>8400000</v>
      </c>
      <c r="J12" s="12">
        <v>0.0</v>
      </c>
      <c r="K12" s="12">
        <v>0.0</v>
      </c>
      <c r="L12" s="12">
        <v>0.0</v>
      </c>
      <c r="M12" s="13">
        <f>J5+K5+L5+M5</f>
        <v>8400000</v>
      </c>
      <c r="N12" s="12">
        <v>0.0</v>
      </c>
      <c r="O12" s="12">
        <v>0.0</v>
      </c>
      <c r="P12" s="12">
        <v>0.0</v>
      </c>
      <c r="Q12" s="13">
        <f>N5+O5+P5+Q5</f>
        <v>8400000</v>
      </c>
      <c r="R12" s="12">
        <v>0.0</v>
      </c>
      <c r="S12" s="12">
        <v>0.0</v>
      </c>
      <c r="T12" s="12">
        <v>0.0</v>
      </c>
      <c r="U12" s="13">
        <f>R5+S5+T5+U5</f>
        <v>8400000</v>
      </c>
      <c r="V12" s="12">
        <v>0.0</v>
      </c>
      <c r="W12" s="12">
        <v>0.0</v>
      </c>
      <c r="X12" s="12">
        <v>0.0</v>
      </c>
      <c r="Y12" s="13">
        <f>V5+W5+X5+Y5</f>
        <v>8400000</v>
      </c>
      <c r="Z12" s="12">
        <v>0.0</v>
      </c>
      <c r="AA12" s="12">
        <v>0.0</v>
      </c>
      <c r="AB12" s="12">
        <v>0.0</v>
      </c>
      <c r="AC12" s="13">
        <f>Z5+AA5+AB5+AC5</f>
        <v>8400000</v>
      </c>
      <c r="AD12" s="12">
        <v>0.0</v>
      </c>
      <c r="AE12" s="12">
        <v>0.0</v>
      </c>
    </row>
    <row r="13">
      <c r="A13" s="12" t="s">
        <v>31</v>
      </c>
      <c r="B13" s="12">
        <v>0.0</v>
      </c>
      <c r="C13" s="13">
        <f>B6+C6</f>
        <v>14400000</v>
      </c>
      <c r="D13" s="12">
        <v>0.0</v>
      </c>
      <c r="E13" s="13">
        <f>D6+E6</f>
        <v>14400000</v>
      </c>
      <c r="F13" s="12">
        <v>0.0</v>
      </c>
      <c r="G13" s="13">
        <f>F6+G6</f>
        <v>14400000</v>
      </c>
      <c r="H13" s="12">
        <v>0.0</v>
      </c>
      <c r="I13" s="13">
        <f>H6+I6</f>
        <v>14400000</v>
      </c>
      <c r="J13" s="12">
        <v>0.0</v>
      </c>
      <c r="K13" s="13">
        <f>J6+K6</f>
        <v>14400000</v>
      </c>
      <c r="L13" s="12">
        <v>0.0</v>
      </c>
      <c r="M13" s="13">
        <f>L6+M6</f>
        <v>14400000</v>
      </c>
      <c r="N13" s="12">
        <v>0.0</v>
      </c>
      <c r="O13" s="13">
        <f>N6+O6</f>
        <v>14400000</v>
      </c>
      <c r="P13" s="12">
        <v>0.0</v>
      </c>
      <c r="Q13" s="13">
        <f>P6+Q6</f>
        <v>14400000</v>
      </c>
      <c r="R13" s="12">
        <v>0.0</v>
      </c>
      <c r="S13" s="13">
        <f>R6+S6</f>
        <v>14400000</v>
      </c>
      <c r="T13" s="12">
        <v>0.0</v>
      </c>
      <c r="U13" s="13">
        <f>T6+U6</f>
        <v>14400000</v>
      </c>
      <c r="V13" s="12">
        <v>0.0</v>
      </c>
      <c r="W13" s="13">
        <f>V6+W6</f>
        <v>14400000</v>
      </c>
      <c r="X13" s="12">
        <v>0.0</v>
      </c>
      <c r="Y13" s="13">
        <f>X6+Y6</f>
        <v>14400000</v>
      </c>
      <c r="Z13" s="12">
        <v>0.0</v>
      </c>
      <c r="AA13" s="13">
        <f>Z6+AA6</f>
        <v>14400000</v>
      </c>
      <c r="AB13" s="12">
        <v>0.0</v>
      </c>
      <c r="AC13" s="13">
        <f>AB6+AC6</f>
        <v>14400000</v>
      </c>
      <c r="AD13" s="12">
        <v>0.0</v>
      </c>
      <c r="AE13" s="13">
        <f>AD6+AE6</f>
        <v>14400000</v>
      </c>
    </row>
    <row r="14">
      <c r="A14" s="12" t="s">
        <v>100</v>
      </c>
      <c r="B14" s="13">
        <f t="shared" ref="B14:AE14" si="3">SUM(B10:B13)</f>
        <v>3070000</v>
      </c>
      <c r="C14" s="13">
        <f t="shared" si="3"/>
        <v>17470000</v>
      </c>
      <c r="D14" s="13">
        <f t="shared" si="3"/>
        <v>16480000</v>
      </c>
      <c r="E14" s="13">
        <f t="shared" si="3"/>
        <v>25870000</v>
      </c>
      <c r="F14" s="13">
        <f t="shared" si="3"/>
        <v>3070000</v>
      </c>
      <c r="G14" s="13">
        <f t="shared" si="3"/>
        <v>30880000</v>
      </c>
      <c r="H14" s="13">
        <f t="shared" si="3"/>
        <v>3070000</v>
      </c>
      <c r="I14" s="13">
        <f t="shared" si="3"/>
        <v>25870000</v>
      </c>
      <c r="J14" s="13">
        <f t="shared" si="3"/>
        <v>16480000</v>
      </c>
      <c r="K14" s="13">
        <f t="shared" si="3"/>
        <v>17470000</v>
      </c>
      <c r="L14" s="13">
        <f t="shared" si="3"/>
        <v>3070000</v>
      </c>
      <c r="M14" s="13">
        <f t="shared" si="3"/>
        <v>39280000</v>
      </c>
      <c r="N14" s="13">
        <f t="shared" si="3"/>
        <v>3070000</v>
      </c>
      <c r="O14" s="13">
        <f t="shared" si="3"/>
        <v>17470000</v>
      </c>
      <c r="P14" s="13">
        <f t="shared" si="3"/>
        <v>16480000</v>
      </c>
      <c r="Q14" s="13">
        <f t="shared" si="3"/>
        <v>25870000</v>
      </c>
      <c r="R14" s="13">
        <f t="shared" si="3"/>
        <v>3070000</v>
      </c>
      <c r="S14" s="13">
        <f t="shared" si="3"/>
        <v>30880000</v>
      </c>
      <c r="T14" s="13">
        <f t="shared" si="3"/>
        <v>3070000</v>
      </c>
      <c r="U14" s="13">
        <f t="shared" si="3"/>
        <v>25870000</v>
      </c>
      <c r="V14" s="13">
        <f t="shared" si="3"/>
        <v>16480000</v>
      </c>
      <c r="W14" s="13">
        <f t="shared" si="3"/>
        <v>17470000</v>
      </c>
      <c r="X14" s="13">
        <f t="shared" si="3"/>
        <v>3070000</v>
      </c>
      <c r="Y14" s="13">
        <f t="shared" si="3"/>
        <v>39280000</v>
      </c>
      <c r="Z14" s="13">
        <f t="shared" si="3"/>
        <v>3070000</v>
      </c>
      <c r="AA14" s="13">
        <f t="shared" si="3"/>
        <v>17470000</v>
      </c>
      <c r="AB14" s="13">
        <f t="shared" si="3"/>
        <v>16480000</v>
      </c>
      <c r="AC14" s="13">
        <f t="shared" si="3"/>
        <v>25870000</v>
      </c>
      <c r="AD14" s="13">
        <f t="shared" si="3"/>
        <v>3070000</v>
      </c>
      <c r="AE14" s="13">
        <f t="shared" si="3"/>
        <v>30880000</v>
      </c>
    </row>
    <row r="16">
      <c r="A16" s="12" t="s">
        <v>117</v>
      </c>
    </row>
    <row r="17">
      <c r="A17" s="12" t="s">
        <v>28</v>
      </c>
      <c r="B17" s="13">
        <f t="shared" ref="B17:B20" si="5">B3-B10</f>
        <v>0</v>
      </c>
      <c r="C17" s="13">
        <f t="shared" ref="C17:AE17" si="4">B17+C3-C10</f>
        <v>0</v>
      </c>
      <c r="D17" s="13">
        <f t="shared" si="4"/>
        <v>0</v>
      </c>
      <c r="E17" s="13">
        <f t="shared" si="4"/>
        <v>0</v>
      </c>
      <c r="F17" s="13">
        <f t="shared" si="4"/>
        <v>0</v>
      </c>
      <c r="G17" s="13">
        <f t="shared" si="4"/>
        <v>0</v>
      </c>
      <c r="H17" s="13">
        <f t="shared" si="4"/>
        <v>0</v>
      </c>
      <c r="I17" s="13">
        <f t="shared" si="4"/>
        <v>0</v>
      </c>
      <c r="J17" s="13">
        <f t="shared" si="4"/>
        <v>0</v>
      </c>
      <c r="K17" s="13">
        <f t="shared" si="4"/>
        <v>0</v>
      </c>
      <c r="L17" s="13">
        <f t="shared" si="4"/>
        <v>0</v>
      </c>
      <c r="M17" s="13">
        <f t="shared" si="4"/>
        <v>0</v>
      </c>
      <c r="N17" s="13">
        <f t="shared" si="4"/>
        <v>0</v>
      </c>
      <c r="O17" s="13">
        <f t="shared" si="4"/>
        <v>0</v>
      </c>
      <c r="P17" s="13">
        <f t="shared" si="4"/>
        <v>0</v>
      </c>
      <c r="Q17" s="13">
        <f t="shared" si="4"/>
        <v>0</v>
      </c>
      <c r="R17" s="13">
        <f t="shared" si="4"/>
        <v>0</v>
      </c>
      <c r="S17" s="13">
        <f t="shared" si="4"/>
        <v>0</v>
      </c>
      <c r="T17" s="13">
        <f t="shared" si="4"/>
        <v>0</v>
      </c>
      <c r="U17" s="13">
        <f t="shared" si="4"/>
        <v>0</v>
      </c>
      <c r="V17" s="13">
        <f t="shared" si="4"/>
        <v>0</v>
      </c>
      <c r="W17" s="13">
        <f t="shared" si="4"/>
        <v>0</v>
      </c>
      <c r="X17" s="13">
        <f t="shared" si="4"/>
        <v>0</v>
      </c>
      <c r="Y17" s="13">
        <f t="shared" si="4"/>
        <v>0</v>
      </c>
      <c r="Z17" s="13">
        <f t="shared" si="4"/>
        <v>0</v>
      </c>
      <c r="AA17" s="13">
        <f t="shared" si="4"/>
        <v>0</v>
      </c>
      <c r="AB17" s="13">
        <f t="shared" si="4"/>
        <v>0</v>
      </c>
      <c r="AC17" s="13">
        <f t="shared" si="4"/>
        <v>0</v>
      </c>
      <c r="AD17" s="13">
        <f t="shared" si="4"/>
        <v>0</v>
      </c>
      <c r="AE17" s="13">
        <f t="shared" si="4"/>
        <v>0</v>
      </c>
    </row>
    <row r="18">
      <c r="A18" s="12" t="s">
        <v>29</v>
      </c>
      <c r="B18" s="13">
        <f t="shared" si="5"/>
        <v>4470000</v>
      </c>
      <c r="C18" s="13">
        <f t="shared" ref="C18:AE18" si="6">B18+C4-C11</f>
        <v>8940000</v>
      </c>
      <c r="D18" s="13">
        <f t="shared" si="6"/>
        <v>0</v>
      </c>
      <c r="E18" s="13">
        <f t="shared" si="6"/>
        <v>4470000</v>
      </c>
      <c r="F18" s="13">
        <f t="shared" si="6"/>
        <v>8940000</v>
      </c>
      <c r="G18" s="13">
        <f t="shared" si="6"/>
        <v>0</v>
      </c>
      <c r="H18" s="13">
        <f t="shared" si="6"/>
        <v>4470000</v>
      </c>
      <c r="I18" s="13">
        <f t="shared" si="6"/>
        <v>8940000</v>
      </c>
      <c r="J18" s="13">
        <f t="shared" si="6"/>
        <v>0</v>
      </c>
      <c r="K18" s="13">
        <f t="shared" si="6"/>
        <v>4470000</v>
      </c>
      <c r="L18" s="13">
        <f t="shared" si="6"/>
        <v>8940000</v>
      </c>
      <c r="M18" s="13">
        <f t="shared" si="6"/>
        <v>0</v>
      </c>
      <c r="N18" s="13">
        <f t="shared" si="6"/>
        <v>4470000</v>
      </c>
      <c r="O18" s="13">
        <f t="shared" si="6"/>
        <v>8940000</v>
      </c>
      <c r="P18" s="13">
        <f t="shared" si="6"/>
        <v>0</v>
      </c>
      <c r="Q18" s="13">
        <f t="shared" si="6"/>
        <v>4470000</v>
      </c>
      <c r="R18" s="13">
        <f t="shared" si="6"/>
        <v>8940000</v>
      </c>
      <c r="S18" s="13">
        <f t="shared" si="6"/>
        <v>0</v>
      </c>
      <c r="T18" s="13">
        <f t="shared" si="6"/>
        <v>4470000</v>
      </c>
      <c r="U18" s="13">
        <f t="shared" si="6"/>
        <v>8940000</v>
      </c>
      <c r="V18" s="13">
        <f t="shared" si="6"/>
        <v>0</v>
      </c>
      <c r="W18" s="13">
        <f t="shared" si="6"/>
        <v>4470000</v>
      </c>
      <c r="X18" s="13">
        <f t="shared" si="6"/>
        <v>8940000</v>
      </c>
      <c r="Y18" s="13">
        <f t="shared" si="6"/>
        <v>0</v>
      </c>
      <c r="Z18" s="13">
        <f t="shared" si="6"/>
        <v>4470000</v>
      </c>
      <c r="AA18" s="13">
        <f t="shared" si="6"/>
        <v>8940000</v>
      </c>
      <c r="AB18" s="13">
        <f t="shared" si="6"/>
        <v>0</v>
      </c>
      <c r="AC18" s="13">
        <f t="shared" si="6"/>
        <v>4470000</v>
      </c>
      <c r="AD18" s="13">
        <f t="shared" si="6"/>
        <v>8940000</v>
      </c>
      <c r="AE18" s="13">
        <f t="shared" si="6"/>
        <v>0</v>
      </c>
    </row>
    <row r="19">
      <c r="A19" s="12" t="s">
        <v>30</v>
      </c>
      <c r="B19" s="13">
        <f t="shared" si="5"/>
        <v>2100000</v>
      </c>
      <c r="C19" s="13">
        <f t="shared" ref="C19:AE19" si="7">B19+C5-C12</f>
        <v>4200000</v>
      </c>
      <c r="D19" s="13">
        <f t="shared" si="7"/>
        <v>6300000</v>
      </c>
      <c r="E19" s="13">
        <f t="shared" si="7"/>
        <v>0</v>
      </c>
      <c r="F19" s="13">
        <f t="shared" si="7"/>
        <v>2100000</v>
      </c>
      <c r="G19" s="13">
        <f t="shared" si="7"/>
        <v>4200000</v>
      </c>
      <c r="H19" s="13">
        <f t="shared" si="7"/>
        <v>6300000</v>
      </c>
      <c r="I19" s="13">
        <f t="shared" si="7"/>
        <v>0</v>
      </c>
      <c r="J19" s="13">
        <f t="shared" si="7"/>
        <v>2100000</v>
      </c>
      <c r="K19" s="13">
        <f t="shared" si="7"/>
        <v>4200000</v>
      </c>
      <c r="L19" s="13">
        <f t="shared" si="7"/>
        <v>6300000</v>
      </c>
      <c r="M19" s="13">
        <f t="shared" si="7"/>
        <v>0</v>
      </c>
      <c r="N19" s="13">
        <f t="shared" si="7"/>
        <v>2100000</v>
      </c>
      <c r="O19" s="13">
        <f t="shared" si="7"/>
        <v>4200000</v>
      </c>
      <c r="P19" s="13">
        <f t="shared" si="7"/>
        <v>6300000</v>
      </c>
      <c r="Q19" s="13">
        <f t="shared" si="7"/>
        <v>0</v>
      </c>
      <c r="R19" s="13">
        <f t="shared" si="7"/>
        <v>2100000</v>
      </c>
      <c r="S19" s="13">
        <f t="shared" si="7"/>
        <v>4200000</v>
      </c>
      <c r="T19" s="13">
        <f t="shared" si="7"/>
        <v>6300000</v>
      </c>
      <c r="U19" s="13">
        <f t="shared" si="7"/>
        <v>0</v>
      </c>
      <c r="V19" s="13">
        <f t="shared" si="7"/>
        <v>2100000</v>
      </c>
      <c r="W19" s="13">
        <f t="shared" si="7"/>
        <v>4200000</v>
      </c>
      <c r="X19" s="13">
        <f t="shared" si="7"/>
        <v>6300000</v>
      </c>
      <c r="Y19" s="13">
        <f t="shared" si="7"/>
        <v>0</v>
      </c>
      <c r="Z19" s="13">
        <f t="shared" si="7"/>
        <v>2100000</v>
      </c>
      <c r="AA19" s="13">
        <f t="shared" si="7"/>
        <v>4200000</v>
      </c>
      <c r="AB19" s="13">
        <f t="shared" si="7"/>
        <v>6300000</v>
      </c>
      <c r="AC19" s="13">
        <f t="shared" si="7"/>
        <v>0</v>
      </c>
      <c r="AD19" s="13">
        <f t="shared" si="7"/>
        <v>2100000</v>
      </c>
      <c r="AE19" s="13">
        <f t="shared" si="7"/>
        <v>4200000</v>
      </c>
    </row>
    <row r="20">
      <c r="A20" s="12" t="s">
        <v>31</v>
      </c>
      <c r="B20" s="13">
        <f t="shared" si="5"/>
        <v>7200000</v>
      </c>
      <c r="C20" s="13">
        <f t="shared" ref="C20:AE20" si="8">B20+C6-C13</f>
        <v>0</v>
      </c>
      <c r="D20" s="13">
        <f t="shared" si="8"/>
        <v>7200000</v>
      </c>
      <c r="E20" s="13">
        <f t="shared" si="8"/>
        <v>0</v>
      </c>
      <c r="F20" s="13">
        <f t="shared" si="8"/>
        <v>7200000</v>
      </c>
      <c r="G20" s="13">
        <f t="shared" si="8"/>
        <v>0</v>
      </c>
      <c r="H20" s="13">
        <f t="shared" si="8"/>
        <v>7200000</v>
      </c>
      <c r="I20" s="13">
        <f t="shared" si="8"/>
        <v>0</v>
      </c>
      <c r="J20" s="13">
        <f t="shared" si="8"/>
        <v>7200000</v>
      </c>
      <c r="K20" s="13">
        <f t="shared" si="8"/>
        <v>0</v>
      </c>
      <c r="L20" s="13">
        <f t="shared" si="8"/>
        <v>7200000</v>
      </c>
      <c r="M20" s="13">
        <f t="shared" si="8"/>
        <v>0</v>
      </c>
      <c r="N20" s="13">
        <f t="shared" si="8"/>
        <v>7200000</v>
      </c>
      <c r="O20" s="13">
        <f t="shared" si="8"/>
        <v>0</v>
      </c>
      <c r="P20" s="13">
        <f t="shared" si="8"/>
        <v>7200000</v>
      </c>
      <c r="Q20" s="13">
        <f t="shared" si="8"/>
        <v>0</v>
      </c>
      <c r="R20" s="13">
        <f t="shared" si="8"/>
        <v>7200000</v>
      </c>
      <c r="S20" s="13">
        <f t="shared" si="8"/>
        <v>0</v>
      </c>
      <c r="T20" s="13">
        <f t="shared" si="8"/>
        <v>7200000</v>
      </c>
      <c r="U20" s="13">
        <f t="shared" si="8"/>
        <v>0</v>
      </c>
      <c r="V20" s="13">
        <f t="shared" si="8"/>
        <v>7200000</v>
      </c>
      <c r="W20" s="13">
        <f t="shared" si="8"/>
        <v>0</v>
      </c>
      <c r="X20" s="13">
        <f t="shared" si="8"/>
        <v>7200000</v>
      </c>
      <c r="Y20" s="13">
        <f t="shared" si="8"/>
        <v>0</v>
      </c>
      <c r="Z20" s="13">
        <f t="shared" si="8"/>
        <v>7200000</v>
      </c>
      <c r="AA20" s="13">
        <f t="shared" si="8"/>
        <v>0</v>
      </c>
      <c r="AB20" s="13">
        <f t="shared" si="8"/>
        <v>7200000</v>
      </c>
      <c r="AC20" s="13">
        <f t="shared" si="8"/>
        <v>0</v>
      </c>
      <c r="AD20" s="13">
        <f t="shared" si="8"/>
        <v>7200000</v>
      </c>
      <c r="AE20" s="13">
        <f t="shared" si="8"/>
        <v>0</v>
      </c>
    </row>
    <row r="21">
      <c r="A21" s="12" t="s">
        <v>100</v>
      </c>
      <c r="B21" s="13">
        <f t="shared" ref="B21:AE21" si="9">SUM(B17:B20)</f>
        <v>13770000</v>
      </c>
      <c r="C21" s="13">
        <f t="shared" si="9"/>
        <v>13140000</v>
      </c>
      <c r="D21" s="13">
        <f t="shared" si="9"/>
        <v>13500000</v>
      </c>
      <c r="E21" s="13">
        <f t="shared" si="9"/>
        <v>4470000</v>
      </c>
      <c r="F21" s="13">
        <f t="shared" si="9"/>
        <v>18240000</v>
      </c>
      <c r="G21" s="13">
        <f t="shared" si="9"/>
        <v>4200000</v>
      </c>
      <c r="H21" s="13">
        <f t="shared" si="9"/>
        <v>17970000</v>
      </c>
      <c r="I21" s="13">
        <f t="shared" si="9"/>
        <v>8940000</v>
      </c>
      <c r="J21" s="13">
        <f t="shared" si="9"/>
        <v>9300000</v>
      </c>
      <c r="K21" s="13">
        <f t="shared" si="9"/>
        <v>8670000</v>
      </c>
      <c r="L21" s="13">
        <f t="shared" si="9"/>
        <v>22440000</v>
      </c>
      <c r="M21" s="13">
        <f t="shared" si="9"/>
        <v>0</v>
      </c>
      <c r="N21" s="13">
        <f t="shared" si="9"/>
        <v>13770000</v>
      </c>
      <c r="O21" s="13">
        <f t="shared" si="9"/>
        <v>13140000</v>
      </c>
      <c r="P21" s="13">
        <f t="shared" si="9"/>
        <v>13500000</v>
      </c>
      <c r="Q21" s="13">
        <f t="shared" si="9"/>
        <v>4470000</v>
      </c>
      <c r="R21" s="13">
        <f t="shared" si="9"/>
        <v>18240000</v>
      </c>
      <c r="S21" s="13">
        <f t="shared" si="9"/>
        <v>4200000</v>
      </c>
      <c r="T21" s="13">
        <f t="shared" si="9"/>
        <v>17970000</v>
      </c>
      <c r="U21" s="13">
        <f t="shared" si="9"/>
        <v>8940000</v>
      </c>
      <c r="V21" s="13">
        <f t="shared" si="9"/>
        <v>9300000</v>
      </c>
      <c r="W21" s="13">
        <f t="shared" si="9"/>
        <v>8670000</v>
      </c>
      <c r="X21" s="13">
        <f t="shared" si="9"/>
        <v>22440000</v>
      </c>
      <c r="Y21" s="13">
        <f t="shared" si="9"/>
        <v>0</v>
      </c>
      <c r="Z21" s="13">
        <f t="shared" si="9"/>
        <v>13770000</v>
      </c>
      <c r="AA21" s="13">
        <f t="shared" si="9"/>
        <v>13140000</v>
      </c>
      <c r="AB21" s="13">
        <f t="shared" si="9"/>
        <v>13500000</v>
      </c>
      <c r="AC21" s="13">
        <f t="shared" si="9"/>
        <v>4470000</v>
      </c>
      <c r="AD21" s="13">
        <f t="shared" si="9"/>
        <v>18240000</v>
      </c>
      <c r="AE21" s="13">
        <f t="shared" si="9"/>
        <v>4200000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69</v>
      </c>
      <c r="C1" s="12" t="s">
        <v>70</v>
      </c>
      <c r="D1" s="12" t="s">
        <v>71</v>
      </c>
      <c r="E1" s="12" t="s">
        <v>72</v>
      </c>
      <c r="F1" s="12" t="s">
        <v>73</v>
      </c>
      <c r="G1" s="12" t="s">
        <v>74</v>
      </c>
      <c r="H1" s="12" t="s">
        <v>75</v>
      </c>
      <c r="I1" s="12" t="s">
        <v>76</v>
      </c>
      <c r="J1" s="12" t="s">
        <v>77</v>
      </c>
      <c r="K1" s="12" t="s">
        <v>78</v>
      </c>
      <c r="L1" s="12" t="s">
        <v>79</v>
      </c>
      <c r="M1" s="12" t="s">
        <v>80</v>
      </c>
      <c r="N1" s="12" t="s">
        <v>81</v>
      </c>
      <c r="O1" s="12" t="s">
        <v>82</v>
      </c>
      <c r="P1" s="12" t="s">
        <v>83</v>
      </c>
      <c r="Q1" s="12" t="s">
        <v>84</v>
      </c>
      <c r="R1" s="12" t="s">
        <v>85</v>
      </c>
      <c r="S1" s="12" t="s">
        <v>86</v>
      </c>
      <c r="T1" s="12" t="s">
        <v>87</v>
      </c>
      <c r="U1" s="12" t="s">
        <v>88</v>
      </c>
      <c r="V1" s="12" t="s">
        <v>89</v>
      </c>
      <c r="W1" s="12" t="s">
        <v>90</v>
      </c>
      <c r="X1" s="12" t="s">
        <v>91</v>
      </c>
      <c r="Y1" s="12" t="s">
        <v>92</v>
      </c>
      <c r="Z1" s="12" t="s">
        <v>93</v>
      </c>
      <c r="AA1" s="12" t="s">
        <v>94</v>
      </c>
      <c r="AB1" s="12" t="s">
        <v>95</v>
      </c>
      <c r="AC1" s="12" t="s">
        <v>96</v>
      </c>
      <c r="AD1" s="12" t="s">
        <v>97</v>
      </c>
      <c r="AE1" s="12" t="s">
        <v>98</v>
      </c>
    </row>
    <row r="2">
      <c r="A2" s="12" t="s">
        <v>118</v>
      </c>
    </row>
    <row r="3">
      <c r="A3" s="12" t="s">
        <v>119</v>
      </c>
      <c r="B3" s="13">
        <f>Collections!B14</f>
        <v>3070000</v>
      </c>
      <c r="C3" s="13">
        <f>Collections!C14</f>
        <v>17470000</v>
      </c>
      <c r="D3" s="13">
        <f>Collections!D14</f>
        <v>16480000</v>
      </c>
      <c r="E3" s="13">
        <f>Collections!E14</f>
        <v>25870000</v>
      </c>
      <c r="F3" s="13">
        <f>Collections!F14</f>
        <v>3070000</v>
      </c>
      <c r="G3" s="13">
        <f>Collections!G14</f>
        <v>30880000</v>
      </c>
      <c r="H3" s="13">
        <f>Collections!H14</f>
        <v>3070000</v>
      </c>
      <c r="I3" s="13">
        <f>Collections!I14</f>
        <v>25870000</v>
      </c>
      <c r="J3" s="13">
        <f>Collections!J14</f>
        <v>16480000</v>
      </c>
      <c r="K3" s="13">
        <f>Collections!K14</f>
        <v>17470000</v>
      </c>
      <c r="L3" s="13">
        <f>Collections!L14</f>
        <v>3070000</v>
      </c>
      <c r="M3" s="13">
        <f>Collections!M14</f>
        <v>39280000</v>
      </c>
      <c r="N3" s="13">
        <f>Collections!N14</f>
        <v>3070000</v>
      </c>
      <c r="O3" s="13">
        <f>Collections!O14</f>
        <v>17470000</v>
      </c>
      <c r="P3" s="13">
        <f>Collections!P14</f>
        <v>16480000</v>
      </c>
      <c r="Q3" s="13">
        <f>Collections!Q14</f>
        <v>25870000</v>
      </c>
      <c r="R3" s="13">
        <f>Collections!R14</f>
        <v>3070000</v>
      </c>
      <c r="S3" s="13">
        <f>Collections!S14</f>
        <v>30880000</v>
      </c>
      <c r="T3" s="13">
        <f>Collections!T14</f>
        <v>3070000</v>
      </c>
      <c r="U3" s="13">
        <f>Collections!U14</f>
        <v>25870000</v>
      </c>
      <c r="V3" s="13">
        <f>Collections!V14</f>
        <v>16480000</v>
      </c>
      <c r="W3" s="13">
        <f>Collections!W14</f>
        <v>17470000</v>
      </c>
      <c r="X3" s="13">
        <f>Collections!X14</f>
        <v>3070000</v>
      </c>
      <c r="Y3" s="13">
        <f>Collections!Y14</f>
        <v>39280000</v>
      </c>
      <c r="Z3" s="13">
        <f>Collections!Z14</f>
        <v>3070000</v>
      </c>
      <c r="AA3" s="13">
        <f>Collections!AA14</f>
        <v>17470000</v>
      </c>
      <c r="AB3" s="13">
        <f>Collections!AB14</f>
        <v>16480000</v>
      </c>
      <c r="AC3" s="13">
        <f>Collections!AC14</f>
        <v>25870000</v>
      </c>
      <c r="AD3" s="13">
        <f>Collections!AD14</f>
        <v>3070000</v>
      </c>
      <c r="AE3" s="13">
        <f>Collections!AE14</f>
        <v>30880000</v>
      </c>
    </row>
    <row r="5">
      <c r="A5" s="12" t="s">
        <v>120</v>
      </c>
    </row>
    <row r="6">
      <c r="A6" s="12" t="s">
        <v>121</v>
      </c>
      <c r="B6" s="13">
        <f>Purchases!B14</f>
        <v>3410000</v>
      </c>
      <c r="C6" s="13">
        <f>Purchases!C14</f>
        <v>3410000</v>
      </c>
      <c r="D6" s="13">
        <f>Purchases!D14</f>
        <v>6035000</v>
      </c>
      <c r="E6" s="13">
        <f>Purchases!E14</f>
        <v>4450000</v>
      </c>
      <c r="F6" s="13">
        <f>Purchases!F14</f>
        <v>7595000</v>
      </c>
      <c r="G6" s="13">
        <f>Purchases!G14</f>
        <v>7075000</v>
      </c>
      <c r="H6" s="13">
        <f>Purchases!H14</f>
        <v>7595000</v>
      </c>
      <c r="I6" s="13">
        <f>Purchases!I14</f>
        <v>4450000</v>
      </c>
      <c r="J6" s="13">
        <f>Purchases!J14</f>
        <v>10220000</v>
      </c>
      <c r="K6" s="13">
        <f>Purchases!K14</f>
        <v>4450000</v>
      </c>
      <c r="L6" s="13">
        <f>Purchases!L14</f>
        <v>7595000</v>
      </c>
      <c r="M6" s="13">
        <f>Purchases!M14</f>
        <v>7075000</v>
      </c>
      <c r="N6" s="13">
        <f>Purchases!N14</f>
        <v>7595000</v>
      </c>
      <c r="O6" s="13">
        <f>Purchases!O14</f>
        <v>4450000</v>
      </c>
      <c r="P6" s="13">
        <f>Purchases!P14</f>
        <v>10220000</v>
      </c>
      <c r="Q6" s="13">
        <f>Purchases!Q14</f>
        <v>4450000</v>
      </c>
      <c r="R6" s="13">
        <f>Purchases!R14</f>
        <v>7595000</v>
      </c>
      <c r="S6" s="13">
        <f>Purchases!S14</f>
        <v>7075000</v>
      </c>
      <c r="T6" s="13">
        <f>Purchases!T14</f>
        <v>7595000</v>
      </c>
      <c r="U6" s="13">
        <f>Purchases!U14</f>
        <v>4450000</v>
      </c>
      <c r="V6" s="13">
        <f>Purchases!V14</f>
        <v>10220000</v>
      </c>
      <c r="W6" s="13">
        <f>Purchases!W14</f>
        <v>4450000</v>
      </c>
      <c r="X6" s="13">
        <f>Purchases!X14</f>
        <v>7595000</v>
      </c>
      <c r="Y6" s="13">
        <f>Purchases!Y14</f>
        <v>7075000</v>
      </c>
      <c r="Z6" s="13">
        <f>Purchases!Z14</f>
        <v>7595000</v>
      </c>
      <c r="AA6" s="13">
        <f>Purchases!AA14</f>
        <v>4450000</v>
      </c>
      <c r="AB6" s="13">
        <f>Purchases!AB14</f>
        <v>10220000</v>
      </c>
      <c r="AC6" s="13">
        <f>Purchases!AC14</f>
        <v>4450000</v>
      </c>
      <c r="AD6" s="13">
        <f>Purchases!AD14</f>
        <v>7595000</v>
      </c>
      <c r="AE6" s="13">
        <f>Purchases!AE14</f>
        <v>7075000</v>
      </c>
    </row>
    <row r="7">
      <c r="A7" s="12" t="s">
        <v>122</v>
      </c>
      <c r="B7" s="13">
        <f>'Sales and Costs'!B36+'Sales and Costs'!B37</f>
        <v>76000</v>
      </c>
      <c r="C7" s="13">
        <f>'Sales and Costs'!C36+'Sales and Costs'!C37</f>
        <v>76000</v>
      </c>
      <c r="D7" s="13">
        <f>'Sales and Costs'!D36+'Sales and Costs'!D37</f>
        <v>76000</v>
      </c>
      <c r="E7" s="13">
        <f>'Sales and Costs'!E36+'Sales and Costs'!E37</f>
        <v>76000</v>
      </c>
      <c r="F7" s="13">
        <f>'Sales and Costs'!F36+'Sales and Costs'!F37</f>
        <v>76000</v>
      </c>
      <c r="G7" s="13">
        <f>'Sales and Costs'!G36+'Sales and Costs'!G37</f>
        <v>76000</v>
      </c>
      <c r="H7" s="13">
        <f>'Sales and Costs'!H36+'Sales and Costs'!H37</f>
        <v>76000</v>
      </c>
      <c r="I7" s="13">
        <f>'Sales and Costs'!I36+'Sales and Costs'!I37</f>
        <v>76000</v>
      </c>
      <c r="J7" s="13">
        <f>'Sales and Costs'!J36+'Sales and Costs'!J37</f>
        <v>76000</v>
      </c>
      <c r="K7" s="13">
        <f>'Sales and Costs'!K36+'Sales and Costs'!K37</f>
        <v>76000</v>
      </c>
      <c r="L7" s="13">
        <f>'Sales and Costs'!L36+'Sales and Costs'!L37</f>
        <v>76000</v>
      </c>
      <c r="M7" s="13">
        <f>'Sales and Costs'!M36+'Sales and Costs'!M37</f>
        <v>76000</v>
      </c>
      <c r="N7" s="13">
        <f>'Sales and Costs'!N36+'Sales and Costs'!N37</f>
        <v>76000</v>
      </c>
      <c r="O7" s="13">
        <f>'Sales and Costs'!O36+'Sales and Costs'!O37</f>
        <v>76000</v>
      </c>
      <c r="P7" s="13">
        <f>'Sales and Costs'!P36+'Sales and Costs'!P37</f>
        <v>76000</v>
      </c>
      <c r="Q7" s="13">
        <f>'Sales and Costs'!Q36+'Sales and Costs'!Q37</f>
        <v>76000</v>
      </c>
      <c r="R7" s="13">
        <f>'Sales and Costs'!R36+'Sales and Costs'!R37</f>
        <v>76000</v>
      </c>
      <c r="S7" s="13">
        <f>'Sales and Costs'!S36+'Sales and Costs'!S37</f>
        <v>76000</v>
      </c>
      <c r="T7" s="13">
        <f>'Sales and Costs'!T36+'Sales and Costs'!T37</f>
        <v>76000</v>
      </c>
      <c r="U7" s="13">
        <f>'Sales and Costs'!U36+'Sales and Costs'!U37</f>
        <v>76000</v>
      </c>
      <c r="V7" s="13">
        <f>'Sales and Costs'!V36+'Sales and Costs'!V37</f>
        <v>76000</v>
      </c>
      <c r="W7" s="13">
        <f>'Sales and Costs'!W36+'Sales and Costs'!W37</f>
        <v>76000</v>
      </c>
      <c r="X7" s="13">
        <f>'Sales and Costs'!X36+'Sales and Costs'!X37</f>
        <v>76000</v>
      </c>
      <c r="Y7" s="13">
        <f>'Sales and Costs'!Y36+'Sales and Costs'!Y37</f>
        <v>76000</v>
      </c>
      <c r="Z7" s="13">
        <f>'Sales and Costs'!Z36+'Sales and Costs'!Z37</f>
        <v>76000</v>
      </c>
      <c r="AA7" s="13">
        <f>'Sales and Costs'!AA36+'Sales and Costs'!AA37</f>
        <v>76000</v>
      </c>
      <c r="AB7" s="13">
        <f>'Sales and Costs'!AB36+'Sales and Costs'!AB37</f>
        <v>76000</v>
      </c>
      <c r="AC7" s="13">
        <f>'Sales and Costs'!AC36+'Sales and Costs'!AC37</f>
        <v>76000</v>
      </c>
      <c r="AD7" s="13">
        <f>'Sales and Costs'!AD36+'Sales and Costs'!AD37</f>
        <v>76000</v>
      </c>
      <c r="AE7" s="13">
        <f>'Sales and Costs'!AE36+'Sales and Costs'!AE37</f>
        <v>76000</v>
      </c>
    </row>
    <row r="8">
      <c r="A8" s="12" t="s">
        <v>123</v>
      </c>
      <c r="B8" s="13">
        <f>'Fixed Asset Balance'!B14</f>
        <v>360000</v>
      </c>
      <c r="C8" s="13">
        <f>'Fixed Asset Balance'!C14</f>
        <v>0</v>
      </c>
      <c r="D8" s="13">
        <f>'Fixed Asset Balance'!D14</f>
        <v>120000</v>
      </c>
      <c r="E8" s="13">
        <f>'Fixed Asset Balance'!E14</f>
        <v>58000</v>
      </c>
      <c r="F8" s="13">
        <f>'Fixed Asset Balance'!F14</f>
        <v>0</v>
      </c>
      <c r="G8" s="13">
        <f>'Fixed Asset Balance'!G14</f>
        <v>0</v>
      </c>
      <c r="H8" s="13">
        <f>'Fixed Asset Balance'!H14</f>
        <v>150000</v>
      </c>
      <c r="I8" s="13">
        <f>'Fixed Asset Balance'!I14</f>
        <v>0</v>
      </c>
      <c r="J8" s="13">
        <f>'Fixed Asset Balance'!J14</f>
        <v>350000</v>
      </c>
      <c r="K8" s="13">
        <f>'Fixed Asset Balance'!K14</f>
        <v>0</v>
      </c>
      <c r="L8" s="13">
        <f>'Fixed Asset Balance'!L14</f>
        <v>0</v>
      </c>
      <c r="M8" s="13">
        <f>'Fixed Asset Balance'!M14</f>
        <v>0</v>
      </c>
      <c r="N8" s="13">
        <f>'Fixed Asset Balance'!N14</f>
        <v>0</v>
      </c>
      <c r="O8" s="13">
        <f>'Fixed Asset Balance'!O14</f>
        <v>0</v>
      </c>
      <c r="P8" s="13">
        <f>'Fixed Asset Balance'!P14</f>
        <v>240000</v>
      </c>
      <c r="Q8" s="13">
        <f>'Fixed Asset Balance'!Q14</f>
        <v>0</v>
      </c>
      <c r="R8" s="13">
        <f>'Fixed Asset Balance'!R14</f>
        <v>0</v>
      </c>
      <c r="S8" s="13">
        <f>'Fixed Asset Balance'!S14</f>
        <v>0</v>
      </c>
      <c r="T8" s="13">
        <f>'Fixed Asset Balance'!T14</f>
        <v>150000</v>
      </c>
      <c r="U8" s="13">
        <f>'Fixed Asset Balance'!U14</f>
        <v>0</v>
      </c>
      <c r="V8" s="13">
        <f>'Fixed Asset Balance'!V14</f>
        <v>58000</v>
      </c>
      <c r="W8" s="13">
        <f>'Fixed Asset Balance'!W14</f>
        <v>0</v>
      </c>
      <c r="X8" s="13">
        <f>'Fixed Asset Balance'!X14</f>
        <v>0</v>
      </c>
      <c r="Y8" s="13">
        <f>'Fixed Asset Balance'!Y14</f>
        <v>120000</v>
      </c>
      <c r="Z8" s="13">
        <f>'Fixed Asset Balance'!Z14</f>
        <v>0</v>
      </c>
      <c r="AA8" s="13">
        <f>'Fixed Asset Balance'!AA14</f>
        <v>0</v>
      </c>
      <c r="AB8" s="13">
        <f>'Fixed Asset Balance'!AB14</f>
        <v>350000</v>
      </c>
      <c r="AC8" s="13">
        <f>'Fixed Asset Balance'!AC14</f>
        <v>0</v>
      </c>
      <c r="AD8" s="13">
        <f>'Fixed Asset Balance'!AD14</f>
        <v>0</v>
      </c>
      <c r="AE8" s="13">
        <f>'Fixed Asset Balance'!AE14</f>
        <v>0</v>
      </c>
    </row>
    <row r="9">
      <c r="A9" s="12" t="s">
        <v>124</v>
      </c>
      <c r="B9" s="13">
        <f t="shared" ref="B9:AE9" si="1">SUM(B6:B8)</f>
        <v>3846000</v>
      </c>
      <c r="C9" s="13">
        <f t="shared" si="1"/>
        <v>3486000</v>
      </c>
      <c r="D9" s="13">
        <f t="shared" si="1"/>
        <v>6231000</v>
      </c>
      <c r="E9" s="13">
        <f t="shared" si="1"/>
        <v>4584000</v>
      </c>
      <c r="F9" s="13">
        <f t="shared" si="1"/>
        <v>7671000</v>
      </c>
      <c r="G9" s="13">
        <f t="shared" si="1"/>
        <v>7151000</v>
      </c>
      <c r="H9" s="13">
        <f t="shared" si="1"/>
        <v>7821000</v>
      </c>
      <c r="I9" s="13">
        <f t="shared" si="1"/>
        <v>4526000</v>
      </c>
      <c r="J9" s="13">
        <f t="shared" si="1"/>
        <v>10646000</v>
      </c>
      <c r="K9" s="13">
        <f t="shared" si="1"/>
        <v>4526000</v>
      </c>
      <c r="L9" s="13">
        <f t="shared" si="1"/>
        <v>7671000</v>
      </c>
      <c r="M9" s="13">
        <f t="shared" si="1"/>
        <v>7151000</v>
      </c>
      <c r="N9" s="13">
        <f t="shared" si="1"/>
        <v>7671000</v>
      </c>
      <c r="O9" s="13">
        <f t="shared" si="1"/>
        <v>4526000</v>
      </c>
      <c r="P9" s="13">
        <f t="shared" si="1"/>
        <v>10536000</v>
      </c>
      <c r="Q9" s="13">
        <f t="shared" si="1"/>
        <v>4526000</v>
      </c>
      <c r="R9" s="13">
        <f t="shared" si="1"/>
        <v>7671000</v>
      </c>
      <c r="S9" s="13">
        <f t="shared" si="1"/>
        <v>7151000</v>
      </c>
      <c r="T9" s="13">
        <f t="shared" si="1"/>
        <v>7821000</v>
      </c>
      <c r="U9" s="13">
        <f t="shared" si="1"/>
        <v>4526000</v>
      </c>
      <c r="V9" s="13">
        <f t="shared" si="1"/>
        <v>10354000</v>
      </c>
      <c r="W9" s="13">
        <f t="shared" si="1"/>
        <v>4526000</v>
      </c>
      <c r="X9" s="13">
        <f t="shared" si="1"/>
        <v>7671000</v>
      </c>
      <c r="Y9" s="13">
        <f t="shared" si="1"/>
        <v>7271000</v>
      </c>
      <c r="Z9" s="13">
        <f t="shared" si="1"/>
        <v>7671000</v>
      </c>
      <c r="AA9" s="13">
        <f t="shared" si="1"/>
        <v>4526000</v>
      </c>
      <c r="AB9" s="13">
        <f t="shared" si="1"/>
        <v>10646000</v>
      </c>
      <c r="AC9" s="13">
        <f t="shared" si="1"/>
        <v>4526000</v>
      </c>
      <c r="AD9" s="13">
        <f t="shared" si="1"/>
        <v>7671000</v>
      </c>
      <c r="AE9" s="13">
        <f t="shared" si="1"/>
        <v>7151000</v>
      </c>
    </row>
    <row r="11">
      <c r="A11" s="12" t="s">
        <v>125</v>
      </c>
      <c r="B11" s="13">
        <f t="shared" ref="B11:AE11" si="2">B3-B9</f>
        <v>-776000</v>
      </c>
      <c r="C11" s="13">
        <f t="shared" si="2"/>
        <v>13984000</v>
      </c>
      <c r="D11" s="13">
        <f t="shared" si="2"/>
        <v>10249000</v>
      </c>
      <c r="E11" s="13">
        <f t="shared" si="2"/>
        <v>21286000</v>
      </c>
      <c r="F11" s="13">
        <f t="shared" si="2"/>
        <v>-4601000</v>
      </c>
      <c r="G11" s="13">
        <f t="shared" si="2"/>
        <v>23729000</v>
      </c>
      <c r="H11" s="13">
        <f t="shared" si="2"/>
        <v>-4751000</v>
      </c>
      <c r="I11" s="13">
        <f t="shared" si="2"/>
        <v>21344000</v>
      </c>
      <c r="J11" s="13">
        <f t="shared" si="2"/>
        <v>5834000</v>
      </c>
      <c r="K11" s="13">
        <f t="shared" si="2"/>
        <v>12944000</v>
      </c>
      <c r="L11" s="13">
        <f t="shared" si="2"/>
        <v>-4601000</v>
      </c>
      <c r="M11" s="13">
        <f t="shared" si="2"/>
        <v>32129000</v>
      </c>
      <c r="N11" s="13">
        <f t="shared" si="2"/>
        <v>-4601000</v>
      </c>
      <c r="O11" s="13">
        <f t="shared" si="2"/>
        <v>12944000</v>
      </c>
      <c r="P11" s="13">
        <f t="shared" si="2"/>
        <v>5944000</v>
      </c>
      <c r="Q11" s="13">
        <f t="shared" si="2"/>
        <v>21344000</v>
      </c>
      <c r="R11" s="13">
        <f t="shared" si="2"/>
        <v>-4601000</v>
      </c>
      <c r="S11" s="13">
        <f t="shared" si="2"/>
        <v>23729000</v>
      </c>
      <c r="T11" s="13">
        <f t="shared" si="2"/>
        <v>-4751000</v>
      </c>
      <c r="U11" s="13">
        <f t="shared" si="2"/>
        <v>21344000</v>
      </c>
      <c r="V11" s="13">
        <f t="shared" si="2"/>
        <v>6126000</v>
      </c>
      <c r="W11" s="13">
        <f t="shared" si="2"/>
        <v>12944000</v>
      </c>
      <c r="X11" s="13">
        <f t="shared" si="2"/>
        <v>-4601000</v>
      </c>
      <c r="Y11" s="13">
        <f t="shared" si="2"/>
        <v>32009000</v>
      </c>
      <c r="Z11" s="13">
        <f t="shared" si="2"/>
        <v>-4601000</v>
      </c>
      <c r="AA11" s="13">
        <f t="shared" si="2"/>
        <v>12944000</v>
      </c>
      <c r="AB11" s="13">
        <f t="shared" si="2"/>
        <v>5834000</v>
      </c>
      <c r="AC11" s="13">
        <f t="shared" si="2"/>
        <v>21344000</v>
      </c>
      <c r="AD11" s="13">
        <f t="shared" si="2"/>
        <v>-4601000</v>
      </c>
      <c r="AE11" s="13">
        <f t="shared" si="2"/>
        <v>23729000</v>
      </c>
    </row>
    <row r="13">
      <c r="A13" s="12" t="s">
        <v>126</v>
      </c>
    </row>
    <row r="14">
      <c r="A14" s="12" t="s">
        <v>127</v>
      </c>
      <c r="B14" s="12">
        <v>0.0</v>
      </c>
      <c r="C14" s="13">
        <f t="shared" ref="C14:AE14" si="3">B16</f>
        <v>-776000</v>
      </c>
      <c r="D14" s="13">
        <f t="shared" si="3"/>
        <v>13208000</v>
      </c>
      <c r="E14" s="13">
        <f t="shared" si="3"/>
        <v>23457000</v>
      </c>
      <c r="F14" s="13">
        <f t="shared" si="3"/>
        <v>44743000</v>
      </c>
      <c r="G14" s="13">
        <f t="shared" si="3"/>
        <v>40142000</v>
      </c>
      <c r="H14" s="13">
        <f t="shared" si="3"/>
        <v>63871000</v>
      </c>
      <c r="I14" s="13">
        <f t="shared" si="3"/>
        <v>59120000</v>
      </c>
      <c r="J14" s="13">
        <f t="shared" si="3"/>
        <v>80464000</v>
      </c>
      <c r="K14" s="13">
        <f t="shared" si="3"/>
        <v>86298000</v>
      </c>
      <c r="L14" s="13">
        <f t="shared" si="3"/>
        <v>99242000</v>
      </c>
      <c r="M14" s="13">
        <f t="shared" si="3"/>
        <v>94641000</v>
      </c>
      <c r="N14" s="13">
        <f t="shared" si="3"/>
        <v>126770000</v>
      </c>
      <c r="O14" s="13">
        <f t="shared" si="3"/>
        <v>122169000</v>
      </c>
      <c r="P14" s="13">
        <f t="shared" si="3"/>
        <v>135113000</v>
      </c>
      <c r="Q14" s="13">
        <f t="shared" si="3"/>
        <v>141057000</v>
      </c>
      <c r="R14" s="13">
        <f t="shared" si="3"/>
        <v>162401000</v>
      </c>
      <c r="S14" s="13">
        <f t="shared" si="3"/>
        <v>157800000</v>
      </c>
      <c r="T14" s="13">
        <f t="shared" si="3"/>
        <v>181529000</v>
      </c>
      <c r="U14" s="13">
        <f t="shared" si="3"/>
        <v>176778000</v>
      </c>
      <c r="V14" s="13">
        <f t="shared" si="3"/>
        <v>198122000</v>
      </c>
      <c r="W14" s="13">
        <f t="shared" si="3"/>
        <v>204248000</v>
      </c>
      <c r="X14" s="13">
        <f t="shared" si="3"/>
        <v>217192000</v>
      </c>
      <c r="Y14" s="13">
        <f t="shared" si="3"/>
        <v>212591000</v>
      </c>
      <c r="Z14" s="13">
        <f t="shared" si="3"/>
        <v>244600000</v>
      </c>
      <c r="AA14" s="13">
        <f t="shared" si="3"/>
        <v>239999000</v>
      </c>
      <c r="AB14" s="13">
        <f t="shared" si="3"/>
        <v>252943000</v>
      </c>
      <c r="AC14" s="13">
        <f t="shared" si="3"/>
        <v>258777000</v>
      </c>
      <c r="AD14" s="13">
        <f t="shared" si="3"/>
        <v>280121000</v>
      </c>
      <c r="AE14" s="13">
        <f t="shared" si="3"/>
        <v>275520000</v>
      </c>
    </row>
    <row r="15">
      <c r="A15" s="12" t="s">
        <v>125</v>
      </c>
      <c r="B15" s="13">
        <f t="shared" ref="B15:AE15" si="4">B11</f>
        <v>-776000</v>
      </c>
      <c r="C15" s="13">
        <f t="shared" si="4"/>
        <v>13984000</v>
      </c>
      <c r="D15" s="13">
        <f t="shared" si="4"/>
        <v>10249000</v>
      </c>
      <c r="E15" s="13">
        <f t="shared" si="4"/>
        <v>21286000</v>
      </c>
      <c r="F15" s="13">
        <f t="shared" si="4"/>
        <v>-4601000</v>
      </c>
      <c r="G15" s="13">
        <f t="shared" si="4"/>
        <v>23729000</v>
      </c>
      <c r="H15" s="13">
        <f t="shared" si="4"/>
        <v>-4751000</v>
      </c>
      <c r="I15" s="13">
        <f t="shared" si="4"/>
        <v>21344000</v>
      </c>
      <c r="J15" s="13">
        <f t="shared" si="4"/>
        <v>5834000</v>
      </c>
      <c r="K15" s="13">
        <f t="shared" si="4"/>
        <v>12944000</v>
      </c>
      <c r="L15" s="13">
        <f t="shared" si="4"/>
        <v>-4601000</v>
      </c>
      <c r="M15" s="13">
        <f t="shared" si="4"/>
        <v>32129000</v>
      </c>
      <c r="N15" s="13">
        <f t="shared" si="4"/>
        <v>-4601000</v>
      </c>
      <c r="O15" s="13">
        <f t="shared" si="4"/>
        <v>12944000</v>
      </c>
      <c r="P15" s="13">
        <f t="shared" si="4"/>
        <v>5944000</v>
      </c>
      <c r="Q15" s="13">
        <f t="shared" si="4"/>
        <v>21344000</v>
      </c>
      <c r="R15" s="13">
        <f t="shared" si="4"/>
        <v>-4601000</v>
      </c>
      <c r="S15" s="13">
        <f t="shared" si="4"/>
        <v>23729000</v>
      </c>
      <c r="T15" s="13">
        <f t="shared" si="4"/>
        <v>-4751000</v>
      </c>
      <c r="U15" s="13">
        <f t="shared" si="4"/>
        <v>21344000</v>
      </c>
      <c r="V15" s="13">
        <f t="shared" si="4"/>
        <v>6126000</v>
      </c>
      <c r="W15" s="13">
        <f t="shared" si="4"/>
        <v>12944000</v>
      </c>
      <c r="X15" s="13">
        <f t="shared" si="4"/>
        <v>-4601000</v>
      </c>
      <c r="Y15" s="13">
        <f t="shared" si="4"/>
        <v>32009000</v>
      </c>
      <c r="Z15" s="13">
        <f t="shared" si="4"/>
        <v>-4601000</v>
      </c>
      <c r="AA15" s="13">
        <f t="shared" si="4"/>
        <v>12944000</v>
      </c>
      <c r="AB15" s="13">
        <f t="shared" si="4"/>
        <v>5834000</v>
      </c>
      <c r="AC15" s="13">
        <f t="shared" si="4"/>
        <v>21344000</v>
      </c>
      <c r="AD15" s="13">
        <f t="shared" si="4"/>
        <v>-4601000</v>
      </c>
      <c r="AE15" s="13">
        <f t="shared" si="4"/>
        <v>23729000</v>
      </c>
    </row>
    <row r="16">
      <c r="A16" s="12" t="s">
        <v>128</v>
      </c>
      <c r="B16" s="13">
        <f t="shared" ref="B16:AE16" si="5">B14+B15</f>
        <v>-776000</v>
      </c>
      <c r="C16" s="13">
        <f t="shared" si="5"/>
        <v>13208000</v>
      </c>
      <c r="D16" s="13">
        <f t="shared" si="5"/>
        <v>23457000</v>
      </c>
      <c r="E16" s="13">
        <f t="shared" si="5"/>
        <v>44743000</v>
      </c>
      <c r="F16" s="13">
        <f t="shared" si="5"/>
        <v>40142000</v>
      </c>
      <c r="G16" s="13">
        <f t="shared" si="5"/>
        <v>63871000</v>
      </c>
      <c r="H16" s="13">
        <f t="shared" si="5"/>
        <v>59120000</v>
      </c>
      <c r="I16" s="13">
        <f t="shared" si="5"/>
        <v>80464000</v>
      </c>
      <c r="J16" s="13">
        <f t="shared" si="5"/>
        <v>86298000</v>
      </c>
      <c r="K16" s="13">
        <f t="shared" si="5"/>
        <v>99242000</v>
      </c>
      <c r="L16" s="13">
        <f t="shared" si="5"/>
        <v>94641000</v>
      </c>
      <c r="M16" s="13">
        <f t="shared" si="5"/>
        <v>126770000</v>
      </c>
      <c r="N16" s="13">
        <f t="shared" si="5"/>
        <v>122169000</v>
      </c>
      <c r="O16" s="13">
        <f t="shared" si="5"/>
        <v>135113000</v>
      </c>
      <c r="P16" s="13">
        <f t="shared" si="5"/>
        <v>141057000</v>
      </c>
      <c r="Q16" s="13">
        <f t="shared" si="5"/>
        <v>162401000</v>
      </c>
      <c r="R16" s="13">
        <f t="shared" si="5"/>
        <v>157800000</v>
      </c>
      <c r="S16" s="13">
        <f t="shared" si="5"/>
        <v>181529000</v>
      </c>
      <c r="T16" s="13">
        <f t="shared" si="5"/>
        <v>176778000</v>
      </c>
      <c r="U16" s="13">
        <f t="shared" si="5"/>
        <v>198122000</v>
      </c>
      <c r="V16" s="13">
        <f t="shared" si="5"/>
        <v>204248000</v>
      </c>
      <c r="W16" s="13">
        <f t="shared" si="5"/>
        <v>217192000</v>
      </c>
      <c r="X16" s="13">
        <f t="shared" si="5"/>
        <v>212591000</v>
      </c>
      <c r="Y16" s="13">
        <f t="shared" si="5"/>
        <v>244600000</v>
      </c>
      <c r="Z16" s="13">
        <f t="shared" si="5"/>
        <v>239999000</v>
      </c>
      <c r="AA16" s="13">
        <f t="shared" si="5"/>
        <v>252943000</v>
      </c>
      <c r="AB16" s="13">
        <f t="shared" si="5"/>
        <v>258777000</v>
      </c>
      <c r="AC16" s="13">
        <f t="shared" si="5"/>
        <v>280121000</v>
      </c>
      <c r="AD16" s="13">
        <f t="shared" si="5"/>
        <v>275520000</v>
      </c>
      <c r="AE16" s="13">
        <f t="shared" si="5"/>
        <v>299249000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69</v>
      </c>
      <c r="C1" s="12" t="s">
        <v>70</v>
      </c>
      <c r="D1" s="12" t="s">
        <v>71</v>
      </c>
      <c r="E1" s="12" t="s">
        <v>72</v>
      </c>
      <c r="F1" s="12" t="s">
        <v>73</v>
      </c>
      <c r="G1" s="12" t="s">
        <v>74</v>
      </c>
      <c r="H1" s="12" t="s">
        <v>75</v>
      </c>
      <c r="I1" s="12" t="s">
        <v>76</v>
      </c>
      <c r="J1" s="12" t="s">
        <v>77</v>
      </c>
      <c r="K1" s="12" t="s">
        <v>78</v>
      </c>
      <c r="L1" s="12" t="s">
        <v>79</v>
      </c>
      <c r="M1" s="12" t="s">
        <v>80</v>
      </c>
      <c r="N1" s="12" t="s">
        <v>81</v>
      </c>
      <c r="O1" s="12" t="s">
        <v>82</v>
      </c>
      <c r="P1" s="12" t="s">
        <v>83</v>
      </c>
      <c r="Q1" s="12" t="s">
        <v>84</v>
      </c>
      <c r="R1" s="12" t="s">
        <v>85</v>
      </c>
      <c r="S1" s="12" t="s">
        <v>86</v>
      </c>
      <c r="T1" s="12" t="s">
        <v>87</v>
      </c>
      <c r="U1" s="12" t="s">
        <v>88</v>
      </c>
      <c r="V1" s="12" t="s">
        <v>89</v>
      </c>
      <c r="W1" s="12" t="s">
        <v>90</v>
      </c>
      <c r="X1" s="12" t="s">
        <v>91</v>
      </c>
      <c r="Y1" s="12" t="s">
        <v>92</v>
      </c>
      <c r="Z1" s="12" t="s">
        <v>93</v>
      </c>
      <c r="AA1" s="12" t="s">
        <v>94</v>
      </c>
      <c r="AB1" s="12" t="s">
        <v>95</v>
      </c>
      <c r="AC1" s="12" t="s">
        <v>96</v>
      </c>
      <c r="AD1" s="12" t="s">
        <v>97</v>
      </c>
      <c r="AE1" s="12" t="s">
        <v>98</v>
      </c>
    </row>
    <row r="3">
      <c r="A3" s="12" t="s">
        <v>129</v>
      </c>
    </row>
    <row r="4">
      <c r="A4" s="12" t="s">
        <v>126</v>
      </c>
      <c r="B4" s="13">
        <f>'Cash Detail'!B16</f>
        <v>-776000</v>
      </c>
      <c r="C4" s="13">
        <f>'Cash Detail'!C16</f>
        <v>13208000</v>
      </c>
      <c r="D4" s="13">
        <f>'Cash Detail'!D16</f>
        <v>23457000</v>
      </c>
      <c r="E4" s="13">
        <f>'Cash Detail'!E16</f>
        <v>44743000</v>
      </c>
      <c r="F4" s="13">
        <f>'Cash Detail'!F16</f>
        <v>40142000</v>
      </c>
      <c r="G4" s="13">
        <f>'Cash Detail'!G16</f>
        <v>63871000</v>
      </c>
      <c r="H4" s="13">
        <f>'Cash Detail'!H16</f>
        <v>59120000</v>
      </c>
      <c r="I4" s="13">
        <f>'Cash Detail'!I16</f>
        <v>80464000</v>
      </c>
      <c r="J4" s="13">
        <f>'Cash Detail'!J16</f>
        <v>86298000</v>
      </c>
      <c r="K4" s="13">
        <f>'Cash Detail'!K16</f>
        <v>99242000</v>
      </c>
      <c r="L4" s="13">
        <f>'Cash Detail'!L16</f>
        <v>94641000</v>
      </c>
      <c r="M4" s="13">
        <f>'Cash Detail'!M16</f>
        <v>126770000</v>
      </c>
      <c r="N4" s="13">
        <f>'Cash Detail'!N16</f>
        <v>122169000</v>
      </c>
      <c r="O4" s="13">
        <f>'Cash Detail'!O16</f>
        <v>135113000</v>
      </c>
      <c r="P4" s="13">
        <f>'Cash Detail'!P16</f>
        <v>141057000</v>
      </c>
      <c r="Q4" s="13">
        <f>'Cash Detail'!Q16</f>
        <v>162401000</v>
      </c>
      <c r="R4" s="13">
        <f>'Cash Detail'!R16</f>
        <v>157800000</v>
      </c>
      <c r="S4" s="13">
        <f>'Cash Detail'!S16</f>
        <v>181529000</v>
      </c>
      <c r="T4" s="13">
        <f>'Cash Detail'!T16</f>
        <v>176778000</v>
      </c>
      <c r="U4" s="13">
        <f>'Cash Detail'!U16</f>
        <v>198122000</v>
      </c>
      <c r="V4" s="13">
        <f>'Cash Detail'!V16</f>
        <v>204248000</v>
      </c>
      <c r="W4" s="13">
        <f>'Cash Detail'!W16</f>
        <v>217192000</v>
      </c>
      <c r="X4" s="13">
        <f>'Cash Detail'!X16</f>
        <v>212591000</v>
      </c>
      <c r="Y4" s="13">
        <f>'Cash Detail'!Y16</f>
        <v>244600000</v>
      </c>
      <c r="Z4" s="13">
        <f>'Cash Detail'!Z16</f>
        <v>239999000</v>
      </c>
      <c r="AA4" s="13">
        <f>'Cash Detail'!AA16</f>
        <v>252943000</v>
      </c>
      <c r="AB4" s="13">
        <f>'Cash Detail'!AB16</f>
        <v>258777000</v>
      </c>
      <c r="AC4" s="13">
        <f>'Cash Detail'!AC16</f>
        <v>280121000</v>
      </c>
      <c r="AD4" s="13">
        <f>'Cash Detail'!AD16</f>
        <v>275520000</v>
      </c>
      <c r="AE4" s="13">
        <f>'Cash Detail'!AE16</f>
        <v>299249000</v>
      </c>
    </row>
    <row r="5">
      <c r="A5" s="12" t="s">
        <v>130</v>
      </c>
      <c r="B5" s="13">
        <f>Stocks!B25</f>
        <v>3846500</v>
      </c>
      <c r="C5" s="13">
        <f>Stocks!C25</f>
        <v>1923000</v>
      </c>
      <c r="D5" s="13">
        <f>Stocks!D25</f>
        <v>3144500</v>
      </c>
      <c r="E5" s="13">
        <f>Stocks!E25</f>
        <v>3846000</v>
      </c>
      <c r="F5" s="13">
        <f>Stocks!F25</f>
        <v>5067500</v>
      </c>
      <c r="G5" s="13">
        <f>Stocks!G25</f>
        <v>3144000</v>
      </c>
      <c r="H5" s="13">
        <f>Stocks!H25</f>
        <v>6990500</v>
      </c>
      <c r="I5" s="13">
        <f>Stocks!I25</f>
        <v>5067000</v>
      </c>
      <c r="J5" s="13">
        <f>Stocks!J25</f>
        <v>6288500</v>
      </c>
      <c r="K5" s="13">
        <f>Stocks!K25</f>
        <v>6990000</v>
      </c>
      <c r="L5" s="13">
        <f>Stocks!L25</f>
        <v>8211500</v>
      </c>
      <c r="M5" s="13">
        <f>Stocks!M25</f>
        <v>6288000</v>
      </c>
      <c r="N5" s="13">
        <f>Stocks!N25</f>
        <v>10134500</v>
      </c>
      <c r="O5" s="13">
        <f>Stocks!O25</f>
        <v>8211000</v>
      </c>
      <c r="P5" s="13">
        <f>Stocks!P25</f>
        <v>9432500</v>
      </c>
      <c r="Q5" s="13">
        <f>Stocks!Q25</f>
        <v>10134000</v>
      </c>
      <c r="R5" s="13">
        <f>Stocks!R25</f>
        <v>11355500</v>
      </c>
      <c r="S5" s="13">
        <f>Stocks!S25</f>
        <v>9432000</v>
      </c>
      <c r="T5" s="13">
        <f>Stocks!T25</f>
        <v>13278500</v>
      </c>
      <c r="U5" s="13">
        <f>Stocks!U25</f>
        <v>11355000</v>
      </c>
      <c r="V5" s="13">
        <f>Stocks!V25</f>
        <v>12576500</v>
      </c>
      <c r="W5" s="13">
        <f>Stocks!W25</f>
        <v>13278000</v>
      </c>
      <c r="X5" s="13">
        <f>Stocks!X25</f>
        <v>14499500</v>
      </c>
      <c r="Y5" s="13">
        <f>Stocks!Y25</f>
        <v>12576000</v>
      </c>
      <c r="Z5" s="13">
        <f>Stocks!Z25</f>
        <v>16422500</v>
      </c>
      <c r="AA5" s="13">
        <f>Stocks!AA25</f>
        <v>14499000</v>
      </c>
      <c r="AB5" s="13">
        <f>Stocks!AB25</f>
        <v>15720500</v>
      </c>
      <c r="AC5" s="13">
        <f>Stocks!AC25</f>
        <v>16422000</v>
      </c>
      <c r="AD5" s="13">
        <f>Stocks!AD25</f>
        <v>17643500</v>
      </c>
      <c r="AE5" s="13">
        <f>Stocks!AE25</f>
        <v>15720000</v>
      </c>
    </row>
    <row r="6">
      <c r="A6" s="12" t="s">
        <v>117</v>
      </c>
      <c r="B6" s="13">
        <f>Collections!B21</f>
        <v>13770000</v>
      </c>
      <c r="C6" s="13">
        <f>Collections!C21</f>
        <v>13140000</v>
      </c>
      <c r="D6" s="13">
        <f>Collections!D21</f>
        <v>13500000</v>
      </c>
      <c r="E6" s="13">
        <f>Collections!E21</f>
        <v>4470000</v>
      </c>
      <c r="F6" s="13">
        <f>Collections!F21</f>
        <v>18240000</v>
      </c>
      <c r="G6" s="13">
        <f>Collections!G21</f>
        <v>4200000</v>
      </c>
      <c r="H6" s="13">
        <f>Collections!H21</f>
        <v>17970000</v>
      </c>
      <c r="I6" s="13">
        <f>Collections!I21</f>
        <v>8940000</v>
      </c>
      <c r="J6" s="13">
        <f>Collections!J21</f>
        <v>9300000</v>
      </c>
      <c r="K6" s="13">
        <f>Collections!K21</f>
        <v>8670000</v>
      </c>
      <c r="L6" s="13">
        <f>Collections!L21</f>
        <v>22440000</v>
      </c>
      <c r="M6" s="13">
        <f>Collections!M21</f>
        <v>0</v>
      </c>
      <c r="N6" s="13">
        <f>Collections!N21</f>
        <v>13770000</v>
      </c>
      <c r="O6" s="13">
        <f>Collections!O21</f>
        <v>13140000</v>
      </c>
      <c r="P6" s="13">
        <f>Collections!P21</f>
        <v>13500000</v>
      </c>
      <c r="Q6" s="13">
        <f>Collections!Q21</f>
        <v>4470000</v>
      </c>
      <c r="R6" s="13">
        <f>Collections!R21</f>
        <v>18240000</v>
      </c>
      <c r="S6" s="13">
        <f>Collections!S21</f>
        <v>4200000</v>
      </c>
      <c r="T6" s="13">
        <f>Collections!T21</f>
        <v>17970000</v>
      </c>
      <c r="U6" s="13">
        <f>Collections!U21</f>
        <v>8940000</v>
      </c>
      <c r="V6" s="13">
        <f>Collections!V21</f>
        <v>9300000</v>
      </c>
      <c r="W6" s="13">
        <f>Collections!W21</f>
        <v>8670000</v>
      </c>
      <c r="X6" s="13">
        <f>Collections!X21</f>
        <v>22440000</v>
      </c>
      <c r="Y6" s="13">
        <f>Collections!Y21</f>
        <v>0</v>
      </c>
      <c r="Z6" s="13">
        <f>Collections!Z21</f>
        <v>13770000</v>
      </c>
      <c r="AA6" s="13">
        <f>Collections!AA21</f>
        <v>13140000</v>
      </c>
      <c r="AB6" s="13">
        <f>Collections!AB21</f>
        <v>13500000</v>
      </c>
      <c r="AC6" s="13">
        <f>Collections!AC21</f>
        <v>4470000</v>
      </c>
      <c r="AD6" s="13">
        <f>Collections!AD21</f>
        <v>18240000</v>
      </c>
      <c r="AE6" s="13">
        <f>Collections!AE21</f>
        <v>4200000</v>
      </c>
    </row>
    <row r="7">
      <c r="A7" s="12" t="s">
        <v>123</v>
      </c>
      <c r="B7" s="14">
        <f>'Fixed Asset Balance'!B28-Depreciation!B28</f>
        <v>334285.7143</v>
      </c>
      <c r="C7" s="14">
        <f>'Fixed Asset Balance'!C28-Depreciation!C28</f>
        <v>308571.4286</v>
      </c>
      <c r="D7" s="14">
        <f>'Fixed Asset Balance'!D28-Depreciation!D28</f>
        <v>394285.7143</v>
      </c>
      <c r="E7" s="14">
        <f>'Fixed Asset Balance'!E28-Depreciation!E28</f>
        <v>414777.7778</v>
      </c>
      <c r="F7" s="14">
        <f>'Fixed Asset Balance'!F28-Depreciation!F28</f>
        <v>377269.8413</v>
      </c>
      <c r="G7" s="14">
        <f>'Fixed Asset Balance'!G28-Depreciation!G28</f>
        <v>339761.9048</v>
      </c>
      <c r="H7" s="14">
        <f>'Fixed Asset Balance'!H28-Depreciation!H28</f>
        <v>439753.9683</v>
      </c>
      <c r="I7" s="14">
        <f>'Fixed Asset Balance'!I28-Depreciation!I28</f>
        <v>389746.0317</v>
      </c>
      <c r="J7" s="14">
        <f>'Fixed Asset Balance'!J28-Depreciation!J28</f>
        <v>671317.0426</v>
      </c>
      <c r="K7" s="14">
        <f>'Fixed Asset Balance'!K28-Depreciation!K28</f>
        <v>602888.0535</v>
      </c>
      <c r="L7" s="14">
        <f>'Fixed Asset Balance'!L28-Depreciation!L28</f>
        <v>534459.0643</v>
      </c>
      <c r="M7" s="14">
        <f>'Fixed Asset Balance'!M28-Depreciation!M28</f>
        <v>466030.0752</v>
      </c>
      <c r="N7" s="14">
        <f>'Fixed Asset Balance'!N28-Depreciation!N28</f>
        <v>397601.086</v>
      </c>
      <c r="O7" s="14">
        <f>'Fixed Asset Balance'!O28-Depreciation!O28</f>
        <v>329172.0969</v>
      </c>
      <c r="P7" s="14">
        <f>'Fixed Asset Balance'!P28-Depreciation!P28</f>
        <v>509314.5363</v>
      </c>
      <c r="Q7" s="14">
        <f>'Fixed Asset Balance'!Q28-Depreciation!Q28</f>
        <v>449456.9758</v>
      </c>
      <c r="R7" s="14">
        <f>'Fixed Asset Balance'!R28-Depreciation!R28</f>
        <v>398170.8438</v>
      </c>
      <c r="S7" s="14">
        <f>'Fixed Asset Balance'!S28-Depreciation!S28</f>
        <v>346884.7118</v>
      </c>
      <c r="T7" s="14">
        <f>'Fixed Asset Balance'!T28-Depreciation!T28</f>
        <v>445598.5798</v>
      </c>
      <c r="U7" s="14">
        <f>'Fixed Asset Balance'!U28-Depreciation!U28</f>
        <v>394312.4478</v>
      </c>
      <c r="V7" s="14">
        <f>'Fixed Asset Balance'!V28-Depreciation!V28</f>
        <v>397804.0936</v>
      </c>
      <c r="W7" s="14">
        <f>'Fixed Asset Balance'!W28-Depreciation!W28</f>
        <v>346517.9616</v>
      </c>
      <c r="X7" s="14">
        <f>'Fixed Asset Balance'!X28-Depreciation!X28</f>
        <v>295231.8296</v>
      </c>
      <c r="Y7" s="14">
        <f>'Fixed Asset Balance'!Y28-Depreciation!Y28</f>
        <v>355374.269</v>
      </c>
      <c r="Z7" s="14">
        <f>'Fixed Asset Balance'!Z28-Depreciation!Z28</f>
        <v>295516.7084</v>
      </c>
      <c r="AA7" s="14">
        <f>'Fixed Asset Balance'!AA28-Depreciation!AA28</f>
        <v>235659.1479</v>
      </c>
      <c r="AB7" s="14">
        <f>'Fixed Asset Balance'!AB28-Depreciation!AB28</f>
        <v>507380.5347</v>
      </c>
      <c r="AC7" s="14">
        <f>'Fixed Asset Balance'!AC28-Depreciation!AC28</f>
        <v>447522.9741</v>
      </c>
      <c r="AD7" s="14">
        <f>'Fixed Asset Balance'!AD28-Depreciation!AD28</f>
        <v>404808.2707</v>
      </c>
      <c r="AE7" s="14">
        <f>'Fixed Asset Balance'!AE28-Depreciation!AE28</f>
        <v>362093.5673</v>
      </c>
    </row>
    <row r="8">
      <c r="A8" s="12" t="s">
        <v>131</v>
      </c>
      <c r="B8" s="14">
        <f t="shared" ref="B8:AE8" si="1">SUM(B4:B7)</f>
        <v>17174785.71</v>
      </c>
      <c r="C8" s="14">
        <f t="shared" si="1"/>
        <v>28579571.43</v>
      </c>
      <c r="D8" s="14">
        <f t="shared" si="1"/>
        <v>40495785.71</v>
      </c>
      <c r="E8" s="14">
        <f t="shared" si="1"/>
        <v>53473777.78</v>
      </c>
      <c r="F8" s="14">
        <f t="shared" si="1"/>
        <v>63826769.84</v>
      </c>
      <c r="G8" s="14">
        <f t="shared" si="1"/>
        <v>71554761.9</v>
      </c>
      <c r="H8" s="14">
        <f t="shared" si="1"/>
        <v>84520253.97</v>
      </c>
      <c r="I8" s="14">
        <f t="shared" si="1"/>
        <v>94860746.03</v>
      </c>
      <c r="J8" s="14">
        <f t="shared" si="1"/>
        <v>102557817</v>
      </c>
      <c r="K8" s="14">
        <f t="shared" si="1"/>
        <v>115504888.1</v>
      </c>
      <c r="L8" s="14">
        <f t="shared" si="1"/>
        <v>125826959.1</v>
      </c>
      <c r="M8" s="14">
        <f t="shared" si="1"/>
        <v>133524030.1</v>
      </c>
      <c r="N8" s="14">
        <f t="shared" si="1"/>
        <v>146471101.1</v>
      </c>
      <c r="O8" s="14">
        <f t="shared" si="1"/>
        <v>156793172.1</v>
      </c>
      <c r="P8" s="14">
        <f t="shared" si="1"/>
        <v>164498814.5</v>
      </c>
      <c r="Q8" s="14">
        <f t="shared" si="1"/>
        <v>177454457</v>
      </c>
      <c r="R8" s="14">
        <f t="shared" si="1"/>
        <v>187793670.8</v>
      </c>
      <c r="S8" s="14">
        <f t="shared" si="1"/>
        <v>195507884.7</v>
      </c>
      <c r="T8" s="14">
        <f t="shared" si="1"/>
        <v>208472098.6</v>
      </c>
      <c r="U8" s="14">
        <f t="shared" si="1"/>
        <v>218811312.4</v>
      </c>
      <c r="V8" s="14">
        <f t="shared" si="1"/>
        <v>226522304.1</v>
      </c>
      <c r="W8" s="14">
        <f t="shared" si="1"/>
        <v>239486518</v>
      </c>
      <c r="X8" s="14">
        <f t="shared" si="1"/>
        <v>249825731.8</v>
      </c>
      <c r="Y8" s="14">
        <f t="shared" si="1"/>
        <v>257531374.3</v>
      </c>
      <c r="Z8" s="14">
        <f t="shared" si="1"/>
        <v>270487016.7</v>
      </c>
      <c r="AA8" s="14">
        <f t="shared" si="1"/>
        <v>280817659.1</v>
      </c>
      <c r="AB8" s="14">
        <f t="shared" si="1"/>
        <v>288504880.5</v>
      </c>
      <c r="AC8" s="14">
        <f t="shared" si="1"/>
        <v>301460523</v>
      </c>
      <c r="AD8" s="14">
        <f t="shared" si="1"/>
        <v>311808308.3</v>
      </c>
      <c r="AE8" s="14">
        <f t="shared" si="1"/>
        <v>319531093.6</v>
      </c>
    </row>
    <row r="10">
      <c r="A10" s="12" t="s">
        <v>132</v>
      </c>
    </row>
    <row r="11">
      <c r="A11" s="12" t="s">
        <v>133</v>
      </c>
      <c r="B11" s="13">
        <f>Purchases!B21</f>
        <v>6810000</v>
      </c>
      <c r="C11" s="13">
        <f>Purchases!C21</f>
        <v>7850000</v>
      </c>
      <c r="D11" s="13">
        <f>Purchases!D21</f>
        <v>9410000</v>
      </c>
      <c r="E11" s="13">
        <f>Purchases!E21</f>
        <v>12035000</v>
      </c>
      <c r="F11" s="13">
        <f>Purchases!F21</f>
        <v>12035000</v>
      </c>
      <c r="G11" s="13">
        <f>Purchases!G21</f>
        <v>9410000</v>
      </c>
      <c r="H11" s="13">
        <f>Purchases!H21</f>
        <v>12035000</v>
      </c>
      <c r="I11" s="13">
        <f>Purchases!I21</f>
        <v>12035000</v>
      </c>
      <c r="J11" s="13">
        <f>Purchases!J21</f>
        <v>9410000</v>
      </c>
      <c r="K11" s="13">
        <f>Purchases!K21</f>
        <v>12035000</v>
      </c>
      <c r="L11" s="13">
        <f>Purchases!L21</f>
        <v>12035000</v>
      </c>
      <c r="M11" s="13">
        <f>Purchases!M21</f>
        <v>9410000</v>
      </c>
      <c r="N11" s="13">
        <f>Purchases!N21</f>
        <v>12035000</v>
      </c>
      <c r="O11" s="13">
        <f>Purchases!O21</f>
        <v>12035000</v>
      </c>
      <c r="P11" s="13">
        <f>Purchases!P21</f>
        <v>9410000</v>
      </c>
      <c r="Q11" s="13">
        <f>Purchases!Q21</f>
        <v>12035000</v>
      </c>
      <c r="R11" s="13">
        <f>Purchases!R21</f>
        <v>12035000</v>
      </c>
      <c r="S11" s="13">
        <f>Purchases!S21</f>
        <v>9410000</v>
      </c>
      <c r="T11" s="13">
        <f>Purchases!T21</f>
        <v>12035000</v>
      </c>
      <c r="U11" s="13">
        <f>Purchases!U21</f>
        <v>12035000</v>
      </c>
      <c r="V11" s="13">
        <f>Purchases!V21</f>
        <v>9410000</v>
      </c>
      <c r="W11" s="13">
        <f>Purchases!W21</f>
        <v>12035000</v>
      </c>
      <c r="X11" s="13">
        <f>Purchases!X21</f>
        <v>12035000</v>
      </c>
      <c r="Y11" s="13">
        <f>Purchases!Y21</f>
        <v>9410000</v>
      </c>
      <c r="Z11" s="13">
        <f>Purchases!Z21</f>
        <v>12035000</v>
      </c>
      <c r="AA11" s="13">
        <f>Purchases!AA21</f>
        <v>12035000</v>
      </c>
      <c r="AB11" s="13">
        <f>Purchases!AB21</f>
        <v>9410000</v>
      </c>
      <c r="AC11" s="13">
        <f>Purchases!AC21</f>
        <v>12035000</v>
      </c>
      <c r="AD11" s="13">
        <f>Purchases!AD21</f>
        <v>12035000</v>
      </c>
      <c r="AE11" s="13">
        <f>Purchases!AE21</f>
        <v>9410000</v>
      </c>
    </row>
    <row r="13">
      <c r="A13" s="12" t="s">
        <v>134</v>
      </c>
      <c r="B13" s="13">
        <f t="shared" ref="B13:AE13" si="2">B11</f>
        <v>6810000</v>
      </c>
      <c r="C13" s="13">
        <f t="shared" si="2"/>
        <v>7850000</v>
      </c>
      <c r="D13" s="13">
        <f t="shared" si="2"/>
        <v>9410000</v>
      </c>
      <c r="E13" s="13">
        <f t="shared" si="2"/>
        <v>12035000</v>
      </c>
      <c r="F13" s="13">
        <f t="shared" si="2"/>
        <v>12035000</v>
      </c>
      <c r="G13" s="13">
        <f t="shared" si="2"/>
        <v>9410000</v>
      </c>
      <c r="H13" s="13">
        <f t="shared" si="2"/>
        <v>12035000</v>
      </c>
      <c r="I13" s="13">
        <f t="shared" si="2"/>
        <v>12035000</v>
      </c>
      <c r="J13" s="13">
        <f t="shared" si="2"/>
        <v>9410000</v>
      </c>
      <c r="K13" s="13">
        <f t="shared" si="2"/>
        <v>12035000</v>
      </c>
      <c r="L13" s="13">
        <f t="shared" si="2"/>
        <v>12035000</v>
      </c>
      <c r="M13" s="13">
        <f t="shared" si="2"/>
        <v>9410000</v>
      </c>
      <c r="N13" s="13">
        <f t="shared" si="2"/>
        <v>12035000</v>
      </c>
      <c r="O13" s="13">
        <f t="shared" si="2"/>
        <v>12035000</v>
      </c>
      <c r="P13" s="13">
        <f t="shared" si="2"/>
        <v>9410000</v>
      </c>
      <c r="Q13" s="13">
        <f t="shared" si="2"/>
        <v>12035000</v>
      </c>
      <c r="R13" s="13">
        <f t="shared" si="2"/>
        <v>12035000</v>
      </c>
      <c r="S13" s="13">
        <f t="shared" si="2"/>
        <v>9410000</v>
      </c>
      <c r="T13" s="13">
        <f t="shared" si="2"/>
        <v>12035000</v>
      </c>
      <c r="U13" s="13">
        <f t="shared" si="2"/>
        <v>12035000</v>
      </c>
      <c r="V13" s="13">
        <f t="shared" si="2"/>
        <v>9410000</v>
      </c>
      <c r="W13" s="13">
        <f t="shared" si="2"/>
        <v>12035000</v>
      </c>
      <c r="X13" s="13">
        <f t="shared" si="2"/>
        <v>12035000</v>
      </c>
      <c r="Y13" s="13">
        <f t="shared" si="2"/>
        <v>9410000</v>
      </c>
      <c r="Z13" s="13">
        <f t="shared" si="2"/>
        <v>12035000</v>
      </c>
      <c r="AA13" s="13">
        <f t="shared" si="2"/>
        <v>12035000</v>
      </c>
      <c r="AB13" s="13">
        <f t="shared" si="2"/>
        <v>9410000</v>
      </c>
      <c r="AC13" s="13">
        <f t="shared" si="2"/>
        <v>12035000</v>
      </c>
      <c r="AD13" s="13">
        <f t="shared" si="2"/>
        <v>12035000</v>
      </c>
      <c r="AE13" s="13">
        <f t="shared" si="2"/>
        <v>9410000</v>
      </c>
    </row>
    <row r="15">
      <c r="A15" s="12" t="s">
        <v>135</v>
      </c>
      <c r="B15" s="14">
        <f t="shared" ref="B15:AE15" si="3">B8-B13</f>
        <v>10364785.71</v>
      </c>
      <c r="C15" s="14">
        <f t="shared" si="3"/>
        <v>20729571.43</v>
      </c>
      <c r="D15" s="14">
        <f t="shared" si="3"/>
        <v>31085785.71</v>
      </c>
      <c r="E15" s="14">
        <f t="shared" si="3"/>
        <v>41438777.78</v>
      </c>
      <c r="F15" s="14">
        <f t="shared" si="3"/>
        <v>51791769.84</v>
      </c>
      <c r="G15" s="14">
        <f t="shared" si="3"/>
        <v>62144761.9</v>
      </c>
      <c r="H15" s="14">
        <f t="shared" si="3"/>
        <v>72485253.97</v>
      </c>
      <c r="I15" s="14">
        <f t="shared" si="3"/>
        <v>82825746.03</v>
      </c>
      <c r="J15" s="14">
        <f t="shared" si="3"/>
        <v>93147817.04</v>
      </c>
      <c r="K15" s="14">
        <f t="shared" si="3"/>
        <v>103469888.1</v>
      </c>
      <c r="L15" s="14">
        <f t="shared" si="3"/>
        <v>113791959.1</v>
      </c>
      <c r="M15" s="14">
        <f t="shared" si="3"/>
        <v>124114030.1</v>
      </c>
      <c r="N15" s="14">
        <f t="shared" si="3"/>
        <v>134436101.1</v>
      </c>
      <c r="O15" s="14">
        <f t="shared" si="3"/>
        <v>144758172.1</v>
      </c>
      <c r="P15" s="14">
        <f t="shared" si="3"/>
        <v>155088814.5</v>
      </c>
      <c r="Q15" s="14">
        <f t="shared" si="3"/>
        <v>165419457</v>
      </c>
      <c r="R15" s="14">
        <f t="shared" si="3"/>
        <v>175758670.8</v>
      </c>
      <c r="S15" s="14">
        <f t="shared" si="3"/>
        <v>186097884.7</v>
      </c>
      <c r="T15" s="14">
        <f t="shared" si="3"/>
        <v>196437098.6</v>
      </c>
      <c r="U15" s="14">
        <f t="shared" si="3"/>
        <v>206776312.4</v>
      </c>
      <c r="V15" s="14">
        <f t="shared" si="3"/>
        <v>217112304.1</v>
      </c>
      <c r="W15" s="14">
        <f t="shared" si="3"/>
        <v>227451518</v>
      </c>
      <c r="X15" s="14">
        <f t="shared" si="3"/>
        <v>237790731.8</v>
      </c>
      <c r="Y15" s="14">
        <f t="shared" si="3"/>
        <v>248121374.3</v>
      </c>
      <c r="Z15" s="14">
        <f t="shared" si="3"/>
        <v>258452016.7</v>
      </c>
      <c r="AA15" s="14">
        <f t="shared" si="3"/>
        <v>268782659.1</v>
      </c>
      <c r="AB15" s="14">
        <f t="shared" si="3"/>
        <v>279094880.5</v>
      </c>
      <c r="AC15" s="14">
        <f t="shared" si="3"/>
        <v>289425523</v>
      </c>
      <c r="AD15" s="14">
        <f t="shared" si="3"/>
        <v>299773308.3</v>
      </c>
      <c r="AE15" s="14">
        <f t="shared" si="3"/>
        <v>310121093.6</v>
      </c>
    </row>
    <row r="17">
      <c r="A17" s="12" t="s">
        <v>136</v>
      </c>
      <c r="B17" s="12">
        <v>0.0</v>
      </c>
      <c r="C17" s="14">
        <f t="shared" ref="C17:AE17" si="4">B19</f>
        <v>10364785.71</v>
      </c>
      <c r="D17" s="14">
        <f t="shared" si="4"/>
        <v>20729571.43</v>
      </c>
      <c r="E17" s="14">
        <f t="shared" si="4"/>
        <v>31085785.71</v>
      </c>
      <c r="F17" s="14">
        <f t="shared" si="4"/>
        <v>41438777.78</v>
      </c>
      <c r="G17" s="14">
        <f t="shared" si="4"/>
        <v>51791769.84</v>
      </c>
      <c r="H17" s="14">
        <f t="shared" si="4"/>
        <v>62144761.9</v>
      </c>
      <c r="I17" s="14">
        <f t="shared" si="4"/>
        <v>72485253.97</v>
      </c>
      <c r="J17" s="14">
        <f t="shared" si="4"/>
        <v>82825746.03</v>
      </c>
      <c r="K17" s="14">
        <f t="shared" si="4"/>
        <v>93147817.04</v>
      </c>
      <c r="L17" s="14">
        <f t="shared" si="4"/>
        <v>103469888.1</v>
      </c>
      <c r="M17" s="14">
        <f t="shared" si="4"/>
        <v>113791959.1</v>
      </c>
      <c r="N17" s="14">
        <f t="shared" si="4"/>
        <v>124114030.1</v>
      </c>
      <c r="O17" s="14">
        <f t="shared" si="4"/>
        <v>134436101.1</v>
      </c>
      <c r="P17" s="14">
        <f t="shared" si="4"/>
        <v>144758172.1</v>
      </c>
      <c r="Q17" s="14">
        <f t="shared" si="4"/>
        <v>155088814.5</v>
      </c>
      <c r="R17" s="14">
        <f t="shared" si="4"/>
        <v>165419457</v>
      </c>
      <c r="S17" s="14">
        <f t="shared" si="4"/>
        <v>175758670.8</v>
      </c>
      <c r="T17" s="14">
        <f t="shared" si="4"/>
        <v>186097884.7</v>
      </c>
      <c r="U17" s="14">
        <f t="shared" si="4"/>
        <v>196437098.6</v>
      </c>
      <c r="V17" s="14">
        <f t="shared" si="4"/>
        <v>206776312.4</v>
      </c>
      <c r="W17" s="14">
        <f t="shared" si="4"/>
        <v>217112304.1</v>
      </c>
      <c r="X17" s="14">
        <f t="shared" si="4"/>
        <v>227451518</v>
      </c>
      <c r="Y17" s="14">
        <f t="shared" si="4"/>
        <v>237790731.8</v>
      </c>
      <c r="Z17" s="14">
        <f t="shared" si="4"/>
        <v>248121374.3</v>
      </c>
      <c r="AA17" s="14">
        <f t="shared" si="4"/>
        <v>258452016.7</v>
      </c>
      <c r="AB17" s="14">
        <f t="shared" si="4"/>
        <v>268782659.1</v>
      </c>
      <c r="AC17" s="14">
        <f t="shared" si="4"/>
        <v>279094880.5</v>
      </c>
      <c r="AD17" s="14">
        <f t="shared" si="4"/>
        <v>289425523</v>
      </c>
      <c r="AE17" s="14">
        <f t="shared" si="4"/>
        <v>299773308.3</v>
      </c>
    </row>
    <row r="18">
      <c r="A18" s="12" t="s">
        <v>137</v>
      </c>
      <c r="B18" s="14">
        <f>'Sales and Costs'!B43</f>
        <v>10364785.71</v>
      </c>
      <c r="C18" s="14">
        <f>'Sales and Costs'!C43</f>
        <v>10364785.71</v>
      </c>
      <c r="D18" s="14">
        <f>'Sales and Costs'!D43</f>
        <v>10356214.29</v>
      </c>
      <c r="E18" s="14">
        <f>'Sales and Costs'!E43</f>
        <v>10352992.06</v>
      </c>
      <c r="F18" s="14">
        <f>'Sales and Costs'!F43</f>
        <v>10352992.06</v>
      </c>
      <c r="G18" s="14">
        <f>'Sales and Costs'!G43</f>
        <v>10352992.06</v>
      </c>
      <c r="H18" s="14">
        <f>'Sales and Costs'!H43</f>
        <v>10340492.06</v>
      </c>
      <c r="I18" s="14">
        <f>'Sales and Costs'!I43</f>
        <v>10340492.06</v>
      </c>
      <c r="J18" s="14">
        <f>'Sales and Costs'!J43</f>
        <v>10322071.01</v>
      </c>
      <c r="K18" s="14">
        <f>'Sales and Costs'!K43</f>
        <v>10322071.01</v>
      </c>
      <c r="L18" s="14">
        <f>'Sales and Costs'!L43</f>
        <v>10322071.01</v>
      </c>
      <c r="M18" s="14">
        <f>'Sales and Costs'!M43</f>
        <v>10322071.01</v>
      </c>
      <c r="N18" s="14">
        <f>'Sales and Costs'!N43</f>
        <v>10322071.01</v>
      </c>
      <c r="O18" s="14">
        <f>'Sales and Costs'!O43</f>
        <v>10322071.01</v>
      </c>
      <c r="P18" s="14">
        <f>'Sales and Costs'!P43</f>
        <v>10330642.44</v>
      </c>
      <c r="Q18" s="14">
        <f>'Sales and Costs'!Q43</f>
        <v>10330642.44</v>
      </c>
      <c r="R18" s="14">
        <f>'Sales and Costs'!R43</f>
        <v>10339213.87</v>
      </c>
      <c r="S18" s="14">
        <f>'Sales and Costs'!S43</f>
        <v>10339213.87</v>
      </c>
      <c r="T18" s="14">
        <f>'Sales and Costs'!T43</f>
        <v>10339213.87</v>
      </c>
      <c r="U18" s="14">
        <f>'Sales and Costs'!U43</f>
        <v>10339213.87</v>
      </c>
      <c r="V18" s="14">
        <f>'Sales and Costs'!V43</f>
        <v>10335991.65</v>
      </c>
      <c r="W18" s="14">
        <f>'Sales and Costs'!W43</f>
        <v>10339213.87</v>
      </c>
      <c r="X18" s="14">
        <f>'Sales and Costs'!X43</f>
        <v>10339213.87</v>
      </c>
      <c r="Y18" s="14">
        <f>'Sales and Costs'!Y43</f>
        <v>10330642.44</v>
      </c>
      <c r="Z18" s="14">
        <f>'Sales and Costs'!Z43</f>
        <v>10330642.44</v>
      </c>
      <c r="AA18" s="14">
        <f>'Sales and Costs'!AA43</f>
        <v>10330642.44</v>
      </c>
      <c r="AB18" s="14">
        <f>'Sales and Costs'!AB43</f>
        <v>10312221.39</v>
      </c>
      <c r="AC18" s="14">
        <f>'Sales and Costs'!AC43</f>
        <v>10330642.44</v>
      </c>
      <c r="AD18" s="14">
        <f>'Sales and Costs'!AD43</f>
        <v>10347785.3</v>
      </c>
      <c r="AE18" s="14">
        <f>'Sales and Costs'!AE43</f>
        <v>10347785.3</v>
      </c>
    </row>
    <row r="19">
      <c r="A19" s="12" t="s">
        <v>138</v>
      </c>
      <c r="B19" s="14">
        <f t="shared" ref="B19:AE19" si="5">B17+B18</f>
        <v>10364785.71</v>
      </c>
      <c r="C19" s="14">
        <f t="shared" si="5"/>
        <v>20729571.43</v>
      </c>
      <c r="D19" s="14">
        <f t="shared" si="5"/>
        <v>31085785.71</v>
      </c>
      <c r="E19" s="14">
        <f t="shared" si="5"/>
        <v>41438777.78</v>
      </c>
      <c r="F19" s="14">
        <f t="shared" si="5"/>
        <v>51791769.84</v>
      </c>
      <c r="G19" s="14">
        <f t="shared" si="5"/>
        <v>62144761.9</v>
      </c>
      <c r="H19" s="14">
        <f t="shared" si="5"/>
        <v>72485253.97</v>
      </c>
      <c r="I19" s="14">
        <f t="shared" si="5"/>
        <v>82825746.03</v>
      </c>
      <c r="J19" s="14">
        <f t="shared" si="5"/>
        <v>93147817.04</v>
      </c>
      <c r="K19" s="14">
        <f t="shared" si="5"/>
        <v>103469888.1</v>
      </c>
      <c r="L19" s="14">
        <f t="shared" si="5"/>
        <v>113791959.1</v>
      </c>
      <c r="M19" s="14">
        <f t="shared" si="5"/>
        <v>124114030.1</v>
      </c>
      <c r="N19" s="14">
        <f t="shared" si="5"/>
        <v>134436101.1</v>
      </c>
      <c r="O19" s="14">
        <f t="shared" si="5"/>
        <v>144758172.1</v>
      </c>
      <c r="P19" s="14">
        <f t="shared" si="5"/>
        <v>155088814.5</v>
      </c>
      <c r="Q19" s="14">
        <f t="shared" si="5"/>
        <v>165419457</v>
      </c>
      <c r="R19" s="14">
        <f t="shared" si="5"/>
        <v>175758670.8</v>
      </c>
      <c r="S19" s="14">
        <f t="shared" si="5"/>
        <v>186097884.7</v>
      </c>
      <c r="T19" s="14">
        <f t="shared" si="5"/>
        <v>196437098.6</v>
      </c>
      <c r="U19" s="14">
        <f t="shared" si="5"/>
        <v>206776312.4</v>
      </c>
      <c r="V19" s="14">
        <f t="shared" si="5"/>
        <v>217112304.1</v>
      </c>
      <c r="W19" s="14">
        <f t="shared" si="5"/>
        <v>227451518</v>
      </c>
      <c r="X19" s="14">
        <f t="shared" si="5"/>
        <v>237790731.8</v>
      </c>
      <c r="Y19" s="14">
        <f t="shared" si="5"/>
        <v>248121374.3</v>
      </c>
      <c r="Z19" s="14">
        <f t="shared" si="5"/>
        <v>258452016.7</v>
      </c>
      <c r="AA19" s="14">
        <f t="shared" si="5"/>
        <v>268782659.1</v>
      </c>
      <c r="AB19" s="14">
        <f t="shared" si="5"/>
        <v>279094880.5</v>
      </c>
      <c r="AC19" s="14">
        <f t="shared" si="5"/>
        <v>289425523</v>
      </c>
      <c r="AD19" s="14">
        <f t="shared" si="5"/>
        <v>299773308.3</v>
      </c>
      <c r="AE19" s="14">
        <f t="shared" si="5"/>
        <v>310121093.6</v>
      </c>
    </row>
    <row r="21">
      <c r="A21" s="12" t="s">
        <v>139</v>
      </c>
      <c r="B21" s="14">
        <f t="shared" ref="B21:AE21" si="6">B19-B15</f>
        <v>0.000000001862645149</v>
      </c>
      <c r="C21" s="14">
        <f t="shared" si="6"/>
        <v>0</v>
      </c>
      <c r="D21" s="14">
        <f t="shared" si="6"/>
        <v>0</v>
      </c>
      <c r="E21" s="14">
        <f t="shared" si="6"/>
        <v>0</v>
      </c>
      <c r="F21" s="14">
        <f t="shared" si="6"/>
        <v>-0.000000007450580597</v>
      </c>
      <c r="G21" s="14">
        <f t="shared" si="6"/>
        <v>-0.00000001490116119</v>
      </c>
      <c r="H21" s="14">
        <f t="shared" si="6"/>
        <v>-0.00000001490116119</v>
      </c>
      <c r="I21" s="14">
        <f t="shared" si="6"/>
        <v>-0.00000001490116119</v>
      </c>
      <c r="J21" s="14">
        <f t="shared" si="6"/>
        <v>-0.00000001490116119</v>
      </c>
      <c r="K21" s="14">
        <f t="shared" si="6"/>
        <v>-0.00000001490116119</v>
      </c>
      <c r="L21" s="14">
        <f t="shared" si="6"/>
        <v>0</v>
      </c>
      <c r="M21" s="14">
        <f t="shared" si="6"/>
        <v>0</v>
      </c>
      <c r="N21" s="14">
        <f t="shared" si="6"/>
        <v>0</v>
      </c>
      <c r="O21" s="14">
        <f t="shared" si="6"/>
        <v>0</v>
      </c>
      <c r="P21" s="14">
        <f t="shared" si="6"/>
        <v>-0.00000002980232239</v>
      </c>
      <c r="Q21" s="14">
        <f t="shared" si="6"/>
        <v>-0.00000002980232239</v>
      </c>
      <c r="R21" s="14">
        <f t="shared" si="6"/>
        <v>-0.00000002980232239</v>
      </c>
      <c r="S21" s="14">
        <f t="shared" si="6"/>
        <v>-0.00000002980232239</v>
      </c>
      <c r="T21" s="14">
        <f t="shared" si="6"/>
        <v>-0.00000002980232239</v>
      </c>
      <c r="U21" s="14">
        <f t="shared" si="6"/>
        <v>-0.00000002980232239</v>
      </c>
      <c r="V21" s="14">
        <f t="shared" si="6"/>
        <v>-0.00000002980232239</v>
      </c>
      <c r="W21" s="14">
        <f t="shared" si="6"/>
        <v>-0.00000002980232239</v>
      </c>
      <c r="X21" s="14">
        <f t="shared" si="6"/>
        <v>-0.00000002980232239</v>
      </c>
      <c r="Y21" s="14">
        <f t="shared" si="6"/>
        <v>-0.00000002980232239</v>
      </c>
      <c r="Z21" s="14">
        <f t="shared" si="6"/>
        <v>-0.00000002980232239</v>
      </c>
      <c r="AA21" s="14">
        <f t="shared" si="6"/>
        <v>0</v>
      </c>
      <c r="AB21" s="14">
        <f t="shared" si="6"/>
        <v>0</v>
      </c>
      <c r="AC21" s="14">
        <f t="shared" si="6"/>
        <v>0</v>
      </c>
      <c r="AD21" s="14">
        <f t="shared" si="6"/>
        <v>0</v>
      </c>
      <c r="AE21" s="14">
        <f t="shared" si="6"/>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75"/>
  </cols>
  <sheetData>
    <row r="1">
      <c r="A1" s="6" t="s">
        <v>9</v>
      </c>
    </row>
    <row r="2" ht="51.0" customHeight="1">
      <c r="A2" s="7" t="s">
        <v>10</v>
      </c>
    </row>
    <row r="3">
      <c r="A3" s="7" t="s">
        <v>11</v>
      </c>
    </row>
    <row r="4">
      <c r="A4" s="7" t="s">
        <v>12</v>
      </c>
    </row>
    <row r="5">
      <c r="A5" s="7" t="s">
        <v>13</v>
      </c>
    </row>
    <row r="6">
      <c r="A6" s="7"/>
    </row>
    <row r="7" ht="132.0" customHeight="1">
      <c r="A7" s="7" t="s">
        <v>14</v>
      </c>
    </row>
    <row r="8" ht="78.75" customHeight="1">
      <c r="A8" s="8" t="s">
        <v>15</v>
      </c>
    </row>
    <row r="9">
      <c r="A9" s="7" t="s">
        <v>16</v>
      </c>
    </row>
    <row r="10">
      <c r="A10" s="7" t="s">
        <v>17</v>
      </c>
    </row>
    <row r="11">
      <c r="A11" s="9" t="s">
        <v>18</v>
      </c>
    </row>
    <row r="12">
      <c r="A12" s="10" t="s">
        <v>19</v>
      </c>
    </row>
    <row r="13">
      <c r="A13" s="10" t="s">
        <v>20</v>
      </c>
    </row>
    <row r="14">
      <c r="A14" s="10" t="s">
        <v>21</v>
      </c>
    </row>
    <row r="15">
      <c r="A15" s="10" t="s">
        <v>22</v>
      </c>
    </row>
    <row r="16">
      <c r="A16" s="10" t="s">
        <v>23</v>
      </c>
    </row>
    <row r="17">
      <c r="A17" s="10" t="s">
        <v>24</v>
      </c>
    </row>
    <row r="18">
      <c r="A18" s="10" t="s">
        <v>25</v>
      </c>
    </row>
    <row r="20">
      <c r="A20" s="11"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27</v>
      </c>
    </row>
    <row r="2">
      <c r="B2" s="12" t="s">
        <v>28</v>
      </c>
      <c r="D2" s="12" t="s">
        <v>29</v>
      </c>
      <c r="F2" s="12" t="s">
        <v>30</v>
      </c>
      <c r="H2" s="12" t="s">
        <v>31</v>
      </c>
    </row>
    <row r="3">
      <c r="B3" s="12" t="s">
        <v>32</v>
      </c>
      <c r="C3" s="12" t="s">
        <v>33</v>
      </c>
      <c r="D3" s="12" t="s">
        <v>32</v>
      </c>
      <c r="E3" s="12" t="s">
        <v>33</v>
      </c>
      <c r="F3" s="12" t="s">
        <v>32</v>
      </c>
      <c r="G3" s="12" t="s">
        <v>33</v>
      </c>
      <c r="H3" s="12" t="s">
        <v>32</v>
      </c>
      <c r="I3" s="12" t="s">
        <v>33</v>
      </c>
    </row>
    <row r="4">
      <c r="A4" s="12" t="s">
        <v>34</v>
      </c>
      <c r="B4" s="12">
        <v>700.0</v>
      </c>
      <c r="C4" s="12">
        <v>2500.0</v>
      </c>
      <c r="D4" s="12">
        <v>900.0</v>
      </c>
      <c r="E4" s="12">
        <v>2800.0</v>
      </c>
      <c r="F4" s="12">
        <v>500.0</v>
      </c>
      <c r="G4" s="12">
        <v>2400.0</v>
      </c>
      <c r="H4" s="12">
        <v>1400.0</v>
      </c>
      <c r="I4" s="12">
        <v>3000.0</v>
      </c>
    </row>
    <row r="5">
      <c r="A5" s="12" t="s">
        <v>35</v>
      </c>
      <c r="B5" s="12">
        <v>1200.0</v>
      </c>
      <c r="C5" s="12">
        <v>1100.0</v>
      </c>
      <c r="D5" s="12">
        <v>1500.0</v>
      </c>
      <c r="E5" s="12">
        <v>1300.0</v>
      </c>
      <c r="F5" s="12">
        <v>900.0</v>
      </c>
      <c r="G5" s="12">
        <v>1000.0</v>
      </c>
      <c r="H5" s="12">
        <v>2000.0</v>
      </c>
      <c r="I5" s="12">
        <v>1500.0</v>
      </c>
    </row>
    <row r="6">
      <c r="C6" s="12" t="s">
        <v>36</v>
      </c>
      <c r="E6" s="12" t="s">
        <v>37</v>
      </c>
      <c r="G6" s="12" t="s">
        <v>38</v>
      </c>
      <c r="I6" s="12" t="s">
        <v>39</v>
      </c>
    </row>
    <row r="8">
      <c r="A8" s="12" t="s">
        <v>40</v>
      </c>
      <c r="B8" s="12" t="s">
        <v>34</v>
      </c>
      <c r="C8" s="12" t="s">
        <v>35</v>
      </c>
      <c r="D8" s="12" t="s">
        <v>41</v>
      </c>
    </row>
    <row r="9">
      <c r="A9" s="12" t="s">
        <v>42</v>
      </c>
      <c r="B9" s="12">
        <v>750.0</v>
      </c>
      <c r="C9" s="12">
        <v>550.0</v>
      </c>
      <c r="D9" s="12">
        <v>550.0</v>
      </c>
    </row>
    <row r="10">
      <c r="A10" s="12" t="s">
        <v>43</v>
      </c>
      <c r="B10" s="12">
        <v>300.0</v>
      </c>
      <c r="C10" s="12">
        <v>0.0</v>
      </c>
      <c r="D10" s="12">
        <v>800.0</v>
      </c>
    </row>
    <row r="11">
      <c r="A11" s="12" t="s">
        <v>44</v>
      </c>
      <c r="B11" s="12">
        <v>250.0</v>
      </c>
      <c r="C11" s="12">
        <v>450.0</v>
      </c>
      <c r="D11" s="12">
        <v>250.0</v>
      </c>
    </row>
    <row r="12">
      <c r="A12" s="12" t="s">
        <v>45</v>
      </c>
      <c r="B12" s="12">
        <v>400.0</v>
      </c>
      <c r="C12" s="12">
        <v>400.0</v>
      </c>
      <c r="D12" s="12">
        <v>425.0</v>
      </c>
    </row>
    <row r="14">
      <c r="A14" s="12" t="s">
        <v>46</v>
      </c>
      <c r="B14" s="12" t="s">
        <v>32</v>
      </c>
      <c r="C14" s="12" t="s">
        <v>47</v>
      </c>
      <c r="D14" s="12" t="s">
        <v>48</v>
      </c>
    </row>
    <row r="15">
      <c r="A15" s="12" t="s">
        <v>42</v>
      </c>
      <c r="B15" s="12">
        <v>6200.0</v>
      </c>
      <c r="C15" s="12">
        <v>0.0</v>
      </c>
      <c r="D15" s="12">
        <v>0.0</v>
      </c>
    </row>
    <row r="16">
      <c r="A16" s="12" t="s">
        <v>43</v>
      </c>
      <c r="B16" s="12">
        <v>1300.0</v>
      </c>
      <c r="C16" s="12">
        <v>0.0</v>
      </c>
      <c r="D16" s="12" t="s">
        <v>49</v>
      </c>
    </row>
    <row r="17">
      <c r="A17" s="12" t="s">
        <v>44</v>
      </c>
      <c r="B17" s="12">
        <v>10500.0</v>
      </c>
      <c r="C17" s="12">
        <v>3.0</v>
      </c>
      <c r="D17" s="12" t="s">
        <v>50</v>
      </c>
    </row>
    <row r="18">
      <c r="A18" s="12" t="s">
        <v>45</v>
      </c>
      <c r="B18" s="12">
        <v>7400.0</v>
      </c>
      <c r="C18" s="12">
        <v>2.0</v>
      </c>
      <c r="D18" s="12" t="s">
        <v>51</v>
      </c>
    </row>
    <row r="20">
      <c r="A20" s="12" t="s">
        <v>52</v>
      </c>
      <c r="B20" s="12" t="s">
        <v>53</v>
      </c>
    </row>
    <row r="21">
      <c r="A21" s="12" t="s">
        <v>54</v>
      </c>
      <c r="B21" s="12">
        <v>58000.0</v>
      </c>
      <c r="C21" s="12" t="s">
        <v>55</v>
      </c>
    </row>
    <row r="22">
      <c r="A22" s="12" t="s">
        <v>56</v>
      </c>
      <c r="B22" s="12">
        <v>18000.0</v>
      </c>
      <c r="C22" s="12" t="s">
        <v>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57</v>
      </c>
      <c r="B1" s="12" t="s">
        <v>58</v>
      </c>
      <c r="C1" s="12" t="s">
        <v>59</v>
      </c>
      <c r="D1" s="12" t="s">
        <v>60</v>
      </c>
      <c r="E1" s="12" t="s">
        <v>33</v>
      </c>
      <c r="F1" s="12" t="s">
        <v>61</v>
      </c>
      <c r="G1" s="12" t="s">
        <v>62</v>
      </c>
      <c r="H1" s="12" t="s">
        <v>63</v>
      </c>
    </row>
    <row r="2">
      <c r="B2" s="12" t="s">
        <v>64</v>
      </c>
      <c r="D2" s="12">
        <v>1.0</v>
      </c>
      <c r="E2" s="12">
        <v>120000.0</v>
      </c>
      <c r="F2" s="12">
        <v>14.0</v>
      </c>
      <c r="G2" s="13">
        <f t="shared" ref="G2:G14" si="1">F2+D2</f>
        <v>15</v>
      </c>
      <c r="H2" s="13">
        <f t="shared" ref="H2:H14" si="2">E2/F2*F2</f>
        <v>120000</v>
      </c>
    </row>
    <row r="3">
      <c r="B3" s="12" t="s">
        <v>64</v>
      </c>
      <c r="D3" s="12">
        <v>1.0</v>
      </c>
      <c r="E3" s="12">
        <v>120000.0</v>
      </c>
      <c r="F3" s="12">
        <v>14.0</v>
      </c>
      <c r="G3" s="13">
        <f t="shared" si="1"/>
        <v>15</v>
      </c>
      <c r="H3" s="13">
        <f t="shared" si="2"/>
        <v>120000</v>
      </c>
    </row>
    <row r="4">
      <c r="B4" s="12" t="s">
        <v>64</v>
      </c>
      <c r="D4" s="12">
        <v>1.0</v>
      </c>
      <c r="E4" s="12">
        <v>120000.0</v>
      </c>
      <c r="F4" s="12">
        <v>14.0</v>
      </c>
      <c r="G4" s="13">
        <f t="shared" si="1"/>
        <v>15</v>
      </c>
      <c r="H4" s="13">
        <f t="shared" si="2"/>
        <v>120000</v>
      </c>
    </row>
    <row r="5">
      <c r="B5" s="12" t="s">
        <v>64</v>
      </c>
      <c r="D5" s="12">
        <v>3.0</v>
      </c>
      <c r="E5" s="12">
        <v>120000.0</v>
      </c>
      <c r="F5" s="12">
        <v>14.0</v>
      </c>
      <c r="G5" s="13">
        <f t="shared" si="1"/>
        <v>17</v>
      </c>
      <c r="H5" s="13">
        <f t="shared" si="2"/>
        <v>120000</v>
      </c>
    </row>
    <row r="6">
      <c r="B6" s="12" t="s">
        <v>65</v>
      </c>
      <c r="D6" s="12">
        <v>4.0</v>
      </c>
      <c r="E6" s="12">
        <v>58000.0</v>
      </c>
      <c r="F6" s="12">
        <v>18.0</v>
      </c>
      <c r="G6" s="13">
        <f t="shared" si="1"/>
        <v>22</v>
      </c>
      <c r="H6" s="13">
        <f t="shared" si="2"/>
        <v>58000</v>
      </c>
    </row>
    <row r="7">
      <c r="B7" s="12" t="s">
        <v>66</v>
      </c>
      <c r="D7" s="12">
        <v>7.0</v>
      </c>
      <c r="E7" s="12">
        <v>150000.0</v>
      </c>
      <c r="F7" s="12">
        <v>12.0</v>
      </c>
      <c r="G7" s="13">
        <f t="shared" si="1"/>
        <v>19</v>
      </c>
      <c r="H7" s="13">
        <f t="shared" si="2"/>
        <v>150000</v>
      </c>
    </row>
    <row r="8">
      <c r="B8" s="12" t="s">
        <v>67</v>
      </c>
      <c r="D8" s="12">
        <v>9.0</v>
      </c>
      <c r="E8" s="12">
        <v>350000.0</v>
      </c>
      <c r="F8" s="12">
        <v>19.0</v>
      </c>
      <c r="G8" s="13">
        <f t="shared" si="1"/>
        <v>28</v>
      </c>
      <c r="H8" s="13">
        <f t="shared" si="2"/>
        <v>350000</v>
      </c>
    </row>
    <row r="9">
      <c r="B9" s="12" t="s">
        <v>64</v>
      </c>
      <c r="D9" s="12">
        <v>15.0</v>
      </c>
      <c r="E9" s="12">
        <v>120000.0</v>
      </c>
      <c r="F9" s="12">
        <v>14.0</v>
      </c>
      <c r="G9" s="13">
        <f t="shared" si="1"/>
        <v>29</v>
      </c>
      <c r="H9" s="13">
        <f t="shared" si="2"/>
        <v>120000</v>
      </c>
    </row>
    <row r="10">
      <c r="B10" s="12" t="s">
        <v>64</v>
      </c>
      <c r="D10" s="12">
        <v>15.0</v>
      </c>
      <c r="E10" s="12">
        <v>120000.0</v>
      </c>
      <c r="F10" s="12">
        <v>14.0</v>
      </c>
      <c r="G10" s="13">
        <f t="shared" si="1"/>
        <v>29</v>
      </c>
      <c r="H10" s="13">
        <f t="shared" si="2"/>
        <v>120000</v>
      </c>
    </row>
    <row r="11">
      <c r="B11" s="12" t="s">
        <v>65</v>
      </c>
      <c r="D11" s="12">
        <v>21.0</v>
      </c>
      <c r="E11" s="12">
        <v>58000.0</v>
      </c>
      <c r="F11" s="12">
        <v>18.0</v>
      </c>
      <c r="G11" s="13">
        <f t="shared" si="1"/>
        <v>39</v>
      </c>
      <c r="H11" s="13">
        <f t="shared" si="2"/>
        <v>58000</v>
      </c>
    </row>
    <row r="12">
      <c r="B12" s="12" t="s">
        <v>64</v>
      </c>
      <c r="D12" s="12">
        <v>24.0</v>
      </c>
      <c r="E12" s="12">
        <v>120000.0</v>
      </c>
      <c r="F12" s="12">
        <v>14.0</v>
      </c>
      <c r="G12" s="13">
        <f t="shared" si="1"/>
        <v>38</v>
      </c>
      <c r="H12" s="13">
        <f t="shared" si="2"/>
        <v>120000</v>
      </c>
    </row>
    <row r="13">
      <c r="B13" s="12" t="s">
        <v>66</v>
      </c>
      <c r="D13" s="12">
        <v>19.0</v>
      </c>
      <c r="E13" s="12">
        <v>150000.0</v>
      </c>
      <c r="F13" s="12">
        <v>12.0</v>
      </c>
      <c r="G13" s="13">
        <f t="shared" si="1"/>
        <v>31</v>
      </c>
      <c r="H13" s="13">
        <f t="shared" si="2"/>
        <v>150000</v>
      </c>
    </row>
    <row r="14">
      <c r="B14" s="12" t="s">
        <v>68</v>
      </c>
      <c r="D14" s="12">
        <v>27.0</v>
      </c>
      <c r="E14" s="12">
        <v>350000.0</v>
      </c>
      <c r="F14" s="12">
        <v>19.0</v>
      </c>
      <c r="G14" s="13">
        <f t="shared" si="1"/>
        <v>46</v>
      </c>
      <c r="H14" s="13">
        <f t="shared" si="2"/>
        <v>350000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B1" s="12" t="s">
        <v>69</v>
      </c>
      <c r="C1" s="12" t="s">
        <v>70</v>
      </c>
      <c r="D1" s="12" t="s">
        <v>71</v>
      </c>
      <c r="E1" s="12" t="s">
        <v>72</v>
      </c>
      <c r="F1" s="12" t="s">
        <v>73</v>
      </c>
      <c r="G1" s="12" t="s">
        <v>74</v>
      </c>
      <c r="H1" s="12" t="s">
        <v>75</v>
      </c>
      <c r="I1" s="12" t="s">
        <v>76</v>
      </c>
      <c r="J1" s="12" t="s">
        <v>77</v>
      </c>
      <c r="K1" s="12" t="s">
        <v>78</v>
      </c>
      <c r="L1" s="12" t="s">
        <v>79</v>
      </c>
      <c r="M1" s="12" t="s">
        <v>80</v>
      </c>
      <c r="N1" s="12" t="s">
        <v>81</v>
      </c>
      <c r="O1" s="12" t="s">
        <v>82</v>
      </c>
      <c r="P1" s="12" t="s">
        <v>83</v>
      </c>
      <c r="Q1" s="12" t="s">
        <v>84</v>
      </c>
      <c r="R1" s="12" t="s">
        <v>85</v>
      </c>
      <c r="S1" s="12" t="s">
        <v>86</v>
      </c>
      <c r="T1" s="12" t="s">
        <v>87</v>
      </c>
      <c r="U1" s="12" t="s">
        <v>88</v>
      </c>
      <c r="V1" s="12" t="s">
        <v>89</v>
      </c>
      <c r="W1" s="12" t="s">
        <v>90</v>
      </c>
      <c r="X1" s="12" t="s">
        <v>91</v>
      </c>
      <c r="Y1" s="12" t="s">
        <v>92</v>
      </c>
      <c r="Z1" s="12" t="s">
        <v>93</v>
      </c>
      <c r="AA1" s="12" t="s">
        <v>94</v>
      </c>
      <c r="AB1" s="12" t="s">
        <v>95</v>
      </c>
      <c r="AC1" s="12" t="s">
        <v>96</v>
      </c>
      <c r="AD1" s="12" t="s">
        <v>97</v>
      </c>
      <c r="AE1" s="12" t="s">
        <v>98</v>
      </c>
    </row>
    <row r="2">
      <c r="A2" s="12" t="s">
        <v>99</v>
      </c>
    </row>
    <row r="3">
      <c r="A3" s="12" t="s">
        <v>64</v>
      </c>
      <c r="B3" s="12">
        <v>0.0</v>
      </c>
      <c r="C3" s="13">
        <f t="shared" ref="C3:AE3" si="1">B24</f>
        <v>360000</v>
      </c>
      <c r="D3" s="13">
        <f t="shared" si="1"/>
        <v>360000</v>
      </c>
      <c r="E3" s="13">
        <f t="shared" si="1"/>
        <v>480000</v>
      </c>
      <c r="F3" s="13">
        <f t="shared" si="1"/>
        <v>480000</v>
      </c>
      <c r="G3" s="13">
        <f t="shared" si="1"/>
        <v>480000</v>
      </c>
      <c r="H3" s="13">
        <f t="shared" si="1"/>
        <v>480000</v>
      </c>
      <c r="I3" s="13">
        <f t="shared" si="1"/>
        <v>480000</v>
      </c>
      <c r="J3" s="13">
        <f t="shared" si="1"/>
        <v>480000</v>
      </c>
      <c r="K3" s="13">
        <f t="shared" si="1"/>
        <v>480000</v>
      </c>
      <c r="L3" s="13">
        <f t="shared" si="1"/>
        <v>480000</v>
      </c>
      <c r="M3" s="13">
        <f t="shared" si="1"/>
        <v>480000</v>
      </c>
      <c r="N3" s="13">
        <f t="shared" si="1"/>
        <v>480000</v>
      </c>
      <c r="O3" s="13">
        <f t="shared" si="1"/>
        <v>480000</v>
      </c>
      <c r="P3" s="13">
        <f t="shared" si="1"/>
        <v>480000</v>
      </c>
      <c r="Q3" s="13">
        <f t="shared" si="1"/>
        <v>360000</v>
      </c>
      <c r="R3" s="13">
        <f t="shared" si="1"/>
        <v>360000</v>
      </c>
      <c r="S3" s="13">
        <f t="shared" si="1"/>
        <v>240000</v>
      </c>
      <c r="T3" s="13">
        <f t="shared" si="1"/>
        <v>240000</v>
      </c>
      <c r="U3" s="13">
        <f t="shared" si="1"/>
        <v>240000</v>
      </c>
      <c r="V3" s="13">
        <f t="shared" si="1"/>
        <v>240000</v>
      </c>
      <c r="W3" s="13">
        <f t="shared" si="1"/>
        <v>240000</v>
      </c>
      <c r="X3" s="13">
        <f t="shared" si="1"/>
        <v>240000</v>
      </c>
      <c r="Y3" s="13">
        <f t="shared" si="1"/>
        <v>240000</v>
      </c>
      <c r="Z3" s="13">
        <f t="shared" si="1"/>
        <v>360000</v>
      </c>
      <c r="AA3" s="13">
        <f t="shared" si="1"/>
        <v>360000</v>
      </c>
      <c r="AB3" s="13">
        <f t="shared" si="1"/>
        <v>360000</v>
      </c>
      <c r="AC3" s="13">
        <f t="shared" si="1"/>
        <v>360000</v>
      </c>
      <c r="AD3" s="13">
        <f t="shared" si="1"/>
        <v>360000</v>
      </c>
      <c r="AE3" s="13">
        <f t="shared" si="1"/>
        <v>120000</v>
      </c>
    </row>
    <row r="4">
      <c r="A4" s="12" t="s">
        <v>65</v>
      </c>
      <c r="B4" s="12">
        <v>0.0</v>
      </c>
      <c r="C4" s="13">
        <f t="shared" ref="C4:AE4" si="2">B25</f>
        <v>0</v>
      </c>
      <c r="D4" s="13">
        <f t="shared" si="2"/>
        <v>0</v>
      </c>
      <c r="E4" s="13">
        <f t="shared" si="2"/>
        <v>0</v>
      </c>
      <c r="F4" s="13">
        <f t="shared" si="2"/>
        <v>58000</v>
      </c>
      <c r="G4" s="13">
        <f t="shared" si="2"/>
        <v>58000</v>
      </c>
      <c r="H4" s="13">
        <f t="shared" si="2"/>
        <v>58000</v>
      </c>
      <c r="I4" s="13">
        <f t="shared" si="2"/>
        <v>58000</v>
      </c>
      <c r="J4" s="13">
        <f t="shared" si="2"/>
        <v>58000</v>
      </c>
      <c r="K4" s="13">
        <f t="shared" si="2"/>
        <v>58000</v>
      </c>
      <c r="L4" s="13">
        <f t="shared" si="2"/>
        <v>58000</v>
      </c>
      <c r="M4" s="13">
        <f t="shared" si="2"/>
        <v>58000</v>
      </c>
      <c r="N4" s="13">
        <f t="shared" si="2"/>
        <v>58000</v>
      </c>
      <c r="O4" s="13">
        <f t="shared" si="2"/>
        <v>58000</v>
      </c>
      <c r="P4" s="13">
        <f t="shared" si="2"/>
        <v>58000</v>
      </c>
      <c r="Q4" s="13">
        <f t="shared" si="2"/>
        <v>58000</v>
      </c>
      <c r="R4" s="13">
        <f t="shared" si="2"/>
        <v>58000</v>
      </c>
      <c r="S4" s="13">
        <f t="shared" si="2"/>
        <v>58000</v>
      </c>
      <c r="T4" s="13">
        <f t="shared" si="2"/>
        <v>58000</v>
      </c>
      <c r="U4" s="13">
        <f t="shared" si="2"/>
        <v>58000</v>
      </c>
      <c r="V4" s="13">
        <f t="shared" si="2"/>
        <v>58000</v>
      </c>
      <c r="W4" s="13">
        <f t="shared" si="2"/>
        <v>116000</v>
      </c>
      <c r="X4" s="13">
        <f t="shared" si="2"/>
        <v>58000</v>
      </c>
      <c r="Y4" s="13">
        <f t="shared" si="2"/>
        <v>58000</v>
      </c>
      <c r="Z4" s="13">
        <f t="shared" si="2"/>
        <v>58000</v>
      </c>
      <c r="AA4" s="13">
        <f t="shared" si="2"/>
        <v>58000</v>
      </c>
      <c r="AB4" s="13">
        <f t="shared" si="2"/>
        <v>58000</v>
      </c>
      <c r="AC4" s="13">
        <f t="shared" si="2"/>
        <v>58000</v>
      </c>
      <c r="AD4" s="13">
        <f t="shared" si="2"/>
        <v>58000</v>
      </c>
      <c r="AE4" s="13">
        <f t="shared" si="2"/>
        <v>58000</v>
      </c>
    </row>
    <row r="5">
      <c r="A5" s="12" t="s">
        <v>66</v>
      </c>
      <c r="B5" s="12">
        <v>0.0</v>
      </c>
      <c r="C5" s="13">
        <f t="shared" ref="C5:AE5" si="3">B26</f>
        <v>0</v>
      </c>
      <c r="D5" s="13">
        <f t="shared" si="3"/>
        <v>0</v>
      </c>
      <c r="E5" s="13">
        <f t="shared" si="3"/>
        <v>0</v>
      </c>
      <c r="F5" s="13">
        <f t="shared" si="3"/>
        <v>0</v>
      </c>
      <c r="G5" s="13">
        <f t="shared" si="3"/>
        <v>0</v>
      </c>
      <c r="H5" s="13">
        <f t="shared" si="3"/>
        <v>0</v>
      </c>
      <c r="I5" s="13">
        <f t="shared" si="3"/>
        <v>150000</v>
      </c>
      <c r="J5" s="13">
        <f t="shared" si="3"/>
        <v>150000</v>
      </c>
      <c r="K5" s="13">
        <f t="shared" si="3"/>
        <v>150000</v>
      </c>
      <c r="L5" s="13">
        <f t="shared" si="3"/>
        <v>150000</v>
      </c>
      <c r="M5" s="13">
        <f t="shared" si="3"/>
        <v>150000</v>
      </c>
      <c r="N5" s="13">
        <f t="shared" si="3"/>
        <v>150000</v>
      </c>
      <c r="O5" s="13">
        <f t="shared" si="3"/>
        <v>150000</v>
      </c>
      <c r="P5" s="13">
        <f t="shared" si="3"/>
        <v>150000</v>
      </c>
      <c r="Q5" s="13">
        <f t="shared" si="3"/>
        <v>150000</v>
      </c>
      <c r="R5" s="13">
        <f t="shared" si="3"/>
        <v>150000</v>
      </c>
      <c r="S5" s="13">
        <f t="shared" si="3"/>
        <v>150000</v>
      </c>
      <c r="T5" s="13">
        <f t="shared" si="3"/>
        <v>150000</v>
      </c>
      <c r="U5" s="13">
        <f t="shared" si="3"/>
        <v>150000</v>
      </c>
      <c r="V5" s="13">
        <f t="shared" si="3"/>
        <v>150000</v>
      </c>
      <c r="W5" s="13">
        <f t="shared" si="3"/>
        <v>150000</v>
      </c>
      <c r="X5" s="13">
        <f t="shared" si="3"/>
        <v>150000</v>
      </c>
      <c r="Y5" s="13">
        <f t="shared" si="3"/>
        <v>150000</v>
      </c>
      <c r="Z5" s="13">
        <f t="shared" si="3"/>
        <v>150000</v>
      </c>
      <c r="AA5" s="13">
        <f t="shared" si="3"/>
        <v>150000</v>
      </c>
      <c r="AB5" s="13">
        <f t="shared" si="3"/>
        <v>150000</v>
      </c>
      <c r="AC5" s="13">
        <f t="shared" si="3"/>
        <v>150000</v>
      </c>
      <c r="AD5" s="13">
        <f t="shared" si="3"/>
        <v>150000</v>
      </c>
      <c r="AE5" s="13">
        <f t="shared" si="3"/>
        <v>150000</v>
      </c>
    </row>
    <row r="6">
      <c r="A6" s="12" t="s">
        <v>68</v>
      </c>
      <c r="B6" s="12">
        <v>0.0</v>
      </c>
      <c r="C6" s="13">
        <f t="shared" ref="C6:AE6" si="4">B27</f>
        <v>0</v>
      </c>
      <c r="D6" s="13">
        <f t="shared" si="4"/>
        <v>0</v>
      </c>
      <c r="E6" s="13">
        <f t="shared" si="4"/>
        <v>0</v>
      </c>
      <c r="F6" s="13">
        <f t="shared" si="4"/>
        <v>0</v>
      </c>
      <c r="G6" s="13">
        <f t="shared" si="4"/>
        <v>0</v>
      </c>
      <c r="H6" s="13">
        <f t="shared" si="4"/>
        <v>0</v>
      </c>
      <c r="I6" s="13">
        <f t="shared" si="4"/>
        <v>0</v>
      </c>
      <c r="J6" s="13">
        <f t="shared" si="4"/>
        <v>0</v>
      </c>
      <c r="K6" s="13">
        <f t="shared" si="4"/>
        <v>350000</v>
      </c>
      <c r="L6" s="13">
        <f t="shared" si="4"/>
        <v>350000</v>
      </c>
      <c r="M6" s="13">
        <f t="shared" si="4"/>
        <v>350000</v>
      </c>
      <c r="N6" s="13">
        <f t="shared" si="4"/>
        <v>350000</v>
      </c>
      <c r="O6" s="13">
        <f t="shared" si="4"/>
        <v>350000</v>
      </c>
      <c r="P6" s="13">
        <f t="shared" si="4"/>
        <v>350000</v>
      </c>
      <c r="Q6" s="13">
        <f t="shared" si="4"/>
        <v>350000</v>
      </c>
      <c r="R6" s="13">
        <f t="shared" si="4"/>
        <v>350000</v>
      </c>
      <c r="S6" s="13">
        <f t="shared" si="4"/>
        <v>350000</v>
      </c>
      <c r="T6" s="13">
        <f t="shared" si="4"/>
        <v>350000</v>
      </c>
      <c r="U6" s="13">
        <f t="shared" si="4"/>
        <v>350000</v>
      </c>
      <c r="V6" s="13">
        <f t="shared" si="4"/>
        <v>350000</v>
      </c>
      <c r="W6" s="13">
        <f t="shared" si="4"/>
        <v>350000</v>
      </c>
      <c r="X6" s="13">
        <f t="shared" si="4"/>
        <v>350000</v>
      </c>
      <c r="Y6" s="13">
        <f t="shared" si="4"/>
        <v>350000</v>
      </c>
      <c r="Z6" s="13">
        <f t="shared" si="4"/>
        <v>350000</v>
      </c>
      <c r="AA6" s="13">
        <f t="shared" si="4"/>
        <v>350000</v>
      </c>
      <c r="AB6" s="13">
        <f t="shared" si="4"/>
        <v>350000</v>
      </c>
      <c r="AC6" s="13">
        <f t="shared" si="4"/>
        <v>700000</v>
      </c>
      <c r="AD6" s="13">
        <f t="shared" si="4"/>
        <v>350000</v>
      </c>
      <c r="AE6" s="13">
        <f t="shared" si="4"/>
        <v>350000</v>
      </c>
    </row>
    <row r="7">
      <c r="A7" s="12" t="s">
        <v>100</v>
      </c>
      <c r="B7" s="13">
        <f t="shared" ref="B7:AE7" si="5">SUM(B3:B6)</f>
        <v>0</v>
      </c>
      <c r="C7" s="13">
        <f t="shared" si="5"/>
        <v>360000</v>
      </c>
      <c r="D7" s="13">
        <f t="shared" si="5"/>
        <v>360000</v>
      </c>
      <c r="E7" s="13">
        <f t="shared" si="5"/>
        <v>480000</v>
      </c>
      <c r="F7" s="13">
        <f t="shared" si="5"/>
        <v>538000</v>
      </c>
      <c r="G7" s="13">
        <f t="shared" si="5"/>
        <v>538000</v>
      </c>
      <c r="H7" s="13">
        <f t="shared" si="5"/>
        <v>538000</v>
      </c>
      <c r="I7" s="13">
        <f t="shared" si="5"/>
        <v>688000</v>
      </c>
      <c r="J7" s="13">
        <f t="shared" si="5"/>
        <v>688000</v>
      </c>
      <c r="K7" s="13">
        <f t="shared" si="5"/>
        <v>1038000</v>
      </c>
      <c r="L7" s="13">
        <f t="shared" si="5"/>
        <v>1038000</v>
      </c>
      <c r="M7" s="13">
        <f t="shared" si="5"/>
        <v>1038000</v>
      </c>
      <c r="N7" s="13">
        <f t="shared" si="5"/>
        <v>1038000</v>
      </c>
      <c r="O7" s="13">
        <f t="shared" si="5"/>
        <v>1038000</v>
      </c>
      <c r="P7" s="13">
        <f t="shared" si="5"/>
        <v>1038000</v>
      </c>
      <c r="Q7" s="13">
        <f t="shared" si="5"/>
        <v>918000</v>
      </c>
      <c r="R7" s="13">
        <f t="shared" si="5"/>
        <v>918000</v>
      </c>
      <c r="S7" s="13">
        <f t="shared" si="5"/>
        <v>798000</v>
      </c>
      <c r="T7" s="13">
        <f t="shared" si="5"/>
        <v>798000</v>
      </c>
      <c r="U7" s="13">
        <f t="shared" si="5"/>
        <v>798000</v>
      </c>
      <c r="V7" s="13">
        <f t="shared" si="5"/>
        <v>798000</v>
      </c>
      <c r="W7" s="13">
        <f t="shared" si="5"/>
        <v>856000</v>
      </c>
      <c r="X7" s="13">
        <f t="shared" si="5"/>
        <v>798000</v>
      </c>
      <c r="Y7" s="13">
        <f t="shared" si="5"/>
        <v>798000</v>
      </c>
      <c r="Z7" s="13">
        <f t="shared" si="5"/>
        <v>918000</v>
      </c>
      <c r="AA7" s="13">
        <f t="shared" si="5"/>
        <v>918000</v>
      </c>
      <c r="AB7" s="13">
        <f t="shared" si="5"/>
        <v>918000</v>
      </c>
      <c r="AC7" s="13">
        <f t="shared" si="5"/>
        <v>1268000</v>
      </c>
      <c r="AD7" s="13">
        <f t="shared" si="5"/>
        <v>918000</v>
      </c>
      <c r="AE7" s="13">
        <f t="shared" si="5"/>
        <v>678000</v>
      </c>
    </row>
    <row r="9">
      <c r="A9" s="12" t="s">
        <v>46</v>
      </c>
    </row>
    <row r="10">
      <c r="A10" s="12" t="s">
        <v>64</v>
      </c>
      <c r="B10" s="13">
        <f>FAR!E2+FAR!E3+FAR!E4</f>
        <v>360000</v>
      </c>
      <c r="C10" s="12">
        <v>0.0</v>
      </c>
      <c r="D10" s="12">
        <f>FAR!E5</f>
        <v>120000</v>
      </c>
      <c r="E10" s="12">
        <v>0.0</v>
      </c>
      <c r="F10" s="12">
        <v>0.0</v>
      </c>
      <c r="G10" s="12">
        <v>0.0</v>
      </c>
      <c r="H10" s="12">
        <v>0.0</v>
      </c>
      <c r="I10" s="12">
        <v>0.0</v>
      </c>
      <c r="J10" s="12">
        <v>0.0</v>
      </c>
      <c r="K10" s="12">
        <v>0.0</v>
      </c>
      <c r="L10" s="12">
        <v>0.0</v>
      </c>
      <c r="M10" s="12">
        <v>0.0</v>
      </c>
      <c r="N10" s="12">
        <v>0.0</v>
      </c>
      <c r="O10" s="12">
        <v>0.0</v>
      </c>
      <c r="P10" s="13">
        <f>FAR!E9+FAR!E10</f>
        <v>240000</v>
      </c>
      <c r="Q10" s="12">
        <v>0.0</v>
      </c>
      <c r="R10" s="12">
        <v>0.0</v>
      </c>
      <c r="S10" s="12">
        <v>0.0</v>
      </c>
      <c r="T10" s="12">
        <v>0.0</v>
      </c>
      <c r="U10" s="12">
        <v>0.0</v>
      </c>
      <c r="V10" s="12">
        <v>0.0</v>
      </c>
      <c r="W10" s="12">
        <v>0.0</v>
      </c>
      <c r="X10" s="12">
        <v>0.0</v>
      </c>
      <c r="Y10" s="13">
        <f>FAR!E12</f>
        <v>120000</v>
      </c>
      <c r="Z10" s="12">
        <v>0.0</v>
      </c>
      <c r="AA10" s="12">
        <v>0.0</v>
      </c>
      <c r="AB10" s="12">
        <v>0.0</v>
      </c>
      <c r="AC10" s="12">
        <v>0.0</v>
      </c>
      <c r="AD10" s="12">
        <v>0.0</v>
      </c>
      <c r="AE10" s="12">
        <v>0.0</v>
      </c>
    </row>
    <row r="11">
      <c r="A11" s="12" t="s">
        <v>65</v>
      </c>
      <c r="B11" s="12">
        <v>0.0</v>
      </c>
      <c r="C11" s="12">
        <v>0.0</v>
      </c>
      <c r="D11" s="12">
        <v>0.0</v>
      </c>
      <c r="E11" s="13">
        <f>FAR!E6</f>
        <v>58000</v>
      </c>
      <c r="F11" s="12">
        <v>0.0</v>
      </c>
      <c r="G11" s="12">
        <v>0.0</v>
      </c>
      <c r="H11" s="12">
        <v>0.0</v>
      </c>
      <c r="I11" s="12">
        <v>0.0</v>
      </c>
      <c r="J11" s="12">
        <v>0.0</v>
      </c>
      <c r="K11" s="12">
        <v>0.0</v>
      </c>
      <c r="L11" s="12">
        <v>0.0</v>
      </c>
      <c r="M11" s="12">
        <v>0.0</v>
      </c>
      <c r="N11" s="12">
        <v>0.0</v>
      </c>
      <c r="O11" s="12">
        <v>0.0</v>
      </c>
      <c r="P11" s="12">
        <v>0.0</v>
      </c>
      <c r="Q11" s="12">
        <v>0.0</v>
      </c>
      <c r="R11" s="12">
        <v>0.0</v>
      </c>
      <c r="S11" s="12">
        <v>0.0</v>
      </c>
      <c r="T11" s="12">
        <v>0.0</v>
      </c>
      <c r="U11" s="12">
        <v>0.0</v>
      </c>
      <c r="V11" s="13">
        <f>FAR!E11</f>
        <v>58000</v>
      </c>
      <c r="W11" s="12">
        <v>0.0</v>
      </c>
      <c r="X11" s="12">
        <v>0.0</v>
      </c>
      <c r="Y11" s="12">
        <v>0.0</v>
      </c>
      <c r="Z11" s="12">
        <v>0.0</v>
      </c>
      <c r="AA11" s="12">
        <v>0.0</v>
      </c>
      <c r="AB11" s="12">
        <v>0.0</v>
      </c>
      <c r="AC11" s="12">
        <v>0.0</v>
      </c>
      <c r="AD11" s="12">
        <v>0.0</v>
      </c>
      <c r="AE11" s="12">
        <v>0.0</v>
      </c>
    </row>
    <row r="12">
      <c r="A12" s="12" t="s">
        <v>66</v>
      </c>
      <c r="B12" s="12">
        <v>0.0</v>
      </c>
      <c r="C12" s="12">
        <v>0.0</v>
      </c>
      <c r="D12" s="12">
        <v>0.0</v>
      </c>
      <c r="E12" s="12">
        <v>0.0</v>
      </c>
      <c r="F12" s="12">
        <v>0.0</v>
      </c>
      <c r="G12" s="12">
        <v>0.0</v>
      </c>
      <c r="H12" s="13">
        <f>FAR!E7</f>
        <v>150000</v>
      </c>
      <c r="I12" s="12">
        <v>0.0</v>
      </c>
      <c r="J12" s="12">
        <v>0.0</v>
      </c>
      <c r="K12" s="12">
        <v>0.0</v>
      </c>
      <c r="L12" s="12">
        <v>0.0</v>
      </c>
      <c r="M12" s="12">
        <v>0.0</v>
      </c>
      <c r="N12" s="12">
        <v>0.0</v>
      </c>
      <c r="O12" s="12">
        <v>0.0</v>
      </c>
      <c r="P12" s="12">
        <v>0.0</v>
      </c>
      <c r="Q12" s="12">
        <v>0.0</v>
      </c>
      <c r="R12" s="12">
        <v>0.0</v>
      </c>
      <c r="S12" s="12">
        <v>0.0</v>
      </c>
      <c r="T12" s="13">
        <f>FAR!E13</f>
        <v>150000</v>
      </c>
      <c r="U12" s="12">
        <v>0.0</v>
      </c>
      <c r="V12" s="12">
        <v>0.0</v>
      </c>
      <c r="W12" s="12">
        <v>0.0</v>
      </c>
      <c r="X12" s="12">
        <v>0.0</v>
      </c>
      <c r="Y12" s="12">
        <v>0.0</v>
      </c>
      <c r="Z12" s="12">
        <v>0.0</v>
      </c>
      <c r="AA12" s="12">
        <v>0.0</v>
      </c>
      <c r="AB12" s="12">
        <v>0.0</v>
      </c>
      <c r="AC12" s="12">
        <v>0.0</v>
      </c>
      <c r="AD12" s="12">
        <v>0.0</v>
      </c>
      <c r="AE12" s="12">
        <v>0.0</v>
      </c>
    </row>
    <row r="13">
      <c r="A13" s="12" t="s">
        <v>68</v>
      </c>
      <c r="B13" s="12">
        <v>0.0</v>
      </c>
      <c r="C13" s="12">
        <v>0.0</v>
      </c>
      <c r="D13" s="12">
        <v>0.0</v>
      </c>
      <c r="E13" s="12">
        <v>0.0</v>
      </c>
      <c r="F13" s="12">
        <v>0.0</v>
      </c>
      <c r="G13" s="12">
        <v>0.0</v>
      </c>
      <c r="H13" s="12">
        <v>0.0</v>
      </c>
      <c r="I13" s="12">
        <v>0.0</v>
      </c>
      <c r="J13" s="13">
        <f>FAR!E8</f>
        <v>350000</v>
      </c>
      <c r="K13" s="12">
        <v>0.0</v>
      </c>
      <c r="L13" s="12">
        <v>0.0</v>
      </c>
      <c r="M13" s="12">
        <v>0.0</v>
      </c>
      <c r="N13" s="12">
        <v>0.0</v>
      </c>
      <c r="O13" s="12">
        <v>0.0</v>
      </c>
      <c r="P13" s="12">
        <v>0.0</v>
      </c>
      <c r="Q13" s="12">
        <v>0.0</v>
      </c>
      <c r="R13" s="12">
        <v>0.0</v>
      </c>
      <c r="S13" s="12">
        <v>0.0</v>
      </c>
      <c r="T13" s="12">
        <v>0.0</v>
      </c>
      <c r="U13" s="12">
        <v>0.0</v>
      </c>
      <c r="V13" s="12">
        <v>0.0</v>
      </c>
      <c r="W13" s="12">
        <v>0.0</v>
      </c>
      <c r="X13" s="12">
        <v>0.0</v>
      </c>
      <c r="Y13" s="12">
        <v>0.0</v>
      </c>
      <c r="Z13" s="12">
        <v>0.0</v>
      </c>
      <c r="AA13" s="12">
        <v>0.0</v>
      </c>
      <c r="AB13" s="13">
        <f>FAR!E14</f>
        <v>350000</v>
      </c>
      <c r="AC13" s="12">
        <v>0.0</v>
      </c>
      <c r="AD13" s="12">
        <v>0.0</v>
      </c>
      <c r="AE13" s="12">
        <v>0.0</v>
      </c>
    </row>
    <row r="14">
      <c r="A14" s="12" t="s">
        <v>100</v>
      </c>
      <c r="B14" s="13">
        <f t="shared" ref="B14:AE14" si="6">SUM(B10:B13)</f>
        <v>360000</v>
      </c>
      <c r="C14" s="13">
        <f t="shared" si="6"/>
        <v>0</v>
      </c>
      <c r="D14" s="13">
        <f t="shared" si="6"/>
        <v>120000</v>
      </c>
      <c r="E14" s="13">
        <f t="shared" si="6"/>
        <v>58000</v>
      </c>
      <c r="F14" s="13">
        <f t="shared" si="6"/>
        <v>0</v>
      </c>
      <c r="G14" s="13">
        <f t="shared" si="6"/>
        <v>0</v>
      </c>
      <c r="H14" s="13">
        <f t="shared" si="6"/>
        <v>150000</v>
      </c>
      <c r="I14" s="13">
        <f t="shared" si="6"/>
        <v>0</v>
      </c>
      <c r="J14" s="13">
        <f t="shared" si="6"/>
        <v>350000</v>
      </c>
      <c r="K14" s="13">
        <f t="shared" si="6"/>
        <v>0</v>
      </c>
      <c r="L14" s="13">
        <f t="shared" si="6"/>
        <v>0</v>
      </c>
      <c r="M14" s="13">
        <f t="shared" si="6"/>
        <v>0</v>
      </c>
      <c r="N14" s="13">
        <f t="shared" si="6"/>
        <v>0</v>
      </c>
      <c r="O14" s="13">
        <f t="shared" si="6"/>
        <v>0</v>
      </c>
      <c r="P14" s="13">
        <f t="shared" si="6"/>
        <v>240000</v>
      </c>
      <c r="Q14" s="13">
        <f t="shared" si="6"/>
        <v>0</v>
      </c>
      <c r="R14" s="13">
        <f t="shared" si="6"/>
        <v>0</v>
      </c>
      <c r="S14" s="13">
        <f t="shared" si="6"/>
        <v>0</v>
      </c>
      <c r="T14" s="13">
        <f t="shared" si="6"/>
        <v>150000</v>
      </c>
      <c r="U14" s="13">
        <f t="shared" si="6"/>
        <v>0</v>
      </c>
      <c r="V14" s="13">
        <f t="shared" si="6"/>
        <v>58000</v>
      </c>
      <c r="W14" s="13">
        <f t="shared" si="6"/>
        <v>0</v>
      </c>
      <c r="X14" s="13">
        <f t="shared" si="6"/>
        <v>0</v>
      </c>
      <c r="Y14" s="13">
        <f t="shared" si="6"/>
        <v>120000</v>
      </c>
      <c r="Z14" s="13">
        <f t="shared" si="6"/>
        <v>0</v>
      </c>
      <c r="AA14" s="13">
        <f t="shared" si="6"/>
        <v>0</v>
      </c>
      <c r="AB14" s="13">
        <f t="shared" si="6"/>
        <v>350000</v>
      </c>
      <c r="AC14" s="13">
        <f t="shared" si="6"/>
        <v>0</v>
      </c>
      <c r="AD14" s="13">
        <f t="shared" si="6"/>
        <v>0</v>
      </c>
      <c r="AE14" s="13">
        <f t="shared" si="6"/>
        <v>0</v>
      </c>
    </row>
    <row r="16">
      <c r="A16" s="12" t="s">
        <v>101</v>
      </c>
    </row>
    <row r="17">
      <c r="A17" s="12" t="s">
        <v>64</v>
      </c>
      <c r="B17" s="12">
        <v>0.0</v>
      </c>
      <c r="C17" s="12">
        <v>0.0</v>
      </c>
      <c r="D17" s="12">
        <v>0.0</v>
      </c>
      <c r="E17" s="12">
        <v>0.0</v>
      </c>
      <c r="F17" s="12">
        <v>0.0</v>
      </c>
      <c r="G17" s="12">
        <v>0.0</v>
      </c>
      <c r="H17" s="12">
        <v>0.0</v>
      </c>
      <c r="I17" s="12">
        <v>0.0</v>
      </c>
      <c r="J17" s="12">
        <v>0.0</v>
      </c>
      <c r="K17" s="12">
        <v>0.0</v>
      </c>
      <c r="L17" s="12">
        <v>0.0</v>
      </c>
      <c r="M17" s="12">
        <v>0.0</v>
      </c>
      <c r="N17" s="12">
        <v>0.0</v>
      </c>
      <c r="O17" s="12">
        <v>0.0</v>
      </c>
      <c r="P17" s="13">
        <f>FAR!E2+FAR!E3+FAR!E4</f>
        <v>360000</v>
      </c>
      <c r="Q17" s="12">
        <v>0.0</v>
      </c>
      <c r="R17" s="13">
        <f>FAR!E5</f>
        <v>120000</v>
      </c>
      <c r="S17" s="12">
        <v>0.0</v>
      </c>
      <c r="T17" s="12">
        <v>0.0</v>
      </c>
      <c r="U17" s="12">
        <v>0.0</v>
      </c>
      <c r="V17" s="12">
        <v>0.0</v>
      </c>
      <c r="W17" s="12">
        <v>0.0</v>
      </c>
      <c r="X17" s="12">
        <v>0.0</v>
      </c>
      <c r="Y17" s="12">
        <v>0.0</v>
      </c>
      <c r="Z17" s="12">
        <v>0.0</v>
      </c>
      <c r="AA17" s="12">
        <v>0.0</v>
      </c>
      <c r="AB17" s="12">
        <v>0.0</v>
      </c>
      <c r="AC17" s="12">
        <v>0.0</v>
      </c>
      <c r="AD17" s="13">
        <f>FAR!E9+FAR!E10</f>
        <v>240000</v>
      </c>
      <c r="AE17" s="12">
        <v>0.0</v>
      </c>
    </row>
    <row r="18">
      <c r="A18" s="12" t="s">
        <v>65</v>
      </c>
      <c r="B18" s="12">
        <v>0.0</v>
      </c>
      <c r="C18" s="12">
        <v>0.0</v>
      </c>
      <c r="D18" s="12">
        <v>0.0</v>
      </c>
      <c r="E18" s="12">
        <v>0.0</v>
      </c>
      <c r="F18" s="12">
        <v>0.0</v>
      </c>
      <c r="G18" s="12">
        <v>0.0</v>
      </c>
      <c r="H18" s="12">
        <v>0.0</v>
      </c>
      <c r="I18" s="12">
        <v>0.0</v>
      </c>
      <c r="J18" s="12">
        <v>0.0</v>
      </c>
      <c r="K18" s="12">
        <v>0.0</v>
      </c>
      <c r="L18" s="12">
        <v>0.0</v>
      </c>
      <c r="M18" s="12">
        <v>0.0</v>
      </c>
      <c r="N18" s="12">
        <v>0.0</v>
      </c>
      <c r="O18" s="12">
        <v>0.0</v>
      </c>
      <c r="P18" s="12">
        <v>0.0</v>
      </c>
      <c r="Q18" s="12">
        <v>0.0</v>
      </c>
      <c r="R18" s="12">
        <v>0.0</v>
      </c>
      <c r="S18" s="12">
        <v>0.0</v>
      </c>
      <c r="T18" s="12">
        <v>0.0</v>
      </c>
      <c r="U18" s="12">
        <v>0.0</v>
      </c>
      <c r="V18" s="12">
        <v>0.0</v>
      </c>
      <c r="W18" s="13">
        <f>FAR!E6</f>
        <v>58000</v>
      </c>
      <c r="X18" s="12">
        <v>0.0</v>
      </c>
      <c r="Y18" s="12">
        <v>0.0</v>
      </c>
      <c r="Z18" s="12">
        <v>0.0</v>
      </c>
      <c r="AA18" s="12">
        <v>0.0</v>
      </c>
      <c r="AB18" s="12">
        <v>0.0</v>
      </c>
      <c r="AC18" s="12">
        <v>0.0</v>
      </c>
      <c r="AD18" s="12">
        <v>0.0</v>
      </c>
      <c r="AE18" s="12">
        <v>0.0</v>
      </c>
    </row>
    <row r="19">
      <c r="A19" s="12" t="s">
        <v>66</v>
      </c>
      <c r="B19" s="12">
        <v>0.0</v>
      </c>
      <c r="C19" s="12">
        <v>0.0</v>
      </c>
      <c r="D19" s="12">
        <v>0.0</v>
      </c>
      <c r="E19" s="12">
        <v>0.0</v>
      </c>
      <c r="F19" s="12">
        <v>0.0</v>
      </c>
      <c r="G19" s="12">
        <v>0.0</v>
      </c>
      <c r="H19" s="12">
        <v>0.0</v>
      </c>
      <c r="I19" s="12">
        <v>0.0</v>
      </c>
      <c r="J19" s="12">
        <v>0.0</v>
      </c>
      <c r="K19" s="12">
        <v>0.0</v>
      </c>
      <c r="L19" s="12">
        <v>0.0</v>
      </c>
      <c r="M19" s="12">
        <v>0.0</v>
      </c>
      <c r="N19" s="12">
        <v>0.0</v>
      </c>
      <c r="O19" s="12">
        <v>0.0</v>
      </c>
      <c r="P19" s="12">
        <v>0.0</v>
      </c>
      <c r="Q19" s="12">
        <v>0.0</v>
      </c>
      <c r="R19" s="12">
        <v>0.0</v>
      </c>
      <c r="S19" s="12">
        <v>0.0</v>
      </c>
      <c r="T19" s="13">
        <f>FAR!E7</f>
        <v>150000</v>
      </c>
      <c r="U19" s="12">
        <v>0.0</v>
      </c>
      <c r="V19" s="12">
        <v>0.0</v>
      </c>
      <c r="W19" s="12">
        <v>0.0</v>
      </c>
      <c r="X19" s="12">
        <v>0.0</v>
      </c>
      <c r="Y19" s="12">
        <v>0.0</v>
      </c>
      <c r="Z19" s="12">
        <v>0.0</v>
      </c>
      <c r="AA19" s="12">
        <v>0.0</v>
      </c>
      <c r="AB19" s="12">
        <v>0.0</v>
      </c>
      <c r="AC19" s="12">
        <v>0.0</v>
      </c>
      <c r="AD19" s="12">
        <v>0.0</v>
      </c>
      <c r="AE19" s="12">
        <v>0.0</v>
      </c>
    </row>
    <row r="20">
      <c r="A20" s="12" t="s">
        <v>68</v>
      </c>
      <c r="B20" s="12">
        <v>0.0</v>
      </c>
      <c r="C20" s="12">
        <v>0.0</v>
      </c>
      <c r="D20" s="12">
        <v>0.0</v>
      </c>
      <c r="E20" s="12">
        <v>0.0</v>
      </c>
      <c r="F20" s="12">
        <v>0.0</v>
      </c>
      <c r="G20" s="12">
        <v>0.0</v>
      </c>
      <c r="H20" s="12">
        <v>0.0</v>
      </c>
      <c r="I20" s="12">
        <v>0.0</v>
      </c>
      <c r="J20" s="12">
        <v>0.0</v>
      </c>
      <c r="K20" s="12">
        <v>0.0</v>
      </c>
      <c r="L20" s="12">
        <v>0.0</v>
      </c>
      <c r="M20" s="12">
        <v>0.0</v>
      </c>
      <c r="N20" s="12">
        <v>0.0</v>
      </c>
      <c r="O20" s="12">
        <v>0.0</v>
      </c>
      <c r="P20" s="12">
        <v>0.0</v>
      </c>
      <c r="Q20" s="12">
        <v>0.0</v>
      </c>
      <c r="R20" s="12">
        <v>0.0</v>
      </c>
      <c r="S20" s="12">
        <v>0.0</v>
      </c>
      <c r="T20" s="12">
        <v>0.0</v>
      </c>
      <c r="U20" s="12">
        <v>0.0</v>
      </c>
      <c r="V20" s="12">
        <v>0.0</v>
      </c>
      <c r="W20" s="12">
        <v>0.0</v>
      </c>
      <c r="X20" s="12">
        <v>0.0</v>
      </c>
      <c r="Y20" s="12">
        <v>0.0</v>
      </c>
      <c r="Z20" s="12">
        <v>0.0</v>
      </c>
      <c r="AA20" s="12">
        <v>0.0</v>
      </c>
      <c r="AB20" s="12">
        <v>0.0</v>
      </c>
      <c r="AC20" s="13">
        <f>FAR!E8</f>
        <v>350000</v>
      </c>
      <c r="AD20" s="12">
        <v>0.0</v>
      </c>
      <c r="AE20" s="12">
        <v>0.0</v>
      </c>
    </row>
    <row r="21">
      <c r="A21" s="12" t="s">
        <v>100</v>
      </c>
      <c r="B21" s="13">
        <f t="shared" ref="B21:AE21" si="7">SUM(B17:B20)</f>
        <v>0</v>
      </c>
      <c r="C21" s="13">
        <f t="shared" si="7"/>
        <v>0</v>
      </c>
      <c r="D21" s="13">
        <f t="shared" si="7"/>
        <v>0</v>
      </c>
      <c r="E21" s="13">
        <f t="shared" si="7"/>
        <v>0</v>
      </c>
      <c r="F21" s="13">
        <f t="shared" si="7"/>
        <v>0</v>
      </c>
      <c r="G21" s="13">
        <f t="shared" si="7"/>
        <v>0</v>
      </c>
      <c r="H21" s="13">
        <f t="shared" si="7"/>
        <v>0</v>
      </c>
      <c r="I21" s="13">
        <f t="shared" si="7"/>
        <v>0</v>
      </c>
      <c r="J21" s="13">
        <f t="shared" si="7"/>
        <v>0</v>
      </c>
      <c r="K21" s="13">
        <f t="shared" si="7"/>
        <v>0</v>
      </c>
      <c r="L21" s="13">
        <f t="shared" si="7"/>
        <v>0</v>
      </c>
      <c r="M21" s="13">
        <f t="shared" si="7"/>
        <v>0</v>
      </c>
      <c r="N21" s="13">
        <f t="shared" si="7"/>
        <v>0</v>
      </c>
      <c r="O21" s="13">
        <f t="shared" si="7"/>
        <v>0</v>
      </c>
      <c r="P21" s="13">
        <f t="shared" si="7"/>
        <v>360000</v>
      </c>
      <c r="Q21" s="13">
        <f t="shared" si="7"/>
        <v>0</v>
      </c>
      <c r="R21" s="13">
        <f t="shared" si="7"/>
        <v>120000</v>
      </c>
      <c r="S21" s="13">
        <f t="shared" si="7"/>
        <v>0</v>
      </c>
      <c r="T21" s="13">
        <f t="shared" si="7"/>
        <v>150000</v>
      </c>
      <c r="U21" s="13">
        <f t="shared" si="7"/>
        <v>0</v>
      </c>
      <c r="V21" s="13">
        <f t="shared" si="7"/>
        <v>0</v>
      </c>
      <c r="W21" s="13">
        <f t="shared" si="7"/>
        <v>58000</v>
      </c>
      <c r="X21" s="13">
        <f t="shared" si="7"/>
        <v>0</v>
      </c>
      <c r="Y21" s="13">
        <f t="shared" si="7"/>
        <v>0</v>
      </c>
      <c r="Z21" s="13">
        <f t="shared" si="7"/>
        <v>0</v>
      </c>
      <c r="AA21" s="13">
        <f t="shared" si="7"/>
        <v>0</v>
      </c>
      <c r="AB21" s="13">
        <f t="shared" si="7"/>
        <v>0</v>
      </c>
      <c r="AC21" s="13">
        <f t="shared" si="7"/>
        <v>350000</v>
      </c>
      <c r="AD21" s="13">
        <f t="shared" si="7"/>
        <v>240000</v>
      </c>
      <c r="AE21" s="13">
        <f t="shared" si="7"/>
        <v>0</v>
      </c>
    </row>
    <row r="23">
      <c r="A23" s="12" t="s">
        <v>102</v>
      </c>
    </row>
    <row r="24">
      <c r="A24" s="12" t="s">
        <v>64</v>
      </c>
      <c r="B24" s="13">
        <f t="shared" ref="B24:AE24" si="8">B3+B10-B17</f>
        <v>360000</v>
      </c>
      <c r="C24" s="13">
        <f t="shared" si="8"/>
        <v>360000</v>
      </c>
      <c r="D24" s="13">
        <f t="shared" si="8"/>
        <v>480000</v>
      </c>
      <c r="E24" s="13">
        <f t="shared" si="8"/>
        <v>480000</v>
      </c>
      <c r="F24" s="13">
        <f t="shared" si="8"/>
        <v>480000</v>
      </c>
      <c r="G24" s="13">
        <f t="shared" si="8"/>
        <v>480000</v>
      </c>
      <c r="H24" s="13">
        <f t="shared" si="8"/>
        <v>480000</v>
      </c>
      <c r="I24" s="13">
        <f t="shared" si="8"/>
        <v>480000</v>
      </c>
      <c r="J24" s="13">
        <f t="shared" si="8"/>
        <v>480000</v>
      </c>
      <c r="K24" s="13">
        <f t="shared" si="8"/>
        <v>480000</v>
      </c>
      <c r="L24" s="13">
        <f t="shared" si="8"/>
        <v>480000</v>
      </c>
      <c r="M24" s="13">
        <f t="shared" si="8"/>
        <v>480000</v>
      </c>
      <c r="N24" s="13">
        <f t="shared" si="8"/>
        <v>480000</v>
      </c>
      <c r="O24" s="13">
        <f t="shared" si="8"/>
        <v>480000</v>
      </c>
      <c r="P24" s="13">
        <f t="shared" si="8"/>
        <v>360000</v>
      </c>
      <c r="Q24" s="13">
        <f t="shared" si="8"/>
        <v>360000</v>
      </c>
      <c r="R24" s="13">
        <f t="shared" si="8"/>
        <v>240000</v>
      </c>
      <c r="S24" s="13">
        <f t="shared" si="8"/>
        <v>240000</v>
      </c>
      <c r="T24" s="13">
        <f t="shared" si="8"/>
        <v>240000</v>
      </c>
      <c r="U24" s="13">
        <f t="shared" si="8"/>
        <v>240000</v>
      </c>
      <c r="V24" s="13">
        <f t="shared" si="8"/>
        <v>240000</v>
      </c>
      <c r="W24" s="13">
        <f t="shared" si="8"/>
        <v>240000</v>
      </c>
      <c r="X24" s="13">
        <f t="shared" si="8"/>
        <v>240000</v>
      </c>
      <c r="Y24" s="13">
        <f t="shared" si="8"/>
        <v>360000</v>
      </c>
      <c r="Z24" s="13">
        <f t="shared" si="8"/>
        <v>360000</v>
      </c>
      <c r="AA24" s="13">
        <f t="shared" si="8"/>
        <v>360000</v>
      </c>
      <c r="AB24" s="13">
        <f t="shared" si="8"/>
        <v>360000</v>
      </c>
      <c r="AC24" s="13">
        <f t="shared" si="8"/>
        <v>360000</v>
      </c>
      <c r="AD24" s="13">
        <f t="shared" si="8"/>
        <v>120000</v>
      </c>
      <c r="AE24" s="13">
        <f t="shared" si="8"/>
        <v>120000</v>
      </c>
    </row>
    <row r="25">
      <c r="A25" s="12" t="s">
        <v>65</v>
      </c>
      <c r="B25" s="13">
        <f t="shared" ref="B25:AE25" si="9">B4+B11-B18</f>
        <v>0</v>
      </c>
      <c r="C25" s="13">
        <f t="shared" si="9"/>
        <v>0</v>
      </c>
      <c r="D25" s="13">
        <f t="shared" si="9"/>
        <v>0</v>
      </c>
      <c r="E25" s="13">
        <f t="shared" si="9"/>
        <v>58000</v>
      </c>
      <c r="F25" s="13">
        <f t="shared" si="9"/>
        <v>58000</v>
      </c>
      <c r="G25" s="13">
        <f t="shared" si="9"/>
        <v>58000</v>
      </c>
      <c r="H25" s="13">
        <f t="shared" si="9"/>
        <v>58000</v>
      </c>
      <c r="I25" s="13">
        <f t="shared" si="9"/>
        <v>58000</v>
      </c>
      <c r="J25" s="13">
        <f t="shared" si="9"/>
        <v>58000</v>
      </c>
      <c r="K25" s="13">
        <f t="shared" si="9"/>
        <v>58000</v>
      </c>
      <c r="L25" s="13">
        <f t="shared" si="9"/>
        <v>58000</v>
      </c>
      <c r="M25" s="13">
        <f t="shared" si="9"/>
        <v>58000</v>
      </c>
      <c r="N25" s="13">
        <f t="shared" si="9"/>
        <v>58000</v>
      </c>
      <c r="O25" s="13">
        <f t="shared" si="9"/>
        <v>58000</v>
      </c>
      <c r="P25" s="13">
        <f t="shared" si="9"/>
        <v>58000</v>
      </c>
      <c r="Q25" s="13">
        <f t="shared" si="9"/>
        <v>58000</v>
      </c>
      <c r="R25" s="13">
        <f t="shared" si="9"/>
        <v>58000</v>
      </c>
      <c r="S25" s="13">
        <f t="shared" si="9"/>
        <v>58000</v>
      </c>
      <c r="T25" s="13">
        <f t="shared" si="9"/>
        <v>58000</v>
      </c>
      <c r="U25" s="13">
        <f t="shared" si="9"/>
        <v>58000</v>
      </c>
      <c r="V25" s="13">
        <f t="shared" si="9"/>
        <v>116000</v>
      </c>
      <c r="W25" s="13">
        <f t="shared" si="9"/>
        <v>58000</v>
      </c>
      <c r="X25" s="13">
        <f t="shared" si="9"/>
        <v>58000</v>
      </c>
      <c r="Y25" s="13">
        <f t="shared" si="9"/>
        <v>58000</v>
      </c>
      <c r="Z25" s="13">
        <f t="shared" si="9"/>
        <v>58000</v>
      </c>
      <c r="AA25" s="13">
        <f t="shared" si="9"/>
        <v>58000</v>
      </c>
      <c r="AB25" s="13">
        <f t="shared" si="9"/>
        <v>58000</v>
      </c>
      <c r="AC25" s="13">
        <f t="shared" si="9"/>
        <v>58000</v>
      </c>
      <c r="AD25" s="13">
        <f t="shared" si="9"/>
        <v>58000</v>
      </c>
      <c r="AE25" s="13">
        <f t="shared" si="9"/>
        <v>58000</v>
      </c>
    </row>
    <row r="26">
      <c r="A26" s="12" t="s">
        <v>66</v>
      </c>
      <c r="B26" s="13">
        <f t="shared" ref="B26:AE26" si="10">B5+B12-B19</f>
        <v>0</v>
      </c>
      <c r="C26" s="13">
        <f t="shared" si="10"/>
        <v>0</v>
      </c>
      <c r="D26" s="13">
        <f t="shared" si="10"/>
        <v>0</v>
      </c>
      <c r="E26" s="13">
        <f t="shared" si="10"/>
        <v>0</v>
      </c>
      <c r="F26" s="13">
        <f t="shared" si="10"/>
        <v>0</v>
      </c>
      <c r="G26" s="13">
        <f t="shared" si="10"/>
        <v>0</v>
      </c>
      <c r="H26" s="13">
        <f t="shared" si="10"/>
        <v>150000</v>
      </c>
      <c r="I26" s="13">
        <f t="shared" si="10"/>
        <v>150000</v>
      </c>
      <c r="J26" s="13">
        <f t="shared" si="10"/>
        <v>150000</v>
      </c>
      <c r="K26" s="13">
        <f t="shared" si="10"/>
        <v>150000</v>
      </c>
      <c r="L26" s="13">
        <f t="shared" si="10"/>
        <v>150000</v>
      </c>
      <c r="M26" s="13">
        <f t="shared" si="10"/>
        <v>150000</v>
      </c>
      <c r="N26" s="13">
        <f t="shared" si="10"/>
        <v>150000</v>
      </c>
      <c r="O26" s="13">
        <f t="shared" si="10"/>
        <v>150000</v>
      </c>
      <c r="P26" s="13">
        <f t="shared" si="10"/>
        <v>150000</v>
      </c>
      <c r="Q26" s="13">
        <f t="shared" si="10"/>
        <v>150000</v>
      </c>
      <c r="R26" s="13">
        <f t="shared" si="10"/>
        <v>150000</v>
      </c>
      <c r="S26" s="13">
        <f t="shared" si="10"/>
        <v>150000</v>
      </c>
      <c r="T26" s="13">
        <f t="shared" si="10"/>
        <v>150000</v>
      </c>
      <c r="U26" s="13">
        <f t="shared" si="10"/>
        <v>150000</v>
      </c>
      <c r="V26" s="13">
        <f t="shared" si="10"/>
        <v>150000</v>
      </c>
      <c r="W26" s="13">
        <f t="shared" si="10"/>
        <v>150000</v>
      </c>
      <c r="X26" s="13">
        <f t="shared" si="10"/>
        <v>150000</v>
      </c>
      <c r="Y26" s="13">
        <f t="shared" si="10"/>
        <v>150000</v>
      </c>
      <c r="Z26" s="13">
        <f t="shared" si="10"/>
        <v>150000</v>
      </c>
      <c r="AA26" s="13">
        <f t="shared" si="10"/>
        <v>150000</v>
      </c>
      <c r="AB26" s="13">
        <f t="shared" si="10"/>
        <v>150000</v>
      </c>
      <c r="AC26" s="13">
        <f t="shared" si="10"/>
        <v>150000</v>
      </c>
      <c r="AD26" s="13">
        <f t="shared" si="10"/>
        <v>150000</v>
      </c>
      <c r="AE26" s="13">
        <f t="shared" si="10"/>
        <v>150000</v>
      </c>
    </row>
    <row r="27">
      <c r="A27" s="12" t="s">
        <v>68</v>
      </c>
      <c r="B27" s="13">
        <f t="shared" ref="B27:AE27" si="11">B6+B13-B20</f>
        <v>0</v>
      </c>
      <c r="C27" s="13">
        <f t="shared" si="11"/>
        <v>0</v>
      </c>
      <c r="D27" s="13">
        <f t="shared" si="11"/>
        <v>0</v>
      </c>
      <c r="E27" s="13">
        <f t="shared" si="11"/>
        <v>0</v>
      </c>
      <c r="F27" s="13">
        <f t="shared" si="11"/>
        <v>0</v>
      </c>
      <c r="G27" s="13">
        <f t="shared" si="11"/>
        <v>0</v>
      </c>
      <c r="H27" s="13">
        <f t="shared" si="11"/>
        <v>0</v>
      </c>
      <c r="I27" s="13">
        <f t="shared" si="11"/>
        <v>0</v>
      </c>
      <c r="J27" s="13">
        <f t="shared" si="11"/>
        <v>350000</v>
      </c>
      <c r="K27" s="13">
        <f t="shared" si="11"/>
        <v>350000</v>
      </c>
      <c r="L27" s="13">
        <f t="shared" si="11"/>
        <v>350000</v>
      </c>
      <c r="M27" s="13">
        <f t="shared" si="11"/>
        <v>350000</v>
      </c>
      <c r="N27" s="13">
        <f t="shared" si="11"/>
        <v>350000</v>
      </c>
      <c r="O27" s="13">
        <f t="shared" si="11"/>
        <v>350000</v>
      </c>
      <c r="P27" s="13">
        <f t="shared" si="11"/>
        <v>350000</v>
      </c>
      <c r="Q27" s="13">
        <f t="shared" si="11"/>
        <v>350000</v>
      </c>
      <c r="R27" s="13">
        <f t="shared" si="11"/>
        <v>350000</v>
      </c>
      <c r="S27" s="13">
        <f t="shared" si="11"/>
        <v>350000</v>
      </c>
      <c r="T27" s="13">
        <f t="shared" si="11"/>
        <v>350000</v>
      </c>
      <c r="U27" s="13">
        <f t="shared" si="11"/>
        <v>350000</v>
      </c>
      <c r="V27" s="13">
        <f t="shared" si="11"/>
        <v>350000</v>
      </c>
      <c r="W27" s="13">
        <f t="shared" si="11"/>
        <v>350000</v>
      </c>
      <c r="X27" s="13">
        <f t="shared" si="11"/>
        <v>350000</v>
      </c>
      <c r="Y27" s="13">
        <f t="shared" si="11"/>
        <v>350000</v>
      </c>
      <c r="Z27" s="13">
        <f t="shared" si="11"/>
        <v>350000</v>
      </c>
      <c r="AA27" s="13">
        <f t="shared" si="11"/>
        <v>350000</v>
      </c>
      <c r="AB27" s="13">
        <f t="shared" si="11"/>
        <v>700000</v>
      </c>
      <c r="AC27" s="13">
        <f t="shared" si="11"/>
        <v>350000</v>
      </c>
      <c r="AD27" s="13">
        <f t="shared" si="11"/>
        <v>350000</v>
      </c>
      <c r="AE27" s="13">
        <f t="shared" si="11"/>
        <v>350000</v>
      </c>
    </row>
    <row r="28">
      <c r="A28" s="12" t="s">
        <v>100</v>
      </c>
      <c r="B28" s="13">
        <f t="shared" ref="B28:AE28" si="12">SUM(B24:B27)</f>
        <v>360000</v>
      </c>
      <c r="C28" s="13">
        <f t="shared" si="12"/>
        <v>360000</v>
      </c>
      <c r="D28" s="13">
        <f t="shared" si="12"/>
        <v>480000</v>
      </c>
      <c r="E28" s="13">
        <f t="shared" si="12"/>
        <v>538000</v>
      </c>
      <c r="F28" s="13">
        <f t="shared" si="12"/>
        <v>538000</v>
      </c>
      <c r="G28" s="13">
        <f t="shared" si="12"/>
        <v>538000</v>
      </c>
      <c r="H28" s="13">
        <f t="shared" si="12"/>
        <v>688000</v>
      </c>
      <c r="I28" s="13">
        <f t="shared" si="12"/>
        <v>688000</v>
      </c>
      <c r="J28" s="13">
        <f t="shared" si="12"/>
        <v>1038000</v>
      </c>
      <c r="K28" s="13">
        <f t="shared" si="12"/>
        <v>1038000</v>
      </c>
      <c r="L28" s="13">
        <f t="shared" si="12"/>
        <v>1038000</v>
      </c>
      <c r="M28" s="13">
        <f t="shared" si="12"/>
        <v>1038000</v>
      </c>
      <c r="N28" s="13">
        <f t="shared" si="12"/>
        <v>1038000</v>
      </c>
      <c r="O28" s="13">
        <f t="shared" si="12"/>
        <v>1038000</v>
      </c>
      <c r="P28" s="13">
        <f t="shared" si="12"/>
        <v>918000</v>
      </c>
      <c r="Q28" s="13">
        <f t="shared" si="12"/>
        <v>918000</v>
      </c>
      <c r="R28" s="13">
        <f t="shared" si="12"/>
        <v>798000</v>
      </c>
      <c r="S28" s="13">
        <f t="shared" si="12"/>
        <v>798000</v>
      </c>
      <c r="T28" s="13">
        <f t="shared" si="12"/>
        <v>798000</v>
      </c>
      <c r="U28" s="13">
        <f t="shared" si="12"/>
        <v>798000</v>
      </c>
      <c r="V28" s="13">
        <f t="shared" si="12"/>
        <v>856000</v>
      </c>
      <c r="W28" s="13">
        <f t="shared" si="12"/>
        <v>798000</v>
      </c>
      <c r="X28" s="13">
        <f t="shared" si="12"/>
        <v>798000</v>
      </c>
      <c r="Y28" s="13">
        <f t="shared" si="12"/>
        <v>918000</v>
      </c>
      <c r="Z28" s="13">
        <f t="shared" si="12"/>
        <v>918000</v>
      </c>
      <c r="AA28" s="13">
        <f t="shared" si="12"/>
        <v>918000</v>
      </c>
      <c r="AB28" s="13">
        <f t="shared" si="12"/>
        <v>1268000</v>
      </c>
      <c r="AC28" s="13">
        <f t="shared" si="12"/>
        <v>918000</v>
      </c>
      <c r="AD28" s="13">
        <f t="shared" si="12"/>
        <v>678000</v>
      </c>
      <c r="AE28" s="13">
        <f t="shared" si="12"/>
        <v>678000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69</v>
      </c>
      <c r="C1" s="12" t="s">
        <v>70</v>
      </c>
      <c r="D1" s="12" t="s">
        <v>71</v>
      </c>
      <c r="E1" s="12" t="s">
        <v>72</v>
      </c>
      <c r="F1" s="12" t="s">
        <v>73</v>
      </c>
      <c r="G1" s="12" t="s">
        <v>74</v>
      </c>
      <c r="H1" s="12" t="s">
        <v>75</v>
      </c>
      <c r="I1" s="12" t="s">
        <v>76</v>
      </c>
      <c r="J1" s="12" t="s">
        <v>77</v>
      </c>
      <c r="K1" s="12" t="s">
        <v>78</v>
      </c>
      <c r="L1" s="12" t="s">
        <v>79</v>
      </c>
      <c r="M1" s="12" t="s">
        <v>80</v>
      </c>
      <c r="N1" s="12" t="s">
        <v>81</v>
      </c>
      <c r="O1" s="12" t="s">
        <v>82</v>
      </c>
      <c r="P1" s="12" t="s">
        <v>83</v>
      </c>
      <c r="Q1" s="12" t="s">
        <v>84</v>
      </c>
      <c r="R1" s="12" t="s">
        <v>85</v>
      </c>
      <c r="S1" s="12" t="s">
        <v>86</v>
      </c>
      <c r="T1" s="12" t="s">
        <v>87</v>
      </c>
      <c r="U1" s="12" t="s">
        <v>88</v>
      </c>
      <c r="V1" s="12" t="s">
        <v>89</v>
      </c>
      <c r="W1" s="12" t="s">
        <v>90</v>
      </c>
      <c r="X1" s="12" t="s">
        <v>91</v>
      </c>
      <c r="Y1" s="12" t="s">
        <v>92</v>
      </c>
      <c r="Z1" s="12" t="s">
        <v>93</v>
      </c>
      <c r="AA1" s="12" t="s">
        <v>94</v>
      </c>
      <c r="AB1" s="12" t="s">
        <v>95</v>
      </c>
      <c r="AC1" s="12" t="s">
        <v>96</v>
      </c>
      <c r="AD1" s="12" t="s">
        <v>97</v>
      </c>
      <c r="AE1" s="12" t="s">
        <v>98</v>
      </c>
    </row>
    <row r="2">
      <c r="A2" s="12" t="s">
        <v>99</v>
      </c>
    </row>
    <row r="3">
      <c r="A3" s="12" t="s">
        <v>64</v>
      </c>
      <c r="B3" s="12">
        <v>0.0</v>
      </c>
      <c r="C3" s="14">
        <f t="shared" ref="C3:AE3" si="1">B24</f>
        <v>25714.28571</v>
      </c>
      <c r="D3" s="14">
        <f t="shared" si="1"/>
        <v>51428.57143</v>
      </c>
      <c r="E3" s="14">
        <f t="shared" si="1"/>
        <v>85714.28571</v>
      </c>
      <c r="F3" s="14">
        <f t="shared" si="1"/>
        <v>120000</v>
      </c>
      <c r="G3" s="14">
        <f t="shared" si="1"/>
        <v>154285.7143</v>
      </c>
      <c r="H3" s="14">
        <f t="shared" si="1"/>
        <v>188571.4286</v>
      </c>
      <c r="I3" s="14">
        <f t="shared" si="1"/>
        <v>222857.1429</v>
      </c>
      <c r="J3" s="14">
        <f t="shared" si="1"/>
        <v>257142.8571</v>
      </c>
      <c r="K3" s="14">
        <f t="shared" si="1"/>
        <v>291428.5714</v>
      </c>
      <c r="L3" s="14">
        <f t="shared" si="1"/>
        <v>325714.2857</v>
      </c>
      <c r="M3" s="14">
        <f t="shared" si="1"/>
        <v>360000</v>
      </c>
      <c r="N3" s="14">
        <f t="shared" si="1"/>
        <v>394285.7143</v>
      </c>
      <c r="O3" s="14">
        <f t="shared" si="1"/>
        <v>428571.4286</v>
      </c>
      <c r="P3" s="14">
        <f t="shared" si="1"/>
        <v>462857.1429</v>
      </c>
      <c r="Q3" s="14">
        <f t="shared" si="1"/>
        <v>128571.4286</v>
      </c>
      <c r="R3" s="14">
        <f t="shared" si="1"/>
        <v>154285.7143</v>
      </c>
      <c r="S3" s="14">
        <f t="shared" si="1"/>
        <v>51428.57143</v>
      </c>
      <c r="T3" s="14">
        <f t="shared" si="1"/>
        <v>68571.42857</v>
      </c>
      <c r="U3" s="14">
        <f t="shared" si="1"/>
        <v>85714.28571</v>
      </c>
      <c r="V3" s="14">
        <f t="shared" si="1"/>
        <v>102857.1429</v>
      </c>
      <c r="W3" s="14">
        <f t="shared" si="1"/>
        <v>120000</v>
      </c>
      <c r="X3" s="14">
        <f t="shared" si="1"/>
        <v>137142.8571</v>
      </c>
      <c r="Y3" s="14">
        <f t="shared" si="1"/>
        <v>154285.7143</v>
      </c>
      <c r="Z3" s="14">
        <f t="shared" si="1"/>
        <v>180000</v>
      </c>
      <c r="AA3" s="14">
        <f t="shared" si="1"/>
        <v>205714.2857</v>
      </c>
      <c r="AB3" s="14">
        <f t="shared" si="1"/>
        <v>231428.5714</v>
      </c>
      <c r="AC3" s="14">
        <f t="shared" si="1"/>
        <v>257142.8571</v>
      </c>
      <c r="AD3" s="14">
        <f t="shared" si="1"/>
        <v>282857.1429</v>
      </c>
      <c r="AE3" s="14">
        <f t="shared" si="1"/>
        <v>51428.57143</v>
      </c>
    </row>
    <row r="4">
      <c r="A4" s="12" t="s">
        <v>65</v>
      </c>
      <c r="B4" s="12">
        <v>0.0</v>
      </c>
      <c r="C4" s="14">
        <f t="shared" ref="C4:AE4" si="2">B25</f>
        <v>0</v>
      </c>
      <c r="D4" s="14">
        <f t="shared" si="2"/>
        <v>0</v>
      </c>
      <c r="E4" s="14">
        <f t="shared" si="2"/>
        <v>0</v>
      </c>
      <c r="F4" s="14">
        <f t="shared" si="2"/>
        <v>3222.222222</v>
      </c>
      <c r="G4" s="14">
        <f t="shared" si="2"/>
        <v>6444.444444</v>
      </c>
      <c r="H4" s="14">
        <f t="shared" si="2"/>
        <v>9666.666667</v>
      </c>
      <c r="I4" s="14">
        <f t="shared" si="2"/>
        <v>12888.88889</v>
      </c>
      <c r="J4" s="14">
        <f t="shared" si="2"/>
        <v>16111.11111</v>
      </c>
      <c r="K4" s="14">
        <f t="shared" si="2"/>
        <v>19333.33333</v>
      </c>
      <c r="L4" s="14">
        <f t="shared" si="2"/>
        <v>22555.55556</v>
      </c>
      <c r="M4" s="14">
        <f t="shared" si="2"/>
        <v>25777.77778</v>
      </c>
      <c r="N4" s="14">
        <f t="shared" si="2"/>
        <v>29000</v>
      </c>
      <c r="O4" s="14">
        <f t="shared" si="2"/>
        <v>32222.22222</v>
      </c>
      <c r="P4" s="14">
        <f t="shared" si="2"/>
        <v>35444.44444</v>
      </c>
      <c r="Q4" s="14">
        <f t="shared" si="2"/>
        <v>38666.66667</v>
      </c>
      <c r="R4" s="14">
        <f t="shared" si="2"/>
        <v>41888.88889</v>
      </c>
      <c r="S4" s="14">
        <f t="shared" si="2"/>
        <v>45111.11111</v>
      </c>
      <c r="T4" s="14">
        <f t="shared" si="2"/>
        <v>48333.33333</v>
      </c>
      <c r="U4" s="14">
        <f t="shared" si="2"/>
        <v>51555.55556</v>
      </c>
      <c r="V4" s="14">
        <f t="shared" si="2"/>
        <v>54777.77778</v>
      </c>
      <c r="W4" s="14">
        <f t="shared" si="2"/>
        <v>61222.22222</v>
      </c>
      <c r="X4" s="14">
        <f t="shared" si="2"/>
        <v>6444.444444</v>
      </c>
      <c r="Y4" s="14">
        <f t="shared" si="2"/>
        <v>9666.666667</v>
      </c>
      <c r="Z4" s="14">
        <f t="shared" si="2"/>
        <v>12888.88889</v>
      </c>
      <c r="AA4" s="14">
        <f t="shared" si="2"/>
        <v>16111.11111</v>
      </c>
      <c r="AB4" s="14">
        <f t="shared" si="2"/>
        <v>19333.33333</v>
      </c>
      <c r="AC4" s="14">
        <f t="shared" si="2"/>
        <v>22555.55556</v>
      </c>
      <c r="AD4" s="14">
        <f t="shared" si="2"/>
        <v>25777.77778</v>
      </c>
      <c r="AE4" s="14">
        <f t="shared" si="2"/>
        <v>29000</v>
      </c>
    </row>
    <row r="5">
      <c r="A5" s="12" t="s">
        <v>66</v>
      </c>
      <c r="B5" s="12">
        <v>0.0</v>
      </c>
      <c r="C5" s="14">
        <f t="shared" ref="C5:AE5" si="3">B26</f>
        <v>0</v>
      </c>
      <c r="D5" s="14">
        <f t="shared" si="3"/>
        <v>0</v>
      </c>
      <c r="E5" s="14">
        <f t="shared" si="3"/>
        <v>0</v>
      </c>
      <c r="F5" s="14">
        <f t="shared" si="3"/>
        <v>0</v>
      </c>
      <c r="G5" s="14">
        <f t="shared" si="3"/>
        <v>0</v>
      </c>
      <c r="H5" s="14">
        <f t="shared" si="3"/>
        <v>0</v>
      </c>
      <c r="I5" s="14">
        <f t="shared" si="3"/>
        <v>12500</v>
      </c>
      <c r="J5" s="14">
        <f t="shared" si="3"/>
        <v>25000</v>
      </c>
      <c r="K5" s="14">
        <f t="shared" si="3"/>
        <v>37500</v>
      </c>
      <c r="L5" s="14">
        <f t="shared" si="3"/>
        <v>50000</v>
      </c>
      <c r="M5" s="14">
        <f t="shared" si="3"/>
        <v>62500</v>
      </c>
      <c r="N5" s="14">
        <f t="shared" si="3"/>
        <v>75000</v>
      </c>
      <c r="O5" s="14">
        <f t="shared" si="3"/>
        <v>87500</v>
      </c>
      <c r="P5" s="14">
        <f t="shared" si="3"/>
        <v>100000</v>
      </c>
      <c r="Q5" s="14">
        <f t="shared" si="3"/>
        <v>112500</v>
      </c>
      <c r="R5" s="14">
        <f t="shared" si="3"/>
        <v>125000</v>
      </c>
      <c r="S5" s="14">
        <f t="shared" si="3"/>
        <v>137500</v>
      </c>
      <c r="T5" s="14">
        <f t="shared" si="3"/>
        <v>150000</v>
      </c>
      <c r="U5" s="14">
        <f t="shared" si="3"/>
        <v>12500</v>
      </c>
      <c r="V5" s="14">
        <f t="shared" si="3"/>
        <v>25000</v>
      </c>
      <c r="W5" s="14">
        <f t="shared" si="3"/>
        <v>37500</v>
      </c>
      <c r="X5" s="14">
        <f t="shared" si="3"/>
        <v>50000</v>
      </c>
      <c r="Y5" s="14">
        <f t="shared" si="3"/>
        <v>62500</v>
      </c>
      <c r="Z5" s="14">
        <f t="shared" si="3"/>
        <v>75000</v>
      </c>
      <c r="AA5" s="14">
        <f t="shared" si="3"/>
        <v>87500</v>
      </c>
      <c r="AB5" s="14">
        <f t="shared" si="3"/>
        <v>100000</v>
      </c>
      <c r="AC5" s="14">
        <f t="shared" si="3"/>
        <v>112500</v>
      </c>
      <c r="AD5" s="14">
        <f t="shared" si="3"/>
        <v>125000</v>
      </c>
      <c r="AE5" s="14">
        <f t="shared" si="3"/>
        <v>137500</v>
      </c>
    </row>
    <row r="6">
      <c r="A6" s="12" t="s">
        <v>68</v>
      </c>
      <c r="B6" s="12">
        <v>0.0</v>
      </c>
      <c r="C6" s="14">
        <f t="shared" ref="C6:AE6" si="4">B27</f>
        <v>0</v>
      </c>
      <c r="D6" s="14">
        <f t="shared" si="4"/>
        <v>0</v>
      </c>
      <c r="E6" s="14">
        <f t="shared" si="4"/>
        <v>0</v>
      </c>
      <c r="F6" s="14">
        <f t="shared" si="4"/>
        <v>0</v>
      </c>
      <c r="G6" s="14">
        <f t="shared" si="4"/>
        <v>0</v>
      </c>
      <c r="H6" s="14">
        <f t="shared" si="4"/>
        <v>0</v>
      </c>
      <c r="I6" s="14">
        <f t="shared" si="4"/>
        <v>0</v>
      </c>
      <c r="J6" s="14">
        <f t="shared" si="4"/>
        <v>0</v>
      </c>
      <c r="K6" s="14">
        <f t="shared" si="4"/>
        <v>18421.05263</v>
      </c>
      <c r="L6" s="14">
        <f t="shared" si="4"/>
        <v>36842.10526</v>
      </c>
      <c r="M6" s="14">
        <f t="shared" si="4"/>
        <v>55263.15789</v>
      </c>
      <c r="N6" s="14">
        <f t="shared" si="4"/>
        <v>73684.21053</v>
      </c>
      <c r="O6" s="14">
        <f t="shared" si="4"/>
        <v>92105.26316</v>
      </c>
      <c r="P6" s="14">
        <f t="shared" si="4"/>
        <v>110526.3158</v>
      </c>
      <c r="Q6" s="14">
        <f t="shared" si="4"/>
        <v>128947.3684</v>
      </c>
      <c r="R6" s="14">
        <f t="shared" si="4"/>
        <v>147368.4211</v>
      </c>
      <c r="S6" s="14">
        <f t="shared" si="4"/>
        <v>165789.4737</v>
      </c>
      <c r="T6" s="14">
        <f t="shared" si="4"/>
        <v>184210.5263</v>
      </c>
      <c r="U6" s="14">
        <f t="shared" si="4"/>
        <v>202631.5789</v>
      </c>
      <c r="V6" s="14">
        <f t="shared" si="4"/>
        <v>221052.6316</v>
      </c>
      <c r="W6" s="14">
        <f t="shared" si="4"/>
        <v>239473.6842</v>
      </c>
      <c r="X6" s="14">
        <f t="shared" si="4"/>
        <v>257894.7368</v>
      </c>
      <c r="Y6" s="14">
        <f t="shared" si="4"/>
        <v>276315.7895</v>
      </c>
      <c r="Z6" s="14">
        <f t="shared" si="4"/>
        <v>294736.8421</v>
      </c>
      <c r="AA6" s="14">
        <f t="shared" si="4"/>
        <v>313157.8947</v>
      </c>
      <c r="AB6" s="14">
        <f t="shared" si="4"/>
        <v>331578.9474</v>
      </c>
      <c r="AC6" s="14">
        <f t="shared" si="4"/>
        <v>368421.0526</v>
      </c>
      <c r="AD6" s="14">
        <f t="shared" si="4"/>
        <v>36842.10526</v>
      </c>
      <c r="AE6" s="14">
        <f t="shared" si="4"/>
        <v>55263.15789</v>
      </c>
    </row>
    <row r="7">
      <c r="A7" s="12" t="s">
        <v>100</v>
      </c>
      <c r="B7" s="13">
        <f>SUM(B3:B6)</f>
        <v>0</v>
      </c>
      <c r="C7" s="14">
        <f t="shared" ref="C7:AE7" si="5">B28</f>
        <v>25714.28571</v>
      </c>
      <c r="D7" s="14">
        <f t="shared" si="5"/>
        <v>51428.57143</v>
      </c>
      <c r="E7" s="14">
        <f t="shared" si="5"/>
        <v>85714.28571</v>
      </c>
      <c r="F7" s="14">
        <f t="shared" si="5"/>
        <v>123222.2222</v>
      </c>
      <c r="G7" s="14">
        <f t="shared" si="5"/>
        <v>160730.1587</v>
      </c>
      <c r="H7" s="14">
        <f t="shared" si="5"/>
        <v>198238.0952</v>
      </c>
      <c r="I7" s="14">
        <f t="shared" si="5"/>
        <v>248246.0317</v>
      </c>
      <c r="J7" s="14">
        <f t="shared" si="5"/>
        <v>298253.9683</v>
      </c>
      <c r="K7" s="14">
        <f t="shared" si="5"/>
        <v>366682.9574</v>
      </c>
      <c r="L7" s="14">
        <f t="shared" si="5"/>
        <v>435111.9465</v>
      </c>
      <c r="M7" s="14">
        <f t="shared" si="5"/>
        <v>503540.9357</v>
      </c>
      <c r="N7" s="14">
        <f t="shared" si="5"/>
        <v>571969.9248</v>
      </c>
      <c r="O7" s="14">
        <f t="shared" si="5"/>
        <v>640398.914</v>
      </c>
      <c r="P7" s="14">
        <f t="shared" si="5"/>
        <v>708827.9031</v>
      </c>
      <c r="Q7" s="14">
        <f t="shared" si="5"/>
        <v>408685.4637</v>
      </c>
      <c r="R7" s="14">
        <f t="shared" si="5"/>
        <v>468543.0242</v>
      </c>
      <c r="S7" s="14">
        <f t="shared" si="5"/>
        <v>399829.1562</v>
      </c>
      <c r="T7" s="14">
        <f t="shared" si="5"/>
        <v>451115.2882</v>
      </c>
      <c r="U7" s="14">
        <f t="shared" si="5"/>
        <v>352401.4202</v>
      </c>
      <c r="V7" s="14">
        <f t="shared" si="5"/>
        <v>403687.5522</v>
      </c>
      <c r="W7" s="14">
        <f t="shared" si="5"/>
        <v>458195.9064</v>
      </c>
      <c r="X7" s="14">
        <f t="shared" si="5"/>
        <v>451482.0384</v>
      </c>
      <c r="Y7" s="14">
        <f t="shared" si="5"/>
        <v>502768.1704</v>
      </c>
      <c r="Z7" s="14">
        <f t="shared" si="5"/>
        <v>562625.731</v>
      </c>
      <c r="AA7" s="14">
        <f t="shared" si="5"/>
        <v>622483.2916</v>
      </c>
      <c r="AB7" s="14">
        <f t="shared" si="5"/>
        <v>682340.8521</v>
      </c>
      <c r="AC7" s="14">
        <f t="shared" si="5"/>
        <v>760619.4653</v>
      </c>
      <c r="AD7" s="14">
        <f t="shared" si="5"/>
        <v>470477.0259</v>
      </c>
      <c r="AE7" s="14">
        <f t="shared" si="5"/>
        <v>273191.7293</v>
      </c>
    </row>
    <row r="9">
      <c r="A9" s="12" t="s">
        <v>103</v>
      </c>
    </row>
    <row r="10">
      <c r="A10" s="12" t="s">
        <v>64</v>
      </c>
      <c r="B10" s="14">
        <f>'Fixed Asset Balance'!B24/FAR!$F5</f>
        <v>25714.28571</v>
      </c>
      <c r="C10" s="14">
        <f>'Fixed Asset Balance'!C24/FAR!$F5</f>
        <v>25714.28571</v>
      </c>
      <c r="D10" s="14">
        <f>'Fixed Asset Balance'!D24/FAR!$F5</f>
        <v>34285.71429</v>
      </c>
      <c r="E10" s="14">
        <f>'Fixed Asset Balance'!E24/FAR!$F5</f>
        <v>34285.71429</v>
      </c>
      <c r="F10" s="14">
        <f>'Fixed Asset Balance'!F24/FAR!$F5</f>
        <v>34285.71429</v>
      </c>
      <c r="G10" s="14">
        <f>'Fixed Asset Balance'!G24/FAR!$F5</f>
        <v>34285.71429</v>
      </c>
      <c r="H10" s="14">
        <f>'Fixed Asset Balance'!H24/FAR!$F5</f>
        <v>34285.71429</v>
      </c>
      <c r="I10" s="14">
        <f>'Fixed Asset Balance'!I24/FAR!$F5</f>
        <v>34285.71429</v>
      </c>
      <c r="J10" s="14">
        <f>'Fixed Asset Balance'!J24/FAR!$F5</f>
        <v>34285.71429</v>
      </c>
      <c r="K10" s="14">
        <f>'Fixed Asset Balance'!K24/FAR!$F5</f>
        <v>34285.71429</v>
      </c>
      <c r="L10" s="14">
        <f>'Fixed Asset Balance'!L24/FAR!$F5</f>
        <v>34285.71429</v>
      </c>
      <c r="M10" s="14">
        <f>'Fixed Asset Balance'!M24/FAR!$F5</f>
        <v>34285.71429</v>
      </c>
      <c r="N10" s="14">
        <f>'Fixed Asset Balance'!N24/FAR!$F5</f>
        <v>34285.71429</v>
      </c>
      <c r="O10" s="14">
        <f>'Fixed Asset Balance'!O24/FAR!$F5</f>
        <v>34285.71429</v>
      </c>
      <c r="P10" s="14">
        <f>'Fixed Asset Balance'!P24/FAR!$F5</f>
        <v>25714.28571</v>
      </c>
      <c r="Q10" s="14">
        <f>'Fixed Asset Balance'!Q24/FAR!$F5</f>
        <v>25714.28571</v>
      </c>
      <c r="R10" s="14">
        <f>'Fixed Asset Balance'!R24/FAR!$F5</f>
        <v>17142.85714</v>
      </c>
      <c r="S10" s="14">
        <f>'Fixed Asset Balance'!S24/FAR!$F5</f>
        <v>17142.85714</v>
      </c>
      <c r="T10" s="14">
        <f>'Fixed Asset Balance'!T24/FAR!$F5</f>
        <v>17142.85714</v>
      </c>
      <c r="U10" s="14">
        <f>'Fixed Asset Balance'!U24/FAR!$F5</f>
        <v>17142.85714</v>
      </c>
      <c r="V10" s="14">
        <f>'Fixed Asset Balance'!V24/FAR!$F5</f>
        <v>17142.85714</v>
      </c>
      <c r="W10" s="14">
        <f>'Fixed Asset Balance'!W24/FAR!$F5</f>
        <v>17142.85714</v>
      </c>
      <c r="X10" s="14">
        <f>'Fixed Asset Balance'!X24/FAR!$F5</f>
        <v>17142.85714</v>
      </c>
      <c r="Y10" s="14">
        <f>'Fixed Asset Balance'!Y24/FAR!$F5</f>
        <v>25714.28571</v>
      </c>
      <c r="Z10" s="14">
        <f>'Fixed Asset Balance'!Z24/FAR!$F5</f>
        <v>25714.28571</v>
      </c>
      <c r="AA10" s="14">
        <f>'Fixed Asset Balance'!AA24/FAR!$F5</f>
        <v>25714.28571</v>
      </c>
      <c r="AB10" s="14">
        <f>'Fixed Asset Balance'!AB24/FAR!$F5</f>
        <v>25714.28571</v>
      </c>
      <c r="AC10" s="14">
        <f>'Fixed Asset Balance'!AC24/FAR!$F5</f>
        <v>25714.28571</v>
      </c>
      <c r="AD10" s="14">
        <f>'Fixed Asset Balance'!AD24/FAR!$F5</f>
        <v>8571.428571</v>
      </c>
      <c r="AE10" s="14">
        <f>'Fixed Asset Balance'!AE24/FAR!$F5</f>
        <v>8571.428571</v>
      </c>
    </row>
    <row r="11">
      <c r="A11" s="12" t="s">
        <v>65</v>
      </c>
      <c r="B11" s="14">
        <f>'Fixed Asset Balance'!B25/FAR!$F6</f>
        <v>0</v>
      </c>
      <c r="C11" s="14">
        <f>'Fixed Asset Balance'!C25/FAR!$F6</f>
        <v>0</v>
      </c>
      <c r="D11" s="14">
        <f>'Fixed Asset Balance'!D25/FAR!$F6</f>
        <v>0</v>
      </c>
      <c r="E11" s="14">
        <f>'Fixed Asset Balance'!E25/FAR!$F6</f>
        <v>3222.222222</v>
      </c>
      <c r="F11" s="14">
        <f>'Fixed Asset Balance'!F25/FAR!$F6</f>
        <v>3222.222222</v>
      </c>
      <c r="G11" s="14">
        <f>'Fixed Asset Balance'!G25/FAR!$F6</f>
        <v>3222.222222</v>
      </c>
      <c r="H11" s="14">
        <f>'Fixed Asset Balance'!H25/FAR!$F6</f>
        <v>3222.222222</v>
      </c>
      <c r="I11" s="14">
        <f>'Fixed Asset Balance'!I25/FAR!$F6</f>
        <v>3222.222222</v>
      </c>
      <c r="J11" s="14">
        <f>'Fixed Asset Balance'!J25/FAR!$F6</f>
        <v>3222.222222</v>
      </c>
      <c r="K11" s="14">
        <f>'Fixed Asset Balance'!K25/FAR!$F6</f>
        <v>3222.222222</v>
      </c>
      <c r="L11" s="14">
        <f>'Fixed Asset Balance'!L25/FAR!$F6</f>
        <v>3222.222222</v>
      </c>
      <c r="M11" s="14">
        <f>'Fixed Asset Balance'!M25/FAR!$F6</f>
        <v>3222.222222</v>
      </c>
      <c r="N11" s="14">
        <f>'Fixed Asset Balance'!N25/FAR!$F6</f>
        <v>3222.222222</v>
      </c>
      <c r="O11" s="14">
        <f>'Fixed Asset Balance'!O25/FAR!$F6</f>
        <v>3222.222222</v>
      </c>
      <c r="P11" s="14">
        <f>'Fixed Asset Balance'!P25/FAR!$F6</f>
        <v>3222.222222</v>
      </c>
      <c r="Q11" s="14">
        <f>'Fixed Asset Balance'!Q25/FAR!$F6</f>
        <v>3222.222222</v>
      </c>
      <c r="R11" s="14">
        <f>'Fixed Asset Balance'!R25/FAR!$F6</f>
        <v>3222.222222</v>
      </c>
      <c r="S11" s="14">
        <f>'Fixed Asset Balance'!S25/FAR!$F6</f>
        <v>3222.222222</v>
      </c>
      <c r="T11" s="14">
        <f>'Fixed Asset Balance'!T25/FAR!$F6</f>
        <v>3222.222222</v>
      </c>
      <c r="U11" s="14">
        <f>'Fixed Asset Balance'!U25/FAR!$F6</f>
        <v>3222.222222</v>
      </c>
      <c r="V11" s="14">
        <f>'Fixed Asset Balance'!V25/FAR!$F6</f>
        <v>6444.444444</v>
      </c>
      <c r="W11" s="14">
        <f>'Fixed Asset Balance'!W25/FAR!$F6</f>
        <v>3222.222222</v>
      </c>
      <c r="X11" s="14">
        <f>'Fixed Asset Balance'!X25/FAR!$F6</f>
        <v>3222.222222</v>
      </c>
      <c r="Y11" s="14">
        <f>'Fixed Asset Balance'!Y25/FAR!$F6</f>
        <v>3222.222222</v>
      </c>
      <c r="Z11" s="14">
        <f>'Fixed Asset Balance'!Z25/FAR!$F6</f>
        <v>3222.222222</v>
      </c>
      <c r="AA11" s="14">
        <f>'Fixed Asset Balance'!AA25/FAR!$F6</f>
        <v>3222.222222</v>
      </c>
      <c r="AB11" s="14">
        <f>'Fixed Asset Balance'!AB25/FAR!$F6</f>
        <v>3222.222222</v>
      </c>
      <c r="AC11" s="14">
        <f>'Fixed Asset Balance'!AC25/FAR!$F6</f>
        <v>3222.222222</v>
      </c>
      <c r="AD11" s="14">
        <f>'Fixed Asset Balance'!AD25/FAR!$F6</f>
        <v>3222.222222</v>
      </c>
      <c r="AE11" s="14">
        <f>'Fixed Asset Balance'!AE25/FAR!$F6</f>
        <v>3222.222222</v>
      </c>
    </row>
    <row r="12">
      <c r="A12" s="12" t="s">
        <v>66</v>
      </c>
      <c r="B12" s="14">
        <f>'Fixed Asset Balance'!B26/FAR!$F7</f>
        <v>0</v>
      </c>
      <c r="C12" s="14">
        <f>'Fixed Asset Balance'!C26/FAR!$F7</f>
        <v>0</v>
      </c>
      <c r="D12" s="14">
        <f>'Fixed Asset Balance'!D26/FAR!$F7</f>
        <v>0</v>
      </c>
      <c r="E12" s="14">
        <f>'Fixed Asset Balance'!E26/FAR!$F7</f>
        <v>0</v>
      </c>
      <c r="F12" s="14">
        <f>'Fixed Asset Balance'!F26/FAR!$F7</f>
        <v>0</v>
      </c>
      <c r="G12" s="14">
        <f>'Fixed Asset Balance'!G26/FAR!$F7</f>
        <v>0</v>
      </c>
      <c r="H12" s="14">
        <f>'Fixed Asset Balance'!H26/FAR!$F7</f>
        <v>12500</v>
      </c>
      <c r="I12" s="14">
        <f>'Fixed Asset Balance'!I26/FAR!$F7</f>
        <v>12500</v>
      </c>
      <c r="J12" s="14">
        <f>'Fixed Asset Balance'!J26/FAR!$F7</f>
        <v>12500</v>
      </c>
      <c r="K12" s="14">
        <f>'Fixed Asset Balance'!K26/FAR!$F7</f>
        <v>12500</v>
      </c>
      <c r="L12" s="14">
        <f>'Fixed Asset Balance'!L26/FAR!$F7</f>
        <v>12500</v>
      </c>
      <c r="M12" s="14">
        <f>'Fixed Asset Balance'!M26/FAR!$F7</f>
        <v>12500</v>
      </c>
      <c r="N12" s="14">
        <f>'Fixed Asset Balance'!N26/FAR!$F7</f>
        <v>12500</v>
      </c>
      <c r="O12" s="14">
        <f>'Fixed Asset Balance'!O26/FAR!$F7</f>
        <v>12500</v>
      </c>
      <c r="P12" s="14">
        <f>'Fixed Asset Balance'!P26/FAR!$F7</f>
        <v>12500</v>
      </c>
      <c r="Q12" s="14">
        <f>'Fixed Asset Balance'!Q26/FAR!$F7</f>
        <v>12500</v>
      </c>
      <c r="R12" s="14">
        <f>'Fixed Asset Balance'!R26/FAR!$F7</f>
        <v>12500</v>
      </c>
      <c r="S12" s="14">
        <f>'Fixed Asset Balance'!S26/FAR!$F7</f>
        <v>12500</v>
      </c>
      <c r="T12" s="14">
        <f>'Fixed Asset Balance'!T26/FAR!$F7</f>
        <v>12500</v>
      </c>
      <c r="U12" s="14">
        <f>'Fixed Asset Balance'!U26/FAR!$F7</f>
        <v>12500</v>
      </c>
      <c r="V12" s="14">
        <f>'Fixed Asset Balance'!V26/FAR!$F7</f>
        <v>12500</v>
      </c>
      <c r="W12" s="14">
        <f>'Fixed Asset Balance'!W26/FAR!$F7</f>
        <v>12500</v>
      </c>
      <c r="X12" s="14">
        <f>'Fixed Asset Balance'!X26/FAR!$F7</f>
        <v>12500</v>
      </c>
      <c r="Y12" s="14">
        <f>'Fixed Asset Balance'!Y26/FAR!$F7</f>
        <v>12500</v>
      </c>
      <c r="Z12" s="14">
        <f>'Fixed Asset Balance'!Z26/FAR!$F7</f>
        <v>12500</v>
      </c>
      <c r="AA12" s="14">
        <f>'Fixed Asset Balance'!AA26/FAR!$F7</f>
        <v>12500</v>
      </c>
      <c r="AB12" s="14">
        <f>'Fixed Asset Balance'!AB26/FAR!$F7</f>
        <v>12500</v>
      </c>
      <c r="AC12" s="14">
        <f>'Fixed Asset Balance'!AC26/FAR!$F7</f>
        <v>12500</v>
      </c>
      <c r="AD12" s="14">
        <f>'Fixed Asset Balance'!AD26/FAR!$F7</f>
        <v>12500</v>
      </c>
      <c r="AE12" s="14">
        <f>'Fixed Asset Balance'!AE26/FAR!$F7</f>
        <v>12500</v>
      </c>
    </row>
    <row r="13">
      <c r="A13" s="12" t="s">
        <v>68</v>
      </c>
      <c r="B13" s="14">
        <f>'Fixed Asset Balance'!B27/FAR!$F8</f>
        <v>0</v>
      </c>
      <c r="C13" s="14">
        <f>'Fixed Asset Balance'!C27/FAR!$F8</f>
        <v>0</v>
      </c>
      <c r="D13" s="14">
        <f>'Fixed Asset Balance'!D27/FAR!$F8</f>
        <v>0</v>
      </c>
      <c r="E13" s="14">
        <f>'Fixed Asset Balance'!E27/FAR!$F8</f>
        <v>0</v>
      </c>
      <c r="F13" s="14">
        <f>'Fixed Asset Balance'!F27/FAR!$F8</f>
        <v>0</v>
      </c>
      <c r="G13" s="14">
        <f>'Fixed Asset Balance'!G27/FAR!$F8</f>
        <v>0</v>
      </c>
      <c r="H13" s="14">
        <f>'Fixed Asset Balance'!H27/FAR!$F8</f>
        <v>0</v>
      </c>
      <c r="I13" s="14">
        <f>'Fixed Asset Balance'!I27/FAR!$F8</f>
        <v>0</v>
      </c>
      <c r="J13" s="14">
        <f>'Fixed Asset Balance'!J27/FAR!$F8</f>
        <v>18421.05263</v>
      </c>
      <c r="K13" s="14">
        <f>'Fixed Asset Balance'!K27/FAR!$F8</f>
        <v>18421.05263</v>
      </c>
      <c r="L13" s="14">
        <f>'Fixed Asset Balance'!L27/FAR!$F8</f>
        <v>18421.05263</v>
      </c>
      <c r="M13" s="14">
        <f>'Fixed Asset Balance'!M27/FAR!$F8</f>
        <v>18421.05263</v>
      </c>
      <c r="N13" s="14">
        <f>'Fixed Asset Balance'!N27/FAR!$F8</f>
        <v>18421.05263</v>
      </c>
      <c r="O13" s="14">
        <f>'Fixed Asset Balance'!O27/FAR!$F8</f>
        <v>18421.05263</v>
      </c>
      <c r="P13" s="14">
        <f>'Fixed Asset Balance'!P27/FAR!$F8</f>
        <v>18421.05263</v>
      </c>
      <c r="Q13" s="14">
        <f>'Fixed Asset Balance'!Q27/FAR!$F8</f>
        <v>18421.05263</v>
      </c>
      <c r="R13" s="14">
        <f>'Fixed Asset Balance'!R27/FAR!$F8</f>
        <v>18421.05263</v>
      </c>
      <c r="S13" s="14">
        <f>'Fixed Asset Balance'!S27/FAR!$F8</f>
        <v>18421.05263</v>
      </c>
      <c r="T13" s="14">
        <f>'Fixed Asset Balance'!T27/FAR!$F8</f>
        <v>18421.05263</v>
      </c>
      <c r="U13" s="14">
        <f>'Fixed Asset Balance'!U27/FAR!$F8</f>
        <v>18421.05263</v>
      </c>
      <c r="V13" s="14">
        <f>'Fixed Asset Balance'!V27/FAR!$F8</f>
        <v>18421.05263</v>
      </c>
      <c r="W13" s="14">
        <f>'Fixed Asset Balance'!W27/FAR!$F8</f>
        <v>18421.05263</v>
      </c>
      <c r="X13" s="14">
        <f>'Fixed Asset Balance'!X27/FAR!$F8</f>
        <v>18421.05263</v>
      </c>
      <c r="Y13" s="14">
        <f>'Fixed Asset Balance'!Y27/FAR!$F8</f>
        <v>18421.05263</v>
      </c>
      <c r="Z13" s="14">
        <f>'Fixed Asset Balance'!Z27/FAR!$F8</f>
        <v>18421.05263</v>
      </c>
      <c r="AA13" s="14">
        <f>'Fixed Asset Balance'!AA27/FAR!$F8</f>
        <v>18421.05263</v>
      </c>
      <c r="AB13" s="14">
        <f>'Fixed Asset Balance'!AB27/FAR!$F8</f>
        <v>36842.10526</v>
      </c>
      <c r="AC13" s="14">
        <f>'Fixed Asset Balance'!AC27/FAR!$F8</f>
        <v>18421.05263</v>
      </c>
      <c r="AD13" s="14">
        <f>'Fixed Asset Balance'!AD27/FAR!$F8</f>
        <v>18421.05263</v>
      </c>
      <c r="AE13" s="14">
        <f>'Fixed Asset Balance'!AE27/FAR!$F8</f>
        <v>18421.05263</v>
      </c>
    </row>
    <row r="14">
      <c r="A14" s="12" t="s">
        <v>100</v>
      </c>
      <c r="B14" s="14">
        <f t="shared" ref="B14:AE14" si="6">SUM(B10:B13)</f>
        <v>25714.28571</v>
      </c>
      <c r="C14" s="14">
        <f t="shared" si="6"/>
        <v>25714.28571</v>
      </c>
      <c r="D14" s="14">
        <f t="shared" si="6"/>
        <v>34285.71429</v>
      </c>
      <c r="E14" s="14">
        <f t="shared" si="6"/>
        <v>37507.93651</v>
      </c>
      <c r="F14" s="14">
        <f t="shared" si="6"/>
        <v>37507.93651</v>
      </c>
      <c r="G14" s="14">
        <f t="shared" si="6"/>
        <v>37507.93651</v>
      </c>
      <c r="H14" s="14">
        <f t="shared" si="6"/>
        <v>50007.93651</v>
      </c>
      <c r="I14" s="14">
        <f t="shared" si="6"/>
        <v>50007.93651</v>
      </c>
      <c r="J14" s="14">
        <f t="shared" si="6"/>
        <v>68428.98914</v>
      </c>
      <c r="K14" s="14">
        <f t="shared" si="6"/>
        <v>68428.98914</v>
      </c>
      <c r="L14" s="14">
        <f t="shared" si="6"/>
        <v>68428.98914</v>
      </c>
      <c r="M14" s="14">
        <f t="shared" si="6"/>
        <v>68428.98914</v>
      </c>
      <c r="N14" s="14">
        <f t="shared" si="6"/>
        <v>68428.98914</v>
      </c>
      <c r="O14" s="14">
        <f t="shared" si="6"/>
        <v>68428.98914</v>
      </c>
      <c r="P14" s="14">
        <f t="shared" si="6"/>
        <v>59857.56057</v>
      </c>
      <c r="Q14" s="14">
        <f t="shared" si="6"/>
        <v>59857.56057</v>
      </c>
      <c r="R14" s="14">
        <f t="shared" si="6"/>
        <v>51286.132</v>
      </c>
      <c r="S14" s="14">
        <f t="shared" si="6"/>
        <v>51286.132</v>
      </c>
      <c r="T14" s="14">
        <f t="shared" si="6"/>
        <v>51286.132</v>
      </c>
      <c r="U14" s="14">
        <f t="shared" si="6"/>
        <v>51286.132</v>
      </c>
      <c r="V14" s="14">
        <f t="shared" si="6"/>
        <v>54508.35422</v>
      </c>
      <c r="W14" s="14">
        <f t="shared" si="6"/>
        <v>51286.132</v>
      </c>
      <c r="X14" s="14">
        <f t="shared" si="6"/>
        <v>51286.132</v>
      </c>
      <c r="Y14" s="14">
        <f t="shared" si="6"/>
        <v>59857.56057</v>
      </c>
      <c r="Z14" s="14">
        <f t="shared" si="6"/>
        <v>59857.56057</v>
      </c>
      <c r="AA14" s="14">
        <f t="shared" si="6"/>
        <v>59857.56057</v>
      </c>
      <c r="AB14" s="14">
        <f t="shared" si="6"/>
        <v>78278.6132</v>
      </c>
      <c r="AC14" s="14">
        <f t="shared" si="6"/>
        <v>59857.56057</v>
      </c>
      <c r="AD14" s="14">
        <f t="shared" si="6"/>
        <v>42714.70343</v>
      </c>
      <c r="AE14" s="14">
        <f t="shared" si="6"/>
        <v>42714.70343</v>
      </c>
    </row>
    <row r="16">
      <c r="A16" s="12" t="s">
        <v>101</v>
      </c>
    </row>
    <row r="17">
      <c r="A17" s="12" t="s">
        <v>64</v>
      </c>
      <c r="B17" s="12">
        <v>0.0</v>
      </c>
      <c r="C17" s="12">
        <v>0.0</v>
      </c>
      <c r="D17" s="12">
        <v>0.0</v>
      </c>
      <c r="E17" s="12">
        <v>0.0</v>
      </c>
      <c r="F17" s="12">
        <v>0.0</v>
      </c>
      <c r="G17" s="12">
        <v>0.0</v>
      </c>
      <c r="H17" s="12">
        <v>0.0</v>
      </c>
      <c r="I17" s="12">
        <v>0.0</v>
      </c>
      <c r="J17" s="12">
        <v>0.0</v>
      </c>
      <c r="K17" s="12">
        <v>0.0</v>
      </c>
      <c r="L17" s="12">
        <v>0.0</v>
      </c>
      <c r="M17" s="12">
        <v>0.0</v>
      </c>
      <c r="N17" s="12">
        <v>0.0</v>
      </c>
      <c r="O17" s="12">
        <v>0.0</v>
      </c>
      <c r="P17" s="13">
        <f>FAR!H2+FAR!H3+FAR!H4</f>
        <v>360000</v>
      </c>
      <c r="Q17" s="12">
        <v>0.0</v>
      </c>
      <c r="R17" s="13">
        <f>FAR!H5</f>
        <v>120000</v>
      </c>
      <c r="S17" s="12">
        <v>0.0</v>
      </c>
      <c r="T17" s="12">
        <v>0.0</v>
      </c>
      <c r="U17" s="12">
        <v>0.0</v>
      </c>
      <c r="V17" s="12">
        <v>0.0</v>
      </c>
      <c r="W17" s="12">
        <v>0.0</v>
      </c>
      <c r="X17" s="12">
        <v>0.0</v>
      </c>
      <c r="Y17" s="12">
        <v>0.0</v>
      </c>
      <c r="Z17" s="12">
        <v>0.0</v>
      </c>
      <c r="AA17" s="12">
        <v>0.0</v>
      </c>
      <c r="AB17" s="12">
        <v>0.0</v>
      </c>
      <c r="AC17" s="12">
        <v>0.0</v>
      </c>
      <c r="AD17" s="13">
        <f>FAR!H9+FAR!H10</f>
        <v>240000</v>
      </c>
      <c r="AE17" s="12">
        <v>0.0</v>
      </c>
    </row>
    <row r="18">
      <c r="A18" s="12" t="s">
        <v>65</v>
      </c>
      <c r="B18" s="12">
        <v>0.0</v>
      </c>
      <c r="C18" s="12">
        <v>0.0</v>
      </c>
      <c r="D18" s="12">
        <v>0.0</v>
      </c>
      <c r="E18" s="12">
        <v>0.0</v>
      </c>
      <c r="F18" s="12">
        <v>0.0</v>
      </c>
      <c r="G18" s="12">
        <v>0.0</v>
      </c>
      <c r="H18" s="12">
        <v>0.0</v>
      </c>
      <c r="I18" s="12">
        <v>0.0</v>
      </c>
      <c r="J18" s="12">
        <v>0.0</v>
      </c>
      <c r="K18" s="12">
        <v>0.0</v>
      </c>
      <c r="L18" s="12">
        <v>0.0</v>
      </c>
      <c r="M18" s="12">
        <v>0.0</v>
      </c>
      <c r="N18" s="12">
        <v>0.0</v>
      </c>
      <c r="O18" s="12">
        <v>0.0</v>
      </c>
      <c r="P18" s="12">
        <v>0.0</v>
      </c>
      <c r="Q18" s="12">
        <v>0.0</v>
      </c>
      <c r="R18" s="12">
        <v>0.0</v>
      </c>
      <c r="S18" s="12">
        <v>0.0</v>
      </c>
      <c r="T18" s="12">
        <v>0.0</v>
      </c>
      <c r="U18" s="12">
        <v>0.0</v>
      </c>
      <c r="V18" s="12">
        <v>0.0</v>
      </c>
      <c r="W18" s="13">
        <f>FAR!H6</f>
        <v>58000</v>
      </c>
      <c r="X18" s="12">
        <v>0.0</v>
      </c>
      <c r="Y18" s="12">
        <v>0.0</v>
      </c>
      <c r="Z18" s="12">
        <v>0.0</v>
      </c>
      <c r="AA18" s="12">
        <v>0.0</v>
      </c>
      <c r="AB18" s="12">
        <v>0.0</v>
      </c>
      <c r="AC18" s="12">
        <v>0.0</v>
      </c>
      <c r="AD18" s="12">
        <v>0.0</v>
      </c>
      <c r="AE18" s="12">
        <v>0.0</v>
      </c>
    </row>
    <row r="19">
      <c r="A19" s="12" t="s">
        <v>66</v>
      </c>
      <c r="B19" s="12">
        <v>0.0</v>
      </c>
      <c r="C19" s="12">
        <v>0.0</v>
      </c>
      <c r="D19" s="12">
        <v>0.0</v>
      </c>
      <c r="E19" s="12">
        <v>0.0</v>
      </c>
      <c r="F19" s="12">
        <v>0.0</v>
      </c>
      <c r="G19" s="12">
        <v>0.0</v>
      </c>
      <c r="H19" s="12">
        <v>0.0</v>
      </c>
      <c r="I19" s="12">
        <v>0.0</v>
      </c>
      <c r="J19" s="12">
        <v>0.0</v>
      </c>
      <c r="K19" s="12">
        <v>0.0</v>
      </c>
      <c r="L19" s="12">
        <v>0.0</v>
      </c>
      <c r="M19" s="12">
        <v>0.0</v>
      </c>
      <c r="N19" s="12">
        <v>0.0</v>
      </c>
      <c r="O19" s="12">
        <v>0.0</v>
      </c>
      <c r="P19" s="12">
        <v>0.0</v>
      </c>
      <c r="Q19" s="12">
        <v>0.0</v>
      </c>
      <c r="R19" s="12">
        <v>0.0</v>
      </c>
      <c r="S19" s="12">
        <v>0.0</v>
      </c>
      <c r="T19" s="13">
        <f>FAR!H7</f>
        <v>150000</v>
      </c>
      <c r="U19" s="12">
        <v>0.0</v>
      </c>
      <c r="V19" s="12">
        <v>0.0</v>
      </c>
      <c r="W19" s="12">
        <v>0.0</v>
      </c>
      <c r="X19" s="12">
        <v>0.0</v>
      </c>
      <c r="Y19" s="12">
        <v>0.0</v>
      </c>
      <c r="Z19" s="12">
        <v>0.0</v>
      </c>
      <c r="AA19" s="12">
        <v>0.0</v>
      </c>
      <c r="AB19" s="12">
        <v>0.0</v>
      </c>
      <c r="AC19" s="12">
        <v>0.0</v>
      </c>
      <c r="AD19" s="12">
        <v>0.0</v>
      </c>
      <c r="AE19" s="12">
        <v>0.0</v>
      </c>
    </row>
    <row r="20">
      <c r="A20" s="12" t="s">
        <v>68</v>
      </c>
      <c r="B20" s="12">
        <v>0.0</v>
      </c>
      <c r="C20" s="12">
        <v>0.0</v>
      </c>
      <c r="D20" s="12">
        <v>0.0</v>
      </c>
      <c r="E20" s="12">
        <v>0.0</v>
      </c>
      <c r="F20" s="12">
        <v>0.0</v>
      </c>
      <c r="G20" s="12">
        <v>0.0</v>
      </c>
      <c r="H20" s="12">
        <v>0.0</v>
      </c>
      <c r="I20" s="12">
        <v>0.0</v>
      </c>
      <c r="J20" s="12">
        <v>0.0</v>
      </c>
      <c r="K20" s="12">
        <v>0.0</v>
      </c>
      <c r="L20" s="12">
        <v>0.0</v>
      </c>
      <c r="M20" s="12">
        <v>0.0</v>
      </c>
      <c r="N20" s="12">
        <v>0.0</v>
      </c>
      <c r="O20" s="12">
        <v>0.0</v>
      </c>
      <c r="P20" s="12">
        <v>0.0</v>
      </c>
      <c r="Q20" s="12">
        <v>0.0</v>
      </c>
      <c r="R20" s="12">
        <v>0.0</v>
      </c>
      <c r="S20" s="12">
        <v>0.0</v>
      </c>
      <c r="T20" s="12">
        <v>0.0</v>
      </c>
      <c r="U20" s="12">
        <v>0.0</v>
      </c>
      <c r="V20" s="12">
        <v>0.0</v>
      </c>
      <c r="W20" s="12">
        <v>0.0</v>
      </c>
      <c r="X20" s="12">
        <v>0.0</v>
      </c>
      <c r="Y20" s="12">
        <v>0.0</v>
      </c>
      <c r="Z20" s="12">
        <v>0.0</v>
      </c>
      <c r="AA20" s="12">
        <v>0.0</v>
      </c>
      <c r="AB20" s="12">
        <v>0.0</v>
      </c>
      <c r="AC20" s="13">
        <f>FAR!H8</f>
        <v>350000</v>
      </c>
      <c r="AD20" s="12">
        <v>0.0</v>
      </c>
      <c r="AE20" s="12">
        <v>0.0</v>
      </c>
    </row>
    <row r="21">
      <c r="A21" s="12" t="s">
        <v>100</v>
      </c>
      <c r="B21" s="13">
        <f t="shared" ref="B21:AE21" si="7">SUM(B17:B20)</f>
        <v>0</v>
      </c>
      <c r="C21" s="13">
        <f t="shared" si="7"/>
        <v>0</v>
      </c>
      <c r="D21" s="13">
        <f t="shared" si="7"/>
        <v>0</v>
      </c>
      <c r="E21" s="13">
        <f t="shared" si="7"/>
        <v>0</v>
      </c>
      <c r="F21" s="13">
        <f t="shared" si="7"/>
        <v>0</v>
      </c>
      <c r="G21" s="13">
        <f t="shared" si="7"/>
        <v>0</v>
      </c>
      <c r="H21" s="13">
        <f t="shared" si="7"/>
        <v>0</v>
      </c>
      <c r="I21" s="13">
        <f t="shared" si="7"/>
        <v>0</v>
      </c>
      <c r="J21" s="13">
        <f t="shared" si="7"/>
        <v>0</v>
      </c>
      <c r="K21" s="13">
        <f t="shared" si="7"/>
        <v>0</v>
      </c>
      <c r="L21" s="13">
        <f t="shared" si="7"/>
        <v>0</v>
      </c>
      <c r="M21" s="13">
        <f t="shared" si="7"/>
        <v>0</v>
      </c>
      <c r="N21" s="13">
        <f t="shared" si="7"/>
        <v>0</v>
      </c>
      <c r="O21" s="13">
        <f t="shared" si="7"/>
        <v>0</v>
      </c>
      <c r="P21" s="13">
        <f t="shared" si="7"/>
        <v>360000</v>
      </c>
      <c r="Q21" s="13">
        <f t="shared" si="7"/>
        <v>0</v>
      </c>
      <c r="R21" s="13">
        <f t="shared" si="7"/>
        <v>120000</v>
      </c>
      <c r="S21" s="13">
        <f t="shared" si="7"/>
        <v>0</v>
      </c>
      <c r="T21" s="13">
        <f t="shared" si="7"/>
        <v>150000</v>
      </c>
      <c r="U21" s="13">
        <f t="shared" si="7"/>
        <v>0</v>
      </c>
      <c r="V21" s="13">
        <f t="shared" si="7"/>
        <v>0</v>
      </c>
      <c r="W21" s="13">
        <f t="shared" si="7"/>
        <v>58000</v>
      </c>
      <c r="X21" s="13">
        <f t="shared" si="7"/>
        <v>0</v>
      </c>
      <c r="Y21" s="13">
        <f t="shared" si="7"/>
        <v>0</v>
      </c>
      <c r="Z21" s="13">
        <f t="shared" si="7"/>
        <v>0</v>
      </c>
      <c r="AA21" s="13">
        <f t="shared" si="7"/>
        <v>0</v>
      </c>
      <c r="AB21" s="13">
        <f t="shared" si="7"/>
        <v>0</v>
      </c>
      <c r="AC21" s="13">
        <f t="shared" si="7"/>
        <v>350000</v>
      </c>
      <c r="AD21" s="13">
        <f t="shared" si="7"/>
        <v>240000</v>
      </c>
      <c r="AE21" s="13">
        <f t="shared" si="7"/>
        <v>0</v>
      </c>
    </row>
    <row r="23">
      <c r="A23" s="12" t="s">
        <v>102</v>
      </c>
    </row>
    <row r="24">
      <c r="A24" s="12" t="s">
        <v>64</v>
      </c>
      <c r="B24" s="14">
        <f t="shared" ref="B24:AE24" si="8">B3+B10-B17</f>
        <v>25714.28571</v>
      </c>
      <c r="C24" s="14">
        <f t="shared" si="8"/>
        <v>51428.57143</v>
      </c>
      <c r="D24" s="14">
        <f t="shared" si="8"/>
        <v>85714.28571</v>
      </c>
      <c r="E24" s="14">
        <f t="shared" si="8"/>
        <v>120000</v>
      </c>
      <c r="F24" s="14">
        <f t="shared" si="8"/>
        <v>154285.7143</v>
      </c>
      <c r="G24" s="14">
        <f t="shared" si="8"/>
        <v>188571.4286</v>
      </c>
      <c r="H24" s="14">
        <f t="shared" si="8"/>
        <v>222857.1429</v>
      </c>
      <c r="I24" s="14">
        <f t="shared" si="8"/>
        <v>257142.8571</v>
      </c>
      <c r="J24" s="14">
        <f t="shared" si="8"/>
        <v>291428.5714</v>
      </c>
      <c r="K24" s="14">
        <f t="shared" si="8"/>
        <v>325714.2857</v>
      </c>
      <c r="L24" s="14">
        <f t="shared" si="8"/>
        <v>360000</v>
      </c>
      <c r="M24" s="14">
        <f t="shared" si="8"/>
        <v>394285.7143</v>
      </c>
      <c r="N24" s="14">
        <f t="shared" si="8"/>
        <v>428571.4286</v>
      </c>
      <c r="O24" s="14">
        <f t="shared" si="8"/>
        <v>462857.1429</v>
      </c>
      <c r="P24" s="14">
        <f t="shared" si="8"/>
        <v>128571.4286</v>
      </c>
      <c r="Q24" s="14">
        <f t="shared" si="8"/>
        <v>154285.7143</v>
      </c>
      <c r="R24" s="14">
        <f t="shared" si="8"/>
        <v>51428.57143</v>
      </c>
      <c r="S24" s="14">
        <f t="shared" si="8"/>
        <v>68571.42857</v>
      </c>
      <c r="T24" s="14">
        <f t="shared" si="8"/>
        <v>85714.28571</v>
      </c>
      <c r="U24" s="14">
        <f t="shared" si="8"/>
        <v>102857.1429</v>
      </c>
      <c r="V24" s="14">
        <f t="shared" si="8"/>
        <v>120000</v>
      </c>
      <c r="W24" s="14">
        <f t="shared" si="8"/>
        <v>137142.8571</v>
      </c>
      <c r="X24" s="14">
        <f t="shared" si="8"/>
        <v>154285.7143</v>
      </c>
      <c r="Y24" s="14">
        <f t="shared" si="8"/>
        <v>180000</v>
      </c>
      <c r="Z24" s="14">
        <f t="shared" si="8"/>
        <v>205714.2857</v>
      </c>
      <c r="AA24" s="14">
        <f t="shared" si="8"/>
        <v>231428.5714</v>
      </c>
      <c r="AB24" s="14">
        <f t="shared" si="8"/>
        <v>257142.8571</v>
      </c>
      <c r="AC24" s="14">
        <f t="shared" si="8"/>
        <v>282857.1429</v>
      </c>
      <c r="AD24" s="14">
        <f t="shared" si="8"/>
        <v>51428.57143</v>
      </c>
      <c r="AE24" s="14">
        <f t="shared" si="8"/>
        <v>60000</v>
      </c>
    </row>
    <row r="25">
      <c r="A25" s="12" t="s">
        <v>65</v>
      </c>
      <c r="B25" s="14">
        <f t="shared" ref="B25:AE25" si="9">B4+B11-B18</f>
        <v>0</v>
      </c>
      <c r="C25" s="14">
        <f t="shared" si="9"/>
        <v>0</v>
      </c>
      <c r="D25" s="14">
        <f t="shared" si="9"/>
        <v>0</v>
      </c>
      <c r="E25" s="14">
        <f t="shared" si="9"/>
        <v>3222.222222</v>
      </c>
      <c r="F25" s="14">
        <f t="shared" si="9"/>
        <v>6444.444444</v>
      </c>
      <c r="G25" s="14">
        <f t="shared" si="9"/>
        <v>9666.666667</v>
      </c>
      <c r="H25" s="14">
        <f t="shared" si="9"/>
        <v>12888.88889</v>
      </c>
      <c r="I25" s="14">
        <f t="shared" si="9"/>
        <v>16111.11111</v>
      </c>
      <c r="J25" s="14">
        <f t="shared" si="9"/>
        <v>19333.33333</v>
      </c>
      <c r="K25" s="14">
        <f t="shared" si="9"/>
        <v>22555.55556</v>
      </c>
      <c r="L25" s="14">
        <f t="shared" si="9"/>
        <v>25777.77778</v>
      </c>
      <c r="M25" s="14">
        <f t="shared" si="9"/>
        <v>29000</v>
      </c>
      <c r="N25" s="14">
        <f t="shared" si="9"/>
        <v>32222.22222</v>
      </c>
      <c r="O25" s="14">
        <f t="shared" si="9"/>
        <v>35444.44444</v>
      </c>
      <c r="P25" s="14">
        <f t="shared" si="9"/>
        <v>38666.66667</v>
      </c>
      <c r="Q25" s="14">
        <f t="shared" si="9"/>
        <v>41888.88889</v>
      </c>
      <c r="R25" s="14">
        <f t="shared" si="9"/>
        <v>45111.11111</v>
      </c>
      <c r="S25" s="14">
        <f t="shared" si="9"/>
        <v>48333.33333</v>
      </c>
      <c r="T25" s="14">
        <f t="shared" si="9"/>
        <v>51555.55556</v>
      </c>
      <c r="U25" s="14">
        <f t="shared" si="9"/>
        <v>54777.77778</v>
      </c>
      <c r="V25" s="14">
        <f t="shared" si="9"/>
        <v>61222.22222</v>
      </c>
      <c r="W25" s="14">
        <f t="shared" si="9"/>
        <v>6444.444444</v>
      </c>
      <c r="X25" s="14">
        <f t="shared" si="9"/>
        <v>9666.666667</v>
      </c>
      <c r="Y25" s="14">
        <f t="shared" si="9"/>
        <v>12888.88889</v>
      </c>
      <c r="Z25" s="14">
        <f t="shared" si="9"/>
        <v>16111.11111</v>
      </c>
      <c r="AA25" s="14">
        <f t="shared" si="9"/>
        <v>19333.33333</v>
      </c>
      <c r="AB25" s="14">
        <f t="shared" si="9"/>
        <v>22555.55556</v>
      </c>
      <c r="AC25" s="14">
        <f t="shared" si="9"/>
        <v>25777.77778</v>
      </c>
      <c r="AD25" s="14">
        <f t="shared" si="9"/>
        <v>29000</v>
      </c>
      <c r="AE25" s="14">
        <f t="shared" si="9"/>
        <v>32222.22222</v>
      </c>
    </row>
    <row r="26">
      <c r="A26" s="12" t="s">
        <v>66</v>
      </c>
      <c r="B26" s="14">
        <f t="shared" ref="B26:AE26" si="10">B5+B12-B19</f>
        <v>0</v>
      </c>
      <c r="C26" s="14">
        <f t="shared" si="10"/>
        <v>0</v>
      </c>
      <c r="D26" s="14">
        <f t="shared" si="10"/>
        <v>0</v>
      </c>
      <c r="E26" s="14">
        <f t="shared" si="10"/>
        <v>0</v>
      </c>
      <c r="F26" s="14">
        <f t="shared" si="10"/>
        <v>0</v>
      </c>
      <c r="G26" s="14">
        <f t="shared" si="10"/>
        <v>0</v>
      </c>
      <c r="H26" s="14">
        <f t="shared" si="10"/>
        <v>12500</v>
      </c>
      <c r="I26" s="14">
        <f t="shared" si="10"/>
        <v>25000</v>
      </c>
      <c r="J26" s="14">
        <f t="shared" si="10"/>
        <v>37500</v>
      </c>
      <c r="K26" s="14">
        <f t="shared" si="10"/>
        <v>50000</v>
      </c>
      <c r="L26" s="14">
        <f t="shared" si="10"/>
        <v>62500</v>
      </c>
      <c r="M26" s="14">
        <f t="shared" si="10"/>
        <v>75000</v>
      </c>
      <c r="N26" s="14">
        <f t="shared" si="10"/>
        <v>87500</v>
      </c>
      <c r="O26" s="14">
        <f t="shared" si="10"/>
        <v>100000</v>
      </c>
      <c r="P26" s="14">
        <f t="shared" si="10"/>
        <v>112500</v>
      </c>
      <c r="Q26" s="14">
        <f t="shared" si="10"/>
        <v>125000</v>
      </c>
      <c r="R26" s="14">
        <f t="shared" si="10"/>
        <v>137500</v>
      </c>
      <c r="S26" s="14">
        <f t="shared" si="10"/>
        <v>150000</v>
      </c>
      <c r="T26" s="14">
        <f t="shared" si="10"/>
        <v>12500</v>
      </c>
      <c r="U26" s="14">
        <f t="shared" si="10"/>
        <v>25000</v>
      </c>
      <c r="V26" s="14">
        <f t="shared" si="10"/>
        <v>37500</v>
      </c>
      <c r="W26" s="14">
        <f t="shared" si="10"/>
        <v>50000</v>
      </c>
      <c r="X26" s="14">
        <f t="shared" si="10"/>
        <v>62500</v>
      </c>
      <c r="Y26" s="14">
        <f t="shared" si="10"/>
        <v>75000</v>
      </c>
      <c r="Z26" s="14">
        <f t="shared" si="10"/>
        <v>87500</v>
      </c>
      <c r="AA26" s="14">
        <f t="shared" si="10"/>
        <v>100000</v>
      </c>
      <c r="AB26" s="14">
        <f t="shared" si="10"/>
        <v>112500</v>
      </c>
      <c r="AC26" s="14">
        <f t="shared" si="10"/>
        <v>125000</v>
      </c>
      <c r="AD26" s="14">
        <f t="shared" si="10"/>
        <v>137500</v>
      </c>
      <c r="AE26" s="14">
        <f t="shared" si="10"/>
        <v>150000</v>
      </c>
    </row>
    <row r="27">
      <c r="A27" s="12" t="s">
        <v>68</v>
      </c>
      <c r="B27" s="14">
        <f t="shared" ref="B27:AE27" si="11">B6+B13-B20</f>
        <v>0</v>
      </c>
      <c r="C27" s="14">
        <f t="shared" si="11"/>
        <v>0</v>
      </c>
      <c r="D27" s="14">
        <f t="shared" si="11"/>
        <v>0</v>
      </c>
      <c r="E27" s="14">
        <f t="shared" si="11"/>
        <v>0</v>
      </c>
      <c r="F27" s="14">
        <f t="shared" si="11"/>
        <v>0</v>
      </c>
      <c r="G27" s="14">
        <f t="shared" si="11"/>
        <v>0</v>
      </c>
      <c r="H27" s="14">
        <f t="shared" si="11"/>
        <v>0</v>
      </c>
      <c r="I27" s="14">
        <f t="shared" si="11"/>
        <v>0</v>
      </c>
      <c r="J27" s="14">
        <f t="shared" si="11"/>
        <v>18421.05263</v>
      </c>
      <c r="K27" s="14">
        <f t="shared" si="11"/>
        <v>36842.10526</v>
      </c>
      <c r="L27" s="14">
        <f t="shared" si="11"/>
        <v>55263.15789</v>
      </c>
      <c r="M27" s="14">
        <f t="shared" si="11"/>
        <v>73684.21053</v>
      </c>
      <c r="N27" s="14">
        <f t="shared" si="11"/>
        <v>92105.26316</v>
      </c>
      <c r="O27" s="14">
        <f t="shared" si="11"/>
        <v>110526.3158</v>
      </c>
      <c r="P27" s="14">
        <f t="shared" si="11"/>
        <v>128947.3684</v>
      </c>
      <c r="Q27" s="14">
        <f t="shared" si="11"/>
        <v>147368.4211</v>
      </c>
      <c r="R27" s="14">
        <f t="shared" si="11"/>
        <v>165789.4737</v>
      </c>
      <c r="S27" s="14">
        <f t="shared" si="11"/>
        <v>184210.5263</v>
      </c>
      <c r="T27" s="14">
        <f t="shared" si="11"/>
        <v>202631.5789</v>
      </c>
      <c r="U27" s="14">
        <f t="shared" si="11"/>
        <v>221052.6316</v>
      </c>
      <c r="V27" s="14">
        <f t="shared" si="11"/>
        <v>239473.6842</v>
      </c>
      <c r="W27" s="14">
        <f t="shared" si="11"/>
        <v>257894.7368</v>
      </c>
      <c r="X27" s="14">
        <f t="shared" si="11"/>
        <v>276315.7895</v>
      </c>
      <c r="Y27" s="14">
        <f t="shared" si="11"/>
        <v>294736.8421</v>
      </c>
      <c r="Z27" s="14">
        <f t="shared" si="11"/>
        <v>313157.8947</v>
      </c>
      <c r="AA27" s="14">
        <f t="shared" si="11"/>
        <v>331578.9474</v>
      </c>
      <c r="AB27" s="14">
        <f t="shared" si="11"/>
        <v>368421.0526</v>
      </c>
      <c r="AC27" s="14">
        <f t="shared" si="11"/>
        <v>36842.10526</v>
      </c>
      <c r="AD27" s="14">
        <f t="shared" si="11"/>
        <v>55263.15789</v>
      </c>
      <c r="AE27" s="14">
        <f t="shared" si="11"/>
        <v>73684.21053</v>
      </c>
    </row>
    <row r="28">
      <c r="A28" s="12" t="s">
        <v>100</v>
      </c>
      <c r="B28" s="14">
        <f t="shared" ref="B28:AE28" si="12">SUM(B24:B27)</f>
        <v>25714.28571</v>
      </c>
      <c r="C28" s="14">
        <f t="shared" si="12"/>
        <v>51428.57143</v>
      </c>
      <c r="D28" s="14">
        <f t="shared" si="12"/>
        <v>85714.28571</v>
      </c>
      <c r="E28" s="14">
        <f t="shared" si="12"/>
        <v>123222.2222</v>
      </c>
      <c r="F28" s="14">
        <f t="shared" si="12"/>
        <v>160730.1587</v>
      </c>
      <c r="G28" s="14">
        <f t="shared" si="12"/>
        <v>198238.0952</v>
      </c>
      <c r="H28" s="14">
        <f t="shared" si="12"/>
        <v>248246.0317</v>
      </c>
      <c r="I28" s="14">
        <f t="shared" si="12"/>
        <v>298253.9683</v>
      </c>
      <c r="J28" s="14">
        <f t="shared" si="12"/>
        <v>366682.9574</v>
      </c>
      <c r="K28" s="14">
        <f t="shared" si="12"/>
        <v>435111.9465</v>
      </c>
      <c r="L28" s="14">
        <f t="shared" si="12"/>
        <v>503540.9357</v>
      </c>
      <c r="M28" s="14">
        <f t="shared" si="12"/>
        <v>571969.9248</v>
      </c>
      <c r="N28" s="14">
        <f t="shared" si="12"/>
        <v>640398.914</v>
      </c>
      <c r="O28" s="14">
        <f t="shared" si="12"/>
        <v>708827.9031</v>
      </c>
      <c r="P28" s="14">
        <f t="shared" si="12"/>
        <v>408685.4637</v>
      </c>
      <c r="Q28" s="14">
        <f t="shared" si="12"/>
        <v>468543.0242</v>
      </c>
      <c r="R28" s="14">
        <f t="shared" si="12"/>
        <v>399829.1562</v>
      </c>
      <c r="S28" s="14">
        <f t="shared" si="12"/>
        <v>451115.2882</v>
      </c>
      <c r="T28" s="14">
        <f t="shared" si="12"/>
        <v>352401.4202</v>
      </c>
      <c r="U28" s="14">
        <f t="shared" si="12"/>
        <v>403687.5522</v>
      </c>
      <c r="V28" s="14">
        <f t="shared" si="12"/>
        <v>458195.9064</v>
      </c>
      <c r="W28" s="14">
        <f t="shared" si="12"/>
        <v>451482.0384</v>
      </c>
      <c r="X28" s="14">
        <f t="shared" si="12"/>
        <v>502768.1704</v>
      </c>
      <c r="Y28" s="14">
        <f t="shared" si="12"/>
        <v>562625.731</v>
      </c>
      <c r="Z28" s="14">
        <f t="shared" si="12"/>
        <v>622483.2916</v>
      </c>
      <c r="AA28" s="14">
        <f t="shared" si="12"/>
        <v>682340.8521</v>
      </c>
      <c r="AB28" s="14">
        <f t="shared" si="12"/>
        <v>760619.4653</v>
      </c>
      <c r="AC28" s="14">
        <f t="shared" si="12"/>
        <v>470477.0259</v>
      </c>
      <c r="AD28" s="14">
        <f t="shared" si="12"/>
        <v>273191.7293</v>
      </c>
      <c r="AE28" s="14">
        <f t="shared" si="12"/>
        <v>315906.4327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69</v>
      </c>
      <c r="C1" s="12" t="s">
        <v>70</v>
      </c>
      <c r="D1" s="12" t="s">
        <v>71</v>
      </c>
      <c r="E1" s="12" t="s">
        <v>72</v>
      </c>
      <c r="F1" s="12" t="s">
        <v>73</v>
      </c>
      <c r="G1" s="12" t="s">
        <v>74</v>
      </c>
      <c r="H1" s="12" t="s">
        <v>75</v>
      </c>
      <c r="I1" s="12" t="s">
        <v>76</v>
      </c>
      <c r="J1" s="12" t="s">
        <v>77</v>
      </c>
      <c r="K1" s="12" t="s">
        <v>78</v>
      </c>
      <c r="L1" s="12" t="s">
        <v>79</v>
      </c>
      <c r="M1" s="12" t="s">
        <v>80</v>
      </c>
      <c r="N1" s="12" t="s">
        <v>81</v>
      </c>
      <c r="O1" s="12" t="s">
        <v>82</v>
      </c>
      <c r="P1" s="12" t="s">
        <v>83</v>
      </c>
      <c r="Q1" s="12" t="s">
        <v>84</v>
      </c>
      <c r="R1" s="12" t="s">
        <v>85</v>
      </c>
      <c r="S1" s="12" t="s">
        <v>86</v>
      </c>
      <c r="T1" s="12" t="s">
        <v>87</v>
      </c>
      <c r="U1" s="12" t="s">
        <v>88</v>
      </c>
      <c r="V1" s="12" t="s">
        <v>89</v>
      </c>
      <c r="W1" s="12" t="s">
        <v>90</v>
      </c>
      <c r="X1" s="12" t="s">
        <v>91</v>
      </c>
      <c r="Y1" s="12" t="s">
        <v>92</v>
      </c>
      <c r="Z1" s="12" t="s">
        <v>93</v>
      </c>
      <c r="AA1" s="12" t="s">
        <v>94</v>
      </c>
      <c r="AB1" s="12" t="s">
        <v>95</v>
      </c>
      <c r="AC1" s="12" t="s">
        <v>96</v>
      </c>
      <c r="AD1" s="12" t="s">
        <v>97</v>
      </c>
      <c r="AE1" s="12" t="s">
        <v>98</v>
      </c>
    </row>
    <row r="2">
      <c r="A2" s="12" t="s">
        <v>27</v>
      </c>
    </row>
    <row r="3">
      <c r="A3" s="12" t="s">
        <v>34</v>
      </c>
    </row>
    <row r="4">
      <c r="A4" s="12" t="s">
        <v>28</v>
      </c>
      <c r="B4" s="13">
        <f>Assumptions!$B4</f>
        <v>700</v>
      </c>
      <c r="C4" s="13">
        <f>Assumptions!$B4</f>
        <v>700</v>
      </c>
      <c r="D4" s="13">
        <f>Assumptions!$B4</f>
        <v>700</v>
      </c>
      <c r="E4" s="13">
        <f>Assumptions!$B4</f>
        <v>700</v>
      </c>
      <c r="F4" s="13">
        <f>Assumptions!$B4</f>
        <v>700</v>
      </c>
      <c r="G4" s="13">
        <f>Assumptions!$B4</f>
        <v>700</v>
      </c>
      <c r="H4" s="13">
        <f>Assumptions!$B4</f>
        <v>700</v>
      </c>
      <c r="I4" s="13">
        <f>Assumptions!$B4</f>
        <v>700</v>
      </c>
      <c r="J4" s="13">
        <f>Assumptions!$B4</f>
        <v>700</v>
      </c>
      <c r="K4" s="13">
        <f>Assumptions!$B4</f>
        <v>700</v>
      </c>
      <c r="L4" s="13">
        <f>Assumptions!$B4</f>
        <v>700</v>
      </c>
      <c r="M4" s="13">
        <f>Assumptions!$B4</f>
        <v>700</v>
      </c>
      <c r="N4" s="13">
        <f>Assumptions!$B4</f>
        <v>700</v>
      </c>
      <c r="O4" s="13">
        <f>Assumptions!$B4</f>
        <v>700</v>
      </c>
      <c r="P4" s="13">
        <f>Assumptions!$B4</f>
        <v>700</v>
      </c>
      <c r="Q4" s="13">
        <f>Assumptions!$B4</f>
        <v>700</v>
      </c>
      <c r="R4" s="13">
        <f>Assumptions!$B4</f>
        <v>700</v>
      </c>
      <c r="S4" s="13">
        <f>Assumptions!$B4</f>
        <v>700</v>
      </c>
      <c r="T4" s="13">
        <f>Assumptions!$B4</f>
        <v>700</v>
      </c>
      <c r="U4" s="13">
        <f>Assumptions!$B4</f>
        <v>700</v>
      </c>
      <c r="V4" s="13">
        <f>Assumptions!$B4</f>
        <v>700</v>
      </c>
      <c r="W4" s="13">
        <f>Assumptions!$B4</f>
        <v>700</v>
      </c>
      <c r="X4" s="13">
        <f>Assumptions!$B4</f>
        <v>700</v>
      </c>
      <c r="Y4" s="13">
        <f>Assumptions!$B4</f>
        <v>700</v>
      </c>
      <c r="Z4" s="13">
        <f>Assumptions!$B4</f>
        <v>700</v>
      </c>
      <c r="AA4" s="13">
        <f>Assumptions!$B4</f>
        <v>700</v>
      </c>
      <c r="AB4" s="13">
        <f>Assumptions!$B4</f>
        <v>700</v>
      </c>
      <c r="AC4" s="13">
        <f>Assumptions!$B4</f>
        <v>700</v>
      </c>
      <c r="AD4" s="13">
        <f>Assumptions!$B4</f>
        <v>700</v>
      </c>
      <c r="AE4" s="13">
        <f>Assumptions!$B4</f>
        <v>700</v>
      </c>
    </row>
    <row r="5">
      <c r="A5" s="12" t="s">
        <v>29</v>
      </c>
      <c r="B5" s="13">
        <f>Assumptions!$D4</f>
        <v>900</v>
      </c>
      <c r="C5" s="13">
        <f>Assumptions!$D4</f>
        <v>900</v>
      </c>
      <c r="D5" s="13">
        <f>Assumptions!$D4</f>
        <v>900</v>
      </c>
      <c r="E5" s="13">
        <f>Assumptions!$D4</f>
        <v>900</v>
      </c>
      <c r="F5" s="13">
        <f>Assumptions!$D4</f>
        <v>900</v>
      </c>
      <c r="G5" s="13">
        <f>Assumptions!$D4</f>
        <v>900</v>
      </c>
      <c r="H5" s="13">
        <f>Assumptions!$D4</f>
        <v>900</v>
      </c>
      <c r="I5" s="13">
        <f>Assumptions!$D4</f>
        <v>900</v>
      </c>
      <c r="J5" s="13">
        <f>Assumptions!$D4</f>
        <v>900</v>
      </c>
      <c r="K5" s="13">
        <f>Assumptions!$D4</f>
        <v>900</v>
      </c>
      <c r="L5" s="13">
        <f>Assumptions!$D4</f>
        <v>900</v>
      </c>
      <c r="M5" s="13">
        <f>Assumptions!$D4</f>
        <v>900</v>
      </c>
      <c r="N5" s="13">
        <f>Assumptions!$D4</f>
        <v>900</v>
      </c>
      <c r="O5" s="13">
        <f>Assumptions!$D4</f>
        <v>900</v>
      </c>
      <c r="P5" s="13">
        <f>Assumptions!$D4</f>
        <v>900</v>
      </c>
      <c r="Q5" s="13">
        <f>Assumptions!$D4</f>
        <v>900</v>
      </c>
      <c r="R5" s="13">
        <f>Assumptions!$D4</f>
        <v>900</v>
      </c>
      <c r="S5" s="13">
        <f>Assumptions!$D4</f>
        <v>900</v>
      </c>
      <c r="T5" s="13">
        <f>Assumptions!$D4</f>
        <v>900</v>
      </c>
      <c r="U5" s="13">
        <f>Assumptions!$D4</f>
        <v>900</v>
      </c>
      <c r="V5" s="13">
        <f>Assumptions!$D4</f>
        <v>900</v>
      </c>
      <c r="W5" s="13">
        <f>Assumptions!$D4</f>
        <v>900</v>
      </c>
      <c r="X5" s="13">
        <f>Assumptions!$D4</f>
        <v>900</v>
      </c>
      <c r="Y5" s="13">
        <f>Assumptions!$D4</f>
        <v>900</v>
      </c>
      <c r="Z5" s="13">
        <f>Assumptions!$D4</f>
        <v>900</v>
      </c>
      <c r="AA5" s="13">
        <f>Assumptions!$D4</f>
        <v>900</v>
      </c>
      <c r="AB5" s="13">
        <f>Assumptions!$D4</f>
        <v>900</v>
      </c>
      <c r="AC5" s="13">
        <f>Assumptions!$D4</f>
        <v>900</v>
      </c>
      <c r="AD5" s="13">
        <f>Assumptions!$D4</f>
        <v>900</v>
      </c>
      <c r="AE5" s="13">
        <f>Assumptions!$D4</f>
        <v>900</v>
      </c>
    </row>
    <row r="6">
      <c r="A6" s="12" t="s">
        <v>30</v>
      </c>
      <c r="B6" s="13">
        <f>Assumptions!$F4</f>
        <v>500</v>
      </c>
      <c r="C6" s="13">
        <f>Assumptions!$F4</f>
        <v>500</v>
      </c>
      <c r="D6" s="13">
        <f>Assumptions!$F4</f>
        <v>500</v>
      </c>
      <c r="E6" s="13">
        <f>Assumptions!$F4</f>
        <v>500</v>
      </c>
      <c r="F6" s="13">
        <f>Assumptions!$F4</f>
        <v>500</v>
      </c>
      <c r="G6" s="13">
        <f>Assumptions!$F4</f>
        <v>500</v>
      </c>
      <c r="H6" s="13">
        <f>Assumptions!$F4</f>
        <v>500</v>
      </c>
      <c r="I6" s="13">
        <f>Assumptions!$F4</f>
        <v>500</v>
      </c>
      <c r="J6" s="13">
        <f>Assumptions!$F4</f>
        <v>500</v>
      </c>
      <c r="K6" s="13">
        <f>Assumptions!$F4</f>
        <v>500</v>
      </c>
      <c r="L6" s="13">
        <f>Assumptions!$F4</f>
        <v>500</v>
      </c>
      <c r="M6" s="13">
        <f>Assumptions!$F4</f>
        <v>500</v>
      </c>
      <c r="N6" s="13">
        <f>Assumptions!$F4</f>
        <v>500</v>
      </c>
      <c r="O6" s="13">
        <f>Assumptions!$F4</f>
        <v>500</v>
      </c>
      <c r="P6" s="13">
        <f>Assumptions!$F4</f>
        <v>500</v>
      </c>
      <c r="Q6" s="13">
        <f>Assumptions!$F4</f>
        <v>500</v>
      </c>
      <c r="R6" s="13">
        <f>Assumptions!$F4</f>
        <v>500</v>
      </c>
      <c r="S6" s="13">
        <f>Assumptions!$F4</f>
        <v>500</v>
      </c>
      <c r="T6" s="13">
        <f>Assumptions!$F4</f>
        <v>500</v>
      </c>
      <c r="U6" s="13">
        <f>Assumptions!$F4</f>
        <v>500</v>
      </c>
      <c r="V6" s="13">
        <f>Assumptions!$F4</f>
        <v>500</v>
      </c>
      <c r="W6" s="13">
        <f>Assumptions!$F4</f>
        <v>500</v>
      </c>
      <c r="X6" s="13">
        <f>Assumptions!$F4</f>
        <v>500</v>
      </c>
      <c r="Y6" s="13">
        <f>Assumptions!$F4</f>
        <v>500</v>
      </c>
      <c r="Z6" s="13">
        <f>Assumptions!$F4</f>
        <v>500</v>
      </c>
      <c r="AA6" s="13">
        <f>Assumptions!$F4</f>
        <v>500</v>
      </c>
      <c r="AB6" s="13">
        <f>Assumptions!$F4</f>
        <v>500</v>
      </c>
      <c r="AC6" s="13">
        <f>Assumptions!$F4</f>
        <v>500</v>
      </c>
      <c r="AD6" s="13">
        <f>Assumptions!$F4</f>
        <v>500</v>
      </c>
      <c r="AE6" s="13">
        <f>Assumptions!$F4</f>
        <v>500</v>
      </c>
    </row>
    <row r="7">
      <c r="A7" s="12" t="s">
        <v>31</v>
      </c>
      <c r="B7" s="13">
        <f>Assumptions!$H4</f>
        <v>1400</v>
      </c>
      <c r="C7" s="13">
        <f>Assumptions!$H4</f>
        <v>1400</v>
      </c>
      <c r="D7" s="13">
        <f>Assumptions!$H4</f>
        <v>1400</v>
      </c>
      <c r="E7" s="13">
        <f>Assumptions!$H4</f>
        <v>1400</v>
      </c>
      <c r="F7" s="13">
        <f>Assumptions!$H4</f>
        <v>1400</v>
      </c>
      <c r="G7" s="13">
        <f>Assumptions!$H4</f>
        <v>1400</v>
      </c>
      <c r="H7" s="13">
        <f>Assumptions!$H4</f>
        <v>1400</v>
      </c>
      <c r="I7" s="13">
        <f>Assumptions!$H4</f>
        <v>1400</v>
      </c>
      <c r="J7" s="13">
        <f>Assumptions!$H4</f>
        <v>1400</v>
      </c>
      <c r="K7" s="13">
        <f>Assumptions!$H4</f>
        <v>1400</v>
      </c>
      <c r="L7" s="13">
        <f>Assumptions!$H4</f>
        <v>1400</v>
      </c>
      <c r="M7" s="13">
        <f>Assumptions!$H4</f>
        <v>1400</v>
      </c>
      <c r="N7" s="13">
        <f>Assumptions!$H4</f>
        <v>1400</v>
      </c>
      <c r="O7" s="13">
        <f>Assumptions!$H4</f>
        <v>1400</v>
      </c>
      <c r="P7" s="13">
        <f>Assumptions!$H4</f>
        <v>1400</v>
      </c>
      <c r="Q7" s="13">
        <f>Assumptions!$H4</f>
        <v>1400</v>
      </c>
      <c r="R7" s="13">
        <f>Assumptions!$H4</f>
        <v>1400</v>
      </c>
      <c r="S7" s="13">
        <f>Assumptions!$H4</f>
        <v>1400</v>
      </c>
      <c r="T7" s="13">
        <f>Assumptions!$H4</f>
        <v>1400</v>
      </c>
      <c r="U7" s="13">
        <f>Assumptions!$H4</f>
        <v>1400</v>
      </c>
      <c r="V7" s="13">
        <f>Assumptions!$H4</f>
        <v>1400</v>
      </c>
      <c r="W7" s="13">
        <f>Assumptions!$H4</f>
        <v>1400</v>
      </c>
      <c r="X7" s="13">
        <f>Assumptions!$H4</f>
        <v>1400</v>
      </c>
      <c r="Y7" s="13">
        <f>Assumptions!$H4</f>
        <v>1400</v>
      </c>
      <c r="Z7" s="13">
        <f>Assumptions!$H4</f>
        <v>1400</v>
      </c>
      <c r="AA7" s="13">
        <f>Assumptions!$H4</f>
        <v>1400</v>
      </c>
      <c r="AB7" s="13">
        <f>Assumptions!$H4</f>
        <v>1400</v>
      </c>
      <c r="AC7" s="13">
        <f>Assumptions!$H4</f>
        <v>1400</v>
      </c>
      <c r="AD7" s="13">
        <f>Assumptions!$H4</f>
        <v>1400</v>
      </c>
      <c r="AE7" s="13">
        <f>Assumptions!$H4</f>
        <v>1400</v>
      </c>
    </row>
    <row r="8">
      <c r="A8" s="12" t="s">
        <v>100</v>
      </c>
      <c r="B8" s="13">
        <f t="shared" ref="B8:AE8" si="1">SUM(B4:B7)</f>
        <v>3500</v>
      </c>
      <c r="C8" s="13">
        <f t="shared" si="1"/>
        <v>3500</v>
      </c>
      <c r="D8" s="13">
        <f t="shared" si="1"/>
        <v>3500</v>
      </c>
      <c r="E8" s="13">
        <f t="shared" si="1"/>
        <v>3500</v>
      </c>
      <c r="F8" s="13">
        <f t="shared" si="1"/>
        <v>3500</v>
      </c>
      <c r="G8" s="13">
        <f t="shared" si="1"/>
        <v>3500</v>
      </c>
      <c r="H8" s="13">
        <f t="shared" si="1"/>
        <v>3500</v>
      </c>
      <c r="I8" s="13">
        <f t="shared" si="1"/>
        <v>3500</v>
      </c>
      <c r="J8" s="13">
        <f t="shared" si="1"/>
        <v>3500</v>
      </c>
      <c r="K8" s="13">
        <f t="shared" si="1"/>
        <v>3500</v>
      </c>
      <c r="L8" s="13">
        <f t="shared" si="1"/>
        <v>3500</v>
      </c>
      <c r="M8" s="13">
        <f t="shared" si="1"/>
        <v>3500</v>
      </c>
      <c r="N8" s="13">
        <f t="shared" si="1"/>
        <v>3500</v>
      </c>
      <c r="O8" s="13">
        <f t="shared" si="1"/>
        <v>3500</v>
      </c>
      <c r="P8" s="13">
        <f t="shared" si="1"/>
        <v>3500</v>
      </c>
      <c r="Q8" s="13">
        <f t="shared" si="1"/>
        <v>3500</v>
      </c>
      <c r="R8" s="13">
        <f t="shared" si="1"/>
        <v>3500</v>
      </c>
      <c r="S8" s="13">
        <f t="shared" si="1"/>
        <v>3500</v>
      </c>
      <c r="T8" s="13">
        <f t="shared" si="1"/>
        <v>3500</v>
      </c>
      <c r="U8" s="13">
        <f t="shared" si="1"/>
        <v>3500</v>
      </c>
      <c r="V8" s="13">
        <f t="shared" si="1"/>
        <v>3500</v>
      </c>
      <c r="W8" s="13">
        <f t="shared" si="1"/>
        <v>3500</v>
      </c>
      <c r="X8" s="13">
        <f t="shared" si="1"/>
        <v>3500</v>
      </c>
      <c r="Y8" s="13">
        <f t="shared" si="1"/>
        <v>3500</v>
      </c>
      <c r="Z8" s="13">
        <f t="shared" si="1"/>
        <v>3500</v>
      </c>
      <c r="AA8" s="13">
        <f t="shared" si="1"/>
        <v>3500</v>
      </c>
      <c r="AB8" s="13">
        <f t="shared" si="1"/>
        <v>3500</v>
      </c>
      <c r="AC8" s="13">
        <f t="shared" si="1"/>
        <v>3500</v>
      </c>
      <c r="AD8" s="13">
        <f t="shared" si="1"/>
        <v>3500</v>
      </c>
      <c r="AE8" s="13">
        <f t="shared" si="1"/>
        <v>3500</v>
      </c>
    </row>
    <row r="10">
      <c r="A10" s="12" t="s">
        <v>35</v>
      </c>
    </row>
    <row r="11">
      <c r="A11" s="12" t="s">
        <v>28</v>
      </c>
      <c r="B11" s="13">
        <f>Assumptions!$B5</f>
        <v>1200</v>
      </c>
      <c r="C11" s="13">
        <f>Assumptions!$B5</f>
        <v>1200</v>
      </c>
      <c r="D11" s="13">
        <f>Assumptions!$B5</f>
        <v>1200</v>
      </c>
      <c r="E11" s="13">
        <f>Assumptions!$B5</f>
        <v>1200</v>
      </c>
      <c r="F11" s="13">
        <f>Assumptions!$B5</f>
        <v>1200</v>
      </c>
      <c r="G11" s="13">
        <f>Assumptions!$B5</f>
        <v>1200</v>
      </c>
      <c r="H11" s="13">
        <f>Assumptions!$B5</f>
        <v>1200</v>
      </c>
      <c r="I11" s="13">
        <f>Assumptions!$B5</f>
        <v>1200</v>
      </c>
      <c r="J11" s="13">
        <f>Assumptions!$B5</f>
        <v>1200</v>
      </c>
      <c r="K11" s="13">
        <f>Assumptions!$B5</f>
        <v>1200</v>
      </c>
      <c r="L11" s="13">
        <f>Assumptions!$B5</f>
        <v>1200</v>
      </c>
      <c r="M11" s="13">
        <f>Assumptions!$B5</f>
        <v>1200</v>
      </c>
      <c r="N11" s="13">
        <f>Assumptions!$B5</f>
        <v>1200</v>
      </c>
      <c r="O11" s="13">
        <f>Assumptions!$B5</f>
        <v>1200</v>
      </c>
      <c r="P11" s="13">
        <f>Assumptions!$B5</f>
        <v>1200</v>
      </c>
      <c r="Q11" s="13">
        <f>Assumptions!$B5</f>
        <v>1200</v>
      </c>
      <c r="R11" s="13">
        <f>Assumptions!$B5</f>
        <v>1200</v>
      </c>
      <c r="S11" s="13">
        <f>Assumptions!$B5</f>
        <v>1200</v>
      </c>
      <c r="T11" s="13">
        <f>Assumptions!$B5</f>
        <v>1200</v>
      </c>
      <c r="U11" s="13">
        <f>Assumptions!$B5</f>
        <v>1200</v>
      </c>
      <c r="V11" s="13">
        <f>Assumptions!$B5</f>
        <v>1200</v>
      </c>
      <c r="W11" s="13">
        <f>Assumptions!$B5</f>
        <v>1200</v>
      </c>
      <c r="X11" s="13">
        <f>Assumptions!$B5</f>
        <v>1200</v>
      </c>
      <c r="Y11" s="13">
        <f>Assumptions!$B5</f>
        <v>1200</v>
      </c>
      <c r="Z11" s="13">
        <f>Assumptions!$B5</f>
        <v>1200</v>
      </c>
      <c r="AA11" s="13">
        <f>Assumptions!$B5</f>
        <v>1200</v>
      </c>
      <c r="AB11" s="13">
        <f>Assumptions!$B5</f>
        <v>1200</v>
      </c>
      <c r="AC11" s="13">
        <f>Assumptions!$B5</f>
        <v>1200</v>
      </c>
      <c r="AD11" s="13">
        <f>Assumptions!$B5</f>
        <v>1200</v>
      </c>
      <c r="AE11" s="13">
        <f>Assumptions!$B5</f>
        <v>1200</v>
      </c>
    </row>
    <row r="12">
      <c r="A12" s="12" t="s">
        <v>29</v>
      </c>
      <c r="B12" s="13">
        <f>Assumptions!$D5</f>
        <v>1500</v>
      </c>
      <c r="C12" s="13">
        <f>Assumptions!$D5</f>
        <v>1500</v>
      </c>
      <c r="D12" s="13">
        <f>Assumptions!$D5</f>
        <v>1500</v>
      </c>
      <c r="E12" s="13">
        <f>Assumptions!$D5</f>
        <v>1500</v>
      </c>
      <c r="F12" s="13">
        <f>Assumptions!$D5</f>
        <v>1500</v>
      </c>
      <c r="G12" s="13">
        <f>Assumptions!$D5</f>
        <v>1500</v>
      </c>
      <c r="H12" s="13">
        <f>Assumptions!$D5</f>
        <v>1500</v>
      </c>
      <c r="I12" s="13">
        <f>Assumptions!$D5</f>
        <v>1500</v>
      </c>
      <c r="J12" s="13">
        <f>Assumptions!$D5</f>
        <v>1500</v>
      </c>
      <c r="K12" s="13">
        <f>Assumptions!$D5</f>
        <v>1500</v>
      </c>
      <c r="L12" s="13">
        <f>Assumptions!$D5</f>
        <v>1500</v>
      </c>
      <c r="M12" s="13">
        <f>Assumptions!$D5</f>
        <v>1500</v>
      </c>
      <c r="N12" s="13">
        <f>Assumptions!$D5</f>
        <v>1500</v>
      </c>
      <c r="O12" s="13">
        <f>Assumptions!$D5</f>
        <v>1500</v>
      </c>
      <c r="P12" s="13">
        <f>Assumptions!$D5</f>
        <v>1500</v>
      </c>
      <c r="Q12" s="13">
        <f>Assumptions!$D5</f>
        <v>1500</v>
      </c>
      <c r="R12" s="13">
        <f>Assumptions!$D5</f>
        <v>1500</v>
      </c>
      <c r="S12" s="13">
        <f>Assumptions!$D5</f>
        <v>1500</v>
      </c>
      <c r="T12" s="13">
        <f>Assumptions!$D5</f>
        <v>1500</v>
      </c>
      <c r="U12" s="13">
        <f>Assumptions!$D5</f>
        <v>1500</v>
      </c>
      <c r="V12" s="13">
        <f>Assumptions!$D5</f>
        <v>1500</v>
      </c>
      <c r="W12" s="13">
        <f>Assumptions!$D5</f>
        <v>1500</v>
      </c>
      <c r="X12" s="13">
        <f>Assumptions!$D5</f>
        <v>1500</v>
      </c>
      <c r="Y12" s="13">
        <f>Assumptions!$D5</f>
        <v>1500</v>
      </c>
      <c r="Z12" s="13">
        <f>Assumptions!$D5</f>
        <v>1500</v>
      </c>
      <c r="AA12" s="13">
        <f>Assumptions!$D5</f>
        <v>1500</v>
      </c>
      <c r="AB12" s="13">
        <f>Assumptions!$D5</f>
        <v>1500</v>
      </c>
      <c r="AC12" s="13">
        <f>Assumptions!$D5</f>
        <v>1500</v>
      </c>
      <c r="AD12" s="13">
        <f>Assumptions!$D5</f>
        <v>1500</v>
      </c>
      <c r="AE12" s="13">
        <f>Assumptions!$D5</f>
        <v>1500</v>
      </c>
    </row>
    <row r="13">
      <c r="A13" s="12" t="s">
        <v>30</v>
      </c>
      <c r="B13" s="13">
        <f>Assumptions!$F5</f>
        <v>900</v>
      </c>
      <c r="C13" s="13">
        <f>Assumptions!$F5</f>
        <v>900</v>
      </c>
      <c r="D13" s="13">
        <f>Assumptions!$F5</f>
        <v>900</v>
      </c>
      <c r="E13" s="13">
        <f>Assumptions!$F5</f>
        <v>900</v>
      </c>
      <c r="F13" s="13">
        <f>Assumptions!$F5</f>
        <v>900</v>
      </c>
      <c r="G13" s="13">
        <f>Assumptions!$F5</f>
        <v>900</v>
      </c>
      <c r="H13" s="13">
        <f>Assumptions!$F5</f>
        <v>900</v>
      </c>
      <c r="I13" s="13">
        <f>Assumptions!$F5</f>
        <v>900</v>
      </c>
      <c r="J13" s="13">
        <f>Assumptions!$F5</f>
        <v>900</v>
      </c>
      <c r="K13" s="13">
        <f>Assumptions!$F5</f>
        <v>900</v>
      </c>
      <c r="L13" s="13">
        <f>Assumptions!$F5</f>
        <v>900</v>
      </c>
      <c r="M13" s="13">
        <f>Assumptions!$F5</f>
        <v>900</v>
      </c>
      <c r="N13" s="13">
        <f>Assumptions!$F5</f>
        <v>900</v>
      </c>
      <c r="O13" s="13">
        <f>Assumptions!$F5</f>
        <v>900</v>
      </c>
      <c r="P13" s="13">
        <f>Assumptions!$F5</f>
        <v>900</v>
      </c>
      <c r="Q13" s="13">
        <f>Assumptions!$F5</f>
        <v>900</v>
      </c>
      <c r="R13" s="13">
        <f>Assumptions!$F5</f>
        <v>900</v>
      </c>
      <c r="S13" s="13">
        <f>Assumptions!$F5</f>
        <v>900</v>
      </c>
      <c r="T13" s="13">
        <f>Assumptions!$F5</f>
        <v>900</v>
      </c>
      <c r="U13" s="13">
        <f>Assumptions!$F5</f>
        <v>900</v>
      </c>
      <c r="V13" s="13">
        <f>Assumptions!$F5</f>
        <v>900</v>
      </c>
      <c r="W13" s="13">
        <f>Assumptions!$F5</f>
        <v>900</v>
      </c>
      <c r="X13" s="13">
        <f>Assumptions!$F5</f>
        <v>900</v>
      </c>
      <c r="Y13" s="13">
        <f>Assumptions!$F5</f>
        <v>900</v>
      </c>
      <c r="Z13" s="13">
        <f>Assumptions!$F5</f>
        <v>900</v>
      </c>
      <c r="AA13" s="13">
        <f>Assumptions!$F5</f>
        <v>900</v>
      </c>
      <c r="AB13" s="13">
        <f>Assumptions!$F5</f>
        <v>900</v>
      </c>
      <c r="AC13" s="13">
        <f>Assumptions!$F5</f>
        <v>900</v>
      </c>
      <c r="AD13" s="13">
        <f>Assumptions!$F5</f>
        <v>900</v>
      </c>
      <c r="AE13" s="13">
        <f>Assumptions!$F5</f>
        <v>900</v>
      </c>
    </row>
    <row r="14">
      <c r="A14" s="12" t="s">
        <v>31</v>
      </c>
      <c r="B14" s="13">
        <f>Assumptions!$H5</f>
        <v>2000</v>
      </c>
      <c r="C14" s="13">
        <f>Assumptions!$H5</f>
        <v>2000</v>
      </c>
      <c r="D14" s="13">
        <f>Assumptions!$H5</f>
        <v>2000</v>
      </c>
      <c r="E14" s="13">
        <f>Assumptions!$H5</f>
        <v>2000</v>
      </c>
      <c r="F14" s="13">
        <f>Assumptions!$H5</f>
        <v>2000</v>
      </c>
      <c r="G14" s="13">
        <f>Assumptions!$H5</f>
        <v>2000</v>
      </c>
      <c r="H14" s="13">
        <f>Assumptions!$H5</f>
        <v>2000</v>
      </c>
      <c r="I14" s="13">
        <f>Assumptions!$H5</f>
        <v>2000</v>
      </c>
      <c r="J14" s="13">
        <f>Assumptions!$H5</f>
        <v>2000</v>
      </c>
      <c r="K14" s="13">
        <f>Assumptions!$H5</f>
        <v>2000</v>
      </c>
      <c r="L14" s="13">
        <f>Assumptions!$H5</f>
        <v>2000</v>
      </c>
      <c r="M14" s="13">
        <f>Assumptions!$H5</f>
        <v>2000</v>
      </c>
      <c r="N14" s="13">
        <f>Assumptions!$H5</f>
        <v>2000</v>
      </c>
      <c r="O14" s="13">
        <f>Assumptions!$H5</f>
        <v>2000</v>
      </c>
      <c r="P14" s="13">
        <f>Assumptions!$H5</f>
        <v>2000</v>
      </c>
      <c r="Q14" s="13">
        <f>Assumptions!$H5</f>
        <v>2000</v>
      </c>
      <c r="R14" s="13">
        <f>Assumptions!$H5</f>
        <v>2000</v>
      </c>
      <c r="S14" s="13">
        <f>Assumptions!$H5</f>
        <v>2000</v>
      </c>
      <c r="T14" s="13">
        <f>Assumptions!$H5</f>
        <v>2000</v>
      </c>
      <c r="U14" s="13">
        <f>Assumptions!$H5</f>
        <v>2000</v>
      </c>
      <c r="V14" s="13">
        <f>Assumptions!$H5</f>
        <v>2000</v>
      </c>
      <c r="W14" s="13">
        <f>Assumptions!$H5</f>
        <v>2000</v>
      </c>
      <c r="X14" s="13">
        <f>Assumptions!$H5</f>
        <v>2000</v>
      </c>
      <c r="Y14" s="13">
        <f>Assumptions!$H5</f>
        <v>2000</v>
      </c>
      <c r="Z14" s="13">
        <f>Assumptions!$H5</f>
        <v>2000</v>
      </c>
      <c r="AA14" s="13">
        <f>Assumptions!$H5</f>
        <v>2000</v>
      </c>
      <c r="AB14" s="13">
        <f>Assumptions!$H5</f>
        <v>2000</v>
      </c>
      <c r="AC14" s="13">
        <f>Assumptions!$H5</f>
        <v>2000</v>
      </c>
      <c r="AD14" s="13">
        <f>Assumptions!$H5</f>
        <v>2000</v>
      </c>
      <c r="AE14" s="13">
        <f>Assumptions!$H5</f>
        <v>2000</v>
      </c>
    </row>
    <row r="15">
      <c r="A15" s="12" t="s">
        <v>100</v>
      </c>
      <c r="B15" s="13">
        <f t="shared" ref="B15:AE15" si="2">SUM(B11:B14)</f>
        <v>5600</v>
      </c>
      <c r="C15" s="13">
        <f t="shared" si="2"/>
        <v>5600</v>
      </c>
      <c r="D15" s="13">
        <f t="shared" si="2"/>
        <v>5600</v>
      </c>
      <c r="E15" s="13">
        <f t="shared" si="2"/>
        <v>5600</v>
      </c>
      <c r="F15" s="13">
        <f t="shared" si="2"/>
        <v>5600</v>
      </c>
      <c r="G15" s="13">
        <f t="shared" si="2"/>
        <v>5600</v>
      </c>
      <c r="H15" s="13">
        <f t="shared" si="2"/>
        <v>5600</v>
      </c>
      <c r="I15" s="13">
        <f t="shared" si="2"/>
        <v>5600</v>
      </c>
      <c r="J15" s="13">
        <f t="shared" si="2"/>
        <v>5600</v>
      </c>
      <c r="K15" s="13">
        <f t="shared" si="2"/>
        <v>5600</v>
      </c>
      <c r="L15" s="13">
        <f t="shared" si="2"/>
        <v>5600</v>
      </c>
      <c r="M15" s="13">
        <f t="shared" si="2"/>
        <v>5600</v>
      </c>
      <c r="N15" s="13">
        <f t="shared" si="2"/>
        <v>5600</v>
      </c>
      <c r="O15" s="13">
        <f t="shared" si="2"/>
        <v>5600</v>
      </c>
      <c r="P15" s="13">
        <f t="shared" si="2"/>
        <v>5600</v>
      </c>
      <c r="Q15" s="13">
        <f t="shared" si="2"/>
        <v>5600</v>
      </c>
      <c r="R15" s="13">
        <f t="shared" si="2"/>
        <v>5600</v>
      </c>
      <c r="S15" s="13">
        <f t="shared" si="2"/>
        <v>5600</v>
      </c>
      <c r="T15" s="13">
        <f t="shared" si="2"/>
        <v>5600</v>
      </c>
      <c r="U15" s="13">
        <f t="shared" si="2"/>
        <v>5600</v>
      </c>
      <c r="V15" s="13">
        <f t="shared" si="2"/>
        <v>5600</v>
      </c>
      <c r="W15" s="13">
        <f t="shared" si="2"/>
        <v>5600</v>
      </c>
      <c r="X15" s="13">
        <f t="shared" si="2"/>
        <v>5600</v>
      </c>
      <c r="Y15" s="13">
        <f t="shared" si="2"/>
        <v>5600</v>
      </c>
      <c r="Z15" s="13">
        <f t="shared" si="2"/>
        <v>5600</v>
      </c>
      <c r="AA15" s="13">
        <f t="shared" si="2"/>
        <v>5600</v>
      </c>
      <c r="AB15" s="13">
        <f t="shared" si="2"/>
        <v>5600</v>
      </c>
      <c r="AC15" s="13">
        <f t="shared" si="2"/>
        <v>5600</v>
      </c>
      <c r="AD15" s="13">
        <f t="shared" si="2"/>
        <v>5600</v>
      </c>
      <c r="AE15" s="13">
        <f t="shared" si="2"/>
        <v>5600</v>
      </c>
    </row>
    <row r="17">
      <c r="A17" s="12" t="s">
        <v>40</v>
      </c>
    </row>
    <row r="18">
      <c r="A18" s="12" t="s">
        <v>34</v>
      </c>
    </row>
    <row r="19">
      <c r="A19" s="12" t="s">
        <v>42</v>
      </c>
      <c r="B19" s="13">
        <f>B$8*Assumptions!$B9/1000</f>
        <v>2625</v>
      </c>
      <c r="C19" s="13">
        <f>C$8*Assumptions!$B9/1000</f>
        <v>2625</v>
      </c>
      <c r="D19" s="13">
        <f>D$8*Assumptions!$B9/1000</f>
        <v>2625</v>
      </c>
      <c r="E19" s="13">
        <f>E$8*Assumptions!$B9/1000</f>
        <v>2625</v>
      </c>
      <c r="F19" s="13">
        <f>F$8*Assumptions!$B9/1000</f>
        <v>2625</v>
      </c>
      <c r="G19" s="13">
        <f>G$8*Assumptions!$B9/1000</f>
        <v>2625</v>
      </c>
      <c r="H19" s="13">
        <f>H$8*Assumptions!$B9/1000</f>
        <v>2625</v>
      </c>
      <c r="I19" s="13">
        <f>I$8*Assumptions!$B9/1000</f>
        <v>2625</v>
      </c>
      <c r="J19" s="13">
        <f>J$8*Assumptions!$B9/1000</f>
        <v>2625</v>
      </c>
      <c r="K19" s="13">
        <f>K$8*Assumptions!$B9/1000</f>
        <v>2625</v>
      </c>
      <c r="L19" s="13">
        <f>L$8*Assumptions!$B9/1000</f>
        <v>2625</v>
      </c>
      <c r="M19" s="13">
        <f>M$8*Assumptions!$B9/1000</f>
        <v>2625</v>
      </c>
      <c r="N19" s="13">
        <f>N$8*Assumptions!$B9/1000</f>
        <v>2625</v>
      </c>
      <c r="O19" s="13">
        <f>O$8*Assumptions!$B9/1000</f>
        <v>2625</v>
      </c>
      <c r="P19" s="13">
        <f>P$8*Assumptions!$B9/1000</f>
        <v>2625</v>
      </c>
      <c r="Q19" s="13">
        <f>Q$8*Assumptions!$B9/1000</f>
        <v>2625</v>
      </c>
      <c r="R19" s="13">
        <f>R$8*Assumptions!$B9/1000</f>
        <v>2625</v>
      </c>
      <c r="S19" s="13">
        <f>S$8*Assumptions!$B9/1000</f>
        <v>2625</v>
      </c>
      <c r="T19" s="13">
        <f>T$8*Assumptions!$B9/1000</f>
        <v>2625</v>
      </c>
      <c r="U19" s="13">
        <f>U$8*Assumptions!$B9/1000</f>
        <v>2625</v>
      </c>
      <c r="V19" s="13">
        <f>V$8*Assumptions!$B9/1000</f>
        <v>2625</v>
      </c>
      <c r="W19" s="13">
        <f>W$8*Assumptions!$B9/1000</f>
        <v>2625</v>
      </c>
      <c r="X19" s="13">
        <f>X$8*Assumptions!$B9/1000</f>
        <v>2625</v>
      </c>
      <c r="Y19" s="13">
        <f>Y$8*Assumptions!$B9/1000</f>
        <v>2625</v>
      </c>
      <c r="Z19" s="13">
        <f>Z$8*Assumptions!$B9/1000</f>
        <v>2625</v>
      </c>
      <c r="AA19" s="13">
        <f>AA$8*Assumptions!$B9/1000</f>
        <v>2625</v>
      </c>
      <c r="AB19" s="13">
        <f>AB$8*Assumptions!$B9/1000</f>
        <v>2625</v>
      </c>
      <c r="AC19" s="13">
        <f>AC$8*Assumptions!$B9/1000</f>
        <v>2625</v>
      </c>
      <c r="AD19" s="13">
        <f>AD$8*Assumptions!$B9/1000</f>
        <v>2625</v>
      </c>
      <c r="AE19" s="13">
        <f>AE$8*Assumptions!$B9/1000</f>
        <v>2625</v>
      </c>
    </row>
    <row r="20">
      <c r="A20" s="12" t="s">
        <v>43</v>
      </c>
      <c r="B20" s="13">
        <f>B$8*Assumptions!$B10/1000</f>
        <v>1050</v>
      </c>
      <c r="C20" s="13">
        <f>C$8*Assumptions!$B10/1000</f>
        <v>1050</v>
      </c>
      <c r="D20" s="13">
        <f>D$8*Assumptions!$B10/1000</f>
        <v>1050</v>
      </c>
      <c r="E20" s="13">
        <f>E$8*Assumptions!$B10/1000</f>
        <v>1050</v>
      </c>
      <c r="F20" s="13">
        <f>F$8*Assumptions!$B10/1000</f>
        <v>1050</v>
      </c>
      <c r="G20" s="13">
        <f>G$8*Assumptions!$B10/1000</f>
        <v>1050</v>
      </c>
      <c r="H20" s="13">
        <f>H$8*Assumptions!$B10/1000</f>
        <v>1050</v>
      </c>
      <c r="I20" s="13">
        <f>I$8*Assumptions!$B10/1000</f>
        <v>1050</v>
      </c>
      <c r="J20" s="13">
        <f>J$8*Assumptions!$B10/1000</f>
        <v>1050</v>
      </c>
      <c r="K20" s="13">
        <f>K$8*Assumptions!$B10/1000</f>
        <v>1050</v>
      </c>
      <c r="L20" s="13">
        <f>L$8*Assumptions!$B10/1000</f>
        <v>1050</v>
      </c>
      <c r="M20" s="13">
        <f>M$8*Assumptions!$B10/1000</f>
        <v>1050</v>
      </c>
      <c r="N20" s="13">
        <f>N$8*Assumptions!$B10/1000</f>
        <v>1050</v>
      </c>
      <c r="O20" s="13">
        <f>O$8*Assumptions!$B10/1000</f>
        <v>1050</v>
      </c>
      <c r="P20" s="13">
        <f>P$8*Assumptions!$B10/1000</f>
        <v>1050</v>
      </c>
      <c r="Q20" s="13">
        <f>Q$8*Assumptions!$B10/1000</f>
        <v>1050</v>
      </c>
      <c r="R20" s="13">
        <f>R$8*Assumptions!$B10/1000</f>
        <v>1050</v>
      </c>
      <c r="S20" s="13">
        <f>S$8*Assumptions!$B10/1000</f>
        <v>1050</v>
      </c>
      <c r="T20" s="13">
        <f>T$8*Assumptions!$B10/1000</f>
        <v>1050</v>
      </c>
      <c r="U20" s="13">
        <f>U$8*Assumptions!$B10/1000</f>
        <v>1050</v>
      </c>
      <c r="V20" s="13">
        <f>V$8*Assumptions!$B10/1000</f>
        <v>1050</v>
      </c>
      <c r="W20" s="13">
        <f>W$8*Assumptions!$B10/1000</f>
        <v>1050</v>
      </c>
      <c r="X20" s="13">
        <f>X$8*Assumptions!$B10/1000</f>
        <v>1050</v>
      </c>
      <c r="Y20" s="13">
        <f>Y$8*Assumptions!$B10/1000</f>
        <v>1050</v>
      </c>
      <c r="Z20" s="13">
        <f>Z$8*Assumptions!$B10/1000</f>
        <v>1050</v>
      </c>
      <c r="AA20" s="13">
        <f>AA$8*Assumptions!$B10/1000</f>
        <v>1050</v>
      </c>
      <c r="AB20" s="13">
        <f>AB$8*Assumptions!$B10/1000</f>
        <v>1050</v>
      </c>
      <c r="AC20" s="13">
        <f>AC$8*Assumptions!$B10/1000</f>
        <v>1050</v>
      </c>
      <c r="AD20" s="13">
        <f>AD$8*Assumptions!$B10/1000</f>
        <v>1050</v>
      </c>
      <c r="AE20" s="13">
        <f>AE$8*Assumptions!$B10/1000</f>
        <v>1050</v>
      </c>
    </row>
    <row r="21">
      <c r="A21" s="12" t="s">
        <v>44</v>
      </c>
      <c r="B21" s="13">
        <f>B$8*Assumptions!$B11/1000</f>
        <v>875</v>
      </c>
      <c r="C21" s="13">
        <f>C$8*Assumptions!$B11/1000</f>
        <v>875</v>
      </c>
      <c r="D21" s="13">
        <f>D$8*Assumptions!$B11/1000</f>
        <v>875</v>
      </c>
      <c r="E21" s="13">
        <f>E$8*Assumptions!$B11/1000</f>
        <v>875</v>
      </c>
      <c r="F21" s="13">
        <f>F$8*Assumptions!$B11/1000</f>
        <v>875</v>
      </c>
      <c r="G21" s="13">
        <f>G$8*Assumptions!$B11/1000</f>
        <v>875</v>
      </c>
      <c r="H21" s="13">
        <f>H$8*Assumptions!$B11/1000</f>
        <v>875</v>
      </c>
      <c r="I21" s="13">
        <f>I$8*Assumptions!$B11/1000</f>
        <v>875</v>
      </c>
      <c r="J21" s="13">
        <f>J$8*Assumptions!$B11/1000</f>
        <v>875</v>
      </c>
      <c r="K21" s="13">
        <f>K$8*Assumptions!$B11/1000</f>
        <v>875</v>
      </c>
      <c r="L21" s="13">
        <f>L$8*Assumptions!$B11/1000</f>
        <v>875</v>
      </c>
      <c r="M21" s="13">
        <f>M$8*Assumptions!$B11/1000</f>
        <v>875</v>
      </c>
      <c r="N21" s="13">
        <f>N$8*Assumptions!$B11/1000</f>
        <v>875</v>
      </c>
      <c r="O21" s="13">
        <f>O$8*Assumptions!$B11/1000</f>
        <v>875</v>
      </c>
      <c r="P21" s="13">
        <f>P$8*Assumptions!$B11/1000</f>
        <v>875</v>
      </c>
      <c r="Q21" s="13">
        <f>Q$8*Assumptions!$B11/1000</f>
        <v>875</v>
      </c>
      <c r="R21" s="13">
        <f>R$8*Assumptions!$B11/1000</f>
        <v>875</v>
      </c>
      <c r="S21" s="13">
        <f>S$8*Assumptions!$B11/1000</f>
        <v>875</v>
      </c>
      <c r="T21" s="13">
        <f>T$8*Assumptions!$B11/1000</f>
        <v>875</v>
      </c>
      <c r="U21" s="13">
        <f>U$8*Assumptions!$B11/1000</f>
        <v>875</v>
      </c>
      <c r="V21" s="13">
        <f>V$8*Assumptions!$B11/1000</f>
        <v>875</v>
      </c>
      <c r="W21" s="13">
        <f>W$8*Assumptions!$B11/1000</f>
        <v>875</v>
      </c>
      <c r="X21" s="13">
        <f>X$8*Assumptions!$B11/1000</f>
        <v>875</v>
      </c>
      <c r="Y21" s="13">
        <f>Y$8*Assumptions!$B11/1000</f>
        <v>875</v>
      </c>
      <c r="Z21" s="13">
        <f>Z$8*Assumptions!$B11/1000</f>
        <v>875</v>
      </c>
      <c r="AA21" s="13">
        <f>AA$8*Assumptions!$B11/1000</f>
        <v>875</v>
      </c>
      <c r="AB21" s="13">
        <f>AB$8*Assumptions!$B11/1000</f>
        <v>875</v>
      </c>
      <c r="AC21" s="13">
        <f>AC$8*Assumptions!$B11/1000</f>
        <v>875</v>
      </c>
      <c r="AD21" s="13">
        <f>AD$8*Assumptions!$B11/1000</f>
        <v>875</v>
      </c>
      <c r="AE21" s="13">
        <f>AE$8*Assumptions!$B11/1000</f>
        <v>875</v>
      </c>
    </row>
    <row r="22">
      <c r="A22" s="12" t="s">
        <v>45</v>
      </c>
      <c r="B22" s="13">
        <f>B$8*Assumptions!$B12/1000</f>
        <v>1400</v>
      </c>
      <c r="C22" s="13">
        <f>C$8*Assumptions!$B12/1000</f>
        <v>1400</v>
      </c>
      <c r="D22" s="13">
        <f>D$8*Assumptions!$B12/1000</f>
        <v>1400</v>
      </c>
      <c r="E22" s="13">
        <f>E$8*Assumptions!$B12/1000</f>
        <v>1400</v>
      </c>
      <c r="F22" s="13">
        <f>F$8*Assumptions!$B12/1000</f>
        <v>1400</v>
      </c>
      <c r="G22" s="13">
        <f>G$8*Assumptions!$B12/1000</f>
        <v>1400</v>
      </c>
      <c r="H22" s="13">
        <f>H$8*Assumptions!$B12/1000</f>
        <v>1400</v>
      </c>
      <c r="I22" s="13">
        <f>I$8*Assumptions!$B12/1000</f>
        <v>1400</v>
      </c>
      <c r="J22" s="13">
        <f>J$8*Assumptions!$B12/1000</f>
        <v>1400</v>
      </c>
      <c r="K22" s="13">
        <f>K$8*Assumptions!$B12/1000</f>
        <v>1400</v>
      </c>
      <c r="L22" s="13">
        <f>L$8*Assumptions!$B12/1000</f>
        <v>1400</v>
      </c>
      <c r="M22" s="13">
        <f>M$8*Assumptions!$B12/1000</f>
        <v>1400</v>
      </c>
      <c r="N22" s="13">
        <f>N$8*Assumptions!$B12/1000</f>
        <v>1400</v>
      </c>
      <c r="O22" s="13">
        <f>O$8*Assumptions!$B12/1000</f>
        <v>1400</v>
      </c>
      <c r="P22" s="13">
        <f>P$8*Assumptions!$B12/1000</f>
        <v>1400</v>
      </c>
      <c r="Q22" s="13">
        <f>Q$8*Assumptions!$B12/1000</f>
        <v>1400</v>
      </c>
      <c r="R22" s="13">
        <f>R$8*Assumptions!$B12/1000</f>
        <v>1400</v>
      </c>
      <c r="S22" s="13">
        <f>S$8*Assumptions!$B12/1000</f>
        <v>1400</v>
      </c>
      <c r="T22" s="13">
        <f>T$8*Assumptions!$B12/1000</f>
        <v>1400</v>
      </c>
      <c r="U22" s="13">
        <f>U$8*Assumptions!$B12/1000</f>
        <v>1400</v>
      </c>
      <c r="V22" s="13">
        <f>V$8*Assumptions!$B12/1000</f>
        <v>1400</v>
      </c>
      <c r="W22" s="13">
        <f>W$8*Assumptions!$B12/1000</f>
        <v>1400</v>
      </c>
      <c r="X22" s="13">
        <f>X$8*Assumptions!$B12/1000</f>
        <v>1400</v>
      </c>
      <c r="Y22" s="13">
        <f>Y$8*Assumptions!$B12/1000</f>
        <v>1400</v>
      </c>
      <c r="Z22" s="13">
        <f>Z$8*Assumptions!$B12/1000</f>
        <v>1400</v>
      </c>
      <c r="AA22" s="13">
        <f>AA$8*Assumptions!$B12/1000</f>
        <v>1400</v>
      </c>
      <c r="AB22" s="13">
        <f>AB$8*Assumptions!$B12/1000</f>
        <v>1400</v>
      </c>
      <c r="AC22" s="13">
        <f>AC$8*Assumptions!$B12/1000</f>
        <v>1400</v>
      </c>
      <c r="AD22" s="13">
        <f>AD$8*Assumptions!$B12/1000</f>
        <v>1400</v>
      </c>
      <c r="AE22" s="13">
        <f>AE$8*Assumptions!$B12/1000</f>
        <v>1400</v>
      </c>
    </row>
    <row r="24">
      <c r="A24" s="12" t="s">
        <v>104</v>
      </c>
    </row>
    <row r="25">
      <c r="A25" s="12" t="s">
        <v>42</v>
      </c>
      <c r="B25" s="13">
        <f>B$15*Assumptions!$C9/1000</f>
        <v>3080</v>
      </c>
      <c r="C25" s="13">
        <f>C$15*Assumptions!$C9/1000</f>
        <v>3080</v>
      </c>
      <c r="D25" s="13">
        <f>D$15*Assumptions!$C9/1000</f>
        <v>3080</v>
      </c>
      <c r="E25" s="13">
        <f>E$15*Assumptions!$C9/1000</f>
        <v>3080</v>
      </c>
      <c r="F25" s="13">
        <f>F$15*Assumptions!$C9/1000</f>
        <v>3080</v>
      </c>
      <c r="G25" s="13">
        <f>G$15*Assumptions!$C9/1000</f>
        <v>3080</v>
      </c>
      <c r="H25" s="13">
        <f>H$15*Assumptions!$C9/1000</f>
        <v>3080</v>
      </c>
      <c r="I25" s="13">
        <f>I$15*Assumptions!$C9/1000</f>
        <v>3080</v>
      </c>
      <c r="J25" s="13">
        <f>J$15*Assumptions!$C9/1000</f>
        <v>3080</v>
      </c>
      <c r="K25" s="13">
        <f>K$15*Assumptions!$C9/1000</f>
        <v>3080</v>
      </c>
      <c r="L25" s="13">
        <f>L$15*Assumptions!$C9/1000</f>
        <v>3080</v>
      </c>
      <c r="M25" s="13">
        <f>M$15*Assumptions!$C9/1000</f>
        <v>3080</v>
      </c>
      <c r="N25" s="13">
        <f>N$15*Assumptions!$C9/1000</f>
        <v>3080</v>
      </c>
      <c r="O25" s="13">
        <f>O$15*Assumptions!$C9/1000</f>
        <v>3080</v>
      </c>
      <c r="P25" s="13">
        <f>P$15*Assumptions!$C9/1000</f>
        <v>3080</v>
      </c>
      <c r="Q25" s="13">
        <f>Q$15*Assumptions!$C9/1000</f>
        <v>3080</v>
      </c>
      <c r="R25" s="13">
        <f>R$15*Assumptions!$C9/1000</f>
        <v>3080</v>
      </c>
      <c r="S25" s="13">
        <f>S$15*Assumptions!$C9/1000</f>
        <v>3080</v>
      </c>
      <c r="T25" s="13">
        <f>T$15*Assumptions!$C9/1000</f>
        <v>3080</v>
      </c>
      <c r="U25" s="13">
        <f>U$15*Assumptions!$C9/1000</f>
        <v>3080</v>
      </c>
      <c r="V25" s="13">
        <f>V$15*Assumptions!$C9/1000</f>
        <v>3080</v>
      </c>
      <c r="W25" s="13">
        <f>W$15*Assumptions!$C9/1000</f>
        <v>3080</v>
      </c>
      <c r="X25" s="13">
        <f>X$15*Assumptions!$C9/1000</f>
        <v>3080</v>
      </c>
      <c r="Y25" s="13">
        <f>Y$15*Assumptions!$C9/1000</f>
        <v>3080</v>
      </c>
      <c r="Z25" s="13">
        <f>Z$15*Assumptions!$C9/1000</f>
        <v>3080</v>
      </c>
      <c r="AA25" s="13">
        <f>AA$15*Assumptions!$C9/1000</f>
        <v>3080</v>
      </c>
      <c r="AB25" s="13">
        <f>AB$15*Assumptions!$C9/1000</f>
        <v>3080</v>
      </c>
      <c r="AC25" s="13">
        <f>AC$15*Assumptions!$C9/1000</f>
        <v>3080</v>
      </c>
      <c r="AD25" s="13">
        <f>AD$15*Assumptions!$C9/1000</f>
        <v>3080</v>
      </c>
      <c r="AE25" s="13">
        <f>AE$15*Assumptions!$C9/1000</f>
        <v>3080</v>
      </c>
    </row>
    <row r="26">
      <c r="A26" s="12" t="s">
        <v>43</v>
      </c>
      <c r="B26" s="13">
        <f>B$15*Assumptions!$C10/1000</f>
        <v>0</v>
      </c>
      <c r="C26" s="13">
        <f>C$15*Assumptions!$C10/1000</f>
        <v>0</v>
      </c>
      <c r="D26" s="13">
        <f>D$15*Assumptions!$C10/1000</f>
        <v>0</v>
      </c>
      <c r="E26" s="13">
        <f>E$15*Assumptions!$C10/1000</f>
        <v>0</v>
      </c>
      <c r="F26" s="13">
        <f>F$15*Assumptions!$C10/1000</f>
        <v>0</v>
      </c>
      <c r="G26" s="13">
        <f>G$15*Assumptions!$C10/1000</f>
        <v>0</v>
      </c>
      <c r="H26" s="13">
        <f>H$15*Assumptions!$C10/1000</f>
        <v>0</v>
      </c>
      <c r="I26" s="13">
        <f>I$15*Assumptions!$C10/1000</f>
        <v>0</v>
      </c>
      <c r="J26" s="13">
        <f>J$15*Assumptions!$C10/1000</f>
        <v>0</v>
      </c>
      <c r="K26" s="13">
        <f>K$15*Assumptions!$C10/1000</f>
        <v>0</v>
      </c>
      <c r="L26" s="13">
        <f>L$15*Assumptions!$C10/1000</f>
        <v>0</v>
      </c>
      <c r="M26" s="13">
        <f>M$15*Assumptions!$C10/1000</f>
        <v>0</v>
      </c>
      <c r="N26" s="13">
        <f>N$15*Assumptions!$C10/1000</f>
        <v>0</v>
      </c>
      <c r="O26" s="13">
        <f>O$15*Assumptions!$C10/1000</f>
        <v>0</v>
      </c>
      <c r="P26" s="13">
        <f>P$15*Assumptions!$C10/1000</f>
        <v>0</v>
      </c>
      <c r="Q26" s="13">
        <f>Q$15*Assumptions!$C10/1000</f>
        <v>0</v>
      </c>
      <c r="R26" s="13">
        <f>R$15*Assumptions!$C10/1000</f>
        <v>0</v>
      </c>
      <c r="S26" s="13">
        <f>S$15*Assumptions!$C10/1000</f>
        <v>0</v>
      </c>
      <c r="T26" s="13">
        <f>T$15*Assumptions!$C10/1000</f>
        <v>0</v>
      </c>
      <c r="U26" s="13">
        <f>U$15*Assumptions!$C10/1000</f>
        <v>0</v>
      </c>
      <c r="V26" s="13">
        <f>V$15*Assumptions!$C10/1000</f>
        <v>0</v>
      </c>
      <c r="W26" s="13">
        <f>W$15*Assumptions!$C10/1000</f>
        <v>0</v>
      </c>
      <c r="X26" s="13">
        <f>X$15*Assumptions!$C10/1000</f>
        <v>0</v>
      </c>
      <c r="Y26" s="13">
        <f>Y$15*Assumptions!$C10/1000</f>
        <v>0</v>
      </c>
      <c r="Z26" s="13">
        <f>Z$15*Assumptions!$C10/1000</f>
        <v>0</v>
      </c>
      <c r="AA26" s="13">
        <f>AA$15*Assumptions!$C10/1000</f>
        <v>0</v>
      </c>
      <c r="AB26" s="13">
        <f>AB$15*Assumptions!$C10/1000</f>
        <v>0</v>
      </c>
      <c r="AC26" s="13">
        <f>AC$15*Assumptions!$C10/1000</f>
        <v>0</v>
      </c>
      <c r="AD26" s="13">
        <f>AD$15*Assumptions!$C10/1000</f>
        <v>0</v>
      </c>
      <c r="AE26" s="13">
        <f>AE$15*Assumptions!$C10/1000</f>
        <v>0</v>
      </c>
    </row>
    <row r="27">
      <c r="A27" s="12" t="s">
        <v>44</v>
      </c>
      <c r="B27" s="13">
        <f>B$15*Assumptions!$C11/1000</f>
        <v>2520</v>
      </c>
      <c r="C27" s="13">
        <f>C$15*Assumptions!$C11/1000</f>
        <v>2520</v>
      </c>
      <c r="D27" s="13">
        <f>D$15*Assumptions!$C11/1000</f>
        <v>2520</v>
      </c>
      <c r="E27" s="13">
        <f>E$15*Assumptions!$C11/1000</f>
        <v>2520</v>
      </c>
      <c r="F27" s="13">
        <f>F$15*Assumptions!$C11/1000</f>
        <v>2520</v>
      </c>
      <c r="G27" s="13">
        <f>G$15*Assumptions!$C11/1000</f>
        <v>2520</v>
      </c>
      <c r="H27" s="13">
        <f>H$15*Assumptions!$C11/1000</f>
        <v>2520</v>
      </c>
      <c r="I27" s="13">
        <f>I$15*Assumptions!$C11/1000</f>
        <v>2520</v>
      </c>
      <c r="J27" s="13">
        <f>J$15*Assumptions!$C11/1000</f>
        <v>2520</v>
      </c>
      <c r="K27" s="13">
        <f>K$15*Assumptions!$C11/1000</f>
        <v>2520</v>
      </c>
      <c r="L27" s="13">
        <f>L$15*Assumptions!$C11/1000</f>
        <v>2520</v>
      </c>
      <c r="M27" s="13">
        <f>M$15*Assumptions!$C11/1000</f>
        <v>2520</v>
      </c>
      <c r="N27" s="13">
        <f>N$15*Assumptions!$C11/1000</f>
        <v>2520</v>
      </c>
      <c r="O27" s="13">
        <f>O$15*Assumptions!$C11/1000</f>
        <v>2520</v>
      </c>
      <c r="P27" s="13">
        <f>P$15*Assumptions!$C11/1000</f>
        <v>2520</v>
      </c>
      <c r="Q27" s="13">
        <f>Q$15*Assumptions!$C11/1000</f>
        <v>2520</v>
      </c>
      <c r="R27" s="13">
        <f>R$15*Assumptions!$C11/1000</f>
        <v>2520</v>
      </c>
      <c r="S27" s="13">
        <f>S$15*Assumptions!$C11/1000</f>
        <v>2520</v>
      </c>
      <c r="T27" s="13">
        <f>T$15*Assumptions!$C11/1000</f>
        <v>2520</v>
      </c>
      <c r="U27" s="13">
        <f>U$15*Assumptions!$C11/1000</f>
        <v>2520</v>
      </c>
      <c r="V27" s="13">
        <f>V$15*Assumptions!$C11/1000</f>
        <v>2520</v>
      </c>
      <c r="W27" s="13">
        <f>W$15*Assumptions!$C11/1000</f>
        <v>2520</v>
      </c>
      <c r="X27" s="13">
        <f>X$15*Assumptions!$C11/1000</f>
        <v>2520</v>
      </c>
      <c r="Y27" s="13">
        <f>Y$15*Assumptions!$C11/1000</f>
        <v>2520</v>
      </c>
      <c r="Z27" s="13">
        <f>Z$15*Assumptions!$C11/1000</f>
        <v>2520</v>
      </c>
      <c r="AA27" s="13">
        <f>AA$15*Assumptions!$C11/1000</f>
        <v>2520</v>
      </c>
      <c r="AB27" s="13">
        <f>AB$15*Assumptions!$C11/1000</f>
        <v>2520</v>
      </c>
      <c r="AC27" s="13">
        <f>AC$15*Assumptions!$C11/1000</f>
        <v>2520</v>
      </c>
      <c r="AD27" s="13">
        <f>AD$15*Assumptions!$C11/1000</f>
        <v>2520</v>
      </c>
      <c r="AE27" s="13">
        <f>AE$15*Assumptions!$C11/1000</f>
        <v>2520</v>
      </c>
    </row>
    <row r="28">
      <c r="A28" s="12" t="s">
        <v>45</v>
      </c>
      <c r="B28" s="13">
        <f>B$15*Assumptions!$C12/1000</f>
        <v>2240</v>
      </c>
      <c r="C28" s="13">
        <f>C$15*Assumptions!$C12/1000</f>
        <v>2240</v>
      </c>
      <c r="D28" s="13">
        <f>D$15*Assumptions!$C12/1000</f>
        <v>2240</v>
      </c>
      <c r="E28" s="13">
        <f>E$15*Assumptions!$C12/1000</f>
        <v>2240</v>
      </c>
      <c r="F28" s="13">
        <f>F$15*Assumptions!$C12/1000</f>
        <v>2240</v>
      </c>
      <c r="G28" s="13">
        <f>G$15*Assumptions!$C12/1000</f>
        <v>2240</v>
      </c>
      <c r="H28" s="13">
        <f>H$15*Assumptions!$C12/1000</f>
        <v>2240</v>
      </c>
      <c r="I28" s="13">
        <f>I$15*Assumptions!$C12/1000</f>
        <v>2240</v>
      </c>
      <c r="J28" s="13">
        <f>J$15*Assumptions!$C12/1000</f>
        <v>2240</v>
      </c>
      <c r="K28" s="13">
        <f>K$15*Assumptions!$C12/1000</f>
        <v>2240</v>
      </c>
      <c r="L28" s="13">
        <f>L$15*Assumptions!$C12/1000</f>
        <v>2240</v>
      </c>
      <c r="M28" s="13">
        <f>M$15*Assumptions!$C12/1000</f>
        <v>2240</v>
      </c>
      <c r="N28" s="13">
        <f>N$15*Assumptions!$C12/1000</f>
        <v>2240</v>
      </c>
      <c r="O28" s="13">
        <f>O$15*Assumptions!$C12/1000</f>
        <v>2240</v>
      </c>
      <c r="P28" s="13">
        <f>P$15*Assumptions!$C12/1000</f>
        <v>2240</v>
      </c>
      <c r="Q28" s="13">
        <f>Q$15*Assumptions!$C12/1000</f>
        <v>2240</v>
      </c>
      <c r="R28" s="13">
        <f>R$15*Assumptions!$C12/1000</f>
        <v>2240</v>
      </c>
      <c r="S28" s="13">
        <f>S$15*Assumptions!$C12/1000</f>
        <v>2240</v>
      </c>
      <c r="T28" s="13">
        <f>T$15*Assumptions!$C12/1000</f>
        <v>2240</v>
      </c>
      <c r="U28" s="13">
        <f>U$15*Assumptions!$C12/1000</f>
        <v>2240</v>
      </c>
      <c r="V28" s="13">
        <f>V$15*Assumptions!$C12/1000</f>
        <v>2240</v>
      </c>
      <c r="W28" s="13">
        <f>W$15*Assumptions!$C12/1000</f>
        <v>2240</v>
      </c>
      <c r="X28" s="13">
        <f>X$15*Assumptions!$C12/1000</f>
        <v>2240</v>
      </c>
      <c r="Y28" s="13">
        <f>Y$15*Assumptions!$C12/1000</f>
        <v>2240</v>
      </c>
      <c r="Z28" s="13">
        <f>Z$15*Assumptions!$C12/1000</f>
        <v>2240</v>
      </c>
      <c r="AA28" s="13">
        <f>AA$15*Assumptions!$C12/1000</f>
        <v>2240</v>
      </c>
      <c r="AB28" s="13">
        <f>AB$15*Assumptions!$C12/1000</f>
        <v>2240</v>
      </c>
      <c r="AC28" s="13">
        <f>AC$15*Assumptions!$C12/1000</f>
        <v>2240</v>
      </c>
      <c r="AD28" s="13">
        <f>AD$15*Assumptions!$C12/1000</f>
        <v>2240</v>
      </c>
      <c r="AE28" s="13">
        <f>AE$15*Assumptions!$C12/1000</f>
        <v>2240</v>
      </c>
    </row>
    <row r="30">
      <c r="A30" s="12" t="s">
        <v>105</v>
      </c>
    </row>
    <row r="31">
      <c r="A31" s="12" t="s">
        <v>42</v>
      </c>
      <c r="B31" s="13">
        <f t="shared" ref="B31:AE31" si="3">B19+B25</f>
        <v>5705</v>
      </c>
      <c r="C31" s="13">
        <f t="shared" si="3"/>
        <v>5705</v>
      </c>
      <c r="D31" s="13">
        <f t="shared" si="3"/>
        <v>5705</v>
      </c>
      <c r="E31" s="13">
        <f t="shared" si="3"/>
        <v>5705</v>
      </c>
      <c r="F31" s="13">
        <f t="shared" si="3"/>
        <v>5705</v>
      </c>
      <c r="G31" s="13">
        <f t="shared" si="3"/>
        <v>5705</v>
      </c>
      <c r="H31" s="13">
        <f t="shared" si="3"/>
        <v>5705</v>
      </c>
      <c r="I31" s="13">
        <f t="shared" si="3"/>
        <v>5705</v>
      </c>
      <c r="J31" s="13">
        <f t="shared" si="3"/>
        <v>5705</v>
      </c>
      <c r="K31" s="13">
        <f t="shared" si="3"/>
        <v>5705</v>
      </c>
      <c r="L31" s="13">
        <f t="shared" si="3"/>
        <v>5705</v>
      </c>
      <c r="M31" s="13">
        <f t="shared" si="3"/>
        <v>5705</v>
      </c>
      <c r="N31" s="13">
        <f t="shared" si="3"/>
        <v>5705</v>
      </c>
      <c r="O31" s="13">
        <f t="shared" si="3"/>
        <v>5705</v>
      </c>
      <c r="P31" s="13">
        <f t="shared" si="3"/>
        <v>5705</v>
      </c>
      <c r="Q31" s="13">
        <f t="shared" si="3"/>
        <v>5705</v>
      </c>
      <c r="R31" s="13">
        <f t="shared" si="3"/>
        <v>5705</v>
      </c>
      <c r="S31" s="13">
        <f t="shared" si="3"/>
        <v>5705</v>
      </c>
      <c r="T31" s="13">
        <f t="shared" si="3"/>
        <v>5705</v>
      </c>
      <c r="U31" s="13">
        <f t="shared" si="3"/>
        <v>5705</v>
      </c>
      <c r="V31" s="13">
        <f t="shared" si="3"/>
        <v>5705</v>
      </c>
      <c r="W31" s="13">
        <f t="shared" si="3"/>
        <v>5705</v>
      </c>
      <c r="X31" s="13">
        <f t="shared" si="3"/>
        <v>5705</v>
      </c>
      <c r="Y31" s="13">
        <f t="shared" si="3"/>
        <v>5705</v>
      </c>
      <c r="Z31" s="13">
        <f t="shared" si="3"/>
        <v>5705</v>
      </c>
      <c r="AA31" s="13">
        <f t="shared" si="3"/>
        <v>5705</v>
      </c>
      <c r="AB31" s="13">
        <f t="shared" si="3"/>
        <v>5705</v>
      </c>
      <c r="AC31" s="13">
        <f t="shared" si="3"/>
        <v>5705</v>
      </c>
      <c r="AD31" s="13">
        <f t="shared" si="3"/>
        <v>5705</v>
      </c>
      <c r="AE31" s="13">
        <f t="shared" si="3"/>
        <v>5705</v>
      </c>
    </row>
    <row r="32">
      <c r="A32" s="12" t="s">
        <v>43</v>
      </c>
      <c r="B32" s="13">
        <f t="shared" ref="B32:AE32" si="4">B20+B26</f>
        <v>1050</v>
      </c>
      <c r="C32" s="13">
        <f t="shared" si="4"/>
        <v>1050</v>
      </c>
      <c r="D32" s="13">
        <f t="shared" si="4"/>
        <v>1050</v>
      </c>
      <c r="E32" s="13">
        <f t="shared" si="4"/>
        <v>1050</v>
      </c>
      <c r="F32" s="13">
        <f t="shared" si="4"/>
        <v>1050</v>
      </c>
      <c r="G32" s="13">
        <f t="shared" si="4"/>
        <v>1050</v>
      </c>
      <c r="H32" s="13">
        <f t="shared" si="4"/>
        <v>1050</v>
      </c>
      <c r="I32" s="13">
        <f t="shared" si="4"/>
        <v>1050</v>
      </c>
      <c r="J32" s="13">
        <f t="shared" si="4"/>
        <v>1050</v>
      </c>
      <c r="K32" s="13">
        <f t="shared" si="4"/>
        <v>1050</v>
      </c>
      <c r="L32" s="13">
        <f t="shared" si="4"/>
        <v>1050</v>
      </c>
      <c r="M32" s="13">
        <f t="shared" si="4"/>
        <v>1050</v>
      </c>
      <c r="N32" s="13">
        <f t="shared" si="4"/>
        <v>1050</v>
      </c>
      <c r="O32" s="13">
        <f t="shared" si="4"/>
        <v>1050</v>
      </c>
      <c r="P32" s="13">
        <f t="shared" si="4"/>
        <v>1050</v>
      </c>
      <c r="Q32" s="13">
        <f t="shared" si="4"/>
        <v>1050</v>
      </c>
      <c r="R32" s="13">
        <f t="shared" si="4"/>
        <v>1050</v>
      </c>
      <c r="S32" s="13">
        <f t="shared" si="4"/>
        <v>1050</v>
      </c>
      <c r="T32" s="13">
        <f t="shared" si="4"/>
        <v>1050</v>
      </c>
      <c r="U32" s="13">
        <f t="shared" si="4"/>
        <v>1050</v>
      </c>
      <c r="V32" s="13">
        <f t="shared" si="4"/>
        <v>1050</v>
      </c>
      <c r="W32" s="13">
        <f t="shared" si="4"/>
        <v>1050</v>
      </c>
      <c r="X32" s="13">
        <f t="shared" si="4"/>
        <v>1050</v>
      </c>
      <c r="Y32" s="13">
        <f t="shared" si="4"/>
        <v>1050</v>
      </c>
      <c r="Z32" s="13">
        <f t="shared" si="4"/>
        <v>1050</v>
      </c>
      <c r="AA32" s="13">
        <f t="shared" si="4"/>
        <v>1050</v>
      </c>
      <c r="AB32" s="13">
        <f t="shared" si="4"/>
        <v>1050</v>
      </c>
      <c r="AC32" s="13">
        <f t="shared" si="4"/>
        <v>1050</v>
      </c>
      <c r="AD32" s="13">
        <f t="shared" si="4"/>
        <v>1050</v>
      </c>
      <c r="AE32" s="13">
        <f t="shared" si="4"/>
        <v>1050</v>
      </c>
    </row>
    <row r="33">
      <c r="A33" s="12" t="s">
        <v>44</v>
      </c>
      <c r="B33" s="13">
        <f t="shared" ref="B33:AE33" si="5">B21+B27</f>
        <v>3395</v>
      </c>
      <c r="C33" s="13">
        <f t="shared" si="5"/>
        <v>3395</v>
      </c>
      <c r="D33" s="13">
        <f t="shared" si="5"/>
        <v>3395</v>
      </c>
      <c r="E33" s="13">
        <f t="shared" si="5"/>
        <v>3395</v>
      </c>
      <c r="F33" s="13">
        <f t="shared" si="5"/>
        <v>3395</v>
      </c>
      <c r="G33" s="13">
        <f t="shared" si="5"/>
        <v>3395</v>
      </c>
      <c r="H33" s="13">
        <f t="shared" si="5"/>
        <v>3395</v>
      </c>
      <c r="I33" s="13">
        <f t="shared" si="5"/>
        <v>3395</v>
      </c>
      <c r="J33" s="13">
        <f t="shared" si="5"/>
        <v>3395</v>
      </c>
      <c r="K33" s="13">
        <f t="shared" si="5"/>
        <v>3395</v>
      </c>
      <c r="L33" s="13">
        <f t="shared" si="5"/>
        <v>3395</v>
      </c>
      <c r="M33" s="13">
        <f t="shared" si="5"/>
        <v>3395</v>
      </c>
      <c r="N33" s="13">
        <f t="shared" si="5"/>
        <v>3395</v>
      </c>
      <c r="O33" s="13">
        <f t="shared" si="5"/>
        <v>3395</v>
      </c>
      <c r="P33" s="13">
        <f t="shared" si="5"/>
        <v>3395</v>
      </c>
      <c r="Q33" s="13">
        <f t="shared" si="5"/>
        <v>3395</v>
      </c>
      <c r="R33" s="13">
        <f t="shared" si="5"/>
        <v>3395</v>
      </c>
      <c r="S33" s="13">
        <f t="shared" si="5"/>
        <v>3395</v>
      </c>
      <c r="T33" s="13">
        <f t="shared" si="5"/>
        <v>3395</v>
      </c>
      <c r="U33" s="13">
        <f t="shared" si="5"/>
        <v>3395</v>
      </c>
      <c r="V33" s="13">
        <f t="shared" si="5"/>
        <v>3395</v>
      </c>
      <c r="W33" s="13">
        <f t="shared" si="5"/>
        <v>3395</v>
      </c>
      <c r="X33" s="13">
        <f t="shared" si="5"/>
        <v>3395</v>
      </c>
      <c r="Y33" s="13">
        <f t="shared" si="5"/>
        <v>3395</v>
      </c>
      <c r="Z33" s="13">
        <f t="shared" si="5"/>
        <v>3395</v>
      </c>
      <c r="AA33" s="13">
        <f t="shared" si="5"/>
        <v>3395</v>
      </c>
      <c r="AB33" s="13">
        <f t="shared" si="5"/>
        <v>3395</v>
      </c>
      <c r="AC33" s="13">
        <f t="shared" si="5"/>
        <v>3395</v>
      </c>
      <c r="AD33" s="13">
        <f t="shared" si="5"/>
        <v>3395</v>
      </c>
      <c r="AE33" s="13">
        <f t="shared" si="5"/>
        <v>3395</v>
      </c>
    </row>
    <row r="34">
      <c r="A34" s="12" t="s">
        <v>45</v>
      </c>
      <c r="B34" s="13">
        <f t="shared" ref="B34:AE34" si="6">B22+B28</f>
        <v>3640</v>
      </c>
      <c r="C34" s="13">
        <f t="shared" si="6"/>
        <v>3640</v>
      </c>
      <c r="D34" s="13">
        <f t="shared" si="6"/>
        <v>3640</v>
      </c>
      <c r="E34" s="13">
        <f t="shared" si="6"/>
        <v>3640</v>
      </c>
      <c r="F34" s="13">
        <f t="shared" si="6"/>
        <v>3640</v>
      </c>
      <c r="G34" s="13">
        <f t="shared" si="6"/>
        <v>3640</v>
      </c>
      <c r="H34" s="13">
        <f t="shared" si="6"/>
        <v>3640</v>
      </c>
      <c r="I34" s="13">
        <f t="shared" si="6"/>
        <v>3640</v>
      </c>
      <c r="J34" s="13">
        <f t="shared" si="6"/>
        <v>3640</v>
      </c>
      <c r="K34" s="13">
        <f t="shared" si="6"/>
        <v>3640</v>
      </c>
      <c r="L34" s="13">
        <f t="shared" si="6"/>
        <v>3640</v>
      </c>
      <c r="M34" s="13">
        <f t="shared" si="6"/>
        <v>3640</v>
      </c>
      <c r="N34" s="13">
        <f t="shared" si="6"/>
        <v>3640</v>
      </c>
      <c r="O34" s="13">
        <f t="shared" si="6"/>
        <v>3640</v>
      </c>
      <c r="P34" s="13">
        <f t="shared" si="6"/>
        <v>3640</v>
      </c>
      <c r="Q34" s="13">
        <f t="shared" si="6"/>
        <v>3640</v>
      </c>
      <c r="R34" s="13">
        <f t="shared" si="6"/>
        <v>3640</v>
      </c>
      <c r="S34" s="13">
        <f t="shared" si="6"/>
        <v>3640</v>
      </c>
      <c r="T34" s="13">
        <f t="shared" si="6"/>
        <v>3640</v>
      </c>
      <c r="U34" s="13">
        <f t="shared" si="6"/>
        <v>3640</v>
      </c>
      <c r="V34" s="13">
        <f t="shared" si="6"/>
        <v>3640</v>
      </c>
      <c r="W34" s="13">
        <f t="shared" si="6"/>
        <v>3640</v>
      </c>
      <c r="X34" s="13">
        <f t="shared" si="6"/>
        <v>3640</v>
      </c>
      <c r="Y34" s="13">
        <f t="shared" si="6"/>
        <v>3640</v>
      </c>
      <c r="Z34" s="13">
        <f t="shared" si="6"/>
        <v>3640</v>
      </c>
      <c r="AA34" s="13">
        <f t="shared" si="6"/>
        <v>3640</v>
      </c>
      <c r="AB34" s="13">
        <f t="shared" si="6"/>
        <v>3640</v>
      </c>
      <c r="AC34" s="13">
        <f t="shared" si="6"/>
        <v>3640</v>
      </c>
      <c r="AD34" s="13">
        <f t="shared" si="6"/>
        <v>3640</v>
      </c>
      <c r="AE34" s="13">
        <f t="shared" si="6"/>
        <v>3640</v>
      </c>
    </row>
    <row r="36">
      <c r="A36" s="12" t="s">
        <v>46</v>
      </c>
    </row>
    <row r="37">
      <c r="A37" s="12" t="s">
        <v>42</v>
      </c>
      <c r="B37" s="13">
        <f>Assumptions!$B15</f>
        <v>6200</v>
      </c>
      <c r="C37" s="13">
        <f>Assumptions!$B15</f>
        <v>6200</v>
      </c>
      <c r="D37" s="13">
        <f>Assumptions!$B15</f>
        <v>6200</v>
      </c>
      <c r="E37" s="13">
        <f>Assumptions!$B15</f>
        <v>6200</v>
      </c>
      <c r="F37" s="13">
        <f>Assumptions!$B15</f>
        <v>6200</v>
      </c>
      <c r="G37" s="13">
        <f>Assumptions!$B15</f>
        <v>6200</v>
      </c>
      <c r="H37" s="13">
        <f>Assumptions!$B15</f>
        <v>6200</v>
      </c>
      <c r="I37" s="13">
        <f>Assumptions!$B15</f>
        <v>6200</v>
      </c>
      <c r="J37" s="13">
        <f>Assumptions!$B15</f>
        <v>6200</v>
      </c>
      <c r="K37" s="13">
        <f>Assumptions!$B15</f>
        <v>6200</v>
      </c>
      <c r="L37" s="13">
        <f>Assumptions!$B15</f>
        <v>6200</v>
      </c>
      <c r="M37" s="13">
        <f>Assumptions!$B15</f>
        <v>6200</v>
      </c>
      <c r="N37" s="13">
        <f>Assumptions!$B15</f>
        <v>6200</v>
      </c>
      <c r="O37" s="13">
        <f>Assumptions!$B15</f>
        <v>6200</v>
      </c>
      <c r="P37" s="13">
        <f>Assumptions!$B15</f>
        <v>6200</v>
      </c>
      <c r="Q37" s="13">
        <f>Assumptions!$B15</f>
        <v>6200</v>
      </c>
      <c r="R37" s="13">
        <f>Assumptions!$B15</f>
        <v>6200</v>
      </c>
      <c r="S37" s="13">
        <f>Assumptions!$B15</f>
        <v>6200</v>
      </c>
      <c r="T37" s="13">
        <f>Assumptions!$B15</f>
        <v>6200</v>
      </c>
      <c r="U37" s="13">
        <f>Assumptions!$B15</f>
        <v>6200</v>
      </c>
      <c r="V37" s="13">
        <f>Assumptions!$B15</f>
        <v>6200</v>
      </c>
      <c r="W37" s="13">
        <f>Assumptions!$B15</f>
        <v>6200</v>
      </c>
      <c r="X37" s="13">
        <f>Assumptions!$B15</f>
        <v>6200</v>
      </c>
      <c r="Y37" s="13">
        <f>Assumptions!$B15</f>
        <v>6200</v>
      </c>
      <c r="Z37" s="13">
        <f>Assumptions!$B15</f>
        <v>6200</v>
      </c>
      <c r="AA37" s="13">
        <f>Assumptions!$B15</f>
        <v>6200</v>
      </c>
      <c r="AB37" s="13">
        <f>Assumptions!$B15</f>
        <v>6200</v>
      </c>
      <c r="AC37" s="13">
        <f>Assumptions!$B15</f>
        <v>6200</v>
      </c>
      <c r="AD37" s="13">
        <f>Assumptions!$B15</f>
        <v>6200</v>
      </c>
      <c r="AE37" s="13">
        <f>Assumptions!$B15</f>
        <v>6200</v>
      </c>
    </row>
    <row r="38">
      <c r="A38" s="12" t="s">
        <v>43</v>
      </c>
      <c r="B38" s="13">
        <f>Assumptions!$B16</f>
        <v>1300</v>
      </c>
      <c r="C38" s="13">
        <f>Assumptions!$B16</f>
        <v>1300</v>
      </c>
      <c r="D38" s="13">
        <f>Assumptions!$B16</f>
        <v>1300</v>
      </c>
      <c r="E38" s="13">
        <f>Assumptions!$B16</f>
        <v>1300</v>
      </c>
      <c r="F38" s="13">
        <f>Assumptions!$B16</f>
        <v>1300</v>
      </c>
      <c r="G38" s="13">
        <f>Assumptions!$B16</f>
        <v>1300</v>
      </c>
      <c r="H38" s="13">
        <f>Assumptions!$B16</f>
        <v>1300</v>
      </c>
      <c r="I38" s="13">
        <f>Assumptions!$B16</f>
        <v>1300</v>
      </c>
      <c r="J38" s="13">
        <f>Assumptions!$B16</f>
        <v>1300</v>
      </c>
      <c r="K38" s="13">
        <f>Assumptions!$B16</f>
        <v>1300</v>
      </c>
      <c r="L38" s="13">
        <f>Assumptions!$B16</f>
        <v>1300</v>
      </c>
      <c r="M38" s="13">
        <f>Assumptions!$B16</f>
        <v>1300</v>
      </c>
      <c r="N38" s="13">
        <f>Assumptions!$B16</f>
        <v>1300</v>
      </c>
      <c r="O38" s="13">
        <f>Assumptions!$B16</f>
        <v>1300</v>
      </c>
      <c r="P38" s="13">
        <f>Assumptions!$B16</f>
        <v>1300</v>
      </c>
      <c r="Q38" s="13">
        <f>Assumptions!$B16</f>
        <v>1300</v>
      </c>
      <c r="R38" s="13">
        <f>Assumptions!$B16</f>
        <v>1300</v>
      </c>
      <c r="S38" s="13">
        <f>Assumptions!$B16</f>
        <v>1300</v>
      </c>
      <c r="T38" s="13">
        <f>Assumptions!$B16</f>
        <v>1300</v>
      </c>
      <c r="U38" s="13">
        <f>Assumptions!$B16</f>
        <v>1300</v>
      </c>
      <c r="V38" s="13">
        <f>Assumptions!$B16</f>
        <v>1300</v>
      </c>
      <c r="W38" s="13">
        <f>Assumptions!$B16</f>
        <v>1300</v>
      </c>
      <c r="X38" s="13">
        <f>Assumptions!$B16</f>
        <v>1300</v>
      </c>
      <c r="Y38" s="13">
        <f>Assumptions!$B16</f>
        <v>1300</v>
      </c>
      <c r="Z38" s="13">
        <f>Assumptions!$B16</f>
        <v>1300</v>
      </c>
      <c r="AA38" s="13">
        <f>Assumptions!$B16</f>
        <v>1300</v>
      </c>
      <c r="AB38" s="13">
        <f>Assumptions!$B16</f>
        <v>1300</v>
      </c>
      <c r="AC38" s="13">
        <f>Assumptions!$B16</f>
        <v>1300</v>
      </c>
      <c r="AD38" s="13">
        <f>Assumptions!$B16</f>
        <v>1300</v>
      </c>
      <c r="AE38" s="13">
        <f>Assumptions!$B16</f>
        <v>1300</v>
      </c>
    </row>
    <row r="39">
      <c r="A39" s="12" t="s">
        <v>44</v>
      </c>
      <c r="B39" s="13">
        <f>Assumptions!$B17</f>
        <v>10500</v>
      </c>
      <c r="C39" s="12">
        <v>0.0</v>
      </c>
      <c r="D39" s="12">
        <v>0.0</v>
      </c>
      <c r="E39" s="13">
        <f>Assumptions!$B17</f>
        <v>10500</v>
      </c>
      <c r="F39" s="12">
        <v>0.0</v>
      </c>
      <c r="G39" s="12">
        <v>0.0</v>
      </c>
      <c r="H39" s="13">
        <f>Assumptions!$B17</f>
        <v>10500</v>
      </c>
      <c r="I39" s="12">
        <v>0.0</v>
      </c>
      <c r="J39" s="12">
        <v>0.0</v>
      </c>
      <c r="K39" s="13">
        <f>Assumptions!$B17</f>
        <v>10500</v>
      </c>
      <c r="L39" s="12">
        <v>0.0</v>
      </c>
      <c r="M39" s="12">
        <v>0.0</v>
      </c>
      <c r="N39" s="13">
        <f>Assumptions!$B17</f>
        <v>10500</v>
      </c>
      <c r="O39" s="12">
        <v>0.0</v>
      </c>
      <c r="P39" s="12">
        <v>0.0</v>
      </c>
      <c r="Q39" s="13">
        <f>Assumptions!$B17</f>
        <v>10500</v>
      </c>
      <c r="R39" s="12">
        <v>0.0</v>
      </c>
      <c r="S39" s="12">
        <v>0.0</v>
      </c>
      <c r="T39" s="13">
        <f>Assumptions!$B17</f>
        <v>10500</v>
      </c>
      <c r="U39" s="12">
        <v>0.0</v>
      </c>
      <c r="V39" s="12">
        <v>0.0</v>
      </c>
      <c r="W39" s="13">
        <f>Assumptions!$B17</f>
        <v>10500</v>
      </c>
      <c r="X39" s="12">
        <v>0.0</v>
      </c>
      <c r="Y39" s="12">
        <v>0.0</v>
      </c>
      <c r="Z39" s="13">
        <f>Assumptions!$B17</f>
        <v>10500</v>
      </c>
      <c r="AA39" s="12">
        <v>0.0</v>
      </c>
      <c r="AB39" s="12">
        <v>0.0</v>
      </c>
      <c r="AC39" s="13">
        <f>Assumptions!$B17</f>
        <v>10500</v>
      </c>
      <c r="AD39" s="12">
        <v>0.0</v>
      </c>
      <c r="AE39" s="12">
        <v>0.0</v>
      </c>
    </row>
    <row r="40">
      <c r="A40" s="12" t="s">
        <v>45</v>
      </c>
      <c r="B40" s="13">
        <f>Assumptions!$B18</f>
        <v>7400</v>
      </c>
      <c r="C40" s="12">
        <v>0.0</v>
      </c>
      <c r="D40" s="13">
        <f>Assumptions!$B18</f>
        <v>7400</v>
      </c>
      <c r="E40" s="12">
        <v>0.0</v>
      </c>
      <c r="F40" s="13">
        <f>Assumptions!$B18</f>
        <v>7400</v>
      </c>
      <c r="G40" s="12">
        <v>0.0</v>
      </c>
      <c r="H40" s="13">
        <f>Assumptions!$B18</f>
        <v>7400</v>
      </c>
      <c r="I40" s="12">
        <v>0.0</v>
      </c>
      <c r="J40" s="13">
        <f>Assumptions!$B18</f>
        <v>7400</v>
      </c>
      <c r="K40" s="12">
        <v>0.0</v>
      </c>
      <c r="L40" s="13">
        <f>Assumptions!$B18</f>
        <v>7400</v>
      </c>
      <c r="M40" s="12">
        <v>0.0</v>
      </c>
      <c r="N40" s="13">
        <f>Assumptions!$B18</f>
        <v>7400</v>
      </c>
      <c r="O40" s="12">
        <v>0.0</v>
      </c>
      <c r="P40" s="13">
        <f>Assumptions!$B18</f>
        <v>7400</v>
      </c>
      <c r="Q40" s="12">
        <v>0.0</v>
      </c>
      <c r="R40" s="13">
        <f>Assumptions!$B18</f>
        <v>7400</v>
      </c>
      <c r="S40" s="12">
        <v>0.0</v>
      </c>
      <c r="T40" s="13">
        <f>Assumptions!$B18</f>
        <v>7400</v>
      </c>
      <c r="U40" s="12">
        <v>0.0</v>
      </c>
      <c r="V40" s="13">
        <f>Assumptions!$B18</f>
        <v>7400</v>
      </c>
      <c r="W40" s="12">
        <v>0.0</v>
      </c>
      <c r="X40" s="13">
        <f>Assumptions!$B18</f>
        <v>7400</v>
      </c>
      <c r="Y40" s="12">
        <v>0.0</v>
      </c>
      <c r="Z40" s="13">
        <f>Assumptions!$B18</f>
        <v>7400</v>
      </c>
      <c r="AA40" s="12">
        <v>0.0</v>
      </c>
      <c r="AB40" s="13">
        <f>Assumptions!$B18</f>
        <v>7400</v>
      </c>
      <c r="AC40" s="12">
        <v>0.0</v>
      </c>
      <c r="AD40" s="13">
        <f>Assumptions!$B18</f>
        <v>7400</v>
      </c>
      <c r="AE40" s="12">
        <v>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69</v>
      </c>
      <c r="C1" s="12" t="s">
        <v>70</v>
      </c>
      <c r="D1" s="12" t="s">
        <v>71</v>
      </c>
      <c r="E1" s="12" t="s">
        <v>72</v>
      </c>
      <c r="F1" s="12" t="s">
        <v>73</v>
      </c>
      <c r="G1" s="12" t="s">
        <v>74</v>
      </c>
      <c r="H1" s="12" t="s">
        <v>75</v>
      </c>
      <c r="I1" s="12" t="s">
        <v>76</v>
      </c>
      <c r="J1" s="12" t="s">
        <v>77</v>
      </c>
      <c r="K1" s="12" t="s">
        <v>78</v>
      </c>
      <c r="L1" s="12" t="s">
        <v>79</v>
      </c>
      <c r="M1" s="12" t="s">
        <v>80</v>
      </c>
      <c r="N1" s="12" t="s">
        <v>81</v>
      </c>
      <c r="O1" s="12" t="s">
        <v>82</v>
      </c>
      <c r="P1" s="12" t="s">
        <v>83</v>
      </c>
      <c r="Q1" s="12" t="s">
        <v>84</v>
      </c>
      <c r="R1" s="12" t="s">
        <v>85</v>
      </c>
      <c r="S1" s="12" t="s">
        <v>86</v>
      </c>
      <c r="T1" s="12" t="s">
        <v>87</v>
      </c>
      <c r="U1" s="12" t="s">
        <v>88</v>
      </c>
      <c r="V1" s="12" t="s">
        <v>89</v>
      </c>
      <c r="W1" s="12" t="s">
        <v>90</v>
      </c>
      <c r="X1" s="12" t="s">
        <v>91</v>
      </c>
      <c r="Y1" s="12" t="s">
        <v>92</v>
      </c>
      <c r="Z1" s="12" t="s">
        <v>93</v>
      </c>
      <c r="AA1" s="12" t="s">
        <v>94</v>
      </c>
      <c r="AB1" s="12" t="s">
        <v>95</v>
      </c>
      <c r="AC1" s="12" t="s">
        <v>96</v>
      </c>
      <c r="AD1" s="12" t="s">
        <v>97</v>
      </c>
      <c r="AE1" s="12" t="s">
        <v>98</v>
      </c>
    </row>
    <row r="2">
      <c r="A2" s="12" t="s">
        <v>27</v>
      </c>
    </row>
    <row r="3">
      <c r="A3" s="12" t="s">
        <v>34</v>
      </c>
    </row>
    <row r="4">
      <c r="A4" s="12" t="s">
        <v>28</v>
      </c>
      <c r="B4" s="13">
        <f>'Calcs-1'!B4*Assumptions!$C4</f>
        <v>1750000</v>
      </c>
      <c r="C4" s="13">
        <f>'Calcs-1'!C4*Assumptions!$C4</f>
        <v>1750000</v>
      </c>
      <c r="D4" s="13">
        <f>'Calcs-1'!D4*Assumptions!$C4</f>
        <v>1750000</v>
      </c>
      <c r="E4" s="13">
        <f>'Calcs-1'!E4*Assumptions!$C4</f>
        <v>1750000</v>
      </c>
      <c r="F4" s="13">
        <f>'Calcs-1'!F4*Assumptions!$C4</f>
        <v>1750000</v>
      </c>
      <c r="G4" s="13">
        <f>'Calcs-1'!G4*Assumptions!$C4</f>
        <v>1750000</v>
      </c>
      <c r="H4" s="13">
        <f>'Calcs-1'!H4*Assumptions!$C4</f>
        <v>1750000</v>
      </c>
      <c r="I4" s="13">
        <f>'Calcs-1'!I4*Assumptions!$C4</f>
        <v>1750000</v>
      </c>
      <c r="J4" s="13">
        <f>'Calcs-1'!J4*Assumptions!$C4</f>
        <v>1750000</v>
      </c>
      <c r="K4" s="13">
        <f>'Calcs-1'!K4*Assumptions!$C4</f>
        <v>1750000</v>
      </c>
      <c r="L4" s="13">
        <f>'Calcs-1'!L4*Assumptions!$C4</f>
        <v>1750000</v>
      </c>
      <c r="M4" s="13">
        <f>'Calcs-1'!M4*Assumptions!$C4</f>
        <v>1750000</v>
      </c>
      <c r="N4" s="13">
        <f>'Calcs-1'!N4*Assumptions!$C4</f>
        <v>1750000</v>
      </c>
      <c r="O4" s="13">
        <f>'Calcs-1'!O4*Assumptions!$C4</f>
        <v>1750000</v>
      </c>
      <c r="P4" s="13">
        <f>'Calcs-1'!P4*Assumptions!$C4</f>
        <v>1750000</v>
      </c>
      <c r="Q4" s="13">
        <f>'Calcs-1'!Q4*Assumptions!$C4</f>
        <v>1750000</v>
      </c>
      <c r="R4" s="13">
        <f>'Calcs-1'!R4*Assumptions!$C4</f>
        <v>1750000</v>
      </c>
      <c r="S4" s="13">
        <f>'Calcs-1'!S4*Assumptions!$C4</f>
        <v>1750000</v>
      </c>
      <c r="T4" s="13">
        <f>'Calcs-1'!T4*Assumptions!$C4</f>
        <v>1750000</v>
      </c>
      <c r="U4" s="13">
        <f>'Calcs-1'!U4*Assumptions!$C4</f>
        <v>1750000</v>
      </c>
      <c r="V4" s="13">
        <f>'Calcs-1'!V4*Assumptions!$C4</f>
        <v>1750000</v>
      </c>
      <c r="W4" s="13">
        <f>'Calcs-1'!W4*Assumptions!$C4</f>
        <v>1750000</v>
      </c>
      <c r="X4" s="13">
        <f>'Calcs-1'!X4*Assumptions!$C4</f>
        <v>1750000</v>
      </c>
      <c r="Y4" s="13">
        <f>'Calcs-1'!Y4*Assumptions!$C4</f>
        <v>1750000</v>
      </c>
      <c r="Z4" s="13">
        <f>'Calcs-1'!Z4*Assumptions!$C4</f>
        <v>1750000</v>
      </c>
      <c r="AA4" s="13">
        <f>'Calcs-1'!AA4*Assumptions!$C4</f>
        <v>1750000</v>
      </c>
      <c r="AB4" s="13">
        <f>'Calcs-1'!AB4*Assumptions!$C4</f>
        <v>1750000</v>
      </c>
      <c r="AC4" s="13">
        <f>'Calcs-1'!AC4*Assumptions!$C4</f>
        <v>1750000</v>
      </c>
      <c r="AD4" s="13">
        <f>'Calcs-1'!AD4*Assumptions!$C4</f>
        <v>1750000</v>
      </c>
      <c r="AE4" s="13">
        <f>'Calcs-1'!AE4*Assumptions!$C4</f>
        <v>1750000</v>
      </c>
    </row>
    <row r="5">
      <c r="A5" s="12" t="s">
        <v>29</v>
      </c>
      <c r="B5" s="13">
        <f>'Calcs-1'!B5*Assumptions!$E4</f>
        <v>2520000</v>
      </c>
      <c r="C5" s="13">
        <f>'Calcs-1'!C5*Assumptions!$E4</f>
        <v>2520000</v>
      </c>
      <c r="D5" s="13">
        <f>'Calcs-1'!D5*Assumptions!$E4</f>
        <v>2520000</v>
      </c>
      <c r="E5" s="13">
        <f>'Calcs-1'!E5*Assumptions!$E4</f>
        <v>2520000</v>
      </c>
      <c r="F5" s="13">
        <f>'Calcs-1'!F5*Assumptions!$E4</f>
        <v>2520000</v>
      </c>
      <c r="G5" s="13">
        <f>'Calcs-1'!G5*Assumptions!$E4</f>
        <v>2520000</v>
      </c>
      <c r="H5" s="13">
        <f>'Calcs-1'!H5*Assumptions!$E4</f>
        <v>2520000</v>
      </c>
      <c r="I5" s="13">
        <f>'Calcs-1'!I5*Assumptions!$E4</f>
        <v>2520000</v>
      </c>
      <c r="J5" s="13">
        <f>'Calcs-1'!J5*Assumptions!$E4</f>
        <v>2520000</v>
      </c>
      <c r="K5" s="13">
        <f>'Calcs-1'!K5*Assumptions!$E4</f>
        <v>2520000</v>
      </c>
      <c r="L5" s="13">
        <f>'Calcs-1'!L5*Assumptions!$E4</f>
        <v>2520000</v>
      </c>
      <c r="M5" s="13">
        <f>'Calcs-1'!M5*Assumptions!$E4</f>
        <v>2520000</v>
      </c>
      <c r="N5" s="13">
        <f>'Calcs-1'!N5*Assumptions!$E4</f>
        <v>2520000</v>
      </c>
      <c r="O5" s="13">
        <f>'Calcs-1'!O5*Assumptions!$E4</f>
        <v>2520000</v>
      </c>
      <c r="P5" s="13">
        <f>'Calcs-1'!P5*Assumptions!$E4</f>
        <v>2520000</v>
      </c>
      <c r="Q5" s="13">
        <f>'Calcs-1'!Q5*Assumptions!$E4</f>
        <v>2520000</v>
      </c>
      <c r="R5" s="13">
        <f>'Calcs-1'!R5*Assumptions!$E4</f>
        <v>2520000</v>
      </c>
      <c r="S5" s="13">
        <f>'Calcs-1'!S5*Assumptions!$E4</f>
        <v>2520000</v>
      </c>
      <c r="T5" s="13">
        <f>'Calcs-1'!T5*Assumptions!$E4</f>
        <v>2520000</v>
      </c>
      <c r="U5" s="13">
        <f>'Calcs-1'!U5*Assumptions!$E4</f>
        <v>2520000</v>
      </c>
      <c r="V5" s="13">
        <f>'Calcs-1'!V5*Assumptions!$E4</f>
        <v>2520000</v>
      </c>
      <c r="W5" s="13">
        <f>'Calcs-1'!W5*Assumptions!$E4</f>
        <v>2520000</v>
      </c>
      <c r="X5" s="13">
        <f>'Calcs-1'!X5*Assumptions!$E4</f>
        <v>2520000</v>
      </c>
      <c r="Y5" s="13">
        <f>'Calcs-1'!Y5*Assumptions!$E4</f>
        <v>2520000</v>
      </c>
      <c r="Z5" s="13">
        <f>'Calcs-1'!Z5*Assumptions!$E4</f>
        <v>2520000</v>
      </c>
      <c r="AA5" s="13">
        <f>'Calcs-1'!AA5*Assumptions!$E4</f>
        <v>2520000</v>
      </c>
      <c r="AB5" s="13">
        <f>'Calcs-1'!AB5*Assumptions!$E4</f>
        <v>2520000</v>
      </c>
      <c r="AC5" s="13">
        <f>'Calcs-1'!AC5*Assumptions!$E4</f>
        <v>2520000</v>
      </c>
      <c r="AD5" s="13">
        <f>'Calcs-1'!AD5*Assumptions!$E4</f>
        <v>2520000</v>
      </c>
      <c r="AE5" s="13">
        <f>'Calcs-1'!AE5*Assumptions!$E4</f>
        <v>2520000</v>
      </c>
    </row>
    <row r="6">
      <c r="A6" s="12" t="s">
        <v>30</v>
      </c>
      <c r="B6" s="13">
        <f>'Calcs-1'!B6*Assumptions!$G4</f>
        <v>1200000</v>
      </c>
      <c r="C6" s="13">
        <f>'Calcs-1'!C6*Assumptions!$G4</f>
        <v>1200000</v>
      </c>
      <c r="D6" s="13">
        <f>'Calcs-1'!D6*Assumptions!$G4</f>
        <v>1200000</v>
      </c>
      <c r="E6" s="13">
        <f>'Calcs-1'!E6*Assumptions!$G4</f>
        <v>1200000</v>
      </c>
      <c r="F6" s="13">
        <f>'Calcs-1'!F6*Assumptions!$G4</f>
        <v>1200000</v>
      </c>
      <c r="G6" s="13">
        <f>'Calcs-1'!G6*Assumptions!$G4</f>
        <v>1200000</v>
      </c>
      <c r="H6" s="13">
        <f>'Calcs-1'!H6*Assumptions!$G4</f>
        <v>1200000</v>
      </c>
      <c r="I6" s="13">
        <f>'Calcs-1'!I6*Assumptions!$G4</f>
        <v>1200000</v>
      </c>
      <c r="J6" s="13">
        <f>'Calcs-1'!J6*Assumptions!$G4</f>
        <v>1200000</v>
      </c>
      <c r="K6" s="13">
        <f>'Calcs-1'!K6*Assumptions!$G4</f>
        <v>1200000</v>
      </c>
      <c r="L6" s="13">
        <f>'Calcs-1'!L6*Assumptions!$G4</f>
        <v>1200000</v>
      </c>
      <c r="M6" s="13">
        <f>'Calcs-1'!M6*Assumptions!$G4</f>
        <v>1200000</v>
      </c>
      <c r="N6" s="13">
        <f>'Calcs-1'!N6*Assumptions!$G4</f>
        <v>1200000</v>
      </c>
      <c r="O6" s="13">
        <f>'Calcs-1'!O6*Assumptions!$G4</f>
        <v>1200000</v>
      </c>
      <c r="P6" s="13">
        <f>'Calcs-1'!P6*Assumptions!$G4</f>
        <v>1200000</v>
      </c>
      <c r="Q6" s="13">
        <f>'Calcs-1'!Q6*Assumptions!$G4</f>
        <v>1200000</v>
      </c>
      <c r="R6" s="13">
        <f>'Calcs-1'!R6*Assumptions!$G4</f>
        <v>1200000</v>
      </c>
      <c r="S6" s="13">
        <f>'Calcs-1'!S6*Assumptions!$G4</f>
        <v>1200000</v>
      </c>
      <c r="T6" s="13">
        <f>'Calcs-1'!T6*Assumptions!$G4</f>
        <v>1200000</v>
      </c>
      <c r="U6" s="13">
        <f>'Calcs-1'!U6*Assumptions!$G4</f>
        <v>1200000</v>
      </c>
      <c r="V6" s="13">
        <f>'Calcs-1'!V6*Assumptions!$G4</f>
        <v>1200000</v>
      </c>
      <c r="W6" s="13">
        <f>'Calcs-1'!W6*Assumptions!$G4</f>
        <v>1200000</v>
      </c>
      <c r="X6" s="13">
        <f>'Calcs-1'!X6*Assumptions!$G4</f>
        <v>1200000</v>
      </c>
      <c r="Y6" s="13">
        <f>'Calcs-1'!Y6*Assumptions!$G4</f>
        <v>1200000</v>
      </c>
      <c r="Z6" s="13">
        <f>'Calcs-1'!Z6*Assumptions!$G4</f>
        <v>1200000</v>
      </c>
      <c r="AA6" s="13">
        <f>'Calcs-1'!AA6*Assumptions!$G4</f>
        <v>1200000</v>
      </c>
      <c r="AB6" s="13">
        <f>'Calcs-1'!AB6*Assumptions!$G4</f>
        <v>1200000</v>
      </c>
      <c r="AC6" s="13">
        <f>'Calcs-1'!AC6*Assumptions!$G4</f>
        <v>1200000</v>
      </c>
      <c r="AD6" s="13">
        <f>'Calcs-1'!AD6*Assumptions!$G4</f>
        <v>1200000</v>
      </c>
      <c r="AE6" s="13">
        <f>'Calcs-1'!AE6*Assumptions!$G4</f>
        <v>1200000</v>
      </c>
    </row>
    <row r="7">
      <c r="A7" s="12" t="s">
        <v>31</v>
      </c>
      <c r="B7" s="13">
        <f>'Calcs-1'!B7*Assumptions!$I4</f>
        <v>4200000</v>
      </c>
      <c r="C7" s="13">
        <f>'Calcs-1'!C7*Assumptions!$I4</f>
        <v>4200000</v>
      </c>
      <c r="D7" s="13">
        <f>'Calcs-1'!D7*Assumptions!$I4</f>
        <v>4200000</v>
      </c>
      <c r="E7" s="13">
        <f>'Calcs-1'!E7*Assumptions!$I4</f>
        <v>4200000</v>
      </c>
      <c r="F7" s="13">
        <f>'Calcs-1'!F7*Assumptions!$I4</f>
        <v>4200000</v>
      </c>
      <c r="G7" s="13">
        <f>'Calcs-1'!G7*Assumptions!$I4</f>
        <v>4200000</v>
      </c>
      <c r="H7" s="13">
        <f>'Calcs-1'!H7*Assumptions!$I4</f>
        <v>4200000</v>
      </c>
      <c r="I7" s="13">
        <f>'Calcs-1'!I7*Assumptions!$I4</f>
        <v>4200000</v>
      </c>
      <c r="J7" s="13">
        <f>'Calcs-1'!J7*Assumptions!$I4</f>
        <v>4200000</v>
      </c>
      <c r="K7" s="13">
        <f>'Calcs-1'!K7*Assumptions!$I4</f>
        <v>4200000</v>
      </c>
      <c r="L7" s="13">
        <f>'Calcs-1'!L7*Assumptions!$I4</f>
        <v>4200000</v>
      </c>
      <c r="M7" s="13">
        <f>'Calcs-1'!M7*Assumptions!$I4</f>
        <v>4200000</v>
      </c>
      <c r="N7" s="13">
        <f>'Calcs-1'!N7*Assumptions!$I4</f>
        <v>4200000</v>
      </c>
      <c r="O7" s="13">
        <f>'Calcs-1'!O7*Assumptions!$I4</f>
        <v>4200000</v>
      </c>
      <c r="P7" s="13">
        <f>'Calcs-1'!P7*Assumptions!$I4</f>
        <v>4200000</v>
      </c>
      <c r="Q7" s="13">
        <f>'Calcs-1'!Q7*Assumptions!$I4</f>
        <v>4200000</v>
      </c>
      <c r="R7" s="13">
        <f>'Calcs-1'!R7*Assumptions!$I4</f>
        <v>4200000</v>
      </c>
      <c r="S7" s="13">
        <f>'Calcs-1'!S7*Assumptions!$I4</f>
        <v>4200000</v>
      </c>
      <c r="T7" s="13">
        <f>'Calcs-1'!T7*Assumptions!$I4</f>
        <v>4200000</v>
      </c>
      <c r="U7" s="13">
        <f>'Calcs-1'!U7*Assumptions!$I4</f>
        <v>4200000</v>
      </c>
      <c r="V7" s="13">
        <f>'Calcs-1'!V7*Assumptions!$I4</f>
        <v>4200000</v>
      </c>
      <c r="W7" s="13">
        <f>'Calcs-1'!W7*Assumptions!$I4</f>
        <v>4200000</v>
      </c>
      <c r="X7" s="13">
        <f>'Calcs-1'!X7*Assumptions!$I4</f>
        <v>4200000</v>
      </c>
      <c r="Y7" s="13">
        <f>'Calcs-1'!Y7*Assumptions!$I4</f>
        <v>4200000</v>
      </c>
      <c r="Z7" s="13">
        <f>'Calcs-1'!Z7*Assumptions!$I4</f>
        <v>4200000</v>
      </c>
      <c r="AA7" s="13">
        <f>'Calcs-1'!AA7*Assumptions!$I4</f>
        <v>4200000</v>
      </c>
      <c r="AB7" s="13">
        <f>'Calcs-1'!AB7*Assumptions!$I4</f>
        <v>4200000</v>
      </c>
      <c r="AC7" s="13">
        <f>'Calcs-1'!AC7*Assumptions!$I4</f>
        <v>4200000</v>
      </c>
      <c r="AD7" s="13">
        <f>'Calcs-1'!AD7*Assumptions!$I4</f>
        <v>4200000</v>
      </c>
      <c r="AE7" s="13">
        <f>'Calcs-1'!AE7*Assumptions!$I4</f>
        <v>4200000</v>
      </c>
    </row>
    <row r="8">
      <c r="A8" s="12" t="s">
        <v>100</v>
      </c>
      <c r="B8" s="13">
        <f t="shared" ref="B8:AE8" si="1">SUM(B4:B7)</f>
        <v>9670000</v>
      </c>
      <c r="C8" s="13">
        <f t="shared" si="1"/>
        <v>9670000</v>
      </c>
      <c r="D8" s="13">
        <f t="shared" si="1"/>
        <v>9670000</v>
      </c>
      <c r="E8" s="13">
        <f t="shared" si="1"/>
        <v>9670000</v>
      </c>
      <c r="F8" s="13">
        <f t="shared" si="1"/>
        <v>9670000</v>
      </c>
      <c r="G8" s="13">
        <f t="shared" si="1"/>
        <v>9670000</v>
      </c>
      <c r="H8" s="13">
        <f t="shared" si="1"/>
        <v>9670000</v>
      </c>
      <c r="I8" s="13">
        <f t="shared" si="1"/>
        <v>9670000</v>
      </c>
      <c r="J8" s="13">
        <f t="shared" si="1"/>
        <v>9670000</v>
      </c>
      <c r="K8" s="13">
        <f t="shared" si="1"/>
        <v>9670000</v>
      </c>
      <c r="L8" s="13">
        <f t="shared" si="1"/>
        <v>9670000</v>
      </c>
      <c r="M8" s="13">
        <f t="shared" si="1"/>
        <v>9670000</v>
      </c>
      <c r="N8" s="13">
        <f t="shared" si="1"/>
        <v>9670000</v>
      </c>
      <c r="O8" s="13">
        <f t="shared" si="1"/>
        <v>9670000</v>
      </c>
      <c r="P8" s="13">
        <f t="shared" si="1"/>
        <v>9670000</v>
      </c>
      <c r="Q8" s="13">
        <f t="shared" si="1"/>
        <v>9670000</v>
      </c>
      <c r="R8" s="13">
        <f t="shared" si="1"/>
        <v>9670000</v>
      </c>
      <c r="S8" s="13">
        <f t="shared" si="1"/>
        <v>9670000</v>
      </c>
      <c r="T8" s="13">
        <f t="shared" si="1"/>
        <v>9670000</v>
      </c>
      <c r="U8" s="13">
        <f t="shared" si="1"/>
        <v>9670000</v>
      </c>
      <c r="V8" s="13">
        <f t="shared" si="1"/>
        <v>9670000</v>
      </c>
      <c r="W8" s="13">
        <f t="shared" si="1"/>
        <v>9670000</v>
      </c>
      <c r="X8" s="13">
        <f t="shared" si="1"/>
        <v>9670000</v>
      </c>
      <c r="Y8" s="13">
        <f t="shared" si="1"/>
        <v>9670000</v>
      </c>
      <c r="Z8" s="13">
        <f t="shared" si="1"/>
        <v>9670000</v>
      </c>
      <c r="AA8" s="13">
        <f t="shared" si="1"/>
        <v>9670000</v>
      </c>
      <c r="AB8" s="13">
        <f t="shared" si="1"/>
        <v>9670000</v>
      </c>
      <c r="AC8" s="13">
        <f t="shared" si="1"/>
        <v>9670000</v>
      </c>
      <c r="AD8" s="13">
        <f t="shared" si="1"/>
        <v>9670000</v>
      </c>
      <c r="AE8" s="13">
        <f t="shared" si="1"/>
        <v>9670000</v>
      </c>
    </row>
    <row r="10">
      <c r="A10" s="12" t="s">
        <v>35</v>
      </c>
    </row>
    <row r="11">
      <c r="A11" s="12" t="s">
        <v>28</v>
      </c>
      <c r="B11" s="13">
        <f>'Calcs-1'!B11*Assumptions!$C5</f>
        <v>1320000</v>
      </c>
      <c r="C11" s="13">
        <f>'Calcs-1'!C11*Assumptions!$C5</f>
        <v>1320000</v>
      </c>
      <c r="D11" s="13">
        <f>'Calcs-1'!D11*Assumptions!$C5</f>
        <v>1320000</v>
      </c>
      <c r="E11" s="13">
        <f>'Calcs-1'!E11*Assumptions!$C5</f>
        <v>1320000</v>
      </c>
      <c r="F11" s="13">
        <f>'Calcs-1'!F11*Assumptions!$C5</f>
        <v>1320000</v>
      </c>
      <c r="G11" s="13">
        <f>'Calcs-1'!G11*Assumptions!$C5</f>
        <v>1320000</v>
      </c>
      <c r="H11" s="13">
        <f>'Calcs-1'!H11*Assumptions!$C5</f>
        <v>1320000</v>
      </c>
      <c r="I11" s="13">
        <f>'Calcs-1'!I11*Assumptions!$C5</f>
        <v>1320000</v>
      </c>
      <c r="J11" s="13">
        <f>'Calcs-1'!J11*Assumptions!$C5</f>
        <v>1320000</v>
      </c>
      <c r="K11" s="13">
        <f>'Calcs-1'!K11*Assumptions!$C5</f>
        <v>1320000</v>
      </c>
      <c r="L11" s="13">
        <f>'Calcs-1'!L11*Assumptions!$C5</f>
        <v>1320000</v>
      </c>
      <c r="M11" s="13">
        <f>'Calcs-1'!M11*Assumptions!$C5</f>
        <v>1320000</v>
      </c>
      <c r="N11" s="13">
        <f>'Calcs-1'!N11*Assumptions!$C5</f>
        <v>1320000</v>
      </c>
      <c r="O11" s="13">
        <f>'Calcs-1'!O11*Assumptions!$C5</f>
        <v>1320000</v>
      </c>
      <c r="P11" s="13">
        <f>'Calcs-1'!P11*Assumptions!$C5</f>
        <v>1320000</v>
      </c>
      <c r="Q11" s="13">
        <f>'Calcs-1'!Q11*Assumptions!$C5</f>
        <v>1320000</v>
      </c>
      <c r="R11" s="13">
        <f>'Calcs-1'!R11*Assumptions!$C5</f>
        <v>1320000</v>
      </c>
      <c r="S11" s="13">
        <f>'Calcs-1'!S11*Assumptions!$C5</f>
        <v>1320000</v>
      </c>
      <c r="T11" s="13">
        <f>'Calcs-1'!T11*Assumptions!$C5</f>
        <v>1320000</v>
      </c>
      <c r="U11" s="13">
        <f>'Calcs-1'!U11*Assumptions!$C5</f>
        <v>1320000</v>
      </c>
      <c r="V11" s="13">
        <f>'Calcs-1'!V11*Assumptions!$C5</f>
        <v>1320000</v>
      </c>
      <c r="W11" s="13">
        <f>'Calcs-1'!W11*Assumptions!$C5</f>
        <v>1320000</v>
      </c>
      <c r="X11" s="13">
        <f>'Calcs-1'!X11*Assumptions!$C5</f>
        <v>1320000</v>
      </c>
      <c r="Y11" s="13">
        <f>'Calcs-1'!Y11*Assumptions!$C5</f>
        <v>1320000</v>
      </c>
      <c r="Z11" s="13">
        <f>'Calcs-1'!Z11*Assumptions!$C5</f>
        <v>1320000</v>
      </c>
      <c r="AA11" s="13">
        <f>'Calcs-1'!AA11*Assumptions!$C5</f>
        <v>1320000</v>
      </c>
      <c r="AB11" s="13">
        <f>'Calcs-1'!AB11*Assumptions!$C5</f>
        <v>1320000</v>
      </c>
      <c r="AC11" s="13">
        <f>'Calcs-1'!AC11*Assumptions!$C5</f>
        <v>1320000</v>
      </c>
      <c r="AD11" s="13">
        <f>'Calcs-1'!AD11*Assumptions!$C5</f>
        <v>1320000</v>
      </c>
      <c r="AE11" s="13">
        <f>'Calcs-1'!AE11*Assumptions!$C5</f>
        <v>1320000</v>
      </c>
    </row>
    <row r="12">
      <c r="A12" s="12" t="s">
        <v>29</v>
      </c>
      <c r="B12" s="13">
        <f>'Calcs-1'!B12*Assumptions!$E5</f>
        <v>1950000</v>
      </c>
      <c r="C12" s="13">
        <f>'Calcs-1'!C12*Assumptions!$E5</f>
        <v>1950000</v>
      </c>
      <c r="D12" s="13">
        <f>'Calcs-1'!D12*Assumptions!$E5</f>
        <v>1950000</v>
      </c>
      <c r="E12" s="13">
        <f>'Calcs-1'!E12*Assumptions!$E5</f>
        <v>1950000</v>
      </c>
      <c r="F12" s="13">
        <f>'Calcs-1'!F12*Assumptions!$E5</f>
        <v>1950000</v>
      </c>
      <c r="G12" s="13">
        <f>'Calcs-1'!G12*Assumptions!$E5</f>
        <v>1950000</v>
      </c>
      <c r="H12" s="13">
        <f>'Calcs-1'!H12*Assumptions!$E5</f>
        <v>1950000</v>
      </c>
      <c r="I12" s="13">
        <f>'Calcs-1'!I12*Assumptions!$E5</f>
        <v>1950000</v>
      </c>
      <c r="J12" s="13">
        <f>'Calcs-1'!J12*Assumptions!$E5</f>
        <v>1950000</v>
      </c>
      <c r="K12" s="13">
        <f>'Calcs-1'!K12*Assumptions!$E5</f>
        <v>1950000</v>
      </c>
      <c r="L12" s="13">
        <f>'Calcs-1'!L12*Assumptions!$E5</f>
        <v>1950000</v>
      </c>
      <c r="M12" s="13">
        <f>'Calcs-1'!M12*Assumptions!$E5</f>
        <v>1950000</v>
      </c>
      <c r="N12" s="13">
        <f>'Calcs-1'!N12*Assumptions!$E5</f>
        <v>1950000</v>
      </c>
      <c r="O12" s="13">
        <f>'Calcs-1'!O12*Assumptions!$E5</f>
        <v>1950000</v>
      </c>
      <c r="P12" s="13">
        <f>'Calcs-1'!P12*Assumptions!$E5</f>
        <v>1950000</v>
      </c>
      <c r="Q12" s="13">
        <f>'Calcs-1'!Q12*Assumptions!$E5</f>
        <v>1950000</v>
      </c>
      <c r="R12" s="13">
        <f>'Calcs-1'!R12*Assumptions!$E5</f>
        <v>1950000</v>
      </c>
      <c r="S12" s="13">
        <f>'Calcs-1'!S12*Assumptions!$E5</f>
        <v>1950000</v>
      </c>
      <c r="T12" s="13">
        <f>'Calcs-1'!T12*Assumptions!$E5</f>
        <v>1950000</v>
      </c>
      <c r="U12" s="13">
        <f>'Calcs-1'!U12*Assumptions!$E5</f>
        <v>1950000</v>
      </c>
      <c r="V12" s="13">
        <f>'Calcs-1'!V12*Assumptions!$E5</f>
        <v>1950000</v>
      </c>
      <c r="W12" s="13">
        <f>'Calcs-1'!W12*Assumptions!$E5</f>
        <v>1950000</v>
      </c>
      <c r="X12" s="13">
        <f>'Calcs-1'!X12*Assumptions!$E5</f>
        <v>1950000</v>
      </c>
      <c r="Y12" s="13">
        <f>'Calcs-1'!Y12*Assumptions!$E5</f>
        <v>1950000</v>
      </c>
      <c r="Z12" s="13">
        <f>'Calcs-1'!Z12*Assumptions!$E5</f>
        <v>1950000</v>
      </c>
      <c r="AA12" s="13">
        <f>'Calcs-1'!AA12*Assumptions!$E5</f>
        <v>1950000</v>
      </c>
      <c r="AB12" s="13">
        <f>'Calcs-1'!AB12*Assumptions!$E5</f>
        <v>1950000</v>
      </c>
      <c r="AC12" s="13">
        <f>'Calcs-1'!AC12*Assumptions!$E5</f>
        <v>1950000</v>
      </c>
      <c r="AD12" s="13">
        <f>'Calcs-1'!AD12*Assumptions!$E5</f>
        <v>1950000</v>
      </c>
      <c r="AE12" s="13">
        <f>'Calcs-1'!AE12*Assumptions!$E5</f>
        <v>1950000</v>
      </c>
    </row>
    <row r="13">
      <c r="A13" s="12" t="s">
        <v>30</v>
      </c>
      <c r="B13" s="13">
        <f>'Calcs-1'!B13*Assumptions!$G5</f>
        <v>900000</v>
      </c>
      <c r="C13" s="13">
        <f>'Calcs-1'!C13*Assumptions!$G5</f>
        <v>900000</v>
      </c>
      <c r="D13" s="13">
        <f>'Calcs-1'!D13*Assumptions!$G5</f>
        <v>900000</v>
      </c>
      <c r="E13" s="13">
        <f>'Calcs-1'!E13*Assumptions!$G5</f>
        <v>900000</v>
      </c>
      <c r="F13" s="13">
        <f>'Calcs-1'!F13*Assumptions!$G5</f>
        <v>900000</v>
      </c>
      <c r="G13" s="13">
        <f>'Calcs-1'!G13*Assumptions!$G5</f>
        <v>900000</v>
      </c>
      <c r="H13" s="13">
        <f>'Calcs-1'!H13*Assumptions!$G5</f>
        <v>900000</v>
      </c>
      <c r="I13" s="13">
        <f>'Calcs-1'!I13*Assumptions!$G5</f>
        <v>900000</v>
      </c>
      <c r="J13" s="13">
        <f>'Calcs-1'!J13*Assumptions!$G5</f>
        <v>900000</v>
      </c>
      <c r="K13" s="13">
        <f>'Calcs-1'!K13*Assumptions!$G5</f>
        <v>900000</v>
      </c>
      <c r="L13" s="13">
        <f>'Calcs-1'!L13*Assumptions!$G5</f>
        <v>900000</v>
      </c>
      <c r="M13" s="13">
        <f>'Calcs-1'!M13*Assumptions!$G5</f>
        <v>900000</v>
      </c>
      <c r="N13" s="13">
        <f>'Calcs-1'!N13*Assumptions!$G5</f>
        <v>900000</v>
      </c>
      <c r="O13" s="13">
        <f>'Calcs-1'!O13*Assumptions!$G5</f>
        <v>900000</v>
      </c>
      <c r="P13" s="13">
        <f>'Calcs-1'!P13*Assumptions!$G5</f>
        <v>900000</v>
      </c>
      <c r="Q13" s="13">
        <f>'Calcs-1'!Q13*Assumptions!$G5</f>
        <v>900000</v>
      </c>
      <c r="R13" s="13">
        <f>'Calcs-1'!R13*Assumptions!$G5</f>
        <v>900000</v>
      </c>
      <c r="S13" s="13">
        <f>'Calcs-1'!S13*Assumptions!$G5</f>
        <v>900000</v>
      </c>
      <c r="T13" s="13">
        <f>'Calcs-1'!T13*Assumptions!$G5</f>
        <v>900000</v>
      </c>
      <c r="U13" s="13">
        <f>'Calcs-1'!U13*Assumptions!$G5</f>
        <v>900000</v>
      </c>
      <c r="V13" s="13">
        <f>'Calcs-1'!V13*Assumptions!$G5</f>
        <v>900000</v>
      </c>
      <c r="W13" s="13">
        <f>'Calcs-1'!W13*Assumptions!$G5</f>
        <v>900000</v>
      </c>
      <c r="X13" s="13">
        <f>'Calcs-1'!X13*Assumptions!$G5</f>
        <v>900000</v>
      </c>
      <c r="Y13" s="13">
        <f>'Calcs-1'!Y13*Assumptions!$G5</f>
        <v>900000</v>
      </c>
      <c r="Z13" s="13">
        <f>'Calcs-1'!Z13*Assumptions!$G5</f>
        <v>900000</v>
      </c>
      <c r="AA13" s="13">
        <f>'Calcs-1'!AA13*Assumptions!$G5</f>
        <v>900000</v>
      </c>
      <c r="AB13" s="13">
        <f>'Calcs-1'!AB13*Assumptions!$G5</f>
        <v>900000</v>
      </c>
      <c r="AC13" s="13">
        <f>'Calcs-1'!AC13*Assumptions!$G5</f>
        <v>900000</v>
      </c>
      <c r="AD13" s="13">
        <f>'Calcs-1'!AD13*Assumptions!$G5</f>
        <v>900000</v>
      </c>
      <c r="AE13" s="13">
        <f>'Calcs-1'!AE13*Assumptions!$G5</f>
        <v>900000</v>
      </c>
    </row>
    <row r="14">
      <c r="A14" s="12" t="s">
        <v>31</v>
      </c>
      <c r="B14" s="13">
        <f>'Calcs-1'!B14*Assumptions!$I5</f>
        <v>3000000</v>
      </c>
      <c r="C14" s="13">
        <f>'Calcs-1'!C14*Assumptions!$I5</f>
        <v>3000000</v>
      </c>
      <c r="D14" s="13">
        <f>'Calcs-1'!D14*Assumptions!$I5</f>
        <v>3000000</v>
      </c>
      <c r="E14" s="13">
        <f>'Calcs-1'!E14*Assumptions!$I5</f>
        <v>3000000</v>
      </c>
      <c r="F14" s="13">
        <f>'Calcs-1'!F14*Assumptions!$I5</f>
        <v>3000000</v>
      </c>
      <c r="G14" s="13">
        <f>'Calcs-1'!G14*Assumptions!$I5</f>
        <v>3000000</v>
      </c>
      <c r="H14" s="13">
        <f>'Calcs-1'!H14*Assumptions!$I5</f>
        <v>3000000</v>
      </c>
      <c r="I14" s="13">
        <f>'Calcs-1'!I14*Assumptions!$I5</f>
        <v>3000000</v>
      </c>
      <c r="J14" s="13">
        <f>'Calcs-1'!J14*Assumptions!$I5</f>
        <v>3000000</v>
      </c>
      <c r="K14" s="13">
        <f>'Calcs-1'!K14*Assumptions!$I5</f>
        <v>3000000</v>
      </c>
      <c r="L14" s="13">
        <f>'Calcs-1'!L14*Assumptions!$I5</f>
        <v>3000000</v>
      </c>
      <c r="M14" s="13">
        <f>'Calcs-1'!M14*Assumptions!$I5</f>
        <v>3000000</v>
      </c>
      <c r="N14" s="13">
        <f>'Calcs-1'!N14*Assumptions!$I5</f>
        <v>3000000</v>
      </c>
      <c r="O14" s="13">
        <f>'Calcs-1'!O14*Assumptions!$I5</f>
        <v>3000000</v>
      </c>
      <c r="P14" s="13">
        <f>'Calcs-1'!P14*Assumptions!$I5</f>
        <v>3000000</v>
      </c>
      <c r="Q14" s="13">
        <f>'Calcs-1'!Q14*Assumptions!$I5</f>
        <v>3000000</v>
      </c>
      <c r="R14" s="13">
        <f>'Calcs-1'!R14*Assumptions!$I5</f>
        <v>3000000</v>
      </c>
      <c r="S14" s="13">
        <f>'Calcs-1'!S14*Assumptions!$I5</f>
        <v>3000000</v>
      </c>
      <c r="T14" s="13">
        <f>'Calcs-1'!T14*Assumptions!$I5</f>
        <v>3000000</v>
      </c>
      <c r="U14" s="13">
        <f>'Calcs-1'!U14*Assumptions!$I5</f>
        <v>3000000</v>
      </c>
      <c r="V14" s="13">
        <f>'Calcs-1'!V14*Assumptions!$I5</f>
        <v>3000000</v>
      </c>
      <c r="W14" s="13">
        <f>'Calcs-1'!W14*Assumptions!$I5</f>
        <v>3000000</v>
      </c>
      <c r="X14" s="13">
        <f>'Calcs-1'!X14*Assumptions!$I5</f>
        <v>3000000</v>
      </c>
      <c r="Y14" s="13">
        <f>'Calcs-1'!Y14*Assumptions!$I5</f>
        <v>3000000</v>
      </c>
      <c r="Z14" s="13">
        <f>'Calcs-1'!Z14*Assumptions!$I5</f>
        <v>3000000</v>
      </c>
      <c r="AA14" s="13">
        <f>'Calcs-1'!AA14*Assumptions!$I5</f>
        <v>3000000</v>
      </c>
      <c r="AB14" s="13">
        <f>'Calcs-1'!AB14*Assumptions!$I5</f>
        <v>3000000</v>
      </c>
      <c r="AC14" s="13">
        <f>'Calcs-1'!AC14*Assumptions!$I5</f>
        <v>3000000</v>
      </c>
      <c r="AD14" s="13">
        <f>'Calcs-1'!AD14*Assumptions!$I5</f>
        <v>3000000</v>
      </c>
      <c r="AE14" s="13">
        <f>'Calcs-1'!AE14*Assumptions!$I5</f>
        <v>3000000</v>
      </c>
    </row>
    <row r="15">
      <c r="A15" s="12" t="s">
        <v>100</v>
      </c>
      <c r="B15" s="13">
        <f t="shared" ref="B15:AE15" si="2">SUM(B11:B14)</f>
        <v>7170000</v>
      </c>
      <c r="C15" s="13">
        <f t="shared" si="2"/>
        <v>7170000</v>
      </c>
      <c r="D15" s="13">
        <f t="shared" si="2"/>
        <v>7170000</v>
      </c>
      <c r="E15" s="13">
        <f t="shared" si="2"/>
        <v>7170000</v>
      </c>
      <c r="F15" s="13">
        <f t="shared" si="2"/>
        <v>7170000</v>
      </c>
      <c r="G15" s="13">
        <f t="shared" si="2"/>
        <v>7170000</v>
      </c>
      <c r="H15" s="13">
        <f t="shared" si="2"/>
        <v>7170000</v>
      </c>
      <c r="I15" s="13">
        <f t="shared" si="2"/>
        <v>7170000</v>
      </c>
      <c r="J15" s="13">
        <f t="shared" si="2"/>
        <v>7170000</v>
      </c>
      <c r="K15" s="13">
        <f t="shared" si="2"/>
        <v>7170000</v>
      </c>
      <c r="L15" s="13">
        <f t="shared" si="2"/>
        <v>7170000</v>
      </c>
      <c r="M15" s="13">
        <f t="shared" si="2"/>
        <v>7170000</v>
      </c>
      <c r="N15" s="13">
        <f t="shared" si="2"/>
        <v>7170000</v>
      </c>
      <c r="O15" s="13">
        <f t="shared" si="2"/>
        <v>7170000</v>
      </c>
      <c r="P15" s="13">
        <f t="shared" si="2"/>
        <v>7170000</v>
      </c>
      <c r="Q15" s="13">
        <f t="shared" si="2"/>
        <v>7170000</v>
      </c>
      <c r="R15" s="13">
        <f t="shared" si="2"/>
        <v>7170000</v>
      </c>
      <c r="S15" s="13">
        <f t="shared" si="2"/>
        <v>7170000</v>
      </c>
      <c r="T15" s="13">
        <f t="shared" si="2"/>
        <v>7170000</v>
      </c>
      <c r="U15" s="13">
        <f t="shared" si="2"/>
        <v>7170000</v>
      </c>
      <c r="V15" s="13">
        <f t="shared" si="2"/>
        <v>7170000</v>
      </c>
      <c r="W15" s="13">
        <f t="shared" si="2"/>
        <v>7170000</v>
      </c>
      <c r="X15" s="13">
        <f t="shared" si="2"/>
        <v>7170000</v>
      </c>
      <c r="Y15" s="13">
        <f t="shared" si="2"/>
        <v>7170000</v>
      </c>
      <c r="Z15" s="13">
        <f t="shared" si="2"/>
        <v>7170000</v>
      </c>
      <c r="AA15" s="13">
        <f t="shared" si="2"/>
        <v>7170000</v>
      </c>
      <c r="AB15" s="13">
        <f t="shared" si="2"/>
        <v>7170000</v>
      </c>
      <c r="AC15" s="13">
        <f t="shared" si="2"/>
        <v>7170000</v>
      </c>
      <c r="AD15" s="13">
        <f t="shared" si="2"/>
        <v>7170000</v>
      </c>
      <c r="AE15" s="13">
        <f t="shared" si="2"/>
        <v>7170000</v>
      </c>
    </row>
    <row r="17">
      <c r="A17" s="12" t="s">
        <v>100</v>
      </c>
      <c r="B17" s="13">
        <f t="shared" ref="B17:AE17" si="3">B8+B15</f>
        <v>16840000</v>
      </c>
      <c r="C17" s="13">
        <f t="shared" si="3"/>
        <v>16840000</v>
      </c>
      <c r="D17" s="13">
        <f t="shared" si="3"/>
        <v>16840000</v>
      </c>
      <c r="E17" s="13">
        <f t="shared" si="3"/>
        <v>16840000</v>
      </c>
      <c r="F17" s="13">
        <f t="shared" si="3"/>
        <v>16840000</v>
      </c>
      <c r="G17" s="13">
        <f t="shared" si="3"/>
        <v>16840000</v>
      </c>
      <c r="H17" s="13">
        <f t="shared" si="3"/>
        <v>16840000</v>
      </c>
      <c r="I17" s="13">
        <f t="shared" si="3"/>
        <v>16840000</v>
      </c>
      <c r="J17" s="13">
        <f t="shared" si="3"/>
        <v>16840000</v>
      </c>
      <c r="K17" s="13">
        <f t="shared" si="3"/>
        <v>16840000</v>
      </c>
      <c r="L17" s="13">
        <f t="shared" si="3"/>
        <v>16840000</v>
      </c>
      <c r="M17" s="13">
        <f t="shared" si="3"/>
        <v>16840000</v>
      </c>
      <c r="N17" s="13">
        <f t="shared" si="3"/>
        <v>16840000</v>
      </c>
      <c r="O17" s="13">
        <f t="shared" si="3"/>
        <v>16840000</v>
      </c>
      <c r="P17" s="13">
        <f t="shared" si="3"/>
        <v>16840000</v>
      </c>
      <c r="Q17" s="13">
        <f t="shared" si="3"/>
        <v>16840000</v>
      </c>
      <c r="R17" s="13">
        <f t="shared" si="3"/>
        <v>16840000</v>
      </c>
      <c r="S17" s="13">
        <f t="shared" si="3"/>
        <v>16840000</v>
      </c>
      <c r="T17" s="13">
        <f t="shared" si="3"/>
        <v>16840000</v>
      </c>
      <c r="U17" s="13">
        <f t="shared" si="3"/>
        <v>16840000</v>
      </c>
      <c r="V17" s="13">
        <f t="shared" si="3"/>
        <v>16840000</v>
      </c>
      <c r="W17" s="13">
        <f t="shared" si="3"/>
        <v>16840000</v>
      </c>
      <c r="X17" s="13">
        <f t="shared" si="3"/>
        <v>16840000</v>
      </c>
      <c r="Y17" s="13">
        <f t="shared" si="3"/>
        <v>16840000</v>
      </c>
      <c r="Z17" s="13">
        <f t="shared" si="3"/>
        <v>16840000</v>
      </c>
      <c r="AA17" s="13">
        <f t="shared" si="3"/>
        <v>16840000</v>
      </c>
      <c r="AB17" s="13">
        <f t="shared" si="3"/>
        <v>16840000</v>
      </c>
      <c r="AC17" s="13">
        <f t="shared" si="3"/>
        <v>16840000</v>
      </c>
      <c r="AD17" s="13">
        <f t="shared" si="3"/>
        <v>16840000</v>
      </c>
      <c r="AE17" s="13">
        <f t="shared" si="3"/>
        <v>16840000</v>
      </c>
    </row>
    <row r="19">
      <c r="A19" s="12" t="s">
        <v>106</v>
      </c>
    </row>
    <row r="20">
      <c r="A20" s="12" t="s">
        <v>34</v>
      </c>
    </row>
    <row r="21">
      <c r="A21" s="12" t="s">
        <v>42</v>
      </c>
      <c r="B21" s="13">
        <f>'Calcs-1'!B19*Assumptions!$D9</f>
        <v>1443750</v>
      </c>
      <c r="C21" s="13">
        <f>'Calcs-1'!C19*Assumptions!$D9</f>
        <v>1443750</v>
      </c>
      <c r="D21" s="13">
        <f>'Calcs-1'!D19*Assumptions!$D9</f>
        <v>1443750</v>
      </c>
      <c r="E21" s="13">
        <f>'Calcs-1'!E19*Assumptions!$D9</f>
        <v>1443750</v>
      </c>
      <c r="F21" s="13">
        <f>'Calcs-1'!F19*Assumptions!$D9</f>
        <v>1443750</v>
      </c>
      <c r="G21" s="13">
        <f>'Calcs-1'!G19*Assumptions!$D9</f>
        <v>1443750</v>
      </c>
      <c r="H21" s="13">
        <f>'Calcs-1'!H19*Assumptions!$D9</f>
        <v>1443750</v>
      </c>
      <c r="I21" s="13">
        <f>'Calcs-1'!I19*Assumptions!$D9</f>
        <v>1443750</v>
      </c>
      <c r="J21" s="13">
        <f>'Calcs-1'!J19*Assumptions!$D9</f>
        <v>1443750</v>
      </c>
      <c r="K21" s="13">
        <f>'Calcs-1'!K19*Assumptions!$D9</f>
        <v>1443750</v>
      </c>
      <c r="L21" s="13">
        <f>'Calcs-1'!L19*Assumptions!$D9</f>
        <v>1443750</v>
      </c>
      <c r="M21" s="13">
        <f>'Calcs-1'!M19*Assumptions!$D9</f>
        <v>1443750</v>
      </c>
      <c r="N21" s="13">
        <f>'Calcs-1'!N19*Assumptions!$D9</f>
        <v>1443750</v>
      </c>
      <c r="O21" s="13">
        <f>'Calcs-1'!O19*Assumptions!$D9</f>
        <v>1443750</v>
      </c>
      <c r="P21" s="13">
        <f>'Calcs-1'!P19*Assumptions!$D9</f>
        <v>1443750</v>
      </c>
      <c r="Q21" s="13">
        <f>'Calcs-1'!Q19*Assumptions!$D9</f>
        <v>1443750</v>
      </c>
      <c r="R21" s="13">
        <f>'Calcs-1'!R19*Assumptions!$D9</f>
        <v>1443750</v>
      </c>
      <c r="S21" s="13">
        <f>'Calcs-1'!S19*Assumptions!$D9</f>
        <v>1443750</v>
      </c>
      <c r="T21" s="13">
        <f>'Calcs-1'!T19*Assumptions!$D9</f>
        <v>1443750</v>
      </c>
      <c r="U21" s="13">
        <f>'Calcs-1'!U19*Assumptions!$D9</f>
        <v>1443750</v>
      </c>
      <c r="V21" s="13">
        <f>'Calcs-1'!V19*Assumptions!$D9</f>
        <v>1443750</v>
      </c>
      <c r="W21" s="13">
        <f>'Calcs-1'!W19*Assumptions!$D9</f>
        <v>1443750</v>
      </c>
      <c r="X21" s="13">
        <f>'Calcs-1'!X19*Assumptions!$D9</f>
        <v>1443750</v>
      </c>
      <c r="Y21" s="13">
        <f>'Calcs-1'!Y19*Assumptions!$D9</f>
        <v>1443750</v>
      </c>
      <c r="Z21" s="13">
        <f>'Calcs-1'!Z19*Assumptions!$D9</f>
        <v>1443750</v>
      </c>
      <c r="AA21" s="13">
        <f>'Calcs-1'!AA19*Assumptions!$D9</f>
        <v>1443750</v>
      </c>
      <c r="AB21" s="13">
        <f>'Calcs-1'!AB19*Assumptions!$D9</f>
        <v>1443750</v>
      </c>
      <c r="AC21" s="13">
        <f>'Calcs-1'!AC19*Assumptions!$D9</f>
        <v>1443750</v>
      </c>
      <c r="AD21" s="13">
        <f>'Calcs-1'!AD19*Assumptions!$D9</f>
        <v>1443750</v>
      </c>
      <c r="AE21" s="13">
        <f>'Calcs-1'!AE19*Assumptions!$D9</f>
        <v>1443750</v>
      </c>
    </row>
    <row r="22">
      <c r="A22" s="12" t="s">
        <v>43</v>
      </c>
      <c r="B22" s="13">
        <f>'Calcs-1'!B20*Assumptions!$D10</f>
        <v>840000</v>
      </c>
      <c r="C22" s="13">
        <f>'Calcs-1'!C20*Assumptions!$D10</f>
        <v>840000</v>
      </c>
      <c r="D22" s="13">
        <f>'Calcs-1'!D20*Assumptions!$D10</f>
        <v>840000</v>
      </c>
      <c r="E22" s="13">
        <f>'Calcs-1'!E20*Assumptions!$D10</f>
        <v>840000</v>
      </c>
      <c r="F22" s="13">
        <f>'Calcs-1'!F20*Assumptions!$D10</f>
        <v>840000</v>
      </c>
      <c r="G22" s="13">
        <f>'Calcs-1'!G20*Assumptions!$D10</f>
        <v>840000</v>
      </c>
      <c r="H22" s="13">
        <f>'Calcs-1'!H20*Assumptions!$D10</f>
        <v>840000</v>
      </c>
      <c r="I22" s="13">
        <f>'Calcs-1'!I20*Assumptions!$D10</f>
        <v>840000</v>
      </c>
      <c r="J22" s="13">
        <f>'Calcs-1'!J20*Assumptions!$D10</f>
        <v>840000</v>
      </c>
      <c r="K22" s="13">
        <f>'Calcs-1'!K20*Assumptions!$D10</f>
        <v>840000</v>
      </c>
      <c r="L22" s="13">
        <f>'Calcs-1'!L20*Assumptions!$D10</f>
        <v>840000</v>
      </c>
      <c r="M22" s="13">
        <f>'Calcs-1'!M20*Assumptions!$D10</f>
        <v>840000</v>
      </c>
      <c r="N22" s="13">
        <f>'Calcs-1'!N20*Assumptions!$D10</f>
        <v>840000</v>
      </c>
      <c r="O22" s="13">
        <f>'Calcs-1'!O20*Assumptions!$D10</f>
        <v>840000</v>
      </c>
      <c r="P22" s="13">
        <f>'Calcs-1'!P20*Assumptions!$D10</f>
        <v>840000</v>
      </c>
      <c r="Q22" s="13">
        <f>'Calcs-1'!Q20*Assumptions!$D10</f>
        <v>840000</v>
      </c>
      <c r="R22" s="13">
        <f>'Calcs-1'!R20*Assumptions!$D10</f>
        <v>840000</v>
      </c>
      <c r="S22" s="13">
        <f>'Calcs-1'!S20*Assumptions!$D10</f>
        <v>840000</v>
      </c>
      <c r="T22" s="13">
        <f>'Calcs-1'!T20*Assumptions!$D10</f>
        <v>840000</v>
      </c>
      <c r="U22" s="13">
        <f>'Calcs-1'!U20*Assumptions!$D10</f>
        <v>840000</v>
      </c>
      <c r="V22" s="13">
        <f>'Calcs-1'!V20*Assumptions!$D10</f>
        <v>840000</v>
      </c>
      <c r="W22" s="13">
        <f>'Calcs-1'!W20*Assumptions!$D10</f>
        <v>840000</v>
      </c>
      <c r="X22" s="13">
        <f>'Calcs-1'!X20*Assumptions!$D10</f>
        <v>840000</v>
      </c>
      <c r="Y22" s="13">
        <f>'Calcs-1'!Y20*Assumptions!$D10</f>
        <v>840000</v>
      </c>
      <c r="Z22" s="13">
        <f>'Calcs-1'!Z20*Assumptions!$D10</f>
        <v>840000</v>
      </c>
      <c r="AA22" s="13">
        <f>'Calcs-1'!AA20*Assumptions!$D10</f>
        <v>840000</v>
      </c>
      <c r="AB22" s="13">
        <f>'Calcs-1'!AB20*Assumptions!$D10</f>
        <v>840000</v>
      </c>
      <c r="AC22" s="13">
        <f>'Calcs-1'!AC20*Assumptions!$D10</f>
        <v>840000</v>
      </c>
      <c r="AD22" s="13">
        <f>'Calcs-1'!AD20*Assumptions!$D10</f>
        <v>840000</v>
      </c>
      <c r="AE22" s="13">
        <f>'Calcs-1'!AE20*Assumptions!$D10</f>
        <v>840000</v>
      </c>
    </row>
    <row r="23">
      <c r="A23" s="12" t="s">
        <v>44</v>
      </c>
      <c r="B23" s="13">
        <f>'Calcs-1'!B21*Assumptions!$D11</f>
        <v>218750</v>
      </c>
      <c r="C23" s="13">
        <f>'Calcs-1'!C21*Assumptions!$D11</f>
        <v>218750</v>
      </c>
      <c r="D23" s="13">
        <f>'Calcs-1'!D21*Assumptions!$D11</f>
        <v>218750</v>
      </c>
      <c r="E23" s="13">
        <f>'Calcs-1'!E21*Assumptions!$D11</f>
        <v>218750</v>
      </c>
      <c r="F23" s="13">
        <f>'Calcs-1'!F21*Assumptions!$D11</f>
        <v>218750</v>
      </c>
      <c r="G23" s="13">
        <f>'Calcs-1'!G21*Assumptions!$D11</f>
        <v>218750</v>
      </c>
      <c r="H23" s="13">
        <f>'Calcs-1'!H21*Assumptions!$D11</f>
        <v>218750</v>
      </c>
      <c r="I23" s="13">
        <f>'Calcs-1'!I21*Assumptions!$D11</f>
        <v>218750</v>
      </c>
      <c r="J23" s="13">
        <f>'Calcs-1'!J21*Assumptions!$D11</f>
        <v>218750</v>
      </c>
      <c r="K23" s="13">
        <f>'Calcs-1'!K21*Assumptions!$D11</f>
        <v>218750</v>
      </c>
      <c r="L23" s="13">
        <f>'Calcs-1'!L21*Assumptions!$D11</f>
        <v>218750</v>
      </c>
      <c r="M23" s="13">
        <f>'Calcs-1'!M21*Assumptions!$D11</f>
        <v>218750</v>
      </c>
      <c r="N23" s="13">
        <f>'Calcs-1'!N21*Assumptions!$D11</f>
        <v>218750</v>
      </c>
      <c r="O23" s="13">
        <f>'Calcs-1'!O21*Assumptions!$D11</f>
        <v>218750</v>
      </c>
      <c r="P23" s="13">
        <f>'Calcs-1'!P21*Assumptions!$D11</f>
        <v>218750</v>
      </c>
      <c r="Q23" s="13">
        <f>'Calcs-1'!Q21*Assumptions!$D11</f>
        <v>218750</v>
      </c>
      <c r="R23" s="13">
        <f>'Calcs-1'!R21*Assumptions!$D11</f>
        <v>218750</v>
      </c>
      <c r="S23" s="13">
        <f>'Calcs-1'!S21*Assumptions!$D11</f>
        <v>218750</v>
      </c>
      <c r="T23" s="13">
        <f>'Calcs-1'!T21*Assumptions!$D11</f>
        <v>218750</v>
      </c>
      <c r="U23" s="13">
        <f>'Calcs-1'!U21*Assumptions!$D11</f>
        <v>218750</v>
      </c>
      <c r="V23" s="13">
        <f>'Calcs-1'!V21*Assumptions!$D11</f>
        <v>218750</v>
      </c>
      <c r="W23" s="13">
        <f>'Calcs-1'!W21*Assumptions!$D11</f>
        <v>218750</v>
      </c>
      <c r="X23" s="13">
        <f>'Calcs-1'!X21*Assumptions!$D11</f>
        <v>218750</v>
      </c>
      <c r="Y23" s="13">
        <f>'Calcs-1'!Y21*Assumptions!$D11</f>
        <v>218750</v>
      </c>
      <c r="Z23" s="13">
        <f>'Calcs-1'!Z21*Assumptions!$D11</f>
        <v>218750</v>
      </c>
      <c r="AA23" s="13">
        <f>'Calcs-1'!AA21*Assumptions!$D11</f>
        <v>218750</v>
      </c>
      <c r="AB23" s="13">
        <f>'Calcs-1'!AB21*Assumptions!$D11</f>
        <v>218750</v>
      </c>
      <c r="AC23" s="13">
        <f>'Calcs-1'!AC21*Assumptions!$D11</f>
        <v>218750</v>
      </c>
      <c r="AD23" s="13">
        <f>'Calcs-1'!AD21*Assumptions!$D11</f>
        <v>218750</v>
      </c>
      <c r="AE23" s="13">
        <f>'Calcs-1'!AE21*Assumptions!$D11</f>
        <v>218750</v>
      </c>
    </row>
    <row r="24">
      <c r="A24" s="12" t="s">
        <v>45</v>
      </c>
      <c r="B24" s="13">
        <f>'Calcs-1'!B22*Assumptions!$D12</f>
        <v>595000</v>
      </c>
      <c r="C24" s="13">
        <f>'Calcs-1'!C22*Assumptions!$D12</f>
        <v>595000</v>
      </c>
      <c r="D24" s="13">
        <f>'Calcs-1'!D22*Assumptions!$D12</f>
        <v>595000</v>
      </c>
      <c r="E24" s="13">
        <f>'Calcs-1'!E22*Assumptions!$D12</f>
        <v>595000</v>
      </c>
      <c r="F24" s="13">
        <f>'Calcs-1'!F22*Assumptions!$D12</f>
        <v>595000</v>
      </c>
      <c r="G24" s="13">
        <f>'Calcs-1'!G22*Assumptions!$D12</f>
        <v>595000</v>
      </c>
      <c r="H24" s="13">
        <f>'Calcs-1'!H22*Assumptions!$D12</f>
        <v>595000</v>
      </c>
      <c r="I24" s="13">
        <f>'Calcs-1'!I22*Assumptions!$D12</f>
        <v>595000</v>
      </c>
      <c r="J24" s="13">
        <f>'Calcs-1'!J22*Assumptions!$D12</f>
        <v>595000</v>
      </c>
      <c r="K24" s="13">
        <f>'Calcs-1'!K22*Assumptions!$D12</f>
        <v>595000</v>
      </c>
      <c r="L24" s="13">
        <f>'Calcs-1'!L22*Assumptions!$D12</f>
        <v>595000</v>
      </c>
      <c r="M24" s="13">
        <f>'Calcs-1'!M22*Assumptions!$D12</f>
        <v>595000</v>
      </c>
      <c r="N24" s="13">
        <f>'Calcs-1'!N22*Assumptions!$D12</f>
        <v>595000</v>
      </c>
      <c r="O24" s="13">
        <f>'Calcs-1'!O22*Assumptions!$D12</f>
        <v>595000</v>
      </c>
      <c r="P24" s="13">
        <f>'Calcs-1'!P22*Assumptions!$D12</f>
        <v>595000</v>
      </c>
      <c r="Q24" s="13">
        <f>'Calcs-1'!Q22*Assumptions!$D12</f>
        <v>595000</v>
      </c>
      <c r="R24" s="13">
        <f>'Calcs-1'!R22*Assumptions!$D12</f>
        <v>595000</v>
      </c>
      <c r="S24" s="13">
        <f>'Calcs-1'!S22*Assumptions!$D12</f>
        <v>595000</v>
      </c>
      <c r="T24" s="13">
        <f>'Calcs-1'!T22*Assumptions!$D12</f>
        <v>595000</v>
      </c>
      <c r="U24" s="13">
        <f>'Calcs-1'!U22*Assumptions!$D12</f>
        <v>595000</v>
      </c>
      <c r="V24" s="13">
        <f>'Calcs-1'!V22*Assumptions!$D12</f>
        <v>595000</v>
      </c>
      <c r="W24" s="13">
        <f>'Calcs-1'!W22*Assumptions!$D12</f>
        <v>595000</v>
      </c>
      <c r="X24" s="13">
        <f>'Calcs-1'!X22*Assumptions!$D12</f>
        <v>595000</v>
      </c>
      <c r="Y24" s="13">
        <f>'Calcs-1'!Y22*Assumptions!$D12</f>
        <v>595000</v>
      </c>
      <c r="Z24" s="13">
        <f>'Calcs-1'!Z22*Assumptions!$D12</f>
        <v>595000</v>
      </c>
      <c r="AA24" s="13">
        <f>'Calcs-1'!AA22*Assumptions!$D12</f>
        <v>595000</v>
      </c>
      <c r="AB24" s="13">
        <f>'Calcs-1'!AB22*Assumptions!$D12</f>
        <v>595000</v>
      </c>
      <c r="AC24" s="13">
        <f>'Calcs-1'!AC22*Assumptions!$D12</f>
        <v>595000</v>
      </c>
      <c r="AD24" s="13">
        <f>'Calcs-1'!AD22*Assumptions!$D12</f>
        <v>595000</v>
      </c>
      <c r="AE24" s="13">
        <f>'Calcs-1'!AE22*Assumptions!$D12</f>
        <v>595000</v>
      </c>
    </row>
    <row r="25">
      <c r="A25" s="12" t="s">
        <v>100</v>
      </c>
      <c r="B25" s="13">
        <f t="shared" ref="B25:AE25" si="4">SUM(B21:B24)</f>
        <v>3097500</v>
      </c>
      <c r="C25" s="13">
        <f t="shared" si="4"/>
        <v>3097500</v>
      </c>
      <c r="D25" s="13">
        <f t="shared" si="4"/>
        <v>3097500</v>
      </c>
      <c r="E25" s="13">
        <f t="shared" si="4"/>
        <v>3097500</v>
      </c>
      <c r="F25" s="13">
        <f t="shared" si="4"/>
        <v>3097500</v>
      </c>
      <c r="G25" s="13">
        <f t="shared" si="4"/>
        <v>3097500</v>
      </c>
      <c r="H25" s="13">
        <f t="shared" si="4"/>
        <v>3097500</v>
      </c>
      <c r="I25" s="13">
        <f t="shared" si="4"/>
        <v>3097500</v>
      </c>
      <c r="J25" s="13">
        <f t="shared" si="4"/>
        <v>3097500</v>
      </c>
      <c r="K25" s="13">
        <f t="shared" si="4"/>
        <v>3097500</v>
      </c>
      <c r="L25" s="13">
        <f t="shared" si="4"/>
        <v>3097500</v>
      </c>
      <c r="M25" s="13">
        <f t="shared" si="4"/>
        <v>3097500</v>
      </c>
      <c r="N25" s="13">
        <f t="shared" si="4"/>
        <v>3097500</v>
      </c>
      <c r="O25" s="13">
        <f t="shared" si="4"/>
        <v>3097500</v>
      </c>
      <c r="P25" s="13">
        <f t="shared" si="4"/>
        <v>3097500</v>
      </c>
      <c r="Q25" s="13">
        <f t="shared" si="4"/>
        <v>3097500</v>
      </c>
      <c r="R25" s="13">
        <f t="shared" si="4"/>
        <v>3097500</v>
      </c>
      <c r="S25" s="13">
        <f t="shared" si="4"/>
        <v>3097500</v>
      </c>
      <c r="T25" s="13">
        <f t="shared" si="4"/>
        <v>3097500</v>
      </c>
      <c r="U25" s="13">
        <f t="shared" si="4"/>
        <v>3097500</v>
      </c>
      <c r="V25" s="13">
        <f t="shared" si="4"/>
        <v>3097500</v>
      </c>
      <c r="W25" s="13">
        <f t="shared" si="4"/>
        <v>3097500</v>
      </c>
      <c r="X25" s="13">
        <f t="shared" si="4"/>
        <v>3097500</v>
      </c>
      <c r="Y25" s="13">
        <f t="shared" si="4"/>
        <v>3097500</v>
      </c>
      <c r="Z25" s="13">
        <f t="shared" si="4"/>
        <v>3097500</v>
      </c>
      <c r="AA25" s="13">
        <f t="shared" si="4"/>
        <v>3097500</v>
      </c>
      <c r="AB25" s="13">
        <f t="shared" si="4"/>
        <v>3097500</v>
      </c>
      <c r="AC25" s="13">
        <f t="shared" si="4"/>
        <v>3097500</v>
      </c>
      <c r="AD25" s="13">
        <f t="shared" si="4"/>
        <v>3097500</v>
      </c>
      <c r="AE25" s="13">
        <f t="shared" si="4"/>
        <v>3097500</v>
      </c>
    </row>
    <row r="26">
      <c r="A26" s="12" t="s">
        <v>107</v>
      </c>
    </row>
    <row r="27">
      <c r="A27" s="12" t="s">
        <v>42</v>
      </c>
      <c r="B27" s="13">
        <f>'Calcs-1'!B25*Assumptions!$D9</f>
        <v>1694000</v>
      </c>
      <c r="C27" s="13">
        <f>'Calcs-1'!C25*Assumptions!$D9</f>
        <v>1694000</v>
      </c>
      <c r="D27" s="13">
        <f>'Calcs-1'!D25*Assumptions!$D9</f>
        <v>1694000</v>
      </c>
      <c r="E27" s="13">
        <f>'Calcs-1'!E25*Assumptions!$D9</f>
        <v>1694000</v>
      </c>
      <c r="F27" s="13">
        <f>'Calcs-1'!F25*Assumptions!$D9</f>
        <v>1694000</v>
      </c>
      <c r="G27" s="13">
        <f>'Calcs-1'!G25*Assumptions!$D9</f>
        <v>1694000</v>
      </c>
      <c r="H27" s="13">
        <f>'Calcs-1'!H25*Assumptions!$D9</f>
        <v>1694000</v>
      </c>
      <c r="I27" s="13">
        <f>'Calcs-1'!I25*Assumptions!$D9</f>
        <v>1694000</v>
      </c>
      <c r="J27" s="13">
        <f>'Calcs-1'!J25*Assumptions!$D9</f>
        <v>1694000</v>
      </c>
      <c r="K27" s="13">
        <f>'Calcs-1'!K25*Assumptions!$D9</f>
        <v>1694000</v>
      </c>
      <c r="L27" s="13">
        <f>'Calcs-1'!L25*Assumptions!$D9</f>
        <v>1694000</v>
      </c>
      <c r="M27" s="13">
        <f>'Calcs-1'!M25*Assumptions!$D9</f>
        <v>1694000</v>
      </c>
      <c r="N27" s="13">
        <f>'Calcs-1'!N25*Assumptions!$D9</f>
        <v>1694000</v>
      </c>
      <c r="O27" s="13">
        <f>'Calcs-1'!O25*Assumptions!$D9</f>
        <v>1694000</v>
      </c>
      <c r="P27" s="13">
        <f>'Calcs-1'!P25*Assumptions!$D9</f>
        <v>1694000</v>
      </c>
      <c r="Q27" s="13">
        <f>'Calcs-1'!Q25*Assumptions!$D9</f>
        <v>1694000</v>
      </c>
      <c r="R27" s="13">
        <f>'Calcs-1'!R25*Assumptions!$D9</f>
        <v>1694000</v>
      </c>
      <c r="S27" s="13">
        <f>'Calcs-1'!S25*Assumptions!$D9</f>
        <v>1694000</v>
      </c>
      <c r="T27" s="13">
        <f>'Calcs-1'!T25*Assumptions!$D9</f>
        <v>1694000</v>
      </c>
      <c r="U27" s="13">
        <f>'Calcs-1'!U25*Assumptions!$D9</f>
        <v>1694000</v>
      </c>
      <c r="V27" s="13">
        <f>'Calcs-1'!V25*Assumptions!$D9</f>
        <v>1694000</v>
      </c>
      <c r="W27" s="13">
        <f>'Calcs-1'!W25*Assumptions!$D9</f>
        <v>1694000</v>
      </c>
      <c r="X27" s="13">
        <f>'Calcs-1'!X25*Assumptions!$D9</f>
        <v>1694000</v>
      </c>
      <c r="Y27" s="13">
        <f>'Calcs-1'!Y25*Assumptions!$D9</f>
        <v>1694000</v>
      </c>
      <c r="Z27" s="13">
        <f>'Calcs-1'!Z25*Assumptions!$D9</f>
        <v>1694000</v>
      </c>
      <c r="AA27" s="13">
        <f>'Calcs-1'!AA25*Assumptions!$D9</f>
        <v>1694000</v>
      </c>
      <c r="AB27" s="13">
        <f>'Calcs-1'!AB25*Assumptions!$D9</f>
        <v>1694000</v>
      </c>
      <c r="AC27" s="13">
        <f>'Calcs-1'!AC25*Assumptions!$D9</f>
        <v>1694000</v>
      </c>
      <c r="AD27" s="13">
        <f>'Calcs-1'!AD25*Assumptions!$D9</f>
        <v>1694000</v>
      </c>
      <c r="AE27" s="13">
        <f>'Calcs-1'!AE25*Assumptions!$D9</f>
        <v>1694000</v>
      </c>
    </row>
    <row r="28">
      <c r="A28" s="12" t="s">
        <v>43</v>
      </c>
      <c r="B28" s="13">
        <f>'Calcs-1'!B26*Assumptions!$D10</f>
        <v>0</v>
      </c>
      <c r="C28" s="13">
        <f>'Calcs-1'!C26*Assumptions!$D10</f>
        <v>0</v>
      </c>
      <c r="D28" s="13">
        <f>'Calcs-1'!D26*Assumptions!$D10</f>
        <v>0</v>
      </c>
      <c r="E28" s="13">
        <f>'Calcs-1'!E26*Assumptions!$D10</f>
        <v>0</v>
      </c>
      <c r="F28" s="13">
        <f>'Calcs-1'!F26*Assumptions!$D10</f>
        <v>0</v>
      </c>
      <c r="G28" s="13">
        <f>'Calcs-1'!G26*Assumptions!$D10</f>
        <v>0</v>
      </c>
      <c r="H28" s="13">
        <f>'Calcs-1'!H26*Assumptions!$D10</f>
        <v>0</v>
      </c>
      <c r="I28" s="13">
        <f>'Calcs-1'!I26*Assumptions!$D10</f>
        <v>0</v>
      </c>
      <c r="J28" s="13">
        <f>'Calcs-1'!J26*Assumptions!$D10</f>
        <v>0</v>
      </c>
      <c r="K28" s="13">
        <f>'Calcs-1'!K26*Assumptions!$D10</f>
        <v>0</v>
      </c>
      <c r="L28" s="13">
        <f>'Calcs-1'!L26*Assumptions!$D10</f>
        <v>0</v>
      </c>
      <c r="M28" s="13">
        <f>'Calcs-1'!M26*Assumptions!$D10</f>
        <v>0</v>
      </c>
      <c r="N28" s="13">
        <f>'Calcs-1'!N26*Assumptions!$D10</f>
        <v>0</v>
      </c>
      <c r="O28" s="13">
        <f>'Calcs-1'!O26*Assumptions!$D10</f>
        <v>0</v>
      </c>
      <c r="P28" s="13">
        <f>'Calcs-1'!P26*Assumptions!$D10</f>
        <v>0</v>
      </c>
      <c r="Q28" s="13">
        <f>'Calcs-1'!Q26*Assumptions!$D10</f>
        <v>0</v>
      </c>
      <c r="R28" s="13">
        <f>'Calcs-1'!R26*Assumptions!$D10</f>
        <v>0</v>
      </c>
      <c r="S28" s="13">
        <f>'Calcs-1'!S26*Assumptions!$D10</f>
        <v>0</v>
      </c>
      <c r="T28" s="13">
        <f>'Calcs-1'!T26*Assumptions!$D10</f>
        <v>0</v>
      </c>
      <c r="U28" s="13">
        <f>'Calcs-1'!U26*Assumptions!$D10</f>
        <v>0</v>
      </c>
      <c r="V28" s="13">
        <f>'Calcs-1'!V26*Assumptions!$D10</f>
        <v>0</v>
      </c>
      <c r="W28" s="13">
        <f>'Calcs-1'!W26*Assumptions!$D10</f>
        <v>0</v>
      </c>
      <c r="X28" s="13">
        <f>'Calcs-1'!X26*Assumptions!$D10</f>
        <v>0</v>
      </c>
      <c r="Y28" s="13">
        <f>'Calcs-1'!Y26*Assumptions!$D10</f>
        <v>0</v>
      </c>
      <c r="Z28" s="13">
        <f>'Calcs-1'!Z26*Assumptions!$D10</f>
        <v>0</v>
      </c>
      <c r="AA28" s="13">
        <f>'Calcs-1'!AA26*Assumptions!$D10</f>
        <v>0</v>
      </c>
      <c r="AB28" s="13">
        <f>'Calcs-1'!AB26*Assumptions!$D10</f>
        <v>0</v>
      </c>
      <c r="AC28" s="13">
        <f>'Calcs-1'!AC26*Assumptions!$D10</f>
        <v>0</v>
      </c>
      <c r="AD28" s="13">
        <f>'Calcs-1'!AD26*Assumptions!$D10</f>
        <v>0</v>
      </c>
      <c r="AE28" s="13">
        <f>'Calcs-1'!AE26*Assumptions!$D10</f>
        <v>0</v>
      </c>
    </row>
    <row r="29">
      <c r="A29" s="12" t="s">
        <v>44</v>
      </c>
      <c r="B29" s="13">
        <f>'Calcs-1'!B27*Assumptions!$D11</f>
        <v>630000</v>
      </c>
      <c r="C29" s="13">
        <f>'Calcs-1'!C27*Assumptions!$D11</f>
        <v>630000</v>
      </c>
      <c r="D29" s="13">
        <f>'Calcs-1'!D27*Assumptions!$D11</f>
        <v>630000</v>
      </c>
      <c r="E29" s="13">
        <f>'Calcs-1'!E27*Assumptions!$D11</f>
        <v>630000</v>
      </c>
      <c r="F29" s="13">
        <f>'Calcs-1'!F27*Assumptions!$D11</f>
        <v>630000</v>
      </c>
      <c r="G29" s="13">
        <f>'Calcs-1'!G27*Assumptions!$D11</f>
        <v>630000</v>
      </c>
      <c r="H29" s="13">
        <f>'Calcs-1'!H27*Assumptions!$D11</f>
        <v>630000</v>
      </c>
      <c r="I29" s="13">
        <f>'Calcs-1'!I27*Assumptions!$D11</f>
        <v>630000</v>
      </c>
      <c r="J29" s="13">
        <f>'Calcs-1'!J27*Assumptions!$D11</f>
        <v>630000</v>
      </c>
      <c r="K29" s="13">
        <f>'Calcs-1'!K27*Assumptions!$D11</f>
        <v>630000</v>
      </c>
      <c r="L29" s="13">
        <f>'Calcs-1'!L27*Assumptions!$D11</f>
        <v>630000</v>
      </c>
      <c r="M29" s="13">
        <f>'Calcs-1'!M27*Assumptions!$D11</f>
        <v>630000</v>
      </c>
      <c r="N29" s="13">
        <f>'Calcs-1'!N27*Assumptions!$D11</f>
        <v>630000</v>
      </c>
      <c r="O29" s="13">
        <f>'Calcs-1'!O27*Assumptions!$D11</f>
        <v>630000</v>
      </c>
      <c r="P29" s="13">
        <f>'Calcs-1'!P27*Assumptions!$D11</f>
        <v>630000</v>
      </c>
      <c r="Q29" s="13">
        <f>'Calcs-1'!Q27*Assumptions!$D11</f>
        <v>630000</v>
      </c>
      <c r="R29" s="13">
        <f>'Calcs-1'!R27*Assumptions!$D11</f>
        <v>630000</v>
      </c>
      <c r="S29" s="13">
        <f>'Calcs-1'!S27*Assumptions!$D11</f>
        <v>630000</v>
      </c>
      <c r="T29" s="13">
        <f>'Calcs-1'!T27*Assumptions!$D11</f>
        <v>630000</v>
      </c>
      <c r="U29" s="13">
        <f>'Calcs-1'!U27*Assumptions!$D11</f>
        <v>630000</v>
      </c>
      <c r="V29" s="13">
        <f>'Calcs-1'!V27*Assumptions!$D11</f>
        <v>630000</v>
      </c>
      <c r="W29" s="13">
        <f>'Calcs-1'!W27*Assumptions!$D11</f>
        <v>630000</v>
      </c>
      <c r="X29" s="13">
        <f>'Calcs-1'!X27*Assumptions!$D11</f>
        <v>630000</v>
      </c>
      <c r="Y29" s="13">
        <f>'Calcs-1'!Y27*Assumptions!$D11</f>
        <v>630000</v>
      </c>
      <c r="Z29" s="13">
        <f>'Calcs-1'!Z27*Assumptions!$D11</f>
        <v>630000</v>
      </c>
      <c r="AA29" s="13">
        <f>'Calcs-1'!AA27*Assumptions!$D11</f>
        <v>630000</v>
      </c>
      <c r="AB29" s="13">
        <f>'Calcs-1'!AB27*Assumptions!$D11</f>
        <v>630000</v>
      </c>
      <c r="AC29" s="13">
        <f>'Calcs-1'!AC27*Assumptions!$D11</f>
        <v>630000</v>
      </c>
      <c r="AD29" s="13">
        <f>'Calcs-1'!AD27*Assumptions!$D11</f>
        <v>630000</v>
      </c>
      <c r="AE29" s="13">
        <f>'Calcs-1'!AE27*Assumptions!$D11</f>
        <v>630000</v>
      </c>
    </row>
    <row r="30">
      <c r="A30" s="12" t="s">
        <v>45</v>
      </c>
      <c r="B30" s="13">
        <f>'Calcs-1'!B28*Assumptions!$D12</f>
        <v>952000</v>
      </c>
      <c r="C30" s="13">
        <f>'Calcs-1'!C28*Assumptions!$D12</f>
        <v>952000</v>
      </c>
      <c r="D30" s="13">
        <f>'Calcs-1'!D28*Assumptions!$D12</f>
        <v>952000</v>
      </c>
      <c r="E30" s="13">
        <f>'Calcs-1'!E28*Assumptions!$D12</f>
        <v>952000</v>
      </c>
      <c r="F30" s="13">
        <f>'Calcs-1'!F28*Assumptions!$D12</f>
        <v>952000</v>
      </c>
      <c r="G30" s="13">
        <f>'Calcs-1'!G28*Assumptions!$D12</f>
        <v>952000</v>
      </c>
      <c r="H30" s="13">
        <f>'Calcs-1'!H28*Assumptions!$D12</f>
        <v>952000</v>
      </c>
      <c r="I30" s="13">
        <f>'Calcs-1'!I28*Assumptions!$D12</f>
        <v>952000</v>
      </c>
      <c r="J30" s="13">
        <f>'Calcs-1'!J28*Assumptions!$D12</f>
        <v>952000</v>
      </c>
      <c r="K30" s="13">
        <f>'Calcs-1'!K28*Assumptions!$D12</f>
        <v>952000</v>
      </c>
      <c r="L30" s="13">
        <f>'Calcs-1'!L28*Assumptions!$D12</f>
        <v>952000</v>
      </c>
      <c r="M30" s="13">
        <f>'Calcs-1'!M28*Assumptions!$D12</f>
        <v>952000</v>
      </c>
      <c r="N30" s="13">
        <f>'Calcs-1'!N28*Assumptions!$D12</f>
        <v>952000</v>
      </c>
      <c r="O30" s="13">
        <f>'Calcs-1'!O28*Assumptions!$D12</f>
        <v>952000</v>
      </c>
      <c r="P30" s="13">
        <f>'Calcs-1'!P28*Assumptions!$D12</f>
        <v>952000</v>
      </c>
      <c r="Q30" s="13">
        <f>'Calcs-1'!Q28*Assumptions!$D12</f>
        <v>952000</v>
      </c>
      <c r="R30" s="13">
        <f>'Calcs-1'!R28*Assumptions!$D12</f>
        <v>952000</v>
      </c>
      <c r="S30" s="13">
        <f>'Calcs-1'!S28*Assumptions!$D12</f>
        <v>952000</v>
      </c>
      <c r="T30" s="13">
        <f>'Calcs-1'!T28*Assumptions!$D12</f>
        <v>952000</v>
      </c>
      <c r="U30" s="13">
        <f>'Calcs-1'!U28*Assumptions!$D12</f>
        <v>952000</v>
      </c>
      <c r="V30" s="13">
        <f>'Calcs-1'!V28*Assumptions!$D12</f>
        <v>952000</v>
      </c>
      <c r="W30" s="13">
        <f>'Calcs-1'!W28*Assumptions!$D12</f>
        <v>952000</v>
      </c>
      <c r="X30" s="13">
        <f>'Calcs-1'!X28*Assumptions!$D12</f>
        <v>952000</v>
      </c>
      <c r="Y30" s="13">
        <f>'Calcs-1'!Y28*Assumptions!$D12</f>
        <v>952000</v>
      </c>
      <c r="Z30" s="13">
        <f>'Calcs-1'!Z28*Assumptions!$D12</f>
        <v>952000</v>
      </c>
      <c r="AA30" s="13">
        <f>'Calcs-1'!AA28*Assumptions!$D12</f>
        <v>952000</v>
      </c>
      <c r="AB30" s="13">
        <f>'Calcs-1'!AB28*Assumptions!$D12</f>
        <v>952000</v>
      </c>
      <c r="AC30" s="13">
        <f>'Calcs-1'!AC28*Assumptions!$D12</f>
        <v>952000</v>
      </c>
      <c r="AD30" s="13">
        <f>'Calcs-1'!AD28*Assumptions!$D12</f>
        <v>952000</v>
      </c>
      <c r="AE30" s="13">
        <f>'Calcs-1'!AE28*Assumptions!$D12</f>
        <v>952000</v>
      </c>
    </row>
    <row r="31">
      <c r="A31" s="12" t="s">
        <v>100</v>
      </c>
      <c r="B31" s="13">
        <f t="shared" ref="B31:AE31" si="5">SUM(B27:B30)</f>
        <v>3276000</v>
      </c>
      <c r="C31" s="13">
        <f t="shared" si="5"/>
        <v>3276000</v>
      </c>
      <c r="D31" s="13">
        <f t="shared" si="5"/>
        <v>3276000</v>
      </c>
      <c r="E31" s="13">
        <f t="shared" si="5"/>
        <v>3276000</v>
      </c>
      <c r="F31" s="13">
        <f t="shared" si="5"/>
        <v>3276000</v>
      </c>
      <c r="G31" s="13">
        <f t="shared" si="5"/>
        <v>3276000</v>
      </c>
      <c r="H31" s="13">
        <f t="shared" si="5"/>
        <v>3276000</v>
      </c>
      <c r="I31" s="13">
        <f t="shared" si="5"/>
        <v>3276000</v>
      </c>
      <c r="J31" s="13">
        <f t="shared" si="5"/>
        <v>3276000</v>
      </c>
      <c r="K31" s="13">
        <f t="shared" si="5"/>
        <v>3276000</v>
      </c>
      <c r="L31" s="13">
        <f t="shared" si="5"/>
        <v>3276000</v>
      </c>
      <c r="M31" s="13">
        <f t="shared" si="5"/>
        <v>3276000</v>
      </c>
      <c r="N31" s="13">
        <f t="shared" si="5"/>
        <v>3276000</v>
      </c>
      <c r="O31" s="13">
        <f t="shared" si="5"/>
        <v>3276000</v>
      </c>
      <c r="P31" s="13">
        <f t="shared" si="5"/>
        <v>3276000</v>
      </c>
      <c r="Q31" s="13">
        <f t="shared" si="5"/>
        <v>3276000</v>
      </c>
      <c r="R31" s="13">
        <f t="shared" si="5"/>
        <v>3276000</v>
      </c>
      <c r="S31" s="13">
        <f t="shared" si="5"/>
        <v>3276000</v>
      </c>
      <c r="T31" s="13">
        <f t="shared" si="5"/>
        <v>3276000</v>
      </c>
      <c r="U31" s="13">
        <f t="shared" si="5"/>
        <v>3276000</v>
      </c>
      <c r="V31" s="13">
        <f t="shared" si="5"/>
        <v>3276000</v>
      </c>
      <c r="W31" s="13">
        <f t="shared" si="5"/>
        <v>3276000</v>
      </c>
      <c r="X31" s="13">
        <f t="shared" si="5"/>
        <v>3276000</v>
      </c>
      <c r="Y31" s="13">
        <f t="shared" si="5"/>
        <v>3276000</v>
      </c>
      <c r="Z31" s="13">
        <f t="shared" si="5"/>
        <v>3276000</v>
      </c>
      <c r="AA31" s="13">
        <f t="shared" si="5"/>
        <v>3276000</v>
      </c>
      <c r="AB31" s="13">
        <f t="shared" si="5"/>
        <v>3276000</v>
      </c>
      <c r="AC31" s="13">
        <f t="shared" si="5"/>
        <v>3276000</v>
      </c>
      <c r="AD31" s="13">
        <f t="shared" si="5"/>
        <v>3276000</v>
      </c>
      <c r="AE31" s="13">
        <f t="shared" si="5"/>
        <v>3276000</v>
      </c>
    </row>
    <row r="33">
      <c r="A33" s="12" t="s">
        <v>100</v>
      </c>
      <c r="B33" s="13">
        <f t="shared" ref="B33:AE33" si="6">B25+B31</f>
        <v>6373500</v>
      </c>
      <c r="C33" s="13">
        <f t="shared" si="6"/>
        <v>6373500</v>
      </c>
      <c r="D33" s="13">
        <f t="shared" si="6"/>
        <v>6373500</v>
      </c>
      <c r="E33" s="13">
        <f t="shared" si="6"/>
        <v>6373500</v>
      </c>
      <c r="F33" s="13">
        <f t="shared" si="6"/>
        <v>6373500</v>
      </c>
      <c r="G33" s="13">
        <f t="shared" si="6"/>
        <v>6373500</v>
      </c>
      <c r="H33" s="13">
        <f t="shared" si="6"/>
        <v>6373500</v>
      </c>
      <c r="I33" s="13">
        <f t="shared" si="6"/>
        <v>6373500</v>
      </c>
      <c r="J33" s="13">
        <f t="shared" si="6"/>
        <v>6373500</v>
      </c>
      <c r="K33" s="13">
        <f t="shared" si="6"/>
        <v>6373500</v>
      </c>
      <c r="L33" s="13">
        <f t="shared" si="6"/>
        <v>6373500</v>
      </c>
      <c r="M33" s="13">
        <f t="shared" si="6"/>
        <v>6373500</v>
      </c>
      <c r="N33" s="13">
        <f t="shared" si="6"/>
        <v>6373500</v>
      </c>
      <c r="O33" s="13">
        <f t="shared" si="6"/>
        <v>6373500</v>
      </c>
      <c r="P33" s="13">
        <f t="shared" si="6"/>
        <v>6373500</v>
      </c>
      <c r="Q33" s="13">
        <f t="shared" si="6"/>
        <v>6373500</v>
      </c>
      <c r="R33" s="13">
        <f t="shared" si="6"/>
        <v>6373500</v>
      </c>
      <c r="S33" s="13">
        <f t="shared" si="6"/>
        <v>6373500</v>
      </c>
      <c r="T33" s="13">
        <f t="shared" si="6"/>
        <v>6373500</v>
      </c>
      <c r="U33" s="13">
        <f t="shared" si="6"/>
        <v>6373500</v>
      </c>
      <c r="V33" s="13">
        <f t="shared" si="6"/>
        <v>6373500</v>
      </c>
      <c r="W33" s="13">
        <f t="shared" si="6"/>
        <v>6373500</v>
      </c>
      <c r="X33" s="13">
        <f t="shared" si="6"/>
        <v>6373500</v>
      </c>
      <c r="Y33" s="13">
        <f t="shared" si="6"/>
        <v>6373500</v>
      </c>
      <c r="Z33" s="13">
        <f t="shared" si="6"/>
        <v>6373500</v>
      </c>
      <c r="AA33" s="13">
        <f t="shared" si="6"/>
        <v>6373500</v>
      </c>
      <c r="AB33" s="13">
        <f t="shared" si="6"/>
        <v>6373500</v>
      </c>
      <c r="AC33" s="13">
        <f t="shared" si="6"/>
        <v>6373500</v>
      </c>
      <c r="AD33" s="13">
        <f t="shared" si="6"/>
        <v>6373500</v>
      </c>
      <c r="AE33" s="13">
        <f t="shared" si="6"/>
        <v>6373500</v>
      </c>
    </row>
    <row r="35">
      <c r="A35" s="12" t="s">
        <v>52</v>
      </c>
    </row>
    <row r="36">
      <c r="A36" s="12" t="s">
        <v>54</v>
      </c>
      <c r="B36" s="13">
        <f>Assumptions!$B21</f>
        <v>58000</v>
      </c>
      <c r="C36" s="13">
        <f>Assumptions!$B21</f>
        <v>58000</v>
      </c>
      <c r="D36" s="13">
        <f>Assumptions!$B21</f>
        <v>58000</v>
      </c>
      <c r="E36" s="13">
        <f>Assumptions!$B21</f>
        <v>58000</v>
      </c>
      <c r="F36" s="13">
        <f>Assumptions!$B21</f>
        <v>58000</v>
      </c>
      <c r="G36" s="13">
        <f>Assumptions!$B21</f>
        <v>58000</v>
      </c>
      <c r="H36" s="13">
        <f>Assumptions!$B21</f>
        <v>58000</v>
      </c>
      <c r="I36" s="13">
        <f>Assumptions!$B21</f>
        <v>58000</v>
      </c>
      <c r="J36" s="13">
        <f>Assumptions!$B21</f>
        <v>58000</v>
      </c>
      <c r="K36" s="13">
        <f>Assumptions!$B21</f>
        <v>58000</v>
      </c>
      <c r="L36" s="13">
        <f>Assumptions!$B21</f>
        <v>58000</v>
      </c>
      <c r="M36" s="13">
        <f>Assumptions!$B21</f>
        <v>58000</v>
      </c>
      <c r="N36" s="13">
        <f>Assumptions!$B21</f>
        <v>58000</v>
      </c>
      <c r="O36" s="13">
        <f>Assumptions!$B21</f>
        <v>58000</v>
      </c>
      <c r="P36" s="13">
        <f>Assumptions!$B21</f>
        <v>58000</v>
      </c>
      <c r="Q36" s="13">
        <f>Assumptions!$B21</f>
        <v>58000</v>
      </c>
      <c r="R36" s="13">
        <f>Assumptions!$B21</f>
        <v>58000</v>
      </c>
      <c r="S36" s="13">
        <f>Assumptions!$B21</f>
        <v>58000</v>
      </c>
      <c r="T36" s="13">
        <f>Assumptions!$B21</f>
        <v>58000</v>
      </c>
      <c r="U36" s="13">
        <f>Assumptions!$B21</f>
        <v>58000</v>
      </c>
      <c r="V36" s="13">
        <f>Assumptions!$B21</f>
        <v>58000</v>
      </c>
      <c r="W36" s="13">
        <f>Assumptions!$B21</f>
        <v>58000</v>
      </c>
      <c r="X36" s="13">
        <f>Assumptions!$B21</f>
        <v>58000</v>
      </c>
      <c r="Y36" s="13">
        <f>Assumptions!$B21</f>
        <v>58000</v>
      </c>
      <c r="Z36" s="13">
        <f>Assumptions!$B21</f>
        <v>58000</v>
      </c>
      <c r="AA36" s="13">
        <f>Assumptions!$B21</f>
        <v>58000</v>
      </c>
      <c r="AB36" s="13">
        <f>Assumptions!$B21</f>
        <v>58000</v>
      </c>
      <c r="AC36" s="13">
        <f>Assumptions!$B21</f>
        <v>58000</v>
      </c>
      <c r="AD36" s="13">
        <f>Assumptions!$B21</f>
        <v>58000</v>
      </c>
      <c r="AE36" s="13">
        <f>Assumptions!$B21</f>
        <v>58000</v>
      </c>
    </row>
    <row r="37">
      <c r="A37" s="12" t="s">
        <v>56</v>
      </c>
      <c r="B37" s="13">
        <f>Assumptions!$B22</f>
        <v>18000</v>
      </c>
      <c r="C37" s="13">
        <f>Assumptions!$B22</f>
        <v>18000</v>
      </c>
      <c r="D37" s="13">
        <f>Assumptions!$B22</f>
        <v>18000</v>
      </c>
      <c r="E37" s="13">
        <f>Assumptions!$B22</f>
        <v>18000</v>
      </c>
      <c r="F37" s="13">
        <f>Assumptions!$B22</f>
        <v>18000</v>
      </c>
      <c r="G37" s="13">
        <f>Assumptions!$B22</f>
        <v>18000</v>
      </c>
      <c r="H37" s="13">
        <f>Assumptions!$B22</f>
        <v>18000</v>
      </c>
      <c r="I37" s="13">
        <f>Assumptions!$B22</f>
        <v>18000</v>
      </c>
      <c r="J37" s="13">
        <f>Assumptions!$B22</f>
        <v>18000</v>
      </c>
      <c r="K37" s="13">
        <f>Assumptions!$B22</f>
        <v>18000</v>
      </c>
      <c r="L37" s="13">
        <f>Assumptions!$B22</f>
        <v>18000</v>
      </c>
      <c r="M37" s="13">
        <f>Assumptions!$B22</f>
        <v>18000</v>
      </c>
      <c r="N37" s="13">
        <f>Assumptions!$B22</f>
        <v>18000</v>
      </c>
      <c r="O37" s="13">
        <f>Assumptions!$B22</f>
        <v>18000</v>
      </c>
      <c r="P37" s="13">
        <f>Assumptions!$B22</f>
        <v>18000</v>
      </c>
      <c r="Q37" s="13">
        <f>Assumptions!$B22</f>
        <v>18000</v>
      </c>
      <c r="R37" s="13">
        <f>Assumptions!$B22</f>
        <v>18000</v>
      </c>
      <c r="S37" s="13">
        <f>Assumptions!$B22</f>
        <v>18000</v>
      </c>
      <c r="T37" s="13">
        <f>Assumptions!$B22</f>
        <v>18000</v>
      </c>
      <c r="U37" s="13">
        <f>Assumptions!$B22</f>
        <v>18000</v>
      </c>
      <c r="V37" s="13">
        <f>Assumptions!$B22</f>
        <v>18000</v>
      </c>
      <c r="W37" s="13">
        <f>Assumptions!$B22</f>
        <v>18000</v>
      </c>
      <c r="X37" s="13">
        <f>Assumptions!$B22</f>
        <v>18000</v>
      </c>
      <c r="Y37" s="13">
        <f>Assumptions!$B22</f>
        <v>18000</v>
      </c>
      <c r="Z37" s="13">
        <f>Assumptions!$B22</f>
        <v>18000</v>
      </c>
      <c r="AA37" s="13">
        <f>Assumptions!$B22</f>
        <v>18000</v>
      </c>
      <c r="AB37" s="13">
        <f>Assumptions!$B22</f>
        <v>18000</v>
      </c>
      <c r="AC37" s="13">
        <f>Assumptions!$B22</f>
        <v>18000</v>
      </c>
      <c r="AD37" s="13">
        <f>Assumptions!$B22</f>
        <v>18000</v>
      </c>
      <c r="AE37" s="13">
        <f>Assumptions!$B22</f>
        <v>18000</v>
      </c>
    </row>
    <row r="38">
      <c r="A38" s="12" t="s">
        <v>103</v>
      </c>
      <c r="B38" s="14">
        <f>Depreciation!B14</f>
        <v>25714.28571</v>
      </c>
      <c r="C38" s="14">
        <f>Depreciation!C14</f>
        <v>25714.28571</v>
      </c>
      <c r="D38" s="14">
        <f>Depreciation!D14</f>
        <v>34285.71429</v>
      </c>
      <c r="E38" s="14">
        <f>Depreciation!E14</f>
        <v>37507.93651</v>
      </c>
      <c r="F38" s="14">
        <f>Depreciation!F14</f>
        <v>37507.93651</v>
      </c>
      <c r="G38" s="14">
        <f>Depreciation!G14</f>
        <v>37507.93651</v>
      </c>
      <c r="H38" s="14">
        <f>Depreciation!H14</f>
        <v>50007.93651</v>
      </c>
      <c r="I38" s="14">
        <f>Depreciation!I14</f>
        <v>50007.93651</v>
      </c>
      <c r="J38" s="14">
        <f>Depreciation!J14</f>
        <v>68428.98914</v>
      </c>
      <c r="K38" s="14">
        <f>Depreciation!K14</f>
        <v>68428.98914</v>
      </c>
      <c r="L38" s="14">
        <f>Depreciation!L14</f>
        <v>68428.98914</v>
      </c>
      <c r="M38" s="14">
        <f>Depreciation!M14</f>
        <v>68428.98914</v>
      </c>
      <c r="N38" s="14">
        <f>Depreciation!N14</f>
        <v>68428.98914</v>
      </c>
      <c r="O38" s="14">
        <f>Depreciation!O14</f>
        <v>68428.98914</v>
      </c>
      <c r="P38" s="14">
        <f>Depreciation!P14</f>
        <v>59857.56057</v>
      </c>
      <c r="Q38" s="14">
        <f>Depreciation!Q14</f>
        <v>59857.56057</v>
      </c>
      <c r="R38" s="14">
        <f>Depreciation!R14</f>
        <v>51286.132</v>
      </c>
      <c r="S38" s="14">
        <f>Depreciation!S14</f>
        <v>51286.132</v>
      </c>
      <c r="T38" s="14">
        <f>Depreciation!T14</f>
        <v>51286.132</v>
      </c>
      <c r="U38" s="14">
        <f>Depreciation!U14</f>
        <v>51286.132</v>
      </c>
      <c r="V38" s="14">
        <f>Depreciation!V14</f>
        <v>54508.35422</v>
      </c>
      <c r="W38" s="14">
        <f>Depreciation!W14</f>
        <v>51286.132</v>
      </c>
      <c r="X38" s="14">
        <f>Depreciation!X14</f>
        <v>51286.132</v>
      </c>
      <c r="Y38" s="14">
        <f>Depreciation!Y14</f>
        <v>59857.56057</v>
      </c>
      <c r="Z38" s="14">
        <f>Depreciation!Z14</f>
        <v>59857.56057</v>
      </c>
      <c r="AA38" s="14">
        <f>Depreciation!AA14</f>
        <v>59857.56057</v>
      </c>
      <c r="AB38" s="14">
        <f>Depreciation!AB14</f>
        <v>78278.6132</v>
      </c>
      <c r="AC38" s="14">
        <f>Depreciation!AC14</f>
        <v>59857.56057</v>
      </c>
      <c r="AD38" s="14">
        <f>Depreciation!AD14</f>
        <v>42714.70343</v>
      </c>
      <c r="AE38" s="14">
        <f>Depreciation!AE14</f>
        <v>42714.70343</v>
      </c>
    </row>
    <row r="39">
      <c r="A39" s="12" t="s">
        <v>100</v>
      </c>
      <c r="B39" s="14">
        <f t="shared" ref="B39:AE39" si="7">SUM(B36:B38)</f>
        <v>101714.2857</v>
      </c>
      <c r="C39" s="14">
        <f t="shared" si="7"/>
        <v>101714.2857</v>
      </c>
      <c r="D39" s="14">
        <f t="shared" si="7"/>
        <v>110285.7143</v>
      </c>
      <c r="E39" s="14">
        <f t="shared" si="7"/>
        <v>113507.9365</v>
      </c>
      <c r="F39" s="14">
        <f t="shared" si="7"/>
        <v>113507.9365</v>
      </c>
      <c r="G39" s="14">
        <f t="shared" si="7"/>
        <v>113507.9365</v>
      </c>
      <c r="H39" s="14">
        <f t="shared" si="7"/>
        <v>126007.9365</v>
      </c>
      <c r="I39" s="14">
        <f t="shared" si="7"/>
        <v>126007.9365</v>
      </c>
      <c r="J39" s="14">
        <f t="shared" si="7"/>
        <v>144428.9891</v>
      </c>
      <c r="K39" s="14">
        <f t="shared" si="7"/>
        <v>144428.9891</v>
      </c>
      <c r="L39" s="14">
        <f t="shared" si="7"/>
        <v>144428.9891</v>
      </c>
      <c r="M39" s="14">
        <f t="shared" si="7"/>
        <v>144428.9891</v>
      </c>
      <c r="N39" s="14">
        <f t="shared" si="7"/>
        <v>144428.9891</v>
      </c>
      <c r="O39" s="14">
        <f t="shared" si="7"/>
        <v>144428.9891</v>
      </c>
      <c r="P39" s="14">
        <f t="shared" si="7"/>
        <v>135857.5606</v>
      </c>
      <c r="Q39" s="14">
        <f t="shared" si="7"/>
        <v>135857.5606</v>
      </c>
      <c r="R39" s="14">
        <f t="shared" si="7"/>
        <v>127286.132</v>
      </c>
      <c r="S39" s="14">
        <f t="shared" si="7"/>
        <v>127286.132</v>
      </c>
      <c r="T39" s="14">
        <f t="shared" si="7"/>
        <v>127286.132</v>
      </c>
      <c r="U39" s="14">
        <f t="shared" si="7"/>
        <v>127286.132</v>
      </c>
      <c r="V39" s="14">
        <f t="shared" si="7"/>
        <v>130508.3542</v>
      </c>
      <c r="W39" s="14">
        <f t="shared" si="7"/>
        <v>127286.132</v>
      </c>
      <c r="X39" s="14">
        <f t="shared" si="7"/>
        <v>127286.132</v>
      </c>
      <c r="Y39" s="14">
        <f t="shared" si="7"/>
        <v>135857.5606</v>
      </c>
      <c r="Z39" s="14">
        <f t="shared" si="7"/>
        <v>135857.5606</v>
      </c>
      <c r="AA39" s="14">
        <f t="shared" si="7"/>
        <v>135857.5606</v>
      </c>
      <c r="AB39" s="14">
        <f t="shared" si="7"/>
        <v>154278.6132</v>
      </c>
      <c r="AC39" s="14">
        <f t="shared" si="7"/>
        <v>135857.5606</v>
      </c>
      <c r="AD39" s="14">
        <f t="shared" si="7"/>
        <v>118714.7034</v>
      </c>
      <c r="AE39" s="14">
        <f t="shared" si="7"/>
        <v>118714.7034</v>
      </c>
    </row>
    <row r="40">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row>
    <row r="41">
      <c r="A41" s="12" t="s">
        <v>108</v>
      </c>
      <c r="B41" s="14">
        <f t="shared" ref="B41:AE41" si="8">B33+B39</f>
        <v>6475214.286</v>
      </c>
      <c r="C41" s="14">
        <f t="shared" si="8"/>
        <v>6475214.286</v>
      </c>
      <c r="D41" s="14">
        <f t="shared" si="8"/>
        <v>6483785.714</v>
      </c>
      <c r="E41" s="14">
        <f t="shared" si="8"/>
        <v>6487007.937</v>
      </c>
      <c r="F41" s="14">
        <f t="shared" si="8"/>
        <v>6487007.937</v>
      </c>
      <c r="G41" s="14">
        <f t="shared" si="8"/>
        <v>6487007.937</v>
      </c>
      <c r="H41" s="14">
        <f t="shared" si="8"/>
        <v>6499507.937</v>
      </c>
      <c r="I41" s="14">
        <f t="shared" si="8"/>
        <v>6499507.937</v>
      </c>
      <c r="J41" s="14">
        <f t="shared" si="8"/>
        <v>6517928.989</v>
      </c>
      <c r="K41" s="14">
        <f t="shared" si="8"/>
        <v>6517928.989</v>
      </c>
      <c r="L41" s="14">
        <f t="shared" si="8"/>
        <v>6517928.989</v>
      </c>
      <c r="M41" s="14">
        <f t="shared" si="8"/>
        <v>6517928.989</v>
      </c>
      <c r="N41" s="14">
        <f t="shared" si="8"/>
        <v>6517928.989</v>
      </c>
      <c r="O41" s="14">
        <f t="shared" si="8"/>
        <v>6517928.989</v>
      </c>
      <c r="P41" s="14">
        <f t="shared" si="8"/>
        <v>6509357.561</v>
      </c>
      <c r="Q41" s="14">
        <f t="shared" si="8"/>
        <v>6509357.561</v>
      </c>
      <c r="R41" s="14">
        <f t="shared" si="8"/>
        <v>6500786.132</v>
      </c>
      <c r="S41" s="14">
        <f t="shared" si="8"/>
        <v>6500786.132</v>
      </c>
      <c r="T41" s="14">
        <f t="shared" si="8"/>
        <v>6500786.132</v>
      </c>
      <c r="U41" s="14">
        <f t="shared" si="8"/>
        <v>6500786.132</v>
      </c>
      <c r="V41" s="14">
        <f t="shared" si="8"/>
        <v>6504008.354</v>
      </c>
      <c r="W41" s="14">
        <f t="shared" si="8"/>
        <v>6500786.132</v>
      </c>
      <c r="X41" s="14">
        <f t="shared" si="8"/>
        <v>6500786.132</v>
      </c>
      <c r="Y41" s="14">
        <f t="shared" si="8"/>
        <v>6509357.561</v>
      </c>
      <c r="Z41" s="14">
        <f t="shared" si="8"/>
        <v>6509357.561</v>
      </c>
      <c r="AA41" s="14">
        <f t="shared" si="8"/>
        <v>6509357.561</v>
      </c>
      <c r="AB41" s="14">
        <f t="shared" si="8"/>
        <v>6527778.613</v>
      </c>
      <c r="AC41" s="14">
        <f t="shared" si="8"/>
        <v>6509357.561</v>
      </c>
      <c r="AD41" s="14">
        <f t="shared" si="8"/>
        <v>6492214.703</v>
      </c>
      <c r="AE41" s="14">
        <f t="shared" si="8"/>
        <v>6492214.703</v>
      </c>
    </row>
    <row r="42">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row>
    <row r="43">
      <c r="A43" s="12" t="s">
        <v>109</v>
      </c>
      <c r="B43" s="14">
        <f t="shared" ref="B43:AE43" si="9">B17-B41</f>
        <v>10364785.71</v>
      </c>
      <c r="C43" s="14">
        <f t="shared" si="9"/>
        <v>10364785.71</v>
      </c>
      <c r="D43" s="14">
        <f t="shared" si="9"/>
        <v>10356214.29</v>
      </c>
      <c r="E43" s="14">
        <f t="shared" si="9"/>
        <v>10352992.06</v>
      </c>
      <c r="F43" s="14">
        <f t="shared" si="9"/>
        <v>10352992.06</v>
      </c>
      <c r="G43" s="14">
        <f t="shared" si="9"/>
        <v>10352992.06</v>
      </c>
      <c r="H43" s="14">
        <f t="shared" si="9"/>
        <v>10340492.06</v>
      </c>
      <c r="I43" s="14">
        <f t="shared" si="9"/>
        <v>10340492.06</v>
      </c>
      <c r="J43" s="14">
        <f t="shared" si="9"/>
        <v>10322071.01</v>
      </c>
      <c r="K43" s="14">
        <f t="shared" si="9"/>
        <v>10322071.01</v>
      </c>
      <c r="L43" s="14">
        <f t="shared" si="9"/>
        <v>10322071.01</v>
      </c>
      <c r="M43" s="14">
        <f t="shared" si="9"/>
        <v>10322071.01</v>
      </c>
      <c r="N43" s="14">
        <f t="shared" si="9"/>
        <v>10322071.01</v>
      </c>
      <c r="O43" s="14">
        <f t="shared" si="9"/>
        <v>10322071.01</v>
      </c>
      <c r="P43" s="14">
        <f t="shared" si="9"/>
        <v>10330642.44</v>
      </c>
      <c r="Q43" s="14">
        <f t="shared" si="9"/>
        <v>10330642.44</v>
      </c>
      <c r="R43" s="14">
        <f t="shared" si="9"/>
        <v>10339213.87</v>
      </c>
      <c r="S43" s="14">
        <f t="shared" si="9"/>
        <v>10339213.87</v>
      </c>
      <c r="T43" s="14">
        <f t="shared" si="9"/>
        <v>10339213.87</v>
      </c>
      <c r="U43" s="14">
        <f t="shared" si="9"/>
        <v>10339213.87</v>
      </c>
      <c r="V43" s="14">
        <f t="shared" si="9"/>
        <v>10335991.65</v>
      </c>
      <c r="W43" s="14">
        <f t="shared" si="9"/>
        <v>10339213.87</v>
      </c>
      <c r="X43" s="14">
        <f t="shared" si="9"/>
        <v>10339213.87</v>
      </c>
      <c r="Y43" s="14">
        <f t="shared" si="9"/>
        <v>10330642.44</v>
      </c>
      <c r="Z43" s="14">
        <f t="shared" si="9"/>
        <v>10330642.44</v>
      </c>
      <c r="AA43" s="14">
        <f t="shared" si="9"/>
        <v>10330642.44</v>
      </c>
      <c r="AB43" s="14">
        <f t="shared" si="9"/>
        <v>10312221.39</v>
      </c>
      <c r="AC43" s="14">
        <f t="shared" si="9"/>
        <v>10330642.44</v>
      </c>
      <c r="AD43" s="14">
        <f t="shared" si="9"/>
        <v>10347785.3</v>
      </c>
      <c r="AE43" s="14">
        <f t="shared" si="9"/>
        <v>10347785.3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69</v>
      </c>
      <c r="C1" s="12" t="s">
        <v>70</v>
      </c>
      <c r="D1" s="12" t="s">
        <v>71</v>
      </c>
      <c r="E1" s="12" t="s">
        <v>72</v>
      </c>
      <c r="F1" s="12" t="s">
        <v>73</v>
      </c>
      <c r="G1" s="12" t="s">
        <v>74</v>
      </c>
      <c r="H1" s="12" t="s">
        <v>75</v>
      </c>
      <c r="I1" s="12" t="s">
        <v>76</v>
      </c>
      <c r="J1" s="12" t="s">
        <v>77</v>
      </c>
      <c r="K1" s="12" t="s">
        <v>78</v>
      </c>
      <c r="L1" s="12" t="s">
        <v>79</v>
      </c>
      <c r="M1" s="12" t="s">
        <v>80</v>
      </c>
      <c r="N1" s="12" t="s">
        <v>81</v>
      </c>
      <c r="O1" s="12" t="s">
        <v>82</v>
      </c>
      <c r="P1" s="12" t="s">
        <v>83</v>
      </c>
      <c r="Q1" s="12" t="s">
        <v>84</v>
      </c>
      <c r="R1" s="12" t="s">
        <v>85</v>
      </c>
      <c r="S1" s="12" t="s">
        <v>86</v>
      </c>
      <c r="T1" s="12" t="s">
        <v>87</v>
      </c>
      <c r="U1" s="12" t="s">
        <v>88</v>
      </c>
      <c r="V1" s="12" t="s">
        <v>89</v>
      </c>
      <c r="W1" s="12" t="s">
        <v>90</v>
      </c>
      <c r="X1" s="12" t="s">
        <v>91</v>
      </c>
      <c r="Y1" s="12" t="s">
        <v>92</v>
      </c>
      <c r="Z1" s="12" t="s">
        <v>93</v>
      </c>
      <c r="AA1" s="12" t="s">
        <v>94</v>
      </c>
      <c r="AB1" s="12" t="s">
        <v>95</v>
      </c>
      <c r="AC1" s="12" t="s">
        <v>96</v>
      </c>
      <c r="AD1" s="12" t="s">
        <v>97</v>
      </c>
      <c r="AE1" s="12" t="s">
        <v>98</v>
      </c>
    </row>
    <row r="2">
      <c r="A2" s="12" t="s">
        <v>110</v>
      </c>
    </row>
    <row r="3">
      <c r="A3" s="12" t="s">
        <v>42</v>
      </c>
      <c r="B3" s="13">
        <f>'Calcs-1'!B37*Assumptions!$D9</f>
        <v>3410000</v>
      </c>
      <c r="C3" s="13">
        <f>'Calcs-1'!C37*Assumptions!$D9</f>
        <v>3410000</v>
      </c>
      <c r="D3" s="13">
        <f>'Calcs-1'!D37*Assumptions!$D9</f>
        <v>3410000</v>
      </c>
      <c r="E3" s="13">
        <f>'Calcs-1'!E37*Assumptions!$D9</f>
        <v>3410000</v>
      </c>
      <c r="F3" s="13">
        <f>'Calcs-1'!F37*Assumptions!$D9</f>
        <v>3410000</v>
      </c>
      <c r="G3" s="13">
        <f>'Calcs-1'!G37*Assumptions!$D9</f>
        <v>3410000</v>
      </c>
      <c r="H3" s="13">
        <f>'Calcs-1'!H37*Assumptions!$D9</f>
        <v>3410000</v>
      </c>
      <c r="I3" s="13">
        <f>'Calcs-1'!I37*Assumptions!$D9</f>
        <v>3410000</v>
      </c>
      <c r="J3" s="13">
        <f>'Calcs-1'!J37*Assumptions!$D9</f>
        <v>3410000</v>
      </c>
      <c r="K3" s="13">
        <f>'Calcs-1'!K37*Assumptions!$D9</f>
        <v>3410000</v>
      </c>
      <c r="L3" s="13">
        <f>'Calcs-1'!L37*Assumptions!$D9</f>
        <v>3410000</v>
      </c>
      <c r="M3" s="13">
        <f>'Calcs-1'!M37*Assumptions!$D9</f>
        <v>3410000</v>
      </c>
      <c r="N3" s="13">
        <f>'Calcs-1'!N37*Assumptions!$D9</f>
        <v>3410000</v>
      </c>
      <c r="O3" s="13">
        <f>'Calcs-1'!O37*Assumptions!$D9</f>
        <v>3410000</v>
      </c>
      <c r="P3" s="13">
        <f>'Calcs-1'!P37*Assumptions!$D9</f>
        <v>3410000</v>
      </c>
      <c r="Q3" s="13">
        <f>'Calcs-1'!Q37*Assumptions!$D9</f>
        <v>3410000</v>
      </c>
      <c r="R3" s="13">
        <f>'Calcs-1'!R37*Assumptions!$D9</f>
        <v>3410000</v>
      </c>
      <c r="S3" s="13">
        <f>'Calcs-1'!S37*Assumptions!$D9</f>
        <v>3410000</v>
      </c>
      <c r="T3" s="13">
        <f>'Calcs-1'!T37*Assumptions!$D9</f>
        <v>3410000</v>
      </c>
      <c r="U3" s="13">
        <f>'Calcs-1'!U37*Assumptions!$D9</f>
        <v>3410000</v>
      </c>
      <c r="V3" s="13">
        <f>'Calcs-1'!V37*Assumptions!$D9</f>
        <v>3410000</v>
      </c>
      <c r="W3" s="13">
        <f>'Calcs-1'!W37*Assumptions!$D9</f>
        <v>3410000</v>
      </c>
      <c r="X3" s="13">
        <f>'Calcs-1'!X37*Assumptions!$D9</f>
        <v>3410000</v>
      </c>
      <c r="Y3" s="13">
        <f>'Calcs-1'!Y37*Assumptions!$D9</f>
        <v>3410000</v>
      </c>
      <c r="Z3" s="13">
        <f>'Calcs-1'!Z37*Assumptions!$D9</f>
        <v>3410000</v>
      </c>
      <c r="AA3" s="13">
        <f>'Calcs-1'!AA37*Assumptions!$D9</f>
        <v>3410000</v>
      </c>
      <c r="AB3" s="13">
        <f>'Calcs-1'!AB37*Assumptions!$D9</f>
        <v>3410000</v>
      </c>
      <c r="AC3" s="13">
        <f>'Calcs-1'!AC37*Assumptions!$D9</f>
        <v>3410000</v>
      </c>
      <c r="AD3" s="13">
        <f>'Calcs-1'!AD37*Assumptions!$D9</f>
        <v>3410000</v>
      </c>
      <c r="AE3" s="13">
        <f>'Calcs-1'!AE37*Assumptions!$D9</f>
        <v>3410000</v>
      </c>
    </row>
    <row r="4">
      <c r="A4" s="12" t="s">
        <v>43</v>
      </c>
      <c r="B4" s="13">
        <f>'Calcs-1'!B38*Assumptions!$D10</f>
        <v>1040000</v>
      </c>
      <c r="C4" s="13">
        <f>'Calcs-1'!C38*Assumptions!$D10</f>
        <v>1040000</v>
      </c>
      <c r="D4" s="13">
        <f>'Calcs-1'!D38*Assumptions!$D10</f>
        <v>1040000</v>
      </c>
      <c r="E4" s="13">
        <f>'Calcs-1'!E38*Assumptions!$D10</f>
        <v>1040000</v>
      </c>
      <c r="F4" s="13">
        <f>'Calcs-1'!F38*Assumptions!$D10</f>
        <v>1040000</v>
      </c>
      <c r="G4" s="13">
        <f>'Calcs-1'!G38*Assumptions!$D10</f>
        <v>1040000</v>
      </c>
      <c r="H4" s="13">
        <f>'Calcs-1'!H38*Assumptions!$D10</f>
        <v>1040000</v>
      </c>
      <c r="I4" s="13">
        <f>'Calcs-1'!I38*Assumptions!$D10</f>
        <v>1040000</v>
      </c>
      <c r="J4" s="13">
        <f>'Calcs-1'!J38*Assumptions!$D10</f>
        <v>1040000</v>
      </c>
      <c r="K4" s="13">
        <f>'Calcs-1'!K38*Assumptions!$D10</f>
        <v>1040000</v>
      </c>
      <c r="L4" s="13">
        <f>'Calcs-1'!L38*Assumptions!$D10</f>
        <v>1040000</v>
      </c>
      <c r="M4" s="13">
        <f>'Calcs-1'!M38*Assumptions!$D10</f>
        <v>1040000</v>
      </c>
      <c r="N4" s="13">
        <f>'Calcs-1'!N38*Assumptions!$D10</f>
        <v>1040000</v>
      </c>
      <c r="O4" s="13">
        <f>'Calcs-1'!O38*Assumptions!$D10</f>
        <v>1040000</v>
      </c>
      <c r="P4" s="13">
        <f>'Calcs-1'!P38*Assumptions!$D10</f>
        <v>1040000</v>
      </c>
      <c r="Q4" s="13">
        <f>'Calcs-1'!Q38*Assumptions!$D10</f>
        <v>1040000</v>
      </c>
      <c r="R4" s="13">
        <f>'Calcs-1'!R38*Assumptions!$D10</f>
        <v>1040000</v>
      </c>
      <c r="S4" s="13">
        <f>'Calcs-1'!S38*Assumptions!$D10</f>
        <v>1040000</v>
      </c>
      <c r="T4" s="13">
        <f>'Calcs-1'!T38*Assumptions!$D10</f>
        <v>1040000</v>
      </c>
      <c r="U4" s="13">
        <f>'Calcs-1'!U38*Assumptions!$D10</f>
        <v>1040000</v>
      </c>
      <c r="V4" s="13">
        <f>'Calcs-1'!V38*Assumptions!$D10</f>
        <v>1040000</v>
      </c>
      <c r="W4" s="13">
        <f>'Calcs-1'!W38*Assumptions!$D10</f>
        <v>1040000</v>
      </c>
      <c r="X4" s="13">
        <f>'Calcs-1'!X38*Assumptions!$D10</f>
        <v>1040000</v>
      </c>
      <c r="Y4" s="13">
        <f>'Calcs-1'!Y38*Assumptions!$D10</f>
        <v>1040000</v>
      </c>
      <c r="Z4" s="13">
        <f>'Calcs-1'!Z38*Assumptions!$D10</f>
        <v>1040000</v>
      </c>
      <c r="AA4" s="13">
        <f>'Calcs-1'!AA38*Assumptions!$D10</f>
        <v>1040000</v>
      </c>
      <c r="AB4" s="13">
        <f>'Calcs-1'!AB38*Assumptions!$D10</f>
        <v>1040000</v>
      </c>
      <c r="AC4" s="13">
        <f>'Calcs-1'!AC38*Assumptions!$D10</f>
        <v>1040000</v>
      </c>
      <c r="AD4" s="13">
        <f>'Calcs-1'!AD38*Assumptions!$D10</f>
        <v>1040000</v>
      </c>
      <c r="AE4" s="13">
        <f>'Calcs-1'!AE38*Assumptions!$D10</f>
        <v>1040000</v>
      </c>
    </row>
    <row r="5">
      <c r="A5" s="12" t="s">
        <v>44</v>
      </c>
      <c r="B5" s="13">
        <f>'Calcs-1'!B39*Assumptions!$D11</f>
        <v>2625000</v>
      </c>
      <c r="C5" s="13">
        <f>'Calcs-1'!C39*Assumptions!$D11</f>
        <v>0</v>
      </c>
      <c r="D5" s="13">
        <f>'Calcs-1'!D39*Assumptions!$D11</f>
        <v>0</v>
      </c>
      <c r="E5" s="13">
        <f>'Calcs-1'!E39*Assumptions!$D11</f>
        <v>2625000</v>
      </c>
      <c r="F5" s="13">
        <f>'Calcs-1'!F39*Assumptions!$D11</f>
        <v>0</v>
      </c>
      <c r="G5" s="13">
        <f>'Calcs-1'!G39*Assumptions!$D11</f>
        <v>0</v>
      </c>
      <c r="H5" s="13">
        <f>'Calcs-1'!H39*Assumptions!$D11</f>
        <v>2625000</v>
      </c>
      <c r="I5" s="13">
        <f>'Calcs-1'!I39*Assumptions!$D11</f>
        <v>0</v>
      </c>
      <c r="J5" s="13">
        <f>'Calcs-1'!J39*Assumptions!$D11</f>
        <v>0</v>
      </c>
      <c r="K5" s="13">
        <f>'Calcs-1'!K39*Assumptions!$D11</f>
        <v>2625000</v>
      </c>
      <c r="L5" s="13">
        <f>'Calcs-1'!L39*Assumptions!$D11</f>
        <v>0</v>
      </c>
      <c r="M5" s="13">
        <f>'Calcs-1'!M39*Assumptions!$D11</f>
        <v>0</v>
      </c>
      <c r="N5" s="13">
        <f>'Calcs-1'!N39*Assumptions!$D11</f>
        <v>2625000</v>
      </c>
      <c r="O5" s="13">
        <f>'Calcs-1'!O39*Assumptions!$D11</f>
        <v>0</v>
      </c>
      <c r="P5" s="13">
        <f>'Calcs-1'!P39*Assumptions!$D11</f>
        <v>0</v>
      </c>
      <c r="Q5" s="13">
        <f>'Calcs-1'!Q39*Assumptions!$D11</f>
        <v>2625000</v>
      </c>
      <c r="R5" s="13">
        <f>'Calcs-1'!R39*Assumptions!$D11</f>
        <v>0</v>
      </c>
      <c r="S5" s="13">
        <f>'Calcs-1'!S39*Assumptions!$D11</f>
        <v>0</v>
      </c>
      <c r="T5" s="13">
        <f>'Calcs-1'!T39*Assumptions!$D11</f>
        <v>2625000</v>
      </c>
      <c r="U5" s="13">
        <f>'Calcs-1'!U39*Assumptions!$D11</f>
        <v>0</v>
      </c>
      <c r="V5" s="13">
        <f>'Calcs-1'!V39*Assumptions!$D11</f>
        <v>0</v>
      </c>
      <c r="W5" s="13">
        <f>'Calcs-1'!W39*Assumptions!$D11</f>
        <v>2625000</v>
      </c>
      <c r="X5" s="13">
        <f>'Calcs-1'!X39*Assumptions!$D11</f>
        <v>0</v>
      </c>
      <c r="Y5" s="13">
        <f>'Calcs-1'!Y39*Assumptions!$D11</f>
        <v>0</v>
      </c>
      <c r="Z5" s="13">
        <f>'Calcs-1'!Z39*Assumptions!$D11</f>
        <v>2625000</v>
      </c>
      <c r="AA5" s="13">
        <f>'Calcs-1'!AA39*Assumptions!$D11</f>
        <v>0</v>
      </c>
      <c r="AB5" s="13">
        <f>'Calcs-1'!AB39*Assumptions!$D11</f>
        <v>0</v>
      </c>
      <c r="AC5" s="13">
        <f>'Calcs-1'!AC39*Assumptions!$D11</f>
        <v>2625000</v>
      </c>
      <c r="AD5" s="13">
        <f>'Calcs-1'!AD39*Assumptions!$D11</f>
        <v>0</v>
      </c>
      <c r="AE5" s="13">
        <f>'Calcs-1'!AE39*Assumptions!$D11</f>
        <v>0</v>
      </c>
    </row>
    <row r="6">
      <c r="A6" s="12" t="s">
        <v>45</v>
      </c>
      <c r="B6" s="13">
        <f>'Calcs-1'!B40*Assumptions!$D12</f>
        <v>3145000</v>
      </c>
      <c r="C6" s="13">
        <f>'Calcs-1'!C40*Assumptions!$D12</f>
        <v>0</v>
      </c>
      <c r="D6" s="13">
        <f>'Calcs-1'!D40*Assumptions!$D12</f>
        <v>3145000</v>
      </c>
      <c r="E6" s="13">
        <f>'Calcs-1'!E40*Assumptions!$D12</f>
        <v>0</v>
      </c>
      <c r="F6" s="13">
        <f>'Calcs-1'!F40*Assumptions!$D12</f>
        <v>3145000</v>
      </c>
      <c r="G6" s="13">
        <f>'Calcs-1'!G40*Assumptions!$D12</f>
        <v>0</v>
      </c>
      <c r="H6" s="13">
        <f>'Calcs-1'!H40*Assumptions!$D12</f>
        <v>3145000</v>
      </c>
      <c r="I6" s="13">
        <f>'Calcs-1'!I40*Assumptions!$D12</f>
        <v>0</v>
      </c>
      <c r="J6" s="13">
        <f>'Calcs-1'!J40*Assumptions!$D12</f>
        <v>3145000</v>
      </c>
      <c r="K6" s="13">
        <f>'Calcs-1'!K40*Assumptions!$D12</f>
        <v>0</v>
      </c>
      <c r="L6" s="13">
        <f>'Calcs-1'!L40*Assumptions!$D12</f>
        <v>3145000</v>
      </c>
      <c r="M6" s="13">
        <f>'Calcs-1'!M40*Assumptions!$D12</f>
        <v>0</v>
      </c>
      <c r="N6" s="13">
        <f>'Calcs-1'!N40*Assumptions!$D12</f>
        <v>3145000</v>
      </c>
      <c r="O6" s="13">
        <f>'Calcs-1'!O40*Assumptions!$D12</f>
        <v>0</v>
      </c>
      <c r="P6" s="13">
        <f>'Calcs-1'!P40*Assumptions!$D12</f>
        <v>3145000</v>
      </c>
      <c r="Q6" s="13">
        <f>'Calcs-1'!Q40*Assumptions!$D12</f>
        <v>0</v>
      </c>
      <c r="R6" s="13">
        <f>'Calcs-1'!R40*Assumptions!$D12</f>
        <v>3145000</v>
      </c>
      <c r="S6" s="13">
        <f>'Calcs-1'!S40*Assumptions!$D12</f>
        <v>0</v>
      </c>
      <c r="T6" s="13">
        <f>'Calcs-1'!T40*Assumptions!$D12</f>
        <v>3145000</v>
      </c>
      <c r="U6" s="13">
        <f>'Calcs-1'!U40*Assumptions!$D12</f>
        <v>0</v>
      </c>
      <c r="V6" s="13">
        <f>'Calcs-1'!V40*Assumptions!$D12</f>
        <v>3145000</v>
      </c>
      <c r="W6" s="13">
        <f>'Calcs-1'!W40*Assumptions!$D12</f>
        <v>0</v>
      </c>
      <c r="X6" s="13">
        <f>'Calcs-1'!X40*Assumptions!$D12</f>
        <v>3145000</v>
      </c>
      <c r="Y6" s="13">
        <f>'Calcs-1'!Y40*Assumptions!$D12</f>
        <v>0</v>
      </c>
      <c r="Z6" s="13">
        <f>'Calcs-1'!Z40*Assumptions!$D12</f>
        <v>3145000</v>
      </c>
      <c r="AA6" s="13">
        <f>'Calcs-1'!AA40*Assumptions!$D12</f>
        <v>0</v>
      </c>
      <c r="AB6" s="13">
        <f>'Calcs-1'!AB40*Assumptions!$D12</f>
        <v>3145000</v>
      </c>
      <c r="AC6" s="13">
        <f>'Calcs-1'!AC40*Assumptions!$D12</f>
        <v>0</v>
      </c>
      <c r="AD6" s="13">
        <f>'Calcs-1'!AD40*Assumptions!$D12</f>
        <v>3145000</v>
      </c>
      <c r="AE6" s="13">
        <f>'Calcs-1'!AE40*Assumptions!$D12</f>
        <v>0</v>
      </c>
    </row>
    <row r="7">
      <c r="A7" s="12" t="s">
        <v>100</v>
      </c>
      <c r="B7" s="13">
        <f t="shared" ref="B7:AE7" si="1">SUM(B3:B6)</f>
        <v>10220000</v>
      </c>
      <c r="C7" s="13">
        <f t="shared" si="1"/>
        <v>4450000</v>
      </c>
      <c r="D7" s="13">
        <f t="shared" si="1"/>
        <v>7595000</v>
      </c>
      <c r="E7" s="13">
        <f t="shared" si="1"/>
        <v>7075000</v>
      </c>
      <c r="F7" s="13">
        <f t="shared" si="1"/>
        <v>7595000</v>
      </c>
      <c r="G7" s="13">
        <f t="shared" si="1"/>
        <v>4450000</v>
      </c>
      <c r="H7" s="13">
        <f t="shared" si="1"/>
        <v>10220000</v>
      </c>
      <c r="I7" s="13">
        <f t="shared" si="1"/>
        <v>4450000</v>
      </c>
      <c r="J7" s="13">
        <f t="shared" si="1"/>
        <v>7595000</v>
      </c>
      <c r="K7" s="13">
        <f t="shared" si="1"/>
        <v>7075000</v>
      </c>
      <c r="L7" s="13">
        <f t="shared" si="1"/>
        <v>7595000</v>
      </c>
      <c r="M7" s="13">
        <f t="shared" si="1"/>
        <v>4450000</v>
      </c>
      <c r="N7" s="13">
        <f t="shared" si="1"/>
        <v>10220000</v>
      </c>
      <c r="O7" s="13">
        <f t="shared" si="1"/>
        <v>4450000</v>
      </c>
      <c r="P7" s="13">
        <f t="shared" si="1"/>
        <v>7595000</v>
      </c>
      <c r="Q7" s="13">
        <f t="shared" si="1"/>
        <v>7075000</v>
      </c>
      <c r="R7" s="13">
        <f t="shared" si="1"/>
        <v>7595000</v>
      </c>
      <c r="S7" s="13">
        <f t="shared" si="1"/>
        <v>4450000</v>
      </c>
      <c r="T7" s="13">
        <f t="shared" si="1"/>
        <v>10220000</v>
      </c>
      <c r="U7" s="13">
        <f t="shared" si="1"/>
        <v>4450000</v>
      </c>
      <c r="V7" s="13">
        <f t="shared" si="1"/>
        <v>7595000</v>
      </c>
      <c r="W7" s="13">
        <f t="shared" si="1"/>
        <v>7075000</v>
      </c>
      <c r="X7" s="13">
        <f t="shared" si="1"/>
        <v>7595000</v>
      </c>
      <c r="Y7" s="13">
        <f t="shared" si="1"/>
        <v>4450000</v>
      </c>
      <c r="Z7" s="13">
        <f t="shared" si="1"/>
        <v>10220000</v>
      </c>
      <c r="AA7" s="13">
        <f t="shared" si="1"/>
        <v>4450000</v>
      </c>
      <c r="AB7" s="13">
        <f t="shared" si="1"/>
        <v>7595000</v>
      </c>
      <c r="AC7" s="13">
        <f t="shared" si="1"/>
        <v>7075000</v>
      </c>
      <c r="AD7" s="13">
        <f t="shared" si="1"/>
        <v>7595000</v>
      </c>
      <c r="AE7" s="13">
        <f t="shared" si="1"/>
        <v>4450000</v>
      </c>
    </row>
    <row r="9">
      <c r="A9" s="12" t="s">
        <v>111</v>
      </c>
    </row>
    <row r="10">
      <c r="A10" s="12" t="s">
        <v>42</v>
      </c>
      <c r="B10" s="13">
        <f t="shared" ref="B10:AE10" si="2">B3</f>
        <v>3410000</v>
      </c>
      <c r="C10" s="13">
        <f t="shared" si="2"/>
        <v>3410000</v>
      </c>
      <c r="D10" s="13">
        <f t="shared" si="2"/>
        <v>3410000</v>
      </c>
      <c r="E10" s="13">
        <f t="shared" si="2"/>
        <v>3410000</v>
      </c>
      <c r="F10" s="13">
        <f t="shared" si="2"/>
        <v>3410000</v>
      </c>
      <c r="G10" s="13">
        <f t="shared" si="2"/>
        <v>3410000</v>
      </c>
      <c r="H10" s="13">
        <f t="shared" si="2"/>
        <v>3410000</v>
      </c>
      <c r="I10" s="13">
        <f t="shared" si="2"/>
        <v>3410000</v>
      </c>
      <c r="J10" s="13">
        <f t="shared" si="2"/>
        <v>3410000</v>
      </c>
      <c r="K10" s="13">
        <f t="shared" si="2"/>
        <v>3410000</v>
      </c>
      <c r="L10" s="13">
        <f t="shared" si="2"/>
        <v>3410000</v>
      </c>
      <c r="M10" s="13">
        <f t="shared" si="2"/>
        <v>3410000</v>
      </c>
      <c r="N10" s="13">
        <f t="shared" si="2"/>
        <v>3410000</v>
      </c>
      <c r="O10" s="13">
        <f t="shared" si="2"/>
        <v>3410000</v>
      </c>
      <c r="P10" s="13">
        <f t="shared" si="2"/>
        <v>3410000</v>
      </c>
      <c r="Q10" s="13">
        <f t="shared" si="2"/>
        <v>3410000</v>
      </c>
      <c r="R10" s="13">
        <f t="shared" si="2"/>
        <v>3410000</v>
      </c>
      <c r="S10" s="13">
        <f t="shared" si="2"/>
        <v>3410000</v>
      </c>
      <c r="T10" s="13">
        <f t="shared" si="2"/>
        <v>3410000</v>
      </c>
      <c r="U10" s="13">
        <f t="shared" si="2"/>
        <v>3410000</v>
      </c>
      <c r="V10" s="13">
        <f t="shared" si="2"/>
        <v>3410000</v>
      </c>
      <c r="W10" s="13">
        <f t="shared" si="2"/>
        <v>3410000</v>
      </c>
      <c r="X10" s="13">
        <f t="shared" si="2"/>
        <v>3410000</v>
      </c>
      <c r="Y10" s="13">
        <f t="shared" si="2"/>
        <v>3410000</v>
      </c>
      <c r="Z10" s="13">
        <f t="shared" si="2"/>
        <v>3410000</v>
      </c>
      <c r="AA10" s="13">
        <f t="shared" si="2"/>
        <v>3410000</v>
      </c>
      <c r="AB10" s="13">
        <f t="shared" si="2"/>
        <v>3410000</v>
      </c>
      <c r="AC10" s="13">
        <f t="shared" si="2"/>
        <v>3410000</v>
      </c>
      <c r="AD10" s="13">
        <f t="shared" si="2"/>
        <v>3410000</v>
      </c>
      <c r="AE10" s="13">
        <f t="shared" si="2"/>
        <v>3410000</v>
      </c>
    </row>
    <row r="11">
      <c r="A11" s="12" t="s">
        <v>43</v>
      </c>
      <c r="B11" s="12">
        <v>0.0</v>
      </c>
      <c r="C11" s="12">
        <v>0.0</v>
      </c>
      <c r="D11" s="12">
        <v>0.0</v>
      </c>
      <c r="E11" s="13">
        <f t="shared" ref="E11:AE11" si="3">B4</f>
        <v>1040000</v>
      </c>
      <c r="F11" s="13">
        <f t="shared" si="3"/>
        <v>1040000</v>
      </c>
      <c r="G11" s="13">
        <f t="shared" si="3"/>
        <v>1040000</v>
      </c>
      <c r="H11" s="13">
        <f t="shared" si="3"/>
        <v>1040000</v>
      </c>
      <c r="I11" s="13">
        <f t="shared" si="3"/>
        <v>1040000</v>
      </c>
      <c r="J11" s="13">
        <f t="shared" si="3"/>
        <v>1040000</v>
      </c>
      <c r="K11" s="13">
        <f t="shared" si="3"/>
        <v>1040000</v>
      </c>
      <c r="L11" s="13">
        <f t="shared" si="3"/>
        <v>1040000</v>
      </c>
      <c r="M11" s="13">
        <f t="shared" si="3"/>
        <v>1040000</v>
      </c>
      <c r="N11" s="13">
        <f t="shared" si="3"/>
        <v>1040000</v>
      </c>
      <c r="O11" s="13">
        <f t="shared" si="3"/>
        <v>1040000</v>
      </c>
      <c r="P11" s="13">
        <f t="shared" si="3"/>
        <v>1040000</v>
      </c>
      <c r="Q11" s="13">
        <f t="shared" si="3"/>
        <v>1040000</v>
      </c>
      <c r="R11" s="13">
        <f t="shared" si="3"/>
        <v>1040000</v>
      </c>
      <c r="S11" s="13">
        <f t="shared" si="3"/>
        <v>1040000</v>
      </c>
      <c r="T11" s="13">
        <f t="shared" si="3"/>
        <v>1040000</v>
      </c>
      <c r="U11" s="13">
        <f t="shared" si="3"/>
        <v>1040000</v>
      </c>
      <c r="V11" s="13">
        <f t="shared" si="3"/>
        <v>1040000</v>
      </c>
      <c r="W11" s="13">
        <f t="shared" si="3"/>
        <v>1040000</v>
      </c>
      <c r="X11" s="13">
        <f t="shared" si="3"/>
        <v>1040000</v>
      </c>
      <c r="Y11" s="13">
        <f t="shared" si="3"/>
        <v>1040000</v>
      </c>
      <c r="Z11" s="13">
        <f t="shared" si="3"/>
        <v>1040000</v>
      </c>
      <c r="AA11" s="13">
        <f t="shared" si="3"/>
        <v>1040000</v>
      </c>
      <c r="AB11" s="13">
        <f t="shared" si="3"/>
        <v>1040000</v>
      </c>
      <c r="AC11" s="13">
        <f t="shared" si="3"/>
        <v>1040000</v>
      </c>
      <c r="AD11" s="13">
        <f t="shared" si="3"/>
        <v>1040000</v>
      </c>
      <c r="AE11" s="13">
        <f t="shared" si="3"/>
        <v>1040000</v>
      </c>
    </row>
    <row r="12">
      <c r="A12" s="12" t="s">
        <v>44</v>
      </c>
      <c r="B12" s="12">
        <v>0.0</v>
      </c>
      <c r="C12" s="12">
        <v>0.0</v>
      </c>
      <c r="D12" s="13">
        <f t="shared" ref="D12:AE12" si="4">B5</f>
        <v>2625000</v>
      </c>
      <c r="E12" s="13">
        <f t="shared" si="4"/>
        <v>0</v>
      </c>
      <c r="F12" s="13">
        <f t="shared" si="4"/>
        <v>0</v>
      </c>
      <c r="G12" s="13">
        <f t="shared" si="4"/>
        <v>2625000</v>
      </c>
      <c r="H12" s="13">
        <f t="shared" si="4"/>
        <v>0</v>
      </c>
      <c r="I12" s="13">
        <f t="shared" si="4"/>
        <v>0</v>
      </c>
      <c r="J12" s="13">
        <f t="shared" si="4"/>
        <v>2625000</v>
      </c>
      <c r="K12" s="13">
        <f t="shared" si="4"/>
        <v>0</v>
      </c>
      <c r="L12" s="13">
        <f t="shared" si="4"/>
        <v>0</v>
      </c>
      <c r="M12" s="13">
        <f t="shared" si="4"/>
        <v>2625000</v>
      </c>
      <c r="N12" s="13">
        <f t="shared" si="4"/>
        <v>0</v>
      </c>
      <c r="O12" s="13">
        <f t="shared" si="4"/>
        <v>0</v>
      </c>
      <c r="P12" s="13">
        <f t="shared" si="4"/>
        <v>2625000</v>
      </c>
      <c r="Q12" s="13">
        <f t="shared" si="4"/>
        <v>0</v>
      </c>
      <c r="R12" s="13">
        <f t="shared" si="4"/>
        <v>0</v>
      </c>
      <c r="S12" s="13">
        <f t="shared" si="4"/>
        <v>2625000</v>
      </c>
      <c r="T12" s="13">
        <f t="shared" si="4"/>
        <v>0</v>
      </c>
      <c r="U12" s="13">
        <f t="shared" si="4"/>
        <v>0</v>
      </c>
      <c r="V12" s="13">
        <f t="shared" si="4"/>
        <v>2625000</v>
      </c>
      <c r="W12" s="13">
        <f t="shared" si="4"/>
        <v>0</v>
      </c>
      <c r="X12" s="13">
        <f t="shared" si="4"/>
        <v>0</v>
      </c>
      <c r="Y12" s="13">
        <f t="shared" si="4"/>
        <v>2625000</v>
      </c>
      <c r="Z12" s="13">
        <f t="shared" si="4"/>
        <v>0</v>
      </c>
      <c r="AA12" s="13">
        <f t="shared" si="4"/>
        <v>0</v>
      </c>
      <c r="AB12" s="13">
        <f t="shared" si="4"/>
        <v>2625000</v>
      </c>
      <c r="AC12" s="13">
        <f t="shared" si="4"/>
        <v>0</v>
      </c>
      <c r="AD12" s="13">
        <f t="shared" si="4"/>
        <v>0</v>
      </c>
      <c r="AE12" s="13">
        <f t="shared" si="4"/>
        <v>2625000</v>
      </c>
    </row>
    <row r="13">
      <c r="A13" s="12" t="s">
        <v>45</v>
      </c>
      <c r="B13" s="12">
        <v>0.0</v>
      </c>
      <c r="C13" s="12">
        <v>0.0</v>
      </c>
      <c r="D13" s="12">
        <v>0.0</v>
      </c>
      <c r="E13" s="12">
        <v>0.0</v>
      </c>
      <c r="F13" s="13">
        <f t="shared" ref="F13:AE13" si="5">B6</f>
        <v>3145000</v>
      </c>
      <c r="G13" s="13">
        <f t="shared" si="5"/>
        <v>0</v>
      </c>
      <c r="H13" s="13">
        <f t="shared" si="5"/>
        <v>3145000</v>
      </c>
      <c r="I13" s="13">
        <f t="shared" si="5"/>
        <v>0</v>
      </c>
      <c r="J13" s="13">
        <f t="shared" si="5"/>
        <v>3145000</v>
      </c>
      <c r="K13" s="13">
        <f t="shared" si="5"/>
        <v>0</v>
      </c>
      <c r="L13" s="13">
        <f t="shared" si="5"/>
        <v>3145000</v>
      </c>
      <c r="M13" s="13">
        <f t="shared" si="5"/>
        <v>0</v>
      </c>
      <c r="N13" s="13">
        <f t="shared" si="5"/>
        <v>3145000</v>
      </c>
      <c r="O13" s="13">
        <f t="shared" si="5"/>
        <v>0</v>
      </c>
      <c r="P13" s="13">
        <f t="shared" si="5"/>
        <v>3145000</v>
      </c>
      <c r="Q13" s="13">
        <f t="shared" si="5"/>
        <v>0</v>
      </c>
      <c r="R13" s="13">
        <f t="shared" si="5"/>
        <v>3145000</v>
      </c>
      <c r="S13" s="13">
        <f t="shared" si="5"/>
        <v>0</v>
      </c>
      <c r="T13" s="13">
        <f t="shared" si="5"/>
        <v>3145000</v>
      </c>
      <c r="U13" s="13">
        <f t="shared" si="5"/>
        <v>0</v>
      </c>
      <c r="V13" s="13">
        <f t="shared" si="5"/>
        <v>3145000</v>
      </c>
      <c r="W13" s="13">
        <f t="shared" si="5"/>
        <v>0</v>
      </c>
      <c r="X13" s="13">
        <f t="shared" si="5"/>
        <v>3145000</v>
      </c>
      <c r="Y13" s="13">
        <f t="shared" si="5"/>
        <v>0</v>
      </c>
      <c r="Z13" s="13">
        <f t="shared" si="5"/>
        <v>3145000</v>
      </c>
      <c r="AA13" s="13">
        <f t="shared" si="5"/>
        <v>0</v>
      </c>
      <c r="AB13" s="13">
        <f t="shared" si="5"/>
        <v>3145000</v>
      </c>
      <c r="AC13" s="13">
        <f t="shared" si="5"/>
        <v>0</v>
      </c>
      <c r="AD13" s="13">
        <f t="shared" si="5"/>
        <v>3145000</v>
      </c>
      <c r="AE13" s="13">
        <f t="shared" si="5"/>
        <v>0</v>
      </c>
    </row>
    <row r="14">
      <c r="A14" s="12" t="s">
        <v>100</v>
      </c>
      <c r="B14" s="13">
        <f t="shared" ref="B14:AE14" si="6">SUM(B10:B13)</f>
        <v>3410000</v>
      </c>
      <c r="C14" s="13">
        <f t="shared" si="6"/>
        <v>3410000</v>
      </c>
      <c r="D14" s="13">
        <f t="shared" si="6"/>
        <v>6035000</v>
      </c>
      <c r="E14" s="13">
        <f t="shared" si="6"/>
        <v>4450000</v>
      </c>
      <c r="F14" s="13">
        <f t="shared" si="6"/>
        <v>7595000</v>
      </c>
      <c r="G14" s="13">
        <f t="shared" si="6"/>
        <v>7075000</v>
      </c>
      <c r="H14" s="13">
        <f t="shared" si="6"/>
        <v>7595000</v>
      </c>
      <c r="I14" s="13">
        <f t="shared" si="6"/>
        <v>4450000</v>
      </c>
      <c r="J14" s="13">
        <f t="shared" si="6"/>
        <v>10220000</v>
      </c>
      <c r="K14" s="13">
        <f t="shared" si="6"/>
        <v>4450000</v>
      </c>
      <c r="L14" s="13">
        <f t="shared" si="6"/>
        <v>7595000</v>
      </c>
      <c r="M14" s="13">
        <f t="shared" si="6"/>
        <v>7075000</v>
      </c>
      <c r="N14" s="13">
        <f t="shared" si="6"/>
        <v>7595000</v>
      </c>
      <c r="O14" s="13">
        <f t="shared" si="6"/>
        <v>4450000</v>
      </c>
      <c r="P14" s="13">
        <f t="shared" si="6"/>
        <v>10220000</v>
      </c>
      <c r="Q14" s="13">
        <f t="shared" si="6"/>
        <v>4450000</v>
      </c>
      <c r="R14" s="13">
        <f t="shared" si="6"/>
        <v>7595000</v>
      </c>
      <c r="S14" s="13">
        <f t="shared" si="6"/>
        <v>7075000</v>
      </c>
      <c r="T14" s="13">
        <f t="shared" si="6"/>
        <v>7595000</v>
      </c>
      <c r="U14" s="13">
        <f t="shared" si="6"/>
        <v>4450000</v>
      </c>
      <c r="V14" s="13">
        <f t="shared" si="6"/>
        <v>10220000</v>
      </c>
      <c r="W14" s="13">
        <f t="shared" si="6"/>
        <v>4450000</v>
      </c>
      <c r="X14" s="13">
        <f t="shared" si="6"/>
        <v>7595000</v>
      </c>
      <c r="Y14" s="13">
        <f t="shared" si="6"/>
        <v>7075000</v>
      </c>
      <c r="Z14" s="13">
        <f t="shared" si="6"/>
        <v>7595000</v>
      </c>
      <c r="AA14" s="13">
        <f t="shared" si="6"/>
        <v>4450000</v>
      </c>
      <c r="AB14" s="13">
        <f t="shared" si="6"/>
        <v>10220000</v>
      </c>
      <c r="AC14" s="13">
        <f t="shared" si="6"/>
        <v>4450000</v>
      </c>
      <c r="AD14" s="13">
        <f t="shared" si="6"/>
        <v>7595000</v>
      </c>
      <c r="AE14" s="13">
        <f t="shared" si="6"/>
        <v>7075000</v>
      </c>
    </row>
    <row r="16">
      <c r="A16" s="12" t="s">
        <v>112</v>
      </c>
    </row>
    <row r="17">
      <c r="A17" s="12" t="s">
        <v>42</v>
      </c>
      <c r="B17" s="13">
        <f t="shared" ref="B17:B20" si="8">B3-B10</f>
        <v>0</v>
      </c>
      <c r="C17" s="13">
        <f t="shared" ref="C17:AE17" si="7">B17+C3-C10</f>
        <v>0</v>
      </c>
      <c r="D17" s="13">
        <f t="shared" si="7"/>
        <v>0</v>
      </c>
      <c r="E17" s="13">
        <f t="shared" si="7"/>
        <v>0</v>
      </c>
      <c r="F17" s="13">
        <f t="shared" si="7"/>
        <v>0</v>
      </c>
      <c r="G17" s="13">
        <f t="shared" si="7"/>
        <v>0</v>
      </c>
      <c r="H17" s="13">
        <f t="shared" si="7"/>
        <v>0</v>
      </c>
      <c r="I17" s="13">
        <f t="shared" si="7"/>
        <v>0</v>
      </c>
      <c r="J17" s="13">
        <f t="shared" si="7"/>
        <v>0</v>
      </c>
      <c r="K17" s="13">
        <f t="shared" si="7"/>
        <v>0</v>
      </c>
      <c r="L17" s="13">
        <f t="shared" si="7"/>
        <v>0</v>
      </c>
      <c r="M17" s="13">
        <f t="shared" si="7"/>
        <v>0</v>
      </c>
      <c r="N17" s="13">
        <f t="shared" si="7"/>
        <v>0</v>
      </c>
      <c r="O17" s="13">
        <f t="shared" si="7"/>
        <v>0</v>
      </c>
      <c r="P17" s="13">
        <f t="shared" si="7"/>
        <v>0</v>
      </c>
      <c r="Q17" s="13">
        <f t="shared" si="7"/>
        <v>0</v>
      </c>
      <c r="R17" s="13">
        <f t="shared" si="7"/>
        <v>0</v>
      </c>
      <c r="S17" s="13">
        <f t="shared" si="7"/>
        <v>0</v>
      </c>
      <c r="T17" s="13">
        <f t="shared" si="7"/>
        <v>0</v>
      </c>
      <c r="U17" s="13">
        <f t="shared" si="7"/>
        <v>0</v>
      </c>
      <c r="V17" s="13">
        <f t="shared" si="7"/>
        <v>0</v>
      </c>
      <c r="W17" s="13">
        <f t="shared" si="7"/>
        <v>0</v>
      </c>
      <c r="X17" s="13">
        <f t="shared" si="7"/>
        <v>0</v>
      </c>
      <c r="Y17" s="13">
        <f t="shared" si="7"/>
        <v>0</v>
      </c>
      <c r="Z17" s="13">
        <f t="shared" si="7"/>
        <v>0</v>
      </c>
      <c r="AA17" s="13">
        <f t="shared" si="7"/>
        <v>0</v>
      </c>
      <c r="AB17" s="13">
        <f t="shared" si="7"/>
        <v>0</v>
      </c>
      <c r="AC17" s="13">
        <f t="shared" si="7"/>
        <v>0</v>
      </c>
      <c r="AD17" s="13">
        <f t="shared" si="7"/>
        <v>0</v>
      </c>
      <c r="AE17" s="13">
        <f t="shared" si="7"/>
        <v>0</v>
      </c>
    </row>
    <row r="18">
      <c r="A18" s="12" t="s">
        <v>43</v>
      </c>
      <c r="B18" s="13">
        <f t="shared" si="8"/>
        <v>1040000</v>
      </c>
      <c r="C18" s="13">
        <f t="shared" ref="C18:AE18" si="9">B18+C4-C11</f>
        <v>2080000</v>
      </c>
      <c r="D18" s="13">
        <f t="shared" si="9"/>
        <v>3120000</v>
      </c>
      <c r="E18" s="13">
        <f t="shared" si="9"/>
        <v>3120000</v>
      </c>
      <c r="F18" s="13">
        <f t="shared" si="9"/>
        <v>3120000</v>
      </c>
      <c r="G18" s="13">
        <f t="shared" si="9"/>
        <v>3120000</v>
      </c>
      <c r="H18" s="13">
        <f t="shared" si="9"/>
        <v>3120000</v>
      </c>
      <c r="I18" s="13">
        <f t="shared" si="9"/>
        <v>3120000</v>
      </c>
      <c r="J18" s="13">
        <f t="shared" si="9"/>
        <v>3120000</v>
      </c>
      <c r="K18" s="13">
        <f t="shared" si="9"/>
        <v>3120000</v>
      </c>
      <c r="L18" s="13">
        <f t="shared" si="9"/>
        <v>3120000</v>
      </c>
      <c r="M18" s="13">
        <f t="shared" si="9"/>
        <v>3120000</v>
      </c>
      <c r="N18" s="13">
        <f t="shared" si="9"/>
        <v>3120000</v>
      </c>
      <c r="O18" s="13">
        <f t="shared" si="9"/>
        <v>3120000</v>
      </c>
      <c r="P18" s="13">
        <f t="shared" si="9"/>
        <v>3120000</v>
      </c>
      <c r="Q18" s="13">
        <f t="shared" si="9"/>
        <v>3120000</v>
      </c>
      <c r="R18" s="13">
        <f t="shared" si="9"/>
        <v>3120000</v>
      </c>
      <c r="S18" s="13">
        <f t="shared" si="9"/>
        <v>3120000</v>
      </c>
      <c r="T18" s="13">
        <f t="shared" si="9"/>
        <v>3120000</v>
      </c>
      <c r="U18" s="13">
        <f t="shared" si="9"/>
        <v>3120000</v>
      </c>
      <c r="V18" s="13">
        <f t="shared" si="9"/>
        <v>3120000</v>
      </c>
      <c r="W18" s="13">
        <f t="shared" si="9"/>
        <v>3120000</v>
      </c>
      <c r="X18" s="13">
        <f t="shared" si="9"/>
        <v>3120000</v>
      </c>
      <c r="Y18" s="13">
        <f t="shared" si="9"/>
        <v>3120000</v>
      </c>
      <c r="Z18" s="13">
        <f t="shared" si="9"/>
        <v>3120000</v>
      </c>
      <c r="AA18" s="13">
        <f t="shared" si="9"/>
        <v>3120000</v>
      </c>
      <c r="AB18" s="13">
        <f t="shared" si="9"/>
        <v>3120000</v>
      </c>
      <c r="AC18" s="13">
        <f t="shared" si="9"/>
        <v>3120000</v>
      </c>
      <c r="AD18" s="13">
        <f t="shared" si="9"/>
        <v>3120000</v>
      </c>
      <c r="AE18" s="13">
        <f t="shared" si="9"/>
        <v>3120000</v>
      </c>
    </row>
    <row r="19">
      <c r="A19" s="12" t="s">
        <v>44</v>
      </c>
      <c r="B19" s="13">
        <f t="shared" si="8"/>
        <v>2625000</v>
      </c>
      <c r="C19" s="13">
        <f t="shared" ref="C19:AE19" si="10">B19+C5-C12</f>
        <v>2625000</v>
      </c>
      <c r="D19" s="13">
        <f t="shared" si="10"/>
        <v>0</v>
      </c>
      <c r="E19" s="13">
        <f t="shared" si="10"/>
        <v>2625000</v>
      </c>
      <c r="F19" s="13">
        <f t="shared" si="10"/>
        <v>2625000</v>
      </c>
      <c r="G19" s="13">
        <f t="shared" si="10"/>
        <v>0</v>
      </c>
      <c r="H19" s="13">
        <f t="shared" si="10"/>
        <v>2625000</v>
      </c>
      <c r="I19" s="13">
        <f t="shared" si="10"/>
        <v>2625000</v>
      </c>
      <c r="J19" s="13">
        <f t="shared" si="10"/>
        <v>0</v>
      </c>
      <c r="K19" s="13">
        <f t="shared" si="10"/>
        <v>2625000</v>
      </c>
      <c r="L19" s="13">
        <f t="shared" si="10"/>
        <v>2625000</v>
      </c>
      <c r="M19" s="13">
        <f t="shared" si="10"/>
        <v>0</v>
      </c>
      <c r="N19" s="13">
        <f t="shared" si="10"/>
        <v>2625000</v>
      </c>
      <c r="O19" s="13">
        <f t="shared" si="10"/>
        <v>2625000</v>
      </c>
      <c r="P19" s="13">
        <f t="shared" si="10"/>
        <v>0</v>
      </c>
      <c r="Q19" s="13">
        <f t="shared" si="10"/>
        <v>2625000</v>
      </c>
      <c r="R19" s="13">
        <f t="shared" si="10"/>
        <v>2625000</v>
      </c>
      <c r="S19" s="13">
        <f t="shared" si="10"/>
        <v>0</v>
      </c>
      <c r="T19" s="13">
        <f t="shared" si="10"/>
        <v>2625000</v>
      </c>
      <c r="U19" s="13">
        <f t="shared" si="10"/>
        <v>2625000</v>
      </c>
      <c r="V19" s="13">
        <f t="shared" si="10"/>
        <v>0</v>
      </c>
      <c r="W19" s="13">
        <f t="shared" si="10"/>
        <v>2625000</v>
      </c>
      <c r="X19" s="13">
        <f t="shared" si="10"/>
        <v>2625000</v>
      </c>
      <c r="Y19" s="13">
        <f t="shared" si="10"/>
        <v>0</v>
      </c>
      <c r="Z19" s="13">
        <f t="shared" si="10"/>
        <v>2625000</v>
      </c>
      <c r="AA19" s="13">
        <f t="shared" si="10"/>
        <v>2625000</v>
      </c>
      <c r="AB19" s="13">
        <f t="shared" si="10"/>
        <v>0</v>
      </c>
      <c r="AC19" s="13">
        <f t="shared" si="10"/>
        <v>2625000</v>
      </c>
      <c r="AD19" s="13">
        <f t="shared" si="10"/>
        <v>2625000</v>
      </c>
      <c r="AE19" s="13">
        <f t="shared" si="10"/>
        <v>0</v>
      </c>
    </row>
    <row r="20">
      <c r="A20" s="12" t="s">
        <v>45</v>
      </c>
      <c r="B20" s="13">
        <f t="shared" si="8"/>
        <v>3145000</v>
      </c>
      <c r="C20" s="13">
        <f t="shared" ref="C20:AE20" si="11">B20+C6-C13</f>
        <v>3145000</v>
      </c>
      <c r="D20" s="13">
        <f t="shared" si="11"/>
        <v>6290000</v>
      </c>
      <c r="E20" s="13">
        <f t="shared" si="11"/>
        <v>6290000</v>
      </c>
      <c r="F20" s="13">
        <f t="shared" si="11"/>
        <v>6290000</v>
      </c>
      <c r="G20" s="13">
        <f t="shared" si="11"/>
        <v>6290000</v>
      </c>
      <c r="H20" s="13">
        <f t="shared" si="11"/>
        <v>6290000</v>
      </c>
      <c r="I20" s="13">
        <f t="shared" si="11"/>
        <v>6290000</v>
      </c>
      <c r="J20" s="13">
        <f t="shared" si="11"/>
        <v>6290000</v>
      </c>
      <c r="K20" s="13">
        <f t="shared" si="11"/>
        <v>6290000</v>
      </c>
      <c r="L20" s="13">
        <f t="shared" si="11"/>
        <v>6290000</v>
      </c>
      <c r="M20" s="13">
        <f t="shared" si="11"/>
        <v>6290000</v>
      </c>
      <c r="N20" s="13">
        <f t="shared" si="11"/>
        <v>6290000</v>
      </c>
      <c r="O20" s="13">
        <f t="shared" si="11"/>
        <v>6290000</v>
      </c>
      <c r="P20" s="13">
        <f t="shared" si="11"/>
        <v>6290000</v>
      </c>
      <c r="Q20" s="13">
        <f t="shared" si="11"/>
        <v>6290000</v>
      </c>
      <c r="R20" s="13">
        <f t="shared" si="11"/>
        <v>6290000</v>
      </c>
      <c r="S20" s="13">
        <f t="shared" si="11"/>
        <v>6290000</v>
      </c>
      <c r="T20" s="13">
        <f t="shared" si="11"/>
        <v>6290000</v>
      </c>
      <c r="U20" s="13">
        <f t="shared" si="11"/>
        <v>6290000</v>
      </c>
      <c r="V20" s="13">
        <f t="shared" si="11"/>
        <v>6290000</v>
      </c>
      <c r="W20" s="13">
        <f t="shared" si="11"/>
        <v>6290000</v>
      </c>
      <c r="X20" s="13">
        <f t="shared" si="11"/>
        <v>6290000</v>
      </c>
      <c r="Y20" s="13">
        <f t="shared" si="11"/>
        <v>6290000</v>
      </c>
      <c r="Z20" s="13">
        <f t="shared" si="11"/>
        <v>6290000</v>
      </c>
      <c r="AA20" s="13">
        <f t="shared" si="11"/>
        <v>6290000</v>
      </c>
      <c r="AB20" s="13">
        <f t="shared" si="11"/>
        <v>6290000</v>
      </c>
      <c r="AC20" s="13">
        <f t="shared" si="11"/>
        <v>6290000</v>
      </c>
      <c r="AD20" s="13">
        <f t="shared" si="11"/>
        <v>6290000</v>
      </c>
      <c r="AE20" s="13">
        <f t="shared" si="11"/>
        <v>6290000</v>
      </c>
    </row>
    <row r="21">
      <c r="A21" s="12" t="s">
        <v>100</v>
      </c>
      <c r="B21" s="13">
        <f t="shared" ref="B21:AE21" si="12">SUM(B17:B20)</f>
        <v>6810000</v>
      </c>
      <c r="C21" s="13">
        <f t="shared" si="12"/>
        <v>7850000</v>
      </c>
      <c r="D21" s="13">
        <f t="shared" si="12"/>
        <v>9410000</v>
      </c>
      <c r="E21" s="13">
        <f t="shared" si="12"/>
        <v>12035000</v>
      </c>
      <c r="F21" s="13">
        <f t="shared" si="12"/>
        <v>12035000</v>
      </c>
      <c r="G21" s="13">
        <f t="shared" si="12"/>
        <v>9410000</v>
      </c>
      <c r="H21" s="13">
        <f t="shared" si="12"/>
        <v>12035000</v>
      </c>
      <c r="I21" s="13">
        <f t="shared" si="12"/>
        <v>12035000</v>
      </c>
      <c r="J21" s="13">
        <f t="shared" si="12"/>
        <v>9410000</v>
      </c>
      <c r="K21" s="13">
        <f t="shared" si="12"/>
        <v>12035000</v>
      </c>
      <c r="L21" s="13">
        <f t="shared" si="12"/>
        <v>12035000</v>
      </c>
      <c r="M21" s="13">
        <f t="shared" si="12"/>
        <v>9410000</v>
      </c>
      <c r="N21" s="13">
        <f t="shared" si="12"/>
        <v>12035000</v>
      </c>
      <c r="O21" s="13">
        <f t="shared" si="12"/>
        <v>12035000</v>
      </c>
      <c r="P21" s="13">
        <f t="shared" si="12"/>
        <v>9410000</v>
      </c>
      <c r="Q21" s="13">
        <f t="shared" si="12"/>
        <v>12035000</v>
      </c>
      <c r="R21" s="13">
        <f t="shared" si="12"/>
        <v>12035000</v>
      </c>
      <c r="S21" s="13">
        <f t="shared" si="12"/>
        <v>9410000</v>
      </c>
      <c r="T21" s="13">
        <f t="shared" si="12"/>
        <v>12035000</v>
      </c>
      <c r="U21" s="13">
        <f t="shared" si="12"/>
        <v>12035000</v>
      </c>
      <c r="V21" s="13">
        <f t="shared" si="12"/>
        <v>9410000</v>
      </c>
      <c r="W21" s="13">
        <f t="shared" si="12"/>
        <v>12035000</v>
      </c>
      <c r="X21" s="13">
        <f t="shared" si="12"/>
        <v>12035000</v>
      </c>
      <c r="Y21" s="13">
        <f t="shared" si="12"/>
        <v>9410000</v>
      </c>
      <c r="Z21" s="13">
        <f t="shared" si="12"/>
        <v>12035000</v>
      </c>
      <c r="AA21" s="13">
        <f t="shared" si="12"/>
        <v>12035000</v>
      </c>
      <c r="AB21" s="13">
        <f t="shared" si="12"/>
        <v>9410000</v>
      </c>
      <c r="AC21" s="13">
        <f t="shared" si="12"/>
        <v>12035000</v>
      </c>
      <c r="AD21" s="13">
        <f t="shared" si="12"/>
        <v>12035000</v>
      </c>
      <c r="AE21" s="13">
        <f t="shared" si="12"/>
        <v>9410000</v>
      </c>
    </row>
  </sheetData>
  <drawing r:id="rId1"/>
</worksheet>
</file>