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xt" sheetId="2" r:id="rId5"/>
    <sheet state="visible" name="Assumptions" sheetId="3" r:id="rId6"/>
    <sheet state="visible" name="Calcs-1" sheetId="4" r:id="rId7"/>
    <sheet state="visible" name="Calcs-2" sheetId="5" r:id="rId8"/>
    <sheet state="visible" name="Sales and Costs" sheetId="6" r:id="rId9"/>
    <sheet state="visible" name="Purchases" sheetId="7" r:id="rId10"/>
    <sheet state="visible" name="Stocks-RM" sheetId="8" r:id="rId11"/>
    <sheet state="visible" name="Stocks-Dry Fruits Biscuit"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<sst xmlns="http://schemas.openxmlformats.org/spreadsheetml/2006/main" count="554" uniqueCount="115">
  <si>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</si>
  <si>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t>
    </r>
    <r>
      <rPr>
        <rFont val="Arial"/>
        <b val="0"/>
        <i/>
        <color theme="1"/>
        <sz val="12.0"/>
      </rPr>
      <t>&lt;your_name&gt;Test A5+ Dry Fruits Biscuit"</t>
    </r>
    <r>
      <rPr>
        <rFont val="Arial"/>
        <b val="0"/>
        <color theme="1"/>
        <sz val="12.0"/>
      </rPr>
      <t xml:space="preserve">
- Start your work.</t>
    </r>
  </si>
  <si>
    <r>
      <rPr>
        <rFont val="Arial"/>
        <b/>
        <color theme="1"/>
        <sz val="12.0"/>
      </rPr>
      <t>Note:</t>
    </r>
    <r>
      <rPr>
        <rFont val="Arial"/>
        <b/>
        <color theme="1"/>
        <sz val="12.0"/>
      </rPr>
      <t xml:space="preserve"> Do not close the sheet you are working on. It cannot be opened again and you will to start from the beginning.</t>
    </r>
  </si>
  <si>
    <t>The case study is given in the "Text" tab.</t>
  </si>
  <si>
    <r>
      <rPr>
        <rFont val="Arial"/>
        <b/>
        <color theme="1"/>
        <sz val="12.0"/>
      </rPr>
      <t xml:space="preserve">Step 3:
</t>
    </r>
    <r>
      <rPr>
        <rFont val="Arial"/>
        <b val="0"/>
        <color theme="1"/>
        <sz val="12.0"/>
      </rPr>
      <t xml:space="preserve"> Add 10 tabs in the sheet and name them as:
- Assumptions
- Calcs-1
- Calcs-2
- Sales and costs
- Purchases
- Stocks-RM
-Stocks-Finished Goods
- Collections
- Cash details
- Balances</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</si>
  <si>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</si>
  <si>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Step 5:</t>
    </r>
    <r>
      <rPr>
        <rFont val="Arial"/>
        <b val="0"/>
        <color theme="1"/>
        <sz val="12.0"/>
      </rPr>
      <t xml:space="preserve">
Paste the link in the Google Form given below and submit within the deadline. 
Make sure you are ready to submit and have copied the Sheet Link with Editor access before opening the form. </t>
    </r>
  </si>
  <si>
    <r>
      <rPr>
        <rFont val="Arial"/>
        <color rgb="FF000000"/>
        <sz val="12.0"/>
      </rPr>
      <t xml:space="preserve">Form Link: </t>
    </r>
    <r>
      <rPr>
        <rFont val="Arial"/>
        <color rgb="FF1155CC"/>
        <sz val="12.0"/>
        <u/>
      </rPr>
      <t>https://forms.gle/CCEdgWdNMbGVjFnF9</t>
    </r>
    <r>
      <rPr>
        <rFont val="Arial"/>
        <sz val="12.0"/>
      </rPr>
      <t xml:space="preserve"> </t>
    </r>
  </si>
  <si>
    <r>
      <rPr>
        <rFont val="Arial"/>
        <b/>
        <color theme="1"/>
        <sz val="12.0"/>
      </rPr>
      <t xml:space="preserve">Step 6:
</t>
    </r>
    <r>
      <rPr>
        <rFont val="Arial"/>
        <b val="0"/>
        <color theme="1"/>
        <sz val="12.0"/>
      </rPr>
      <t>You can close the exam by clicking the power button in the bottom-right corner.
The password to quit is: invact@1</t>
    </r>
  </si>
  <si>
    <t>Description</t>
  </si>
  <si>
    <r>
      <rPr>
        <rFont val="Arial"/>
        <b/>
        <color theme="1"/>
        <sz val="12.0"/>
      </rPr>
      <t>A company makes and sells 5 types of Special Dry Fruits Biscuits:</t>
    </r>
    <r>
      <rPr>
        <rFont val="Arial"/>
        <color theme="1"/>
        <sz val="12.0"/>
      </rPr>
      <t xml:space="preserve">
1. Almond Biscuit
2. Dry Grape Biscuit
3. Cashew Biscuit
4. Pista Biscuit
5. Special Karachi Biscuit
</t>
    </r>
  </si>
  <si>
    <r>
      <rPr>
        <rFont val="Arial"/>
        <b/>
        <color theme="1"/>
        <sz val="12.0"/>
      </rPr>
      <t>Raw materials (in kg) for making 1 kg of Biscuit:</t>
    </r>
    <r>
      <rPr>
        <rFont val="Arial"/>
        <color theme="1"/>
        <sz val="12.0"/>
      </rPr>
      <t xml:space="preserve">
1. Almond Biscuit: 350 gms Flour, 300 ml of Milk, 50 gms Sugar, 60 gms Butter, 200 gms Almond
2. Dry Grape Biscuit: 350 gms Flour, 300 ml of Milk, 50 gms of Sugar, 60 gms Butter and 250 gms Dry Grapes
3. Cashew Biscuit: 350 gms Flour, 300 ml of Milk, 50 gms of Sugar, 60 gms Butter and 200 gms Cashew
4. Pista Biscuit: 350 gms Flour, 310 ml Milk, 50 gms Sugar, 60 gms Butter and 150 gms Pista
5. Special Karachi Biscuit: 300 gms Flour, 300 ml of Milk, 30 gms Sugar, 100 gms Butter, 100 gms Dry Grapes, 100 gms Cashew, 100 gms Almond
</t>
    </r>
  </si>
  <si>
    <r>
      <rPr>
        <rFont val="Arial"/>
        <b/>
        <color theme="1"/>
        <sz val="12.0"/>
      </rPr>
      <t>Manufacturing (in kg) (First Month):</t>
    </r>
    <r>
      <rPr>
        <rFont val="Arial"/>
        <color theme="1"/>
        <sz val="12.0"/>
      </rPr>
      <t xml:space="preserve">
1. Almond Biscuit: 65000
2. Dry Grape Biscuit: 32000
3. Cashew Biscuit: 74000
4. Pista Biscuit: 15000
5. Special Karachi Biscuit: 59000
</t>
    </r>
  </si>
  <si>
    <r>
      <rPr>
        <rFont val="Arial"/>
        <b/>
        <color theme="1"/>
        <sz val="12.0"/>
      </rPr>
      <t>Manufacturing [Growth (month on month)]:</t>
    </r>
    <r>
      <rPr>
        <rFont val="Arial"/>
        <color theme="1"/>
        <sz val="12.0"/>
      </rPr>
      <t xml:space="preserve">
1. Almond Biscuit: 1.9%
2. Dry Grape Biscuit: 1.88%
3. Cashew Biscuit: 2.12%
4. Pista Biscuit: 1%
5. Special Karachi Biscuit: 2.97%</t>
    </r>
  </si>
  <si>
    <r>
      <rPr>
        <rFont val="Arial"/>
        <b/>
        <color theme="1"/>
        <sz val="12.0"/>
      </rPr>
      <t>Purchase (in kg) (First Month):</t>
    </r>
    <r>
      <rPr>
        <rFont val="Arial"/>
        <color theme="1"/>
        <sz val="12.0"/>
      </rPr>
      <t xml:space="preserve">
1. Flour: 110,000
2. Milk: 80,000
3. Sugar: 30,000
4. Butter: 50,000
5. Almond: 19,500
6. Dry Grapes: 15,000
7. Cashews: 23,000
8. Pista: 3,000
</t>
    </r>
  </si>
  <si>
    <r>
      <rPr>
        <rFont val="Arial"/>
        <b/>
        <color theme="1"/>
        <sz val="12.0"/>
      </rPr>
      <t>Purchase [Growth (month on month)]:</t>
    </r>
    <r>
      <rPr>
        <rFont val="Arial"/>
        <color theme="1"/>
        <sz val="12.0"/>
      </rPr>
      <t xml:space="preserve">
1. Flour: 2.0%
2. Milk: 1.9%
3. Sugar: 2.12%
4. Butter: 2.5%
5. Almond: 2%
6. Dry Grapes: 1% 
7. Cashews:  3%
8. Pista: 0.8%
</t>
    </r>
  </si>
  <si>
    <r>
      <rPr>
        <rFont val="Arial"/>
        <b/>
        <color theme="1"/>
        <sz val="12.0"/>
      </rPr>
      <t>Purchase price (Rs. per kg):</t>
    </r>
    <r>
      <rPr>
        <rFont val="Arial"/>
        <color theme="1"/>
        <sz val="12.0"/>
      </rPr>
      <t xml:space="preserve">
1. Flour: Rs 50
2. Milk: Rs 59
3. Sugar: Rs 58
4. Butter: Rs 450
5. Almond: Rs 900
6. Dry Grapes: Rs 400
7. Cashews: Rs 850
8. Pista: Rs 600
</t>
    </r>
  </si>
  <si>
    <r>
      <rPr>
        <rFont val="Arial"/>
        <b/>
        <color theme="1"/>
        <sz val="12.0"/>
      </rPr>
      <t>Payment terms (in months)</t>
    </r>
    <r>
      <rPr>
        <rFont val="Arial"/>
        <color theme="1"/>
        <sz val="12.0"/>
      </rPr>
      <t xml:space="preserve">
1. Flour: After 1 month
2. Milk: Same month
3. Sugar: After 2 months
4. Butter: After 3 months
5. Almond: After 4 months
6. Dry Grapes: After 5 months
7. Cashews: After 1 month
8. Pista: After 2 months</t>
    </r>
  </si>
  <si>
    <r>
      <rPr>
        <rFont val="Arial"/>
        <b/>
        <color theme="1"/>
        <sz val="12.0"/>
      </rPr>
      <t>Sales (in kg) (First Month):</t>
    </r>
    <r>
      <rPr>
        <rFont val="Arial"/>
        <color theme="1"/>
        <sz val="12.0"/>
      </rPr>
      <t xml:space="preserve">
1. Almond Biscuit: 62,000
2. Dry Grape Biscuit: 30,000
3. Cashew Biscuit: 73,000
4. Pista Biscuit: 11,000
5. Special Karachi Biscuit: 58,500
</t>
    </r>
  </si>
  <si>
    <r>
      <rPr>
        <rFont val="Arial"/>
        <b/>
        <color theme="1"/>
        <sz val="12.0"/>
      </rPr>
      <t>Sales (in kg) [Growth (month on month)]:</t>
    </r>
    <r>
      <rPr>
        <rFont val="Arial"/>
        <color theme="1"/>
        <sz val="12.0"/>
      </rPr>
      <t xml:space="preserve">
1. Almond Biscuit: 1.8%
2. Dry Grape Biscuit: 1.86%
3. Cashew Biscuit: 2.11%
4. Pista Biscuit: 0.93%
5. Special Karachi Biscuit: 2.91%
</t>
    </r>
  </si>
  <si>
    <r>
      <rPr>
        <rFont val="Arial"/>
        <b/>
        <color theme="1"/>
        <sz val="12.0"/>
      </rPr>
      <t>Selling price (Rs. per kg):</t>
    </r>
    <r>
      <rPr>
        <rFont val="Arial"/>
        <color theme="1"/>
        <sz val="12.0"/>
      </rPr>
      <t xml:space="preserve">
1. Almond Biscuit: Rs 1,100
2. Dry Grape Biscuit: Rs 699
3. Cashew Biscuit: Rs 1,050
4. Pista Biscuit: Rs 800
5. Special Karachi Biscuit: Rs 1,500
</t>
    </r>
  </si>
  <si>
    <r>
      <rPr>
        <rFont val="Arial"/>
        <b/>
        <color theme="1"/>
        <sz val="12.0"/>
      </rPr>
      <t>Collection terms:</t>
    </r>
    <r>
      <rPr>
        <rFont val="Arial"/>
        <color theme="1"/>
        <sz val="12.0"/>
      </rPr>
      <t xml:space="preserve">
1. BigWholesaler1: 25% of the company’s sales; pays the company after 3 months
2. BigRetailer1: 20% of the company’s sales; pays the company after 2 months
3. BigCustomer1: 15% of the company’s sales; pays the company after 5 months
4. The remaining 40% of the company’s sales are in cash.
</t>
    </r>
  </si>
  <si>
    <t>Make a model of the company's manufacturing and raw material usage, sales and costs and balances for 24 months based on the information provided.</t>
  </si>
  <si>
    <t xml:space="preserve">Making 1kg </t>
  </si>
  <si>
    <t>Flour</t>
  </si>
  <si>
    <t>Milk</t>
  </si>
  <si>
    <t>Sugar</t>
  </si>
  <si>
    <t>Butter</t>
  </si>
  <si>
    <t>Almond</t>
  </si>
  <si>
    <t>Dry Grapes</t>
  </si>
  <si>
    <t>Cashew</t>
  </si>
  <si>
    <t>Pista</t>
  </si>
  <si>
    <t>Almond Biscuit</t>
  </si>
  <si>
    <t>Dry Grape Biscuit</t>
  </si>
  <si>
    <t>Cashew Biscuit</t>
  </si>
  <si>
    <t>Pista Biscuit</t>
  </si>
  <si>
    <t>Special Karachi Biscuit</t>
  </si>
  <si>
    <t>Manufacturing</t>
  </si>
  <si>
    <t>Quantity (in Kg)</t>
  </si>
  <si>
    <t>Growth (month on month)</t>
  </si>
  <si>
    <t>Purchase</t>
  </si>
  <si>
    <t>(in Kg)</t>
  </si>
  <si>
    <t>Purchase Price</t>
  </si>
  <si>
    <t>in Rs(per kg)</t>
  </si>
  <si>
    <t>Payments</t>
  </si>
  <si>
    <t>Sales</t>
  </si>
  <si>
    <t>(in kg)</t>
  </si>
  <si>
    <t>Growth</t>
  </si>
  <si>
    <t>Selling Price</t>
  </si>
  <si>
    <t>Collections</t>
  </si>
  <si>
    <t>% of Share in Sales</t>
  </si>
  <si>
    <t>Big Wholesaler 1</t>
  </si>
  <si>
    <t>Big Retailer 1</t>
  </si>
  <si>
    <t>Big Customer 1</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</si>
  <si>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</si>
  <si>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</si>
  <si>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</si>
  <si>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</si>
  <si>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</si>
  <si>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</si>
  <si>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</si>
  <si>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</si>
  <si>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</si>
  <si>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</si>
  <si>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</si>
  <si>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</si>
  <si>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</si>
  <si>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</si>
  <si>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</si>
  <si>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</si>
  <si>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</si>
  <si>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</si>
  <si>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</si>
  <si>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</si>
  <si>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</si>
  <si>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</si>
  <si>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</si>
  <si>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</si>
  <si>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</si>
  <si>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Raw Material Usage:</t>
  </si>
  <si>
    <t>Total Raw material Usage</t>
  </si>
  <si>
    <t>Cost of Making 1kg of Dry Fruit  Biscuit</t>
  </si>
  <si>
    <t>Total</t>
  </si>
  <si>
    <t xml:space="preserve">Cashew </t>
  </si>
  <si>
    <t>Special Karachi</t>
  </si>
  <si>
    <t>Cost</t>
  </si>
  <si>
    <t>Total Cost</t>
  </si>
  <si>
    <t>Profit</t>
  </si>
  <si>
    <t>Purchase Payments</t>
  </si>
  <si>
    <t>Payments Outstanding</t>
  </si>
  <si>
    <t>Opening Stock</t>
  </si>
  <si>
    <t>Change in Stock</t>
  </si>
  <si>
    <t>Closing Stock</t>
  </si>
  <si>
    <t>Big Wholesaler1</t>
  </si>
  <si>
    <t>Cash to be collected</t>
  </si>
  <si>
    <t>Cash inflow</t>
  </si>
  <si>
    <t>Cash received from Sales</t>
  </si>
  <si>
    <t>Cash outflow</t>
  </si>
  <si>
    <t>Cash paid for purchases</t>
  </si>
  <si>
    <t>Net Cash for the month</t>
  </si>
  <si>
    <t>Cash in hand</t>
  </si>
  <si>
    <t>Opening Cash</t>
  </si>
  <si>
    <t>Closing Cash</t>
  </si>
  <si>
    <t>Assets</t>
  </si>
  <si>
    <t>Stocks-RM</t>
  </si>
  <si>
    <t>Stocks-Dry Fruits Biscuits</t>
  </si>
  <si>
    <t>Total Assets</t>
  </si>
  <si>
    <t>Liabilities</t>
  </si>
  <si>
    <t>Payment outstanding</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</si>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</sst>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2.0"/>
      <color theme="1"/>
      <name val="Arial"/>
    </font>
    <font>
      <color theme="1"/>
      <name val="Arial"/>
    </font>
    <font>
      <sz val="12.0"/>
      <color theme="1"/>
      <name val="Arial"/>
    </font>
    <font>
      <u/>
      <sz val="12.0"/>
      <color rgb="FF0000FF"/>
      <name val="Arial"/>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1" numFmtId="0" xfId="0" applyAlignment="1" applyFont="1">
      <alignment vertical="bottom"/>
    </xf>
    <xf borderId="0" fillId="0" fontId="3" numFmtId="0" xfId="0" applyAlignment="1" applyFont="1">
      <alignment readingOrder="0" vertical="bottom"/>
    </xf>
    <xf borderId="0" fillId="0" fontId="5" numFmtId="0" xfId="0" applyAlignment="1" applyFont="1">
      <alignment readingOrder="0" shrinkToFit="0" wrapText="0"/>
    </xf>
    <xf borderId="0" fillId="0" fontId="5" numFmtId="0" xfId="0" applyAlignment="1" applyFont="1">
      <alignment readingOrder="0"/>
    </xf>
    <xf borderId="0" fillId="0" fontId="5" numFmtId="2" xfId="0" applyAlignment="1" applyFont="1" applyNumberFormat="1">
      <alignment readingOrder="0"/>
    </xf>
    <xf borderId="0" fillId="0" fontId="5" numFmtId="0" xfId="0" applyAlignment="1" applyFont="1">
      <alignment shrinkToFit="0" wrapText="0"/>
    </xf>
    <xf borderId="0" fillId="0" fontId="5" numFmtId="3" xfId="0" applyAlignment="1" applyFont="1" applyNumberFormat="1">
      <alignment readingOrder="0"/>
    </xf>
    <xf borderId="0" fillId="0" fontId="5" numFmtId="10" xfId="0" applyAlignment="1" applyFont="1" applyNumberFormat="1">
      <alignment readingOrder="0"/>
    </xf>
    <xf borderId="0" fillId="0" fontId="5" numFmtId="9" xfId="0" applyAlignment="1" applyFont="1" applyNumberFormat="1">
      <alignment readingOrder="0"/>
    </xf>
    <xf borderId="0" fillId="0" fontId="6" numFmtId="0" xfId="0" applyAlignment="1" applyFont="1">
      <alignment readingOrder="0"/>
    </xf>
    <xf borderId="0" fillId="0" fontId="5" numFmtId="0" xfId="0" applyFont="1"/>
    <xf borderId="0" fillId="0" fontId="5" numFmtId="164" xfId="0" applyFont="1" applyNumberFormat="1"/>
    <xf borderId="0" fillId="0" fontId="6" numFmtId="0" xfId="0" applyAlignment="1" applyFont="1">
      <alignment readingOrder="0" shrinkToFit="0" wrapText="0"/>
    </xf>
    <xf borderId="0" fillId="0" fontId="5" numFmtId="1" xfId="0" applyFont="1" applyNumberFormat="1"/>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CCEdgWdNMbGVjFnF9"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6</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7</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1" t="s">
        <v>8</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id="rId1" ref="A1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9" t="s">
        <v>45</v>
      </c>
    </row>
    <row r="3">
      <c r="A3" s="9" t="s">
        <v>93</v>
      </c>
      <c r="B3" s="19">
        <f>'Sales and Costs'!B$8*Assumptions!$B43</f>
        <v>65592.5</v>
      </c>
      <c r="C3" s="19">
        <f>'Sales and Costs'!C$8*Assumptions!$B43</f>
        <v>67060.0805</v>
      </c>
      <c r="D3" s="19">
        <f>'Sales and Costs'!D$8*Assumptions!$B43</f>
        <v>68562.2974</v>
      </c>
      <c r="E3" s="19">
        <f>'Sales and Costs'!E$8*Assumptions!$B43</f>
        <v>70100.00625</v>
      </c>
      <c r="F3" s="19">
        <f>'Sales and Costs'!F$8*Assumptions!$B43</f>
        <v>71674.08454</v>
      </c>
      <c r="G3" s="19">
        <f>'Sales and Costs'!G$8*Assumptions!$B43</f>
        <v>73285.43233</v>
      </c>
      <c r="H3" s="19">
        <f>'Sales and Costs'!H$8*Assumptions!$B43</f>
        <v>74934.97279</v>
      </c>
      <c r="I3" s="19">
        <f>'Sales and Costs'!I$8*Assumptions!$B43</f>
        <v>76623.65289</v>
      </c>
      <c r="J3" s="19">
        <f>'Sales and Costs'!J$8*Assumptions!$B43</f>
        <v>78352.44394</v>
      </c>
      <c r="K3" s="19">
        <f>'Sales and Costs'!K$8*Assumptions!$B43</f>
        <v>80122.34233</v>
      </c>
      <c r="L3" s="19">
        <f>'Sales and Costs'!L$8*Assumptions!$B43</f>
        <v>81934.37012</v>
      </c>
      <c r="M3" s="19">
        <f>'Sales and Costs'!M$8*Assumptions!$B43</f>
        <v>83789.57577</v>
      </c>
      <c r="N3" s="19">
        <f>'Sales and Costs'!N$8*Assumptions!$B43</f>
        <v>85689.03482</v>
      </c>
      <c r="O3" s="19">
        <f>'Sales and Costs'!O$8*Assumptions!$B43</f>
        <v>87633.85061</v>
      </c>
      <c r="P3" s="19">
        <f>'Sales and Costs'!P$8*Assumptions!$B43</f>
        <v>89625.15506</v>
      </c>
      <c r="Q3" s="19">
        <f>'Sales and Costs'!Q$8*Assumptions!$B43</f>
        <v>91664.10937</v>
      </c>
      <c r="R3" s="19">
        <f>'Sales and Costs'!R$8*Assumptions!$B43</f>
        <v>93751.90484</v>
      </c>
      <c r="S3" s="19">
        <f>'Sales and Costs'!S$8*Assumptions!$B43</f>
        <v>95889.76367</v>
      </c>
      <c r="T3" s="19">
        <f>'Sales and Costs'!T$8*Assumptions!$B43</f>
        <v>98078.93978</v>
      </c>
      <c r="U3" s="19">
        <f>'Sales and Costs'!U$8*Assumptions!$B43</f>
        <v>100320.7197</v>
      </c>
      <c r="V3" s="19">
        <f>'Sales and Costs'!V$8*Assumptions!$B43</f>
        <v>102616.4233</v>
      </c>
      <c r="W3" s="19">
        <f>'Sales and Costs'!W$8*Assumptions!$B43</f>
        <v>104967.4048</v>
      </c>
      <c r="X3" s="19">
        <f>'Sales and Costs'!X$8*Assumptions!$B43</f>
        <v>107375.0539</v>
      </c>
      <c r="Y3" s="19">
        <f>'Sales and Costs'!Y$8*Assumptions!$B43</f>
        <v>109840.7962</v>
      </c>
    </row>
    <row r="4">
      <c r="A4" s="9" t="s">
        <v>52</v>
      </c>
      <c r="B4" s="19">
        <f>'Sales and Costs'!B$8*Assumptions!$B44</f>
        <v>52474</v>
      </c>
      <c r="C4" s="19">
        <f>'Sales and Costs'!C$8*Assumptions!$B44</f>
        <v>53648.0644</v>
      </c>
      <c r="D4" s="19">
        <f>'Sales and Costs'!D$8*Assumptions!$B44</f>
        <v>54849.83792</v>
      </c>
      <c r="E4" s="19">
        <f>'Sales and Costs'!E$8*Assumptions!$B44</f>
        <v>56080.005</v>
      </c>
      <c r="F4" s="19">
        <f>'Sales and Costs'!F$8*Assumptions!$B44</f>
        <v>57339.26764</v>
      </c>
      <c r="G4" s="19">
        <f>'Sales and Costs'!G$8*Assumptions!$B44</f>
        <v>58628.34586</v>
      </c>
      <c r="H4" s="19">
        <f>'Sales and Costs'!H$8*Assumptions!$B44</f>
        <v>59947.97823</v>
      </c>
      <c r="I4" s="19">
        <f>'Sales and Costs'!I$8*Assumptions!$B44</f>
        <v>61298.92231</v>
      </c>
      <c r="J4" s="19">
        <f>'Sales and Costs'!J$8*Assumptions!$B44</f>
        <v>62681.95515</v>
      </c>
      <c r="K4" s="19">
        <f>'Sales and Costs'!K$8*Assumptions!$B44</f>
        <v>64097.87386</v>
      </c>
      <c r="L4" s="19">
        <f>'Sales and Costs'!L$8*Assumptions!$B44</f>
        <v>65547.4961</v>
      </c>
      <c r="M4" s="19">
        <f>'Sales and Costs'!M$8*Assumptions!$B44</f>
        <v>67031.66062</v>
      </c>
      <c r="N4" s="19">
        <f>'Sales and Costs'!N$8*Assumptions!$B44</f>
        <v>68551.22785</v>
      </c>
      <c r="O4" s="19">
        <f>'Sales and Costs'!O$8*Assumptions!$B44</f>
        <v>70107.08049</v>
      </c>
      <c r="P4" s="19">
        <f>'Sales and Costs'!P$8*Assumptions!$B44</f>
        <v>71700.12405</v>
      </c>
      <c r="Q4" s="19">
        <f>'Sales and Costs'!Q$8*Assumptions!$B44</f>
        <v>73331.28749</v>
      </c>
      <c r="R4" s="19">
        <f>'Sales and Costs'!R$8*Assumptions!$B44</f>
        <v>75001.52387</v>
      </c>
      <c r="S4" s="19">
        <f>'Sales and Costs'!S$8*Assumptions!$B44</f>
        <v>76711.81093</v>
      </c>
      <c r="T4" s="19">
        <f>'Sales and Costs'!T$8*Assumptions!$B44</f>
        <v>78463.15183</v>
      </c>
      <c r="U4" s="19">
        <f>'Sales and Costs'!U$8*Assumptions!$B44</f>
        <v>80256.57574</v>
      </c>
      <c r="V4" s="19">
        <f>'Sales and Costs'!V$8*Assumptions!$B44</f>
        <v>82093.13862</v>
      </c>
      <c r="W4" s="19">
        <f>'Sales and Costs'!W$8*Assumptions!$B44</f>
        <v>83973.92387</v>
      </c>
      <c r="X4" s="19">
        <f>'Sales and Costs'!X$8*Assumptions!$B44</f>
        <v>85900.04313</v>
      </c>
      <c r="Y4" s="19">
        <f>'Sales and Costs'!Y$8*Assumptions!$B44</f>
        <v>87872.63696</v>
      </c>
    </row>
    <row r="5">
      <c r="A5" s="9" t="s">
        <v>53</v>
      </c>
      <c r="B5" s="19">
        <f>'Sales and Costs'!B$8*Assumptions!$B45</f>
        <v>39355.5</v>
      </c>
      <c r="C5" s="19">
        <f>'Sales and Costs'!C$8*Assumptions!$B45</f>
        <v>40236.0483</v>
      </c>
      <c r="D5" s="19">
        <f>'Sales and Costs'!D$8*Assumptions!$B45</f>
        <v>41137.37844</v>
      </c>
      <c r="E5" s="19">
        <f>'Sales and Costs'!E$8*Assumptions!$B45</f>
        <v>42060.00375</v>
      </c>
      <c r="F5" s="19">
        <f>'Sales and Costs'!F$8*Assumptions!$B45</f>
        <v>43004.45073</v>
      </c>
      <c r="G5" s="19">
        <f>'Sales and Costs'!G$8*Assumptions!$B45</f>
        <v>43971.2594</v>
      </c>
      <c r="H5" s="19">
        <f>'Sales and Costs'!H$8*Assumptions!$B45</f>
        <v>44960.98368</v>
      </c>
      <c r="I5" s="19">
        <f>'Sales and Costs'!I$8*Assumptions!$B45</f>
        <v>45974.19173</v>
      </c>
      <c r="J5" s="19">
        <f>'Sales and Costs'!J$8*Assumptions!$B45</f>
        <v>47011.46637</v>
      </c>
      <c r="K5" s="19">
        <f>'Sales and Costs'!K$8*Assumptions!$B45</f>
        <v>48073.4054</v>
      </c>
      <c r="L5" s="19">
        <f>'Sales and Costs'!L$8*Assumptions!$B45</f>
        <v>49160.62207</v>
      </c>
      <c r="M5" s="19">
        <f>'Sales and Costs'!M$8*Assumptions!$B45</f>
        <v>50273.74546</v>
      </c>
      <c r="N5" s="19">
        <f>'Sales and Costs'!N$8*Assumptions!$B45</f>
        <v>51413.42089</v>
      </c>
      <c r="O5" s="19">
        <f>'Sales and Costs'!O$8*Assumptions!$B45</f>
        <v>52580.31037</v>
      </c>
      <c r="P5" s="19">
        <f>'Sales and Costs'!P$8*Assumptions!$B45</f>
        <v>53775.09304</v>
      </c>
      <c r="Q5" s="19">
        <f>'Sales and Costs'!Q$8*Assumptions!$B45</f>
        <v>54998.46562</v>
      </c>
      <c r="R5" s="19">
        <f>'Sales and Costs'!R$8*Assumptions!$B45</f>
        <v>56251.1429</v>
      </c>
      <c r="S5" s="19">
        <f>'Sales and Costs'!S$8*Assumptions!$B45</f>
        <v>57533.8582</v>
      </c>
      <c r="T5" s="19">
        <f>'Sales and Costs'!T$8*Assumptions!$B45</f>
        <v>58847.36387</v>
      </c>
      <c r="U5" s="19">
        <f>'Sales and Costs'!U$8*Assumptions!$B45</f>
        <v>60192.4318</v>
      </c>
      <c r="V5" s="19">
        <f>'Sales and Costs'!V$8*Assumptions!$B45</f>
        <v>61569.85396</v>
      </c>
      <c r="W5" s="19">
        <f>'Sales and Costs'!W$8*Assumptions!$B45</f>
        <v>62980.4429</v>
      </c>
      <c r="X5" s="19">
        <f>'Sales and Costs'!X$8*Assumptions!$B45</f>
        <v>64425.03234</v>
      </c>
      <c r="Y5" s="19">
        <f>'Sales and Costs'!Y$8*Assumptions!$B45</f>
        <v>65904.47772</v>
      </c>
    </row>
    <row r="6">
      <c r="A6" s="9" t="s">
        <v>54</v>
      </c>
      <c r="B6" s="19">
        <f>'Sales and Costs'!B$8*Assumptions!$B46</f>
        <v>104948</v>
      </c>
      <c r="C6" s="19">
        <f>'Sales and Costs'!C$8*Assumptions!$B46</f>
        <v>107296.1288</v>
      </c>
      <c r="D6" s="19">
        <f>'Sales and Costs'!D$8*Assumptions!$B46</f>
        <v>109699.6758</v>
      </c>
      <c r="E6" s="19">
        <f>'Sales and Costs'!E$8*Assumptions!$B46</f>
        <v>112160.01</v>
      </c>
      <c r="F6" s="19">
        <f>'Sales and Costs'!F$8*Assumptions!$B46</f>
        <v>114678.5353</v>
      </c>
      <c r="G6" s="19">
        <f>'Sales and Costs'!G$8*Assumptions!$B46</f>
        <v>117256.6917</v>
      </c>
      <c r="H6" s="19">
        <f>'Sales and Costs'!H$8*Assumptions!$B46</f>
        <v>119895.9565</v>
      </c>
      <c r="I6" s="19">
        <f>'Sales and Costs'!I$8*Assumptions!$B46</f>
        <v>122597.8446</v>
      </c>
      <c r="J6" s="19">
        <f>'Sales and Costs'!J$8*Assumptions!$B46</f>
        <v>125363.9103</v>
      </c>
      <c r="K6" s="19">
        <f>'Sales and Costs'!K$8*Assumptions!$B46</f>
        <v>128195.7477</v>
      </c>
      <c r="L6" s="19">
        <f>'Sales and Costs'!L$8*Assumptions!$B46</f>
        <v>131094.9922</v>
      </c>
      <c r="M6" s="19">
        <f>'Sales and Costs'!M$8*Assumptions!$B46</f>
        <v>134063.3212</v>
      </c>
      <c r="N6" s="19">
        <f>'Sales and Costs'!N$8*Assumptions!$B46</f>
        <v>137102.4557</v>
      </c>
      <c r="O6" s="19">
        <f>'Sales and Costs'!O$8*Assumptions!$B46</f>
        <v>140214.161</v>
      </c>
      <c r="P6" s="19">
        <f>'Sales and Costs'!P$8*Assumptions!$B46</f>
        <v>143400.2481</v>
      </c>
      <c r="Q6" s="19">
        <f>'Sales and Costs'!Q$8*Assumptions!$B46</f>
        <v>146662.575</v>
      </c>
      <c r="R6" s="19">
        <f>'Sales and Costs'!R$8*Assumptions!$B46</f>
        <v>150003.0477</v>
      </c>
      <c r="S6" s="19">
        <f>'Sales and Costs'!S$8*Assumptions!$B46</f>
        <v>153423.6219</v>
      </c>
      <c r="T6" s="19">
        <f>'Sales and Costs'!T$8*Assumptions!$B46</f>
        <v>156926.3037</v>
      </c>
      <c r="U6" s="19">
        <f>'Sales and Costs'!U$8*Assumptions!$B46</f>
        <v>160513.1515</v>
      </c>
      <c r="V6" s="19">
        <f>'Sales and Costs'!V$8*Assumptions!$B46</f>
        <v>164186.2772</v>
      </c>
      <c r="W6" s="19">
        <f>'Sales and Costs'!W$8*Assumptions!$B46</f>
        <v>167947.8477</v>
      </c>
      <c r="X6" s="19">
        <f>'Sales and Costs'!X$8*Assumptions!$B46</f>
        <v>171800.0863</v>
      </c>
      <c r="Y6" s="19">
        <f>'Sales and Costs'!Y$8*Assumptions!$B46</f>
        <v>175745.2739</v>
      </c>
    </row>
    <row r="7">
      <c r="A7" s="9" t="s">
        <v>82</v>
      </c>
      <c r="B7" s="19">
        <f t="shared" ref="B7:Y7" si="1">SUM(B3:B6)</f>
        <v>262370</v>
      </c>
      <c r="C7" s="19">
        <f t="shared" si="1"/>
        <v>268240.322</v>
      </c>
      <c r="D7" s="19">
        <f t="shared" si="1"/>
        <v>274249.1896</v>
      </c>
      <c r="E7" s="19">
        <f t="shared" si="1"/>
        <v>280400.025</v>
      </c>
      <c r="F7" s="19">
        <f t="shared" si="1"/>
        <v>286696.3382</v>
      </c>
      <c r="G7" s="19">
        <f t="shared" si="1"/>
        <v>293141.7293</v>
      </c>
      <c r="H7" s="19">
        <f t="shared" si="1"/>
        <v>299739.8912</v>
      </c>
      <c r="I7" s="19">
        <f t="shared" si="1"/>
        <v>306494.6115</v>
      </c>
      <c r="J7" s="19">
        <f t="shared" si="1"/>
        <v>313409.7758</v>
      </c>
      <c r="K7" s="19">
        <f t="shared" si="1"/>
        <v>320489.3693</v>
      </c>
      <c r="L7" s="19">
        <f t="shared" si="1"/>
        <v>327737.4805</v>
      </c>
      <c r="M7" s="19">
        <f t="shared" si="1"/>
        <v>335158.3031</v>
      </c>
      <c r="N7" s="19">
        <f t="shared" si="1"/>
        <v>342756.1393</v>
      </c>
      <c r="O7" s="19">
        <f t="shared" si="1"/>
        <v>350535.4025</v>
      </c>
      <c r="P7" s="19">
        <f t="shared" si="1"/>
        <v>358500.6202</v>
      </c>
      <c r="Q7" s="19">
        <f t="shared" si="1"/>
        <v>366656.4375</v>
      </c>
      <c r="R7" s="19">
        <f t="shared" si="1"/>
        <v>375007.6193</v>
      </c>
      <c r="S7" s="19">
        <f t="shared" si="1"/>
        <v>383559.0547</v>
      </c>
      <c r="T7" s="19">
        <f t="shared" si="1"/>
        <v>392315.7591</v>
      </c>
      <c r="U7" s="19">
        <f t="shared" si="1"/>
        <v>401282.8787</v>
      </c>
      <c r="V7" s="19">
        <f t="shared" si="1"/>
        <v>410465.6931</v>
      </c>
      <c r="W7" s="19">
        <f t="shared" si="1"/>
        <v>419869.6194</v>
      </c>
      <c r="X7" s="19">
        <f t="shared" si="1"/>
        <v>429500.2156</v>
      </c>
      <c r="Y7" s="19">
        <f t="shared" si="1"/>
        <v>439363.1848</v>
      </c>
    </row>
    <row r="9">
      <c r="A9" s="9" t="s">
        <v>49</v>
      </c>
    </row>
    <row r="10">
      <c r="A10" s="9" t="s">
        <v>93</v>
      </c>
      <c r="B10" s="9">
        <v>0.0</v>
      </c>
      <c r="C10" s="9">
        <v>0.0</v>
      </c>
      <c r="D10" s="9">
        <v>0.0</v>
      </c>
      <c r="E10" s="19">
        <f t="shared" ref="E10:Y10" si="2">B3</f>
        <v>65592.5</v>
      </c>
      <c r="F10" s="19">
        <f t="shared" si="2"/>
        <v>67060.0805</v>
      </c>
      <c r="G10" s="19">
        <f t="shared" si="2"/>
        <v>68562.2974</v>
      </c>
      <c r="H10" s="19">
        <f t="shared" si="2"/>
        <v>70100.00625</v>
      </c>
      <c r="I10" s="19">
        <f t="shared" si="2"/>
        <v>71674.08454</v>
      </c>
      <c r="J10" s="19">
        <f t="shared" si="2"/>
        <v>73285.43233</v>
      </c>
      <c r="K10" s="19">
        <f t="shared" si="2"/>
        <v>74934.97279</v>
      </c>
      <c r="L10" s="19">
        <f t="shared" si="2"/>
        <v>76623.65289</v>
      </c>
      <c r="M10" s="19">
        <f t="shared" si="2"/>
        <v>78352.44394</v>
      </c>
      <c r="N10" s="19">
        <f t="shared" si="2"/>
        <v>80122.34233</v>
      </c>
      <c r="O10" s="19">
        <f t="shared" si="2"/>
        <v>81934.37012</v>
      </c>
      <c r="P10" s="19">
        <f t="shared" si="2"/>
        <v>83789.57577</v>
      </c>
      <c r="Q10" s="19">
        <f t="shared" si="2"/>
        <v>85689.03482</v>
      </c>
      <c r="R10" s="19">
        <f t="shared" si="2"/>
        <v>87633.85061</v>
      </c>
      <c r="S10" s="19">
        <f t="shared" si="2"/>
        <v>89625.15506</v>
      </c>
      <c r="T10" s="19">
        <f t="shared" si="2"/>
        <v>91664.10937</v>
      </c>
      <c r="U10" s="19">
        <f t="shared" si="2"/>
        <v>93751.90484</v>
      </c>
      <c r="V10" s="19">
        <f t="shared" si="2"/>
        <v>95889.76367</v>
      </c>
      <c r="W10" s="19">
        <f t="shared" si="2"/>
        <v>98078.93978</v>
      </c>
      <c r="X10" s="19">
        <f t="shared" si="2"/>
        <v>100320.7197</v>
      </c>
      <c r="Y10" s="19">
        <f t="shared" si="2"/>
        <v>102616.4233</v>
      </c>
    </row>
    <row r="11">
      <c r="A11" s="9" t="s">
        <v>52</v>
      </c>
      <c r="B11" s="9">
        <v>0.0</v>
      </c>
      <c r="C11" s="9">
        <v>0.0</v>
      </c>
      <c r="D11" s="19">
        <f t="shared" ref="D11:Y11" si="3">B4</f>
        <v>52474</v>
      </c>
      <c r="E11" s="19">
        <f t="shared" si="3"/>
        <v>53648.0644</v>
      </c>
      <c r="F11" s="19">
        <f t="shared" si="3"/>
        <v>54849.83792</v>
      </c>
      <c r="G11" s="19">
        <f t="shared" si="3"/>
        <v>56080.005</v>
      </c>
      <c r="H11" s="19">
        <f t="shared" si="3"/>
        <v>57339.26764</v>
      </c>
      <c r="I11" s="19">
        <f t="shared" si="3"/>
        <v>58628.34586</v>
      </c>
      <c r="J11" s="19">
        <f t="shared" si="3"/>
        <v>59947.97823</v>
      </c>
      <c r="K11" s="19">
        <f t="shared" si="3"/>
        <v>61298.92231</v>
      </c>
      <c r="L11" s="19">
        <f t="shared" si="3"/>
        <v>62681.95515</v>
      </c>
      <c r="M11" s="19">
        <f t="shared" si="3"/>
        <v>64097.87386</v>
      </c>
      <c r="N11" s="19">
        <f t="shared" si="3"/>
        <v>65547.4961</v>
      </c>
      <c r="O11" s="19">
        <f t="shared" si="3"/>
        <v>67031.66062</v>
      </c>
      <c r="P11" s="19">
        <f t="shared" si="3"/>
        <v>68551.22785</v>
      </c>
      <c r="Q11" s="19">
        <f t="shared" si="3"/>
        <v>70107.08049</v>
      </c>
      <c r="R11" s="19">
        <f t="shared" si="3"/>
        <v>71700.12405</v>
      </c>
      <c r="S11" s="19">
        <f t="shared" si="3"/>
        <v>73331.28749</v>
      </c>
      <c r="T11" s="19">
        <f t="shared" si="3"/>
        <v>75001.52387</v>
      </c>
      <c r="U11" s="19">
        <f t="shared" si="3"/>
        <v>76711.81093</v>
      </c>
      <c r="V11" s="19">
        <f t="shared" si="3"/>
        <v>78463.15183</v>
      </c>
      <c r="W11" s="19">
        <f t="shared" si="3"/>
        <v>80256.57574</v>
      </c>
      <c r="X11" s="19">
        <f t="shared" si="3"/>
        <v>82093.13862</v>
      </c>
      <c r="Y11" s="19">
        <f t="shared" si="3"/>
        <v>83973.92387</v>
      </c>
    </row>
    <row r="12">
      <c r="A12" s="9" t="s">
        <v>53</v>
      </c>
      <c r="B12" s="9">
        <v>0.0</v>
      </c>
      <c r="C12" s="9">
        <v>0.0</v>
      </c>
      <c r="D12" s="9">
        <v>0.0</v>
      </c>
      <c r="E12" s="9">
        <v>0.0</v>
      </c>
      <c r="F12" s="9">
        <v>0.0</v>
      </c>
      <c r="G12" s="19">
        <f t="shared" ref="G12:Y12" si="4">B5</f>
        <v>39355.5</v>
      </c>
      <c r="H12" s="19">
        <f t="shared" si="4"/>
        <v>40236.0483</v>
      </c>
      <c r="I12" s="19">
        <f t="shared" si="4"/>
        <v>41137.37844</v>
      </c>
      <c r="J12" s="19">
        <f t="shared" si="4"/>
        <v>42060.00375</v>
      </c>
      <c r="K12" s="19">
        <f t="shared" si="4"/>
        <v>43004.45073</v>
      </c>
      <c r="L12" s="19">
        <f t="shared" si="4"/>
        <v>43971.2594</v>
      </c>
      <c r="M12" s="19">
        <f t="shared" si="4"/>
        <v>44960.98368</v>
      </c>
      <c r="N12" s="19">
        <f t="shared" si="4"/>
        <v>45974.19173</v>
      </c>
      <c r="O12" s="19">
        <f t="shared" si="4"/>
        <v>47011.46637</v>
      </c>
      <c r="P12" s="19">
        <f t="shared" si="4"/>
        <v>48073.4054</v>
      </c>
      <c r="Q12" s="19">
        <f t="shared" si="4"/>
        <v>49160.62207</v>
      </c>
      <c r="R12" s="19">
        <f t="shared" si="4"/>
        <v>50273.74546</v>
      </c>
      <c r="S12" s="19">
        <f t="shared" si="4"/>
        <v>51413.42089</v>
      </c>
      <c r="T12" s="19">
        <f t="shared" si="4"/>
        <v>52580.31037</v>
      </c>
      <c r="U12" s="19">
        <f t="shared" si="4"/>
        <v>53775.09304</v>
      </c>
      <c r="V12" s="19">
        <f t="shared" si="4"/>
        <v>54998.46562</v>
      </c>
      <c r="W12" s="19">
        <f t="shared" si="4"/>
        <v>56251.1429</v>
      </c>
      <c r="X12" s="19">
        <f t="shared" si="4"/>
        <v>57533.8582</v>
      </c>
      <c r="Y12" s="19">
        <f t="shared" si="4"/>
        <v>58847.36387</v>
      </c>
    </row>
    <row r="13">
      <c r="A13" s="9" t="s">
        <v>54</v>
      </c>
      <c r="B13" s="19">
        <f t="shared" ref="B13:Y13" si="5">B6</f>
        <v>104948</v>
      </c>
      <c r="C13" s="19">
        <f t="shared" si="5"/>
        <v>107296.1288</v>
      </c>
      <c r="D13" s="19">
        <f t="shared" si="5"/>
        <v>109699.6758</v>
      </c>
      <c r="E13" s="19">
        <f t="shared" si="5"/>
        <v>112160.01</v>
      </c>
      <c r="F13" s="19">
        <f t="shared" si="5"/>
        <v>114678.5353</v>
      </c>
      <c r="G13" s="19">
        <f t="shared" si="5"/>
        <v>117256.6917</v>
      </c>
      <c r="H13" s="19">
        <f t="shared" si="5"/>
        <v>119895.9565</v>
      </c>
      <c r="I13" s="19">
        <f t="shared" si="5"/>
        <v>122597.8446</v>
      </c>
      <c r="J13" s="19">
        <f t="shared" si="5"/>
        <v>125363.9103</v>
      </c>
      <c r="K13" s="19">
        <f t="shared" si="5"/>
        <v>128195.7477</v>
      </c>
      <c r="L13" s="19">
        <f t="shared" si="5"/>
        <v>131094.9922</v>
      </c>
      <c r="M13" s="19">
        <f t="shared" si="5"/>
        <v>134063.3212</v>
      </c>
      <c r="N13" s="19">
        <f t="shared" si="5"/>
        <v>137102.4557</v>
      </c>
      <c r="O13" s="19">
        <f t="shared" si="5"/>
        <v>140214.161</v>
      </c>
      <c r="P13" s="19">
        <f t="shared" si="5"/>
        <v>143400.2481</v>
      </c>
      <c r="Q13" s="19">
        <f t="shared" si="5"/>
        <v>146662.575</v>
      </c>
      <c r="R13" s="19">
        <f t="shared" si="5"/>
        <v>150003.0477</v>
      </c>
      <c r="S13" s="19">
        <f t="shared" si="5"/>
        <v>153423.6219</v>
      </c>
      <c r="T13" s="19">
        <f t="shared" si="5"/>
        <v>156926.3037</v>
      </c>
      <c r="U13" s="19">
        <f t="shared" si="5"/>
        <v>160513.1515</v>
      </c>
      <c r="V13" s="19">
        <f t="shared" si="5"/>
        <v>164186.2772</v>
      </c>
      <c r="W13" s="19">
        <f t="shared" si="5"/>
        <v>167947.8477</v>
      </c>
      <c r="X13" s="19">
        <f t="shared" si="5"/>
        <v>171800.0863</v>
      </c>
      <c r="Y13" s="19">
        <f t="shared" si="5"/>
        <v>175745.2739</v>
      </c>
    </row>
    <row r="14">
      <c r="A14" s="9" t="s">
        <v>82</v>
      </c>
      <c r="B14" s="19">
        <f t="shared" ref="B14:Y14" si="6">SUM(B10:B13)</f>
        <v>104948</v>
      </c>
      <c r="C14" s="19">
        <f t="shared" si="6"/>
        <v>107296.1288</v>
      </c>
      <c r="D14" s="19">
        <f t="shared" si="6"/>
        <v>162173.6758</v>
      </c>
      <c r="E14" s="19">
        <f t="shared" si="6"/>
        <v>231400.5744</v>
      </c>
      <c r="F14" s="19">
        <f t="shared" si="6"/>
        <v>236588.4537</v>
      </c>
      <c r="G14" s="19">
        <f t="shared" si="6"/>
        <v>281254.4941</v>
      </c>
      <c r="H14" s="19">
        <f t="shared" si="6"/>
        <v>287571.2787</v>
      </c>
      <c r="I14" s="19">
        <f t="shared" si="6"/>
        <v>294037.6535</v>
      </c>
      <c r="J14" s="19">
        <f t="shared" si="6"/>
        <v>300657.3246</v>
      </c>
      <c r="K14" s="19">
        <f t="shared" si="6"/>
        <v>307434.0936</v>
      </c>
      <c r="L14" s="19">
        <f t="shared" si="6"/>
        <v>314371.8596</v>
      </c>
      <c r="M14" s="19">
        <f t="shared" si="6"/>
        <v>321474.6227</v>
      </c>
      <c r="N14" s="19">
        <f t="shared" si="6"/>
        <v>328746.4859</v>
      </c>
      <c r="O14" s="19">
        <f t="shared" si="6"/>
        <v>336191.6581</v>
      </c>
      <c r="P14" s="19">
        <f t="shared" si="6"/>
        <v>343814.4571</v>
      </c>
      <c r="Q14" s="19">
        <f t="shared" si="6"/>
        <v>351619.3124</v>
      </c>
      <c r="R14" s="19">
        <f t="shared" si="6"/>
        <v>359610.7679</v>
      </c>
      <c r="S14" s="19">
        <f t="shared" si="6"/>
        <v>367793.4853</v>
      </c>
      <c r="T14" s="19">
        <f t="shared" si="6"/>
        <v>376172.2473</v>
      </c>
      <c r="U14" s="19">
        <f t="shared" si="6"/>
        <v>384751.9603</v>
      </c>
      <c r="V14" s="19">
        <f t="shared" si="6"/>
        <v>393537.6583</v>
      </c>
      <c r="W14" s="19">
        <f t="shared" si="6"/>
        <v>402534.5062</v>
      </c>
      <c r="X14" s="19">
        <f t="shared" si="6"/>
        <v>411747.8027</v>
      </c>
      <c r="Y14" s="19">
        <f t="shared" si="6"/>
        <v>421182.9849</v>
      </c>
    </row>
    <row r="16">
      <c r="A16" s="9" t="s">
        <v>94</v>
      </c>
    </row>
    <row r="17">
      <c r="A17" s="9" t="s">
        <v>93</v>
      </c>
      <c r="B17" s="19">
        <f t="shared" ref="B17:B20" si="8">B3-B10</f>
        <v>65592.5</v>
      </c>
      <c r="C17" s="19">
        <f t="shared" ref="C17:Y17" si="7">B17+C3-C10</f>
        <v>132652.5805</v>
      </c>
      <c r="D17" s="19">
        <f t="shared" si="7"/>
        <v>201214.8779</v>
      </c>
      <c r="E17" s="19">
        <f t="shared" si="7"/>
        <v>205722.3842</v>
      </c>
      <c r="F17" s="19">
        <f t="shared" si="7"/>
        <v>210336.3882</v>
      </c>
      <c r="G17" s="19">
        <f t="shared" si="7"/>
        <v>215059.5231</v>
      </c>
      <c r="H17" s="19">
        <f t="shared" si="7"/>
        <v>219894.4897</v>
      </c>
      <c r="I17" s="19">
        <f t="shared" si="7"/>
        <v>224844.058</v>
      </c>
      <c r="J17" s="19">
        <f t="shared" si="7"/>
        <v>229911.0696</v>
      </c>
      <c r="K17" s="19">
        <f t="shared" si="7"/>
        <v>235098.4392</v>
      </c>
      <c r="L17" s="19">
        <f t="shared" si="7"/>
        <v>240409.1564</v>
      </c>
      <c r="M17" s="19">
        <f t="shared" si="7"/>
        <v>245846.2882</v>
      </c>
      <c r="N17" s="19">
        <f t="shared" si="7"/>
        <v>251412.9807</v>
      </c>
      <c r="O17" s="19">
        <f t="shared" si="7"/>
        <v>257112.4612</v>
      </c>
      <c r="P17" s="19">
        <f t="shared" si="7"/>
        <v>262948.0405</v>
      </c>
      <c r="Q17" s="19">
        <f t="shared" si="7"/>
        <v>268923.115</v>
      </c>
      <c r="R17" s="19">
        <f t="shared" si="7"/>
        <v>275041.1693</v>
      </c>
      <c r="S17" s="19">
        <f t="shared" si="7"/>
        <v>281305.7779</v>
      </c>
      <c r="T17" s="19">
        <f t="shared" si="7"/>
        <v>287720.6083</v>
      </c>
      <c r="U17" s="19">
        <f t="shared" si="7"/>
        <v>294289.4231</v>
      </c>
      <c r="V17" s="19">
        <f t="shared" si="7"/>
        <v>301016.0827</v>
      </c>
      <c r="W17" s="19">
        <f t="shared" si="7"/>
        <v>307904.5478</v>
      </c>
      <c r="X17" s="19">
        <f t="shared" si="7"/>
        <v>314958.882</v>
      </c>
      <c r="Y17" s="19">
        <f t="shared" si="7"/>
        <v>322183.2549</v>
      </c>
    </row>
    <row r="18">
      <c r="A18" s="9" t="s">
        <v>52</v>
      </c>
      <c r="B18" s="19">
        <f t="shared" si="8"/>
        <v>52474</v>
      </c>
      <c r="C18" s="19">
        <f t="shared" ref="C18:Y18" si="9">B18+C4-C11</f>
        <v>106122.0644</v>
      </c>
      <c r="D18" s="19">
        <f t="shared" si="9"/>
        <v>108497.9023</v>
      </c>
      <c r="E18" s="19">
        <f t="shared" si="9"/>
        <v>110929.8429</v>
      </c>
      <c r="F18" s="19">
        <f t="shared" si="9"/>
        <v>113419.2726</v>
      </c>
      <c r="G18" s="19">
        <f t="shared" si="9"/>
        <v>115967.6135</v>
      </c>
      <c r="H18" s="19">
        <f t="shared" si="9"/>
        <v>118576.3241</v>
      </c>
      <c r="I18" s="19">
        <f t="shared" si="9"/>
        <v>121246.9005</v>
      </c>
      <c r="J18" s="19">
        <f t="shared" si="9"/>
        <v>123980.8775</v>
      </c>
      <c r="K18" s="19">
        <f t="shared" si="9"/>
        <v>126779.829</v>
      </c>
      <c r="L18" s="19">
        <f t="shared" si="9"/>
        <v>129645.37</v>
      </c>
      <c r="M18" s="19">
        <f t="shared" si="9"/>
        <v>132579.1567</v>
      </c>
      <c r="N18" s="19">
        <f t="shared" si="9"/>
        <v>135582.8885</v>
      </c>
      <c r="O18" s="19">
        <f t="shared" si="9"/>
        <v>138658.3083</v>
      </c>
      <c r="P18" s="19">
        <f t="shared" si="9"/>
        <v>141807.2045</v>
      </c>
      <c r="Q18" s="19">
        <f t="shared" si="9"/>
        <v>145031.4115</v>
      </c>
      <c r="R18" s="19">
        <f t="shared" si="9"/>
        <v>148332.8114</v>
      </c>
      <c r="S18" s="19">
        <f t="shared" si="9"/>
        <v>151713.3348</v>
      </c>
      <c r="T18" s="19">
        <f t="shared" si="9"/>
        <v>155174.9628</v>
      </c>
      <c r="U18" s="19">
        <f t="shared" si="9"/>
        <v>158719.7276</v>
      </c>
      <c r="V18" s="19">
        <f t="shared" si="9"/>
        <v>162349.7144</v>
      </c>
      <c r="W18" s="19">
        <f t="shared" si="9"/>
        <v>166067.0625</v>
      </c>
      <c r="X18" s="19">
        <f t="shared" si="9"/>
        <v>169873.967</v>
      </c>
      <c r="Y18" s="19">
        <f t="shared" si="9"/>
        <v>173772.6801</v>
      </c>
    </row>
    <row r="19">
      <c r="A19" s="9" t="s">
        <v>53</v>
      </c>
      <c r="B19" s="19">
        <f t="shared" si="8"/>
        <v>39355.5</v>
      </c>
      <c r="C19" s="19">
        <f t="shared" ref="C19:Y19" si="10">B19+C5-C12</f>
        <v>79591.5483</v>
      </c>
      <c r="D19" s="19">
        <f t="shared" si="10"/>
        <v>120728.9267</v>
      </c>
      <c r="E19" s="19">
        <f t="shared" si="10"/>
        <v>162788.9305</v>
      </c>
      <c r="F19" s="19">
        <f t="shared" si="10"/>
        <v>205793.3812</v>
      </c>
      <c r="G19" s="19">
        <f t="shared" si="10"/>
        <v>210409.1406</v>
      </c>
      <c r="H19" s="19">
        <f t="shared" si="10"/>
        <v>215134.076</v>
      </c>
      <c r="I19" s="19">
        <f t="shared" si="10"/>
        <v>219970.8893</v>
      </c>
      <c r="J19" s="19">
        <f t="shared" si="10"/>
        <v>224922.3519</v>
      </c>
      <c r="K19" s="19">
        <f t="shared" si="10"/>
        <v>229991.3066</v>
      </c>
      <c r="L19" s="19">
        <f t="shared" si="10"/>
        <v>235180.6692</v>
      </c>
      <c r="M19" s="19">
        <f t="shared" si="10"/>
        <v>240493.431</v>
      </c>
      <c r="N19" s="19">
        <f t="shared" si="10"/>
        <v>245932.6602</v>
      </c>
      <c r="O19" s="19">
        <f t="shared" si="10"/>
        <v>251501.5042</v>
      </c>
      <c r="P19" s="19">
        <f t="shared" si="10"/>
        <v>257203.1918</v>
      </c>
      <c r="Q19" s="19">
        <f t="shared" si="10"/>
        <v>263041.0354</v>
      </c>
      <c r="R19" s="19">
        <f t="shared" si="10"/>
        <v>269018.4328</v>
      </c>
      <c r="S19" s="19">
        <f t="shared" si="10"/>
        <v>275138.8701</v>
      </c>
      <c r="T19" s="19">
        <f t="shared" si="10"/>
        <v>281405.9236</v>
      </c>
      <c r="U19" s="19">
        <f t="shared" si="10"/>
        <v>287823.2624</v>
      </c>
      <c r="V19" s="19">
        <f t="shared" si="10"/>
        <v>294394.6507</v>
      </c>
      <c r="W19" s="19">
        <f t="shared" si="10"/>
        <v>301123.9507</v>
      </c>
      <c r="X19" s="19">
        <f t="shared" si="10"/>
        <v>308015.1249</v>
      </c>
      <c r="Y19" s="19">
        <f t="shared" si="10"/>
        <v>315072.2387</v>
      </c>
    </row>
    <row r="20">
      <c r="A20" s="9" t="s">
        <v>54</v>
      </c>
      <c r="B20" s="19">
        <f t="shared" si="8"/>
        <v>0</v>
      </c>
      <c r="C20" s="19">
        <f t="shared" ref="C20:Y20" si="11">B20+C6-C13</f>
        <v>0</v>
      </c>
      <c r="D20" s="19">
        <f t="shared" si="11"/>
        <v>0</v>
      </c>
      <c r="E20" s="19">
        <f t="shared" si="11"/>
        <v>0</v>
      </c>
      <c r="F20" s="19">
        <f t="shared" si="11"/>
        <v>0</v>
      </c>
      <c r="G20" s="19">
        <f t="shared" si="11"/>
        <v>0</v>
      </c>
      <c r="H20" s="19">
        <f t="shared" si="11"/>
        <v>0</v>
      </c>
      <c r="I20" s="19">
        <f t="shared" si="11"/>
        <v>0</v>
      </c>
      <c r="J20" s="19">
        <f t="shared" si="11"/>
        <v>0</v>
      </c>
      <c r="K20" s="19">
        <f t="shared" si="11"/>
        <v>0</v>
      </c>
      <c r="L20" s="19">
        <f t="shared" si="11"/>
        <v>0</v>
      </c>
      <c r="M20" s="19">
        <f t="shared" si="11"/>
        <v>0</v>
      </c>
      <c r="N20" s="19">
        <f t="shared" si="11"/>
        <v>0</v>
      </c>
      <c r="O20" s="19">
        <f t="shared" si="11"/>
        <v>0</v>
      </c>
      <c r="P20" s="19">
        <f t="shared" si="11"/>
        <v>0</v>
      </c>
      <c r="Q20" s="19">
        <f t="shared" si="11"/>
        <v>0</v>
      </c>
      <c r="R20" s="19">
        <f t="shared" si="11"/>
        <v>0</v>
      </c>
      <c r="S20" s="19">
        <f t="shared" si="11"/>
        <v>0</v>
      </c>
      <c r="T20" s="19">
        <f t="shared" si="11"/>
        <v>0</v>
      </c>
      <c r="U20" s="19">
        <f t="shared" si="11"/>
        <v>0</v>
      </c>
      <c r="V20" s="19">
        <f t="shared" si="11"/>
        <v>0</v>
      </c>
      <c r="W20" s="19">
        <f t="shared" si="11"/>
        <v>0</v>
      </c>
      <c r="X20" s="19">
        <f t="shared" si="11"/>
        <v>0</v>
      </c>
      <c r="Y20" s="19">
        <f t="shared" si="11"/>
        <v>0</v>
      </c>
    </row>
    <row r="21">
      <c r="A21" s="9" t="s">
        <v>82</v>
      </c>
      <c r="B21" s="19">
        <f t="shared" ref="B21:Y21" si="12">SUM(B17:B20)</f>
        <v>157422</v>
      </c>
      <c r="C21" s="19">
        <f t="shared" si="12"/>
        <v>318366.1932</v>
      </c>
      <c r="D21" s="19">
        <f t="shared" si="12"/>
        <v>430441.707</v>
      </c>
      <c r="E21" s="19">
        <f t="shared" si="12"/>
        <v>479441.1576</v>
      </c>
      <c r="F21" s="19">
        <f t="shared" si="12"/>
        <v>529549.0421</v>
      </c>
      <c r="G21" s="19">
        <f t="shared" si="12"/>
        <v>541436.2772</v>
      </c>
      <c r="H21" s="19">
        <f t="shared" si="12"/>
        <v>553604.8898</v>
      </c>
      <c r="I21" s="19">
        <f t="shared" si="12"/>
        <v>566061.8478</v>
      </c>
      <c r="J21" s="19">
        <f t="shared" si="12"/>
        <v>578814.299</v>
      </c>
      <c r="K21" s="19">
        <f t="shared" si="12"/>
        <v>591869.5748</v>
      </c>
      <c r="L21" s="19">
        <f t="shared" si="12"/>
        <v>605235.1956</v>
      </c>
      <c r="M21" s="19">
        <f t="shared" si="12"/>
        <v>618918.876</v>
      </c>
      <c r="N21" s="19">
        <f t="shared" si="12"/>
        <v>632928.5294</v>
      </c>
      <c r="O21" s="19">
        <f t="shared" si="12"/>
        <v>647272.2737</v>
      </c>
      <c r="P21" s="19">
        <f t="shared" si="12"/>
        <v>661958.4369</v>
      </c>
      <c r="Q21" s="19">
        <f t="shared" si="12"/>
        <v>676995.562</v>
      </c>
      <c r="R21" s="19">
        <f t="shared" si="12"/>
        <v>692392.4134</v>
      </c>
      <c r="S21" s="19">
        <f t="shared" si="12"/>
        <v>708157.9828</v>
      </c>
      <c r="T21" s="19">
        <f t="shared" si="12"/>
        <v>724301.4947</v>
      </c>
      <c r="U21" s="19">
        <f t="shared" si="12"/>
        <v>740832.4131</v>
      </c>
      <c r="V21" s="19">
        <f t="shared" si="12"/>
        <v>757760.4478</v>
      </c>
      <c r="W21" s="19">
        <f t="shared" si="12"/>
        <v>775095.561</v>
      </c>
      <c r="X21" s="19">
        <f t="shared" si="12"/>
        <v>792847.9739</v>
      </c>
      <c r="Y21" s="19">
        <f t="shared" si="12"/>
        <v>811028.1738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2" t="s">
        <v>95</v>
      </c>
    </row>
    <row r="3">
      <c r="A3" s="2" t="s">
        <v>96</v>
      </c>
      <c r="B3" s="19">
        <f>Collections!B14</f>
        <v>104948</v>
      </c>
      <c r="C3" s="19">
        <f>Collections!C14</f>
        <v>107296.1288</v>
      </c>
      <c r="D3" s="19">
        <f>Collections!D14</f>
        <v>162173.6758</v>
      </c>
      <c r="E3" s="19">
        <f>Collections!E14</f>
        <v>231400.5744</v>
      </c>
      <c r="F3" s="19">
        <f>Collections!F14</f>
        <v>236588.4537</v>
      </c>
      <c r="G3" s="19">
        <f>Collections!G14</f>
        <v>281254.4941</v>
      </c>
      <c r="H3" s="19">
        <f>Collections!H14</f>
        <v>287571.2787</v>
      </c>
      <c r="I3" s="19">
        <f>Collections!I14</f>
        <v>294037.6535</v>
      </c>
      <c r="J3" s="19">
        <f>Collections!J14</f>
        <v>300657.3246</v>
      </c>
      <c r="K3" s="19">
        <f>Collections!K14</f>
        <v>307434.0936</v>
      </c>
      <c r="L3" s="19">
        <f>Collections!L14</f>
        <v>314371.8596</v>
      </c>
      <c r="M3" s="19">
        <f>Collections!M14</f>
        <v>321474.6227</v>
      </c>
      <c r="N3" s="19">
        <f>Collections!N14</f>
        <v>328746.4859</v>
      </c>
      <c r="O3" s="19">
        <f>Collections!O14</f>
        <v>336191.6581</v>
      </c>
      <c r="P3" s="19">
        <f>Collections!P14</f>
        <v>343814.4571</v>
      </c>
      <c r="Q3" s="19">
        <f>Collections!Q14</f>
        <v>351619.3124</v>
      </c>
      <c r="R3" s="19">
        <f>Collections!R14</f>
        <v>359610.7679</v>
      </c>
      <c r="S3" s="19">
        <f>Collections!S14</f>
        <v>367793.4853</v>
      </c>
      <c r="T3" s="19">
        <f>Collections!T14</f>
        <v>376172.2473</v>
      </c>
      <c r="U3" s="19">
        <f>Collections!U14</f>
        <v>384751.9603</v>
      </c>
      <c r="V3" s="19">
        <f>Collections!V14</f>
        <v>393537.6583</v>
      </c>
      <c r="W3" s="19">
        <f>Collections!W14</f>
        <v>402534.5062</v>
      </c>
      <c r="X3" s="19">
        <f>Collections!X14</f>
        <v>411747.8027</v>
      </c>
      <c r="Y3" s="19">
        <f>Collections!Y14</f>
        <v>421182.9849</v>
      </c>
    </row>
    <row r="4">
      <c r="A4" s="2"/>
    </row>
    <row r="5">
      <c r="A5" s="2" t="s">
        <v>97</v>
      </c>
    </row>
    <row r="6">
      <c r="A6" s="2" t="s">
        <v>98</v>
      </c>
      <c r="B6" s="16">
        <f>Purchases!B22</f>
        <v>4720</v>
      </c>
      <c r="C6" s="19">
        <f>Purchases!C22</f>
        <v>29859.68</v>
      </c>
      <c r="D6" s="19">
        <f>Purchases!D22</f>
        <v>34187.56392</v>
      </c>
      <c r="E6" s="19">
        <f>Purchases!E22</f>
        <v>57548.26713</v>
      </c>
      <c r="F6" s="19">
        <f>Purchases!F22</f>
        <v>76544.50371</v>
      </c>
      <c r="G6" s="19">
        <f>Purchases!G22</f>
        <v>84379.47582</v>
      </c>
      <c r="H6" s="19">
        <f>Purchases!H22</f>
        <v>86320.21293</v>
      </c>
      <c r="I6" s="19">
        <f>Purchases!I22</f>
        <v>88308.49241</v>
      </c>
      <c r="J6" s="19">
        <f>Purchases!J22</f>
        <v>90345.52871</v>
      </c>
      <c r="K6" s="19">
        <f>Purchases!K22</f>
        <v>92432.5683</v>
      </c>
      <c r="L6" s="19">
        <f>Purchases!L22</f>
        <v>94570.89048</v>
      </c>
      <c r="M6" s="19">
        <f>Purchases!M22</f>
        <v>96761.80831</v>
      </c>
      <c r="N6" s="19">
        <f>Purchases!N22</f>
        <v>99006.6695</v>
      </c>
      <c r="O6" s="19">
        <f>Purchases!O22</f>
        <v>101306.8573</v>
      </c>
      <c r="P6" s="19">
        <f>Purchases!P22</f>
        <v>103663.7916</v>
      </c>
      <c r="Q6" s="19">
        <f>Purchases!Q22</f>
        <v>106078.9299</v>
      </c>
      <c r="R6" s="19">
        <f>Purchases!R22</f>
        <v>108553.7679</v>
      </c>
      <c r="S6" s="19">
        <f>Purchases!S22</f>
        <v>111089.8413</v>
      </c>
      <c r="T6" s="19">
        <f>Purchases!T22</f>
        <v>113688.7263</v>
      </c>
      <c r="U6" s="19">
        <f>Purchases!U22</f>
        <v>116352.0409</v>
      </c>
      <c r="V6" s="19">
        <f>Purchases!V22</f>
        <v>119081.446</v>
      </c>
      <c r="W6" s="19">
        <f>Purchases!W22</f>
        <v>121878.6466</v>
      </c>
      <c r="X6" s="19">
        <f>Purchases!X22</f>
        <v>124745.393</v>
      </c>
      <c r="Y6" s="19">
        <f>Purchases!Y22</f>
        <v>127683.4819</v>
      </c>
    </row>
    <row r="7">
      <c r="A7" s="2"/>
    </row>
    <row r="8">
      <c r="A8" s="2" t="s">
        <v>99</v>
      </c>
      <c r="B8" s="19">
        <f t="shared" ref="B8:Y8" si="1">B3-B6</f>
        <v>100228</v>
      </c>
      <c r="C8" s="19">
        <f t="shared" si="1"/>
        <v>77436.4488</v>
      </c>
      <c r="D8" s="19">
        <f t="shared" si="1"/>
        <v>127986.1119</v>
      </c>
      <c r="E8" s="19">
        <f t="shared" si="1"/>
        <v>173852.3073</v>
      </c>
      <c r="F8" s="19">
        <f t="shared" si="1"/>
        <v>160043.95</v>
      </c>
      <c r="G8" s="19">
        <f t="shared" si="1"/>
        <v>196875.0183</v>
      </c>
      <c r="H8" s="19">
        <f t="shared" si="1"/>
        <v>201251.0657</v>
      </c>
      <c r="I8" s="19">
        <f t="shared" si="1"/>
        <v>205729.1611</v>
      </c>
      <c r="J8" s="19">
        <f t="shared" si="1"/>
        <v>210311.7959</v>
      </c>
      <c r="K8" s="19">
        <f t="shared" si="1"/>
        <v>215001.5253</v>
      </c>
      <c r="L8" s="19">
        <f t="shared" si="1"/>
        <v>219800.9691</v>
      </c>
      <c r="M8" s="19">
        <f t="shared" si="1"/>
        <v>224712.8144</v>
      </c>
      <c r="N8" s="19">
        <f t="shared" si="1"/>
        <v>229739.8164</v>
      </c>
      <c r="O8" s="19">
        <f t="shared" si="1"/>
        <v>234884.8008</v>
      </c>
      <c r="P8" s="19">
        <f t="shared" si="1"/>
        <v>240150.6655</v>
      </c>
      <c r="Q8" s="19">
        <f t="shared" si="1"/>
        <v>245540.3825</v>
      </c>
      <c r="R8" s="19">
        <f t="shared" si="1"/>
        <v>251057</v>
      </c>
      <c r="S8" s="19">
        <f t="shared" si="1"/>
        <v>256703.644</v>
      </c>
      <c r="T8" s="19">
        <f t="shared" si="1"/>
        <v>262483.5209</v>
      </c>
      <c r="U8" s="19">
        <f t="shared" si="1"/>
        <v>268399.9194</v>
      </c>
      <c r="V8" s="19">
        <f t="shared" si="1"/>
        <v>274456.2123</v>
      </c>
      <c r="W8" s="19">
        <f t="shared" si="1"/>
        <v>280655.8595</v>
      </c>
      <c r="X8" s="19">
        <f t="shared" si="1"/>
        <v>287002.4098</v>
      </c>
      <c r="Y8" s="19">
        <f t="shared" si="1"/>
        <v>293499.5031</v>
      </c>
    </row>
    <row r="9">
      <c r="A9" s="2"/>
    </row>
    <row r="10">
      <c r="A10" s="2" t="s">
        <v>100</v>
      </c>
    </row>
    <row r="11">
      <c r="A11" s="2" t="s">
        <v>101</v>
      </c>
      <c r="B11" s="9">
        <v>0.0</v>
      </c>
      <c r="C11" s="19">
        <f t="shared" ref="C11:Y11" si="2">B13</f>
        <v>100228</v>
      </c>
      <c r="D11" s="19">
        <f t="shared" si="2"/>
        <v>177664.4488</v>
      </c>
      <c r="E11" s="19">
        <f t="shared" si="2"/>
        <v>305650.5607</v>
      </c>
      <c r="F11" s="19">
        <f t="shared" si="2"/>
        <v>479502.868</v>
      </c>
      <c r="G11" s="19">
        <f t="shared" si="2"/>
        <v>639546.818</v>
      </c>
      <c r="H11" s="19">
        <f t="shared" si="2"/>
        <v>836421.8363</v>
      </c>
      <c r="I11" s="19">
        <f t="shared" si="2"/>
        <v>1037672.902</v>
      </c>
      <c r="J11" s="19">
        <f t="shared" si="2"/>
        <v>1243402.063</v>
      </c>
      <c r="K11" s="19">
        <f t="shared" si="2"/>
        <v>1453713.859</v>
      </c>
      <c r="L11" s="19">
        <f t="shared" si="2"/>
        <v>1668715.384</v>
      </c>
      <c r="M11" s="19">
        <f t="shared" si="2"/>
        <v>1888516.353</v>
      </c>
      <c r="N11" s="19">
        <f t="shared" si="2"/>
        <v>2113229.168</v>
      </c>
      <c r="O11" s="19">
        <f t="shared" si="2"/>
        <v>2342968.984</v>
      </c>
      <c r="P11" s="19">
        <f t="shared" si="2"/>
        <v>2577853.785</v>
      </c>
      <c r="Q11" s="19">
        <f t="shared" si="2"/>
        <v>2818004.45</v>
      </c>
      <c r="R11" s="19">
        <f t="shared" si="2"/>
        <v>3063544.833</v>
      </c>
      <c r="S11" s="19">
        <f t="shared" si="2"/>
        <v>3314601.833</v>
      </c>
      <c r="T11" s="19">
        <f t="shared" si="2"/>
        <v>3571305.477</v>
      </c>
      <c r="U11" s="19">
        <f t="shared" si="2"/>
        <v>3833788.998</v>
      </c>
      <c r="V11" s="19">
        <f t="shared" si="2"/>
        <v>4102188.917</v>
      </c>
      <c r="W11" s="19">
        <f t="shared" si="2"/>
        <v>4376645.13</v>
      </c>
      <c r="X11" s="19">
        <f t="shared" si="2"/>
        <v>4657300.989</v>
      </c>
      <c r="Y11" s="19">
        <f t="shared" si="2"/>
        <v>4944303.399</v>
      </c>
    </row>
    <row r="12">
      <c r="A12" s="2" t="s">
        <v>99</v>
      </c>
      <c r="B12" s="19">
        <f t="shared" ref="B12:Y12" si="3">B8</f>
        <v>100228</v>
      </c>
      <c r="C12" s="19">
        <f t="shared" si="3"/>
        <v>77436.4488</v>
      </c>
      <c r="D12" s="19">
        <f t="shared" si="3"/>
        <v>127986.1119</v>
      </c>
      <c r="E12" s="19">
        <f t="shared" si="3"/>
        <v>173852.3073</v>
      </c>
      <c r="F12" s="19">
        <f t="shared" si="3"/>
        <v>160043.95</v>
      </c>
      <c r="G12" s="19">
        <f t="shared" si="3"/>
        <v>196875.0183</v>
      </c>
      <c r="H12" s="19">
        <f t="shared" si="3"/>
        <v>201251.0657</v>
      </c>
      <c r="I12" s="19">
        <f t="shared" si="3"/>
        <v>205729.1611</v>
      </c>
      <c r="J12" s="19">
        <f t="shared" si="3"/>
        <v>210311.7959</v>
      </c>
      <c r="K12" s="19">
        <f t="shared" si="3"/>
        <v>215001.5253</v>
      </c>
      <c r="L12" s="19">
        <f t="shared" si="3"/>
        <v>219800.9691</v>
      </c>
      <c r="M12" s="19">
        <f t="shared" si="3"/>
        <v>224712.8144</v>
      </c>
      <c r="N12" s="19">
        <f t="shared" si="3"/>
        <v>229739.8164</v>
      </c>
      <c r="O12" s="19">
        <f t="shared" si="3"/>
        <v>234884.8008</v>
      </c>
      <c r="P12" s="19">
        <f t="shared" si="3"/>
        <v>240150.6655</v>
      </c>
      <c r="Q12" s="19">
        <f t="shared" si="3"/>
        <v>245540.3825</v>
      </c>
      <c r="R12" s="19">
        <f t="shared" si="3"/>
        <v>251057</v>
      </c>
      <c r="S12" s="19">
        <f t="shared" si="3"/>
        <v>256703.644</v>
      </c>
      <c r="T12" s="19">
        <f t="shared" si="3"/>
        <v>262483.5209</v>
      </c>
      <c r="U12" s="19">
        <f t="shared" si="3"/>
        <v>268399.9194</v>
      </c>
      <c r="V12" s="19">
        <f t="shared" si="3"/>
        <v>274456.2123</v>
      </c>
      <c r="W12" s="19">
        <f t="shared" si="3"/>
        <v>280655.8595</v>
      </c>
      <c r="X12" s="19">
        <f t="shared" si="3"/>
        <v>287002.4098</v>
      </c>
      <c r="Y12" s="19">
        <f t="shared" si="3"/>
        <v>293499.5031</v>
      </c>
    </row>
    <row r="13">
      <c r="A13" s="2" t="s">
        <v>102</v>
      </c>
      <c r="B13" s="19">
        <f t="shared" ref="B13:Y13" si="4">B11+B12</f>
        <v>100228</v>
      </c>
      <c r="C13" s="19">
        <f t="shared" si="4"/>
        <v>177664.4488</v>
      </c>
      <c r="D13" s="19">
        <f t="shared" si="4"/>
        <v>305650.5607</v>
      </c>
      <c r="E13" s="19">
        <f t="shared" si="4"/>
        <v>479502.868</v>
      </c>
      <c r="F13" s="19">
        <f t="shared" si="4"/>
        <v>639546.818</v>
      </c>
      <c r="G13" s="19">
        <f t="shared" si="4"/>
        <v>836421.8363</v>
      </c>
      <c r="H13" s="19">
        <f t="shared" si="4"/>
        <v>1037672.902</v>
      </c>
      <c r="I13" s="19">
        <f t="shared" si="4"/>
        <v>1243402.063</v>
      </c>
      <c r="J13" s="19">
        <f t="shared" si="4"/>
        <v>1453713.859</v>
      </c>
      <c r="K13" s="19">
        <f t="shared" si="4"/>
        <v>1668715.384</v>
      </c>
      <c r="L13" s="19">
        <f t="shared" si="4"/>
        <v>1888516.353</v>
      </c>
      <c r="M13" s="19">
        <f t="shared" si="4"/>
        <v>2113229.168</v>
      </c>
      <c r="N13" s="19">
        <f t="shared" si="4"/>
        <v>2342968.984</v>
      </c>
      <c r="O13" s="19">
        <f t="shared" si="4"/>
        <v>2577853.785</v>
      </c>
      <c r="P13" s="19">
        <f t="shared" si="4"/>
        <v>2818004.45</v>
      </c>
      <c r="Q13" s="19">
        <f t="shared" si="4"/>
        <v>3063544.833</v>
      </c>
      <c r="R13" s="19">
        <f t="shared" si="4"/>
        <v>3314601.833</v>
      </c>
      <c r="S13" s="19">
        <f t="shared" si="4"/>
        <v>3571305.477</v>
      </c>
      <c r="T13" s="19">
        <f t="shared" si="4"/>
        <v>3833788.998</v>
      </c>
      <c r="U13" s="19">
        <f t="shared" si="4"/>
        <v>4102188.917</v>
      </c>
      <c r="V13" s="19">
        <f t="shared" si="4"/>
        <v>4376645.13</v>
      </c>
      <c r="W13" s="19">
        <f t="shared" si="4"/>
        <v>4657300.989</v>
      </c>
      <c r="X13" s="19">
        <f t="shared" si="4"/>
        <v>4944303.399</v>
      </c>
      <c r="Y13" s="19">
        <f t="shared" si="4"/>
        <v>5237802.902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2" t="s">
        <v>103</v>
      </c>
    </row>
    <row r="3">
      <c r="A3" s="2" t="s">
        <v>100</v>
      </c>
      <c r="B3" s="19">
        <f>'Cash Details'!B13</f>
        <v>100228</v>
      </c>
      <c r="C3" s="19">
        <f>'Cash Details'!C13</f>
        <v>177664.4488</v>
      </c>
      <c r="D3" s="19">
        <f>'Cash Details'!D13</f>
        <v>305650.5607</v>
      </c>
      <c r="E3" s="19">
        <f>'Cash Details'!E13</f>
        <v>479502.868</v>
      </c>
      <c r="F3" s="19">
        <f>'Cash Details'!F13</f>
        <v>639546.818</v>
      </c>
      <c r="G3" s="19">
        <f>'Cash Details'!G13</f>
        <v>836421.8363</v>
      </c>
      <c r="H3" s="19">
        <f>'Cash Details'!H13</f>
        <v>1037672.902</v>
      </c>
      <c r="I3" s="19">
        <f>'Cash Details'!I13</f>
        <v>1243402.063</v>
      </c>
      <c r="J3" s="19">
        <f>'Cash Details'!J13</f>
        <v>1453713.859</v>
      </c>
      <c r="K3" s="19">
        <f>'Cash Details'!K13</f>
        <v>1668715.384</v>
      </c>
      <c r="L3" s="19">
        <f>'Cash Details'!L13</f>
        <v>1888516.353</v>
      </c>
      <c r="M3" s="19">
        <f>'Cash Details'!M13</f>
        <v>2113229.168</v>
      </c>
      <c r="N3" s="19">
        <f>'Cash Details'!N13</f>
        <v>2342968.984</v>
      </c>
      <c r="O3" s="19">
        <f>'Cash Details'!O13</f>
        <v>2577853.785</v>
      </c>
      <c r="P3" s="19">
        <f>'Cash Details'!P13</f>
        <v>2818004.45</v>
      </c>
      <c r="Q3" s="19">
        <f>'Cash Details'!Q13</f>
        <v>3063544.833</v>
      </c>
      <c r="R3" s="19">
        <f>'Cash Details'!R13</f>
        <v>3314601.833</v>
      </c>
      <c r="S3" s="19">
        <f>'Cash Details'!S13</f>
        <v>3571305.477</v>
      </c>
      <c r="T3" s="19">
        <f>'Cash Details'!T13</f>
        <v>3833788.998</v>
      </c>
      <c r="U3" s="19">
        <f>'Cash Details'!U13</f>
        <v>4102188.917</v>
      </c>
      <c r="V3" s="19">
        <f>'Cash Details'!V13</f>
        <v>4376645.13</v>
      </c>
      <c r="W3" s="19">
        <f>'Cash Details'!W13</f>
        <v>4657300.989</v>
      </c>
      <c r="X3" s="19">
        <f>'Cash Details'!X13</f>
        <v>4944303.399</v>
      </c>
      <c r="Y3" s="19">
        <f>'Cash Details'!Y13</f>
        <v>5237802.902</v>
      </c>
    </row>
    <row r="4">
      <c r="A4" s="2" t="s">
        <v>104</v>
      </c>
      <c r="B4" s="19">
        <f>'Stocks-RM'!B41</f>
        <v>21040.59</v>
      </c>
      <c r="C4" s="19">
        <f>'Stocks-RM'!C41</f>
        <v>42581.99975</v>
      </c>
      <c r="D4" s="19">
        <f>'Stocks-RM'!D41</f>
        <v>64637.31307</v>
      </c>
      <c r="E4" s="19">
        <f>'Stocks-RM'!E41</f>
        <v>87219.96589</v>
      </c>
      <c r="F4" s="19">
        <f>'Stocks-RM'!F41</f>
        <v>110343.7558</v>
      </c>
      <c r="G4" s="19">
        <f>'Stocks-RM'!G41</f>
        <v>134022.8518</v>
      </c>
      <c r="H4" s="19">
        <f>'Stocks-RM'!H41</f>
        <v>158271.8045</v>
      </c>
      <c r="I4" s="19">
        <f>'Stocks-RM'!I41</f>
        <v>183105.5564</v>
      </c>
      <c r="J4" s="19">
        <f>'Stocks-RM'!J41</f>
        <v>208539.4526</v>
      </c>
      <c r="K4" s="19">
        <f>'Stocks-RM'!K41</f>
        <v>234589.2516</v>
      </c>
      <c r="L4" s="19">
        <f>'Stocks-RM'!L41</f>
        <v>261271.1366</v>
      </c>
      <c r="M4" s="19">
        <f>'Stocks-RM'!M41</f>
        <v>288601.7272</v>
      </c>
      <c r="N4" s="19">
        <f>'Stocks-RM'!N41</f>
        <v>316598.0909</v>
      </c>
      <c r="O4" s="19">
        <f>'Stocks-RM'!O41</f>
        <v>345277.7557</v>
      </c>
      <c r="P4" s="19">
        <f>'Stocks-RM'!P41</f>
        <v>374658.722</v>
      </c>
      <c r="Q4" s="19">
        <f>'Stocks-RM'!Q41</f>
        <v>404759.4762</v>
      </c>
      <c r="R4" s="19">
        <f>'Stocks-RM'!R41</f>
        <v>435599.0034</v>
      </c>
      <c r="S4" s="19">
        <f>'Stocks-RM'!S41</f>
        <v>467196.8008</v>
      </c>
      <c r="T4" s="19">
        <f>'Stocks-RM'!T41</f>
        <v>499572.8924</v>
      </c>
      <c r="U4" s="19">
        <f>'Stocks-RM'!U41</f>
        <v>532747.8423</v>
      </c>
      <c r="V4" s="19">
        <f>'Stocks-RM'!V41</f>
        <v>566742.7701</v>
      </c>
      <c r="W4" s="19">
        <f>'Stocks-RM'!W41</f>
        <v>601579.3659</v>
      </c>
      <c r="X4" s="19">
        <f>'Stocks-RM'!X41</f>
        <v>637279.9055</v>
      </c>
      <c r="Y4" s="19">
        <f>'Stocks-RM'!Y41</f>
        <v>673867.2667</v>
      </c>
    </row>
    <row r="5">
      <c r="A5" s="20" t="s">
        <v>105</v>
      </c>
      <c r="B5" s="19">
        <f>'Stocks-Dry Fruits Biscuit'!B29</f>
        <v>2070.58</v>
      </c>
      <c r="C5" s="19">
        <f>'Stocks-Dry Fruits Biscuit'!C29</f>
        <v>4206.359301</v>
      </c>
      <c r="D5" s="19">
        <f>'Stocks-Dry Fruits Biscuit'!D29</f>
        <v>6409.320583</v>
      </c>
      <c r="E5" s="19">
        <f>'Stocks-Dry Fruits Biscuit'!E29</f>
        <v>8681.506568</v>
      </c>
      <c r="F5" s="19">
        <f>'Stocks-Dry Fruits Biscuit'!F29</f>
        <v>11025.02185</v>
      </c>
      <c r="G5" s="19">
        <f>'Stocks-Dry Fruits Biscuit'!G29</f>
        <v>13442.03481</v>
      </c>
      <c r="H5" s="19">
        <f>'Stocks-Dry Fruits Biscuit'!H29</f>
        <v>15934.77953</v>
      </c>
      <c r="I5" s="19">
        <f>'Stocks-Dry Fruits Biscuit'!I29</f>
        <v>18505.55783</v>
      </c>
      <c r="J5" s="19">
        <f>'Stocks-Dry Fruits Biscuit'!J29</f>
        <v>21156.74137</v>
      </c>
      <c r="K5" s="19">
        <f>'Stocks-Dry Fruits Biscuit'!K29</f>
        <v>23890.77372</v>
      </c>
      <c r="L5" s="19">
        <f>'Stocks-Dry Fruits Biscuit'!L29</f>
        <v>26710.17263</v>
      </c>
      <c r="M5" s="19">
        <f>'Stocks-Dry Fruits Biscuit'!M29</f>
        <v>29617.53227</v>
      </c>
      <c r="N5" s="19">
        <f>'Stocks-Dry Fruits Biscuit'!N29</f>
        <v>32615.5256</v>
      </c>
      <c r="O5" s="19">
        <f>'Stocks-Dry Fruits Biscuit'!O29</f>
        <v>35706.90676</v>
      </c>
      <c r="P5" s="19">
        <f>'Stocks-Dry Fruits Biscuit'!P29</f>
        <v>38894.51359</v>
      </c>
      <c r="Q5" s="19">
        <f>'Stocks-Dry Fruits Biscuit'!Q29</f>
        <v>42181.27018</v>
      </c>
      <c r="R5" s="19">
        <f>'Stocks-Dry Fruits Biscuit'!R29</f>
        <v>45570.18955</v>
      </c>
      <c r="S5" s="19">
        <f>'Stocks-Dry Fruits Biscuit'!S29</f>
        <v>49064.37634</v>
      </c>
      <c r="T5" s="19">
        <f>'Stocks-Dry Fruits Biscuit'!T29</f>
        <v>52667.02967</v>
      </c>
      <c r="U5" s="19">
        <f>'Stocks-Dry Fruits Biscuit'!U29</f>
        <v>56381.44603</v>
      </c>
      <c r="V5" s="19">
        <f>'Stocks-Dry Fruits Biscuit'!V29</f>
        <v>60211.02229</v>
      </c>
      <c r="W5" s="19">
        <f>'Stocks-Dry Fruits Biscuit'!W29</f>
        <v>64159.25877</v>
      </c>
      <c r="X5" s="19">
        <f>'Stocks-Dry Fruits Biscuit'!X29</f>
        <v>68229.76244</v>
      </c>
      <c r="Y5" s="19">
        <f>'Stocks-Dry Fruits Biscuit'!Y29</f>
        <v>72426.25023</v>
      </c>
    </row>
    <row r="6">
      <c r="A6" s="2" t="s">
        <v>94</v>
      </c>
      <c r="B6" s="19">
        <f>Collections!B21</f>
        <v>157422</v>
      </c>
      <c r="C6" s="19">
        <f>Collections!C21</f>
        <v>318366.1932</v>
      </c>
      <c r="D6" s="19">
        <f>Collections!D21</f>
        <v>430441.707</v>
      </c>
      <c r="E6" s="19">
        <f>Collections!E21</f>
        <v>479441.1576</v>
      </c>
      <c r="F6" s="19">
        <f>Collections!F21</f>
        <v>529549.0421</v>
      </c>
      <c r="G6" s="19">
        <f>Collections!G21</f>
        <v>541436.2772</v>
      </c>
      <c r="H6" s="19">
        <f>Collections!H21</f>
        <v>553604.8898</v>
      </c>
      <c r="I6" s="19">
        <f>Collections!I21</f>
        <v>566061.8478</v>
      </c>
      <c r="J6" s="19">
        <f>Collections!J21</f>
        <v>578814.299</v>
      </c>
      <c r="K6" s="19">
        <f>Collections!K21</f>
        <v>591869.5748</v>
      </c>
      <c r="L6" s="19">
        <f>Collections!L21</f>
        <v>605235.1956</v>
      </c>
      <c r="M6" s="19">
        <f>Collections!M21</f>
        <v>618918.876</v>
      </c>
      <c r="N6" s="19">
        <f>Collections!N21</f>
        <v>632928.5294</v>
      </c>
      <c r="O6" s="19">
        <f>Collections!O21</f>
        <v>647272.2737</v>
      </c>
      <c r="P6" s="19">
        <f>Collections!P21</f>
        <v>661958.4369</v>
      </c>
      <c r="Q6" s="19">
        <f>Collections!Q21</f>
        <v>676995.562</v>
      </c>
      <c r="R6" s="19">
        <f>Collections!R21</f>
        <v>692392.4134</v>
      </c>
      <c r="S6" s="19">
        <f>Collections!S21</f>
        <v>708157.9828</v>
      </c>
      <c r="T6" s="19">
        <f>Collections!T21</f>
        <v>724301.4947</v>
      </c>
      <c r="U6" s="19">
        <f>Collections!U21</f>
        <v>740832.4131</v>
      </c>
      <c r="V6" s="19">
        <f>Collections!V21</f>
        <v>757760.4478</v>
      </c>
      <c r="W6" s="19">
        <f>Collections!W21</f>
        <v>775095.561</v>
      </c>
      <c r="X6" s="19">
        <f>Collections!X21</f>
        <v>792847.9739</v>
      </c>
      <c r="Y6" s="19">
        <f>Collections!Y21</f>
        <v>811028.1738</v>
      </c>
    </row>
    <row r="7">
      <c r="A7" s="2" t="s">
        <v>106</v>
      </c>
      <c r="B7" s="19">
        <f t="shared" ref="B7:Y7" si="1">SUM(B3:B6)</f>
        <v>280761.17</v>
      </c>
      <c r="C7" s="19">
        <f t="shared" si="1"/>
        <v>542819.001</v>
      </c>
      <c r="D7" s="19">
        <f t="shared" si="1"/>
        <v>807138.9013</v>
      </c>
      <c r="E7" s="19">
        <f t="shared" si="1"/>
        <v>1054845.498</v>
      </c>
      <c r="F7" s="19">
        <f t="shared" si="1"/>
        <v>1290464.638</v>
      </c>
      <c r="G7" s="19">
        <f t="shared" si="1"/>
        <v>1525323</v>
      </c>
      <c r="H7" s="19">
        <f t="shared" si="1"/>
        <v>1765484.376</v>
      </c>
      <c r="I7" s="19">
        <f t="shared" si="1"/>
        <v>2011075.025</v>
      </c>
      <c r="J7" s="19">
        <f t="shared" si="1"/>
        <v>2262224.352</v>
      </c>
      <c r="K7" s="19">
        <f t="shared" si="1"/>
        <v>2519064.984</v>
      </c>
      <c r="L7" s="19">
        <f t="shared" si="1"/>
        <v>2781732.858</v>
      </c>
      <c r="M7" s="19">
        <f t="shared" si="1"/>
        <v>3050367.303</v>
      </c>
      <c r="N7" s="19">
        <f t="shared" si="1"/>
        <v>3325111.13</v>
      </c>
      <c r="O7" s="19">
        <f t="shared" si="1"/>
        <v>3606110.721</v>
      </c>
      <c r="P7" s="19">
        <f t="shared" si="1"/>
        <v>3893516.123</v>
      </c>
      <c r="Q7" s="19">
        <f t="shared" si="1"/>
        <v>4187481.141</v>
      </c>
      <c r="R7" s="19">
        <f t="shared" si="1"/>
        <v>4488163.439</v>
      </c>
      <c r="S7" s="19">
        <f t="shared" si="1"/>
        <v>4795724.637</v>
      </c>
      <c r="T7" s="19">
        <f t="shared" si="1"/>
        <v>5110330.415</v>
      </c>
      <c r="U7" s="19">
        <f t="shared" si="1"/>
        <v>5432150.619</v>
      </c>
      <c r="V7" s="19">
        <f t="shared" si="1"/>
        <v>5761359.37</v>
      </c>
      <c r="W7" s="19">
        <f t="shared" si="1"/>
        <v>6098135.175</v>
      </c>
      <c r="X7" s="19">
        <f t="shared" si="1"/>
        <v>6442661.041</v>
      </c>
      <c r="Y7" s="19">
        <f t="shared" si="1"/>
        <v>6795124.593</v>
      </c>
    </row>
    <row r="8">
      <c r="A8" s="2"/>
    </row>
    <row r="9">
      <c r="A9" s="2" t="s">
        <v>107</v>
      </c>
    </row>
    <row r="10">
      <c r="A10" s="2" t="s">
        <v>108</v>
      </c>
      <c r="B10" s="19">
        <f>Purchases!B33</f>
        <v>74640</v>
      </c>
      <c r="C10" s="19">
        <f>Purchases!C33</f>
        <v>125951.288</v>
      </c>
      <c r="D10" s="19">
        <f>Purchases!D33</f>
        <v>174789.7387</v>
      </c>
      <c r="E10" s="19">
        <f>Purchases!E33</f>
        <v>202167.7312</v>
      </c>
      <c r="F10" s="19">
        <f>Purchases!F33</f>
        <v>212496.0795</v>
      </c>
      <c r="G10" s="19">
        <f>Purchases!G33</f>
        <v>216983.5745</v>
      </c>
      <c r="H10" s="19">
        <f>Purchases!H33</f>
        <v>221573.188</v>
      </c>
      <c r="I10" s="19">
        <f>Purchases!I33</f>
        <v>226267.356</v>
      </c>
      <c r="J10" s="19">
        <f>Purchases!J33</f>
        <v>231068.5749</v>
      </c>
      <c r="K10" s="19">
        <f>Purchases!K33</f>
        <v>235979.4024</v>
      </c>
      <c r="L10" s="19">
        <f>Purchases!L33</f>
        <v>241002.4595</v>
      </c>
      <c r="M10" s="19">
        <f>Purchases!M33</f>
        <v>246140.4319</v>
      </c>
      <c r="N10" s="19">
        <f>Purchases!N33</f>
        <v>251396.0716</v>
      </c>
      <c r="O10" s="19">
        <f>Purchases!O33</f>
        <v>256772.1988</v>
      </c>
      <c r="P10" s="19">
        <f>Purchases!P33</f>
        <v>262271.7033</v>
      </c>
      <c r="Q10" s="19">
        <f>Purchases!Q33</f>
        <v>267897.5466</v>
      </c>
      <c r="R10" s="19">
        <f>Purchases!R33</f>
        <v>273652.7635</v>
      </c>
      <c r="S10" s="19">
        <f>Purchases!S33</f>
        <v>279540.4641</v>
      </c>
      <c r="T10" s="19">
        <f>Purchases!T33</f>
        <v>285563.8356</v>
      </c>
      <c r="U10" s="19">
        <f>Purchases!U33</f>
        <v>291726.1442</v>
      </c>
      <c r="V10" s="19">
        <f>Purchases!V33</f>
        <v>298030.7375</v>
      </c>
      <c r="W10" s="19">
        <f>Purchases!W33</f>
        <v>304481.046</v>
      </c>
      <c r="X10" s="19">
        <f>Purchases!X33</f>
        <v>311080.5856</v>
      </c>
      <c r="Y10" s="19">
        <f>Purchases!Y33</f>
        <v>317832.9598</v>
      </c>
    </row>
    <row r="11">
      <c r="A11" s="2" t="s">
        <v>109</v>
      </c>
      <c r="B11" s="19">
        <f t="shared" ref="B11:Y11" si="2">SUM(B10)</f>
        <v>74640</v>
      </c>
      <c r="C11" s="19">
        <f t="shared" si="2"/>
        <v>125951.288</v>
      </c>
      <c r="D11" s="19">
        <f t="shared" si="2"/>
        <v>174789.7387</v>
      </c>
      <c r="E11" s="19">
        <f t="shared" si="2"/>
        <v>202167.7312</v>
      </c>
      <c r="F11" s="19">
        <f t="shared" si="2"/>
        <v>212496.0795</v>
      </c>
      <c r="G11" s="19">
        <f t="shared" si="2"/>
        <v>216983.5745</v>
      </c>
      <c r="H11" s="19">
        <f t="shared" si="2"/>
        <v>221573.188</v>
      </c>
      <c r="I11" s="19">
        <f t="shared" si="2"/>
        <v>226267.356</v>
      </c>
      <c r="J11" s="19">
        <f t="shared" si="2"/>
        <v>231068.5749</v>
      </c>
      <c r="K11" s="19">
        <f t="shared" si="2"/>
        <v>235979.4024</v>
      </c>
      <c r="L11" s="19">
        <f t="shared" si="2"/>
        <v>241002.4595</v>
      </c>
      <c r="M11" s="19">
        <f t="shared" si="2"/>
        <v>246140.4319</v>
      </c>
      <c r="N11" s="19">
        <f t="shared" si="2"/>
        <v>251396.0716</v>
      </c>
      <c r="O11" s="19">
        <f t="shared" si="2"/>
        <v>256772.1988</v>
      </c>
      <c r="P11" s="19">
        <f t="shared" si="2"/>
        <v>262271.7033</v>
      </c>
      <c r="Q11" s="19">
        <f t="shared" si="2"/>
        <v>267897.5466</v>
      </c>
      <c r="R11" s="19">
        <f t="shared" si="2"/>
        <v>273652.7635</v>
      </c>
      <c r="S11" s="19">
        <f t="shared" si="2"/>
        <v>279540.4641</v>
      </c>
      <c r="T11" s="19">
        <f t="shared" si="2"/>
        <v>285563.8356</v>
      </c>
      <c r="U11" s="19">
        <f t="shared" si="2"/>
        <v>291726.1442</v>
      </c>
      <c r="V11" s="19">
        <f t="shared" si="2"/>
        <v>298030.7375</v>
      </c>
      <c r="W11" s="19">
        <f t="shared" si="2"/>
        <v>304481.046</v>
      </c>
      <c r="X11" s="19">
        <f t="shared" si="2"/>
        <v>311080.5856</v>
      </c>
      <c r="Y11" s="19">
        <f t="shared" si="2"/>
        <v>317832.9598</v>
      </c>
    </row>
    <row r="12">
      <c r="A12" s="2"/>
    </row>
    <row r="13">
      <c r="A13" s="2" t="s">
        <v>110</v>
      </c>
      <c r="B13" s="19">
        <f t="shared" ref="B13:Y13" si="3">B7-B11</f>
        <v>206121.17</v>
      </c>
      <c r="C13" s="19">
        <f t="shared" si="3"/>
        <v>416867.713</v>
      </c>
      <c r="D13" s="19">
        <f t="shared" si="3"/>
        <v>632349.1626</v>
      </c>
      <c r="E13" s="19">
        <f t="shared" si="3"/>
        <v>852677.7668</v>
      </c>
      <c r="F13" s="19">
        <f t="shared" si="3"/>
        <v>1077968.558</v>
      </c>
      <c r="G13" s="19">
        <f t="shared" si="3"/>
        <v>1308339.426</v>
      </c>
      <c r="H13" s="19">
        <f t="shared" si="3"/>
        <v>1543911.188</v>
      </c>
      <c r="I13" s="19">
        <f t="shared" si="3"/>
        <v>1784807.669</v>
      </c>
      <c r="J13" s="19">
        <f t="shared" si="3"/>
        <v>2031155.777</v>
      </c>
      <c r="K13" s="19">
        <f t="shared" si="3"/>
        <v>2283085.582</v>
      </c>
      <c r="L13" s="19">
        <f t="shared" si="3"/>
        <v>2540730.399</v>
      </c>
      <c r="M13" s="19">
        <f t="shared" si="3"/>
        <v>2804226.871</v>
      </c>
      <c r="N13" s="19">
        <f t="shared" si="3"/>
        <v>3073715.058</v>
      </c>
      <c r="O13" s="19">
        <f t="shared" si="3"/>
        <v>3349338.522</v>
      </c>
      <c r="P13" s="19">
        <f t="shared" si="3"/>
        <v>3631244.42</v>
      </c>
      <c r="Q13" s="19">
        <f t="shared" si="3"/>
        <v>3919583.595</v>
      </c>
      <c r="R13" s="19">
        <f t="shared" si="3"/>
        <v>4214510.676</v>
      </c>
      <c r="S13" s="19">
        <f t="shared" si="3"/>
        <v>4516184.173</v>
      </c>
      <c r="T13" s="19">
        <f t="shared" si="3"/>
        <v>4824766.579</v>
      </c>
      <c r="U13" s="19">
        <f t="shared" si="3"/>
        <v>5140424.474</v>
      </c>
      <c r="V13" s="19">
        <f t="shared" si="3"/>
        <v>5463328.632</v>
      </c>
      <c r="W13" s="19">
        <f t="shared" si="3"/>
        <v>5793654.129</v>
      </c>
      <c r="X13" s="19">
        <f t="shared" si="3"/>
        <v>6131580.455</v>
      </c>
      <c r="Y13" s="19">
        <f t="shared" si="3"/>
        <v>6477291.633</v>
      </c>
    </row>
    <row r="14">
      <c r="A14" s="2"/>
    </row>
    <row r="15">
      <c r="A15" s="2" t="s">
        <v>111</v>
      </c>
      <c r="B15" s="9">
        <v>0.0</v>
      </c>
      <c r="C15" s="19">
        <f t="shared" ref="C15:Y15" si="4">B17</f>
        <v>206121.17</v>
      </c>
      <c r="D15" s="19">
        <f t="shared" si="4"/>
        <v>416867.713</v>
      </c>
      <c r="E15" s="19">
        <f t="shared" si="4"/>
        <v>632349.1626</v>
      </c>
      <c r="F15" s="19">
        <f t="shared" si="4"/>
        <v>852677.7668</v>
      </c>
      <c r="G15" s="19">
        <f t="shared" si="4"/>
        <v>1077968.558</v>
      </c>
      <c r="H15" s="19">
        <f t="shared" si="4"/>
        <v>1308339.426</v>
      </c>
      <c r="I15" s="19">
        <f t="shared" si="4"/>
        <v>1543911.188</v>
      </c>
      <c r="J15" s="19">
        <f t="shared" si="4"/>
        <v>1784807.669</v>
      </c>
      <c r="K15" s="19">
        <f t="shared" si="4"/>
        <v>2031155.777</v>
      </c>
      <c r="L15" s="19">
        <f t="shared" si="4"/>
        <v>2283085.582</v>
      </c>
      <c r="M15" s="19">
        <f t="shared" si="4"/>
        <v>2540730.399</v>
      </c>
      <c r="N15" s="19">
        <f t="shared" si="4"/>
        <v>2804226.871</v>
      </c>
      <c r="O15" s="19">
        <f t="shared" si="4"/>
        <v>3073715.058</v>
      </c>
      <c r="P15" s="19">
        <f t="shared" si="4"/>
        <v>3349338.522</v>
      </c>
      <c r="Q15" s="19">
        <f t="shared" si="4"/>
        <v>3631244.42</v>
      </c>
      <c r="R15" s="19">
        <f t="shared" si="4"/>
        <v>3919583.595</v>
      </c>
      <c r="S15" s="19">
        <f t="shared" si="4"/>
        <v>4214510.676</v>
      </c>
      <c r="T15" s="19">
        <f t="shared" si="4"/>
        <v>4516184.173</v>
      </c>
      <c r="U15" s="19">
        <f t="shared" si="4"/>
        <v>4824766.579</v>
      </c>
      <c r="V15" s="19">
        <f t="shared" si="4"/>
        <v>5140424.474</v>
      </c>
      <c r="W15" s="19">
        <f t="shared" si="4"/>
        <v>5463328.632</v>
      </c>
      <c r="X15" s="19">
        <f t="shared" si="4"/>
        <v>5793654.129</v>
      </c>
      <c r="Y15" s="19">
        <f t="shared" si="4"/>
        <v>6131580.455</v>
      </c>
    </row>
    <row r="16">
      <c r="A16" s="2" t="s">
        <v>112</v>
      </c>
      <c r="B16" s="19">
        <f>'Sales and Costs'!B20</f>
        <v>206121.17</v>
      </c>
      <c r="C16" s="19">
        <f>'Sales and Costs'!C20</f>
        <v>210746.543</v>
      </c>
      <c r="D16" s="19">
        <f>'Sales and Costs'!D20</f>
        <v>215481.4496</v>
      </c>
      <c r="E16" s="19">
        <f>'Sales and Costs'!E20</f>
        <v>220328.6042</v>
      </c>
      <c r="F16" s="19">
        <f>'Sales and Costs'!F20</f>
        <v>225290.7914</v>
      </c>
      <c r="G16" s="19">
        <f>'Sales and Costs'!G20</f>
        <v>230370.8674</v>
      </c>
      <c r="H16" s="19">
        <f>'Sales and Costs'!H20</f>
        <v>235571.7622</v>
      </c>
      <c r="I16" s="19">
        <f>'Sales and Costs'!I20</f>
        <v>240896.4813</v>
      </c>
      <c r="J16" s="19">
        <f>'Sales and Costs'!J20</f>
        <v>246348.1079</v>
      </c>
      <c r="K16" s="19">
        <f>'Sales and Costs'!K20</f>
        <v>251929.8048</v>
      </c>
      <c r="L16" s="19">
        <f>'Sales and Costs'!L20</f>
        <v>257644.8168</v>
      </c>
      <c r="M16" s="19">
        <f>'Sales and Costs'!M20</f>
        <v>263496.4726</v>
      </c>
      <c r="N16" s="19">
        <f>'Sales and Costs'!N20</f>
        <v>269488.1871</v>
      </c>
      <c r="O16" s="19">
        <f>'Sales and Costs'!O20</f>
        <v>275623.4639</v>
      </c>
      <c r="P16" s="19">
        <f>'Sales and Costs'!P20</f>
        <v>281905.8973</v>
      </c>
      <c r="Q16" s="19">
        <f>'Sales and Costs'!Q20</f>
        <v>288339.1751</v>
      </c>
      <c r="R16" s="19">
        <f>'Sales and Costs'!R20</f>
        <v>294927.081</v>
      </c>
      <c r="S16" s="19">
        <f>'Sales and Costs'!S20</f>
        <v>301673.497</v>
      </c>
      <c r="T16" s="19">
        <f>'Sales and Costs'!T20</f>
        <v>308582.4062</v>
      </c>
      <c r="U16" s="19">
        <f>'Sales and Costs'!U20</f>
        <v>315657.8954</v>
      </c>
      <c r="V16" s="19">
        <f>'Sales and Costs'!V20</f>
        <v>322904.1579</v>
      </c>
      <c r="W16" s="19">
        <f>'Sales and Costs'!W20</f>
        <v>330325.4965</v>
      </c>
      <c r="X16" s="19">
        <f>'Sales and Costs'!X20</f>
        <v>337926.3263</v>
      </c>
      <c r="Y16" s="19">
        <f>'Sales and Costs'!Y20</f>
        <v>345711.1777</v>
      </c>
    </row>
    <row r="17">
      <c r="A17" s="2" t="s">
        <v>113</v>
      </c>
      <c r="B17" s="19">
        <f t="shared" ref="B17:Y17" si="5">B15+B16</f>
        <v>206121.17</v>
      </c>
      <c r="C17" s="19">
        <f t="shared" si="5"/>
        <v>416867.713</v>
      </c>
      <c r="D17" s="19">
        <f t="shared" si="5"/>
        <v>632349.1626</v>
      </c>
      <c r="E17" s="19">
        <f t="shared" si="5"/>
        <v>852677.7668</v>
      </c>
      <c r="F17" s="19">
        <f t="shared" si="5"/>
        <v>1077968.558</v>
      </c>
      <c r="G17" s="19">
        <f t="shared" si="5"/>
        <v>1308339.426</v>
      </c>
      <c r="H17" s="19">
        <f t="shared" si="5"/>
        <v>1543911.188</v>
      </c>
      <c r="I17" s="19">
        <f t="shared" si="5"/>
        <v>1784807.669</v>
      </c>
      <c r="J17" s="19">
        <f t="shared" si="5"/>
        <v>2031155.777</v>
      </c>
      <c r="K17" s="19">
        <f t="shared" si="5"/>
        <v>2283085.582</v>
      </c>
      <c r="L17" s="19">
        <f t="shared" si="5"/>
        <v>2540730.399</v>
      </c>
      <c r="M17" s="19">
        <f t="shared" si="5"/>
        <v>2804226.871</v>
      </c>
      <c r="N17" s="19">
        <f t="shared" si="5"/>
        <v>3073715.058</v>
      </c>
      <c r="O17" s="19">
        <f t="shared" si="5"/>
        <v>3349338.522</v>
      </c>
      <c r="P17" s="19">
        <f t="shared" si="5"/>
        <v>3631244.42</v>
      </c>
      <c r="Q17" s="19">
        <f t="shared" si="5"/>
        <v>3919583.595</v>
      </c>
      <c r="R17" s="19">
        <f t="shared" si="5"/>
        <v>4214510.676</v>
      </c>
      <c r="S17" s="19">
        <f t="shared" si="5"/>
        <v>4516184.173</v>
      </c>
      <c r="T17" s="19">
        <f t="shared" si="5"/>
        <v>4824766.579</v>
      </c>
      <c r="U17" s="19">
        <f t="shared" si="5"/>
        <v>5140424.474</v>
      </c>
      <c r="V17" s="19">
        <f t="shared" si="5"/>
        <v>5463328.632</v>
      </c>
      <c r="W17" s="19">
        <f t="shared" si="5"/>
        <v>5793654.129</v>
      </c>
      <c r="X17" s="19">
        <f t="shared" si="5"/>
        <v>6131580.455</v>
      </c>
      <c r="Y17" s="19">
        <f t="shared" si="5"/>
        <v>6477291.633</v>
      </c>
    </row>
    <row r="18">
      <c r="A18" s="2"/>
    </row>
    <row r="19">
      <c r="A19" s="2" t="s">
        <v>114</v>
      </c>
      <c r="B19" s="19">
        <f t="shared" ref="B19:Y19" si="6">B17-B13</f>
        <v>0</v>
      </c>
      <c r="C19" s="19">
        <f t="shared" si="6"/>
        <v>-0.0000000001164153218</v>
      </c>
      <c r="D19" s="19">
        <f t="shared" si="6"/>
        <v>0</v>
      </c>
      <c r="E19" s="19">
        <f t="shared" si="6"/>
        <v>0</v>
      </c>
      <c r="F19" s="19">
        <f t="shared" si="6"/>
        <v>-0.0000000002328306437</v>
      </c>
      <c r="G19" s="19">
        <f t="shared" si="6"/>
        <v>0</v>
      </c>
      <c r="H19" s="19">
        <f t="shared" si="6"/>
        <v>0.0000000002328306437</v>
      </c>
      <c r="I19" s="19">
        <f t="shared" si="6"/>
        <v>0</v>
      </c>
      <c r="J19" s="19">
        <f t="shared" si="6"/>
        <v>0</v>
      </c>
      <c r="K19" s="19">
        <f t="shared" si="6"/>
        <v>0</v>
      </c>
      <c r="L19" s="19">
        <f t="shared" si="6"/>
        <v>0</v>
      </c>
      <c r="M19" s="19">
        <f t="shared" si="6"/>
        <v>0</v>
      </c>
      <c r="N19" s="19">
        <f t="shared" si="6"/>
        <v>0.0000000004656612873</v>
      </c>
      <c r="O19" s="19">
        <f t="shared" si="6"/>
        <v>0.0000000004656612873</v>
      </c>
      <c r="P19" s="19">
        <f t="shared" si="6"/>
        <v>0.0000000004656612873</v>
      </c>
      <c r="Q19" s="19">
        <f t="shared" si="6"/>
        <v>0.0000000004656612873</v>
      </c>
      <c r="R19" s="19">
        <f t="shared" si="6"/>
        <v>-0.0000000009313225746</v>
      </c>
      <c r="S19" s="19">
        <f t="shared" si="6"/>
        <v>-0.0000000009313225746</v>
      </c>
      <c r="T19" s="19">
        <f t="shared" si="6"/>
        <v>0</v>
      </c>
      <c r="U19" s="19">
        <f t="shared" si="6"/>
        <v>-0.0000000009313225746</v>
      </c>
      <c r="V19" s="19">
        <f t="shared" si="6"/>
        <v>0</v>
      </c>
      <c r="W19" s="19">
        <f t="shared" si="6"/>
        <v>0.000000001862645149</v>
      </c>
      <c r="X19" s="19">
        <f t="shared" si="6"/>
        <v>0.0000000009313225746</v>
      </c>
      <c r="Y19" s="19">
        <f t="shared" si="6"/>
        <v>0</v>
      </c>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0"/>
  </cols>
  <sheetData>
    <row r="1">
      <c r="A1" s="6" t="s">
        <v>9</v>
      </c>
    </row>
    <row r="2" ht="104.25" customHeight="1">
      <c r="A2" s="7" t="s">
        <v>10</v>
      </c>
    </row>
    <row r="3">
      <c r="A3" s="2"/>
    </row>
    <row r="4" ht="106.5" customHeight="1">
      <c r="A4" s="7" t="s">
        <v>11</v>
      </c>
    </row>
    <row r="5">
      <c r="A5" s="2"/>
    </row>
    <row r="6" ht="105.0" customHeight="1">
      <c r="A6" s="7" t="s">
        <v>12</v>
      </c>
    </row>
    <row r="7">
      <c r="A7" s="2"/>
    </row>
    <row r="8">
      <c r="A8" s="7" t="s">
        <v>13</v>
      </c>
    </row>
    <row r="9">
      <c r="A9" s="2"/>
    </row>
    <row r="10" ht="148.5" customHeight="1">
      <c r="A10" s="7" t="s">
        <v>14</v>
      </c>
    </row>
    <row r="11">
      <c r="A11" s="2"/>
    </row>
    <row r="12" ht="148.5" customHeight="1">
      <c r="A12" s="7" t="s">
        <v>15</v>
      </c>
    </row>
    <row r="13">
      <c r="A13" s="2"/>
    </row>
    <row r="14" ht="150.0" customHeight="1">
      <c r="A14" s="7" t="s">
        <v>16</v>
      </c>
    </row>
    <row r="15">
      <c r="A15" s="2"/>
    </row>
    <row r="16">
      <c r="A16" s="7" t="s">
        <v>17</v>
      </c>
    </row>
    <row r="18" ht="106.5" customHeight="1">
      <c r="A18" s="7" t="s">
        <v>18</v>
      </c>
    </row>
    <row r="20" ht="112.5" customHeight="1">
      <c r="A20" s="7" t="s">
        <v>19</v>
      </c>
    </row>
    <row r="22" ht="107.25" customHeight="1">
      <c r="A22" s="7" t="s">
        <v>20</v>
      </c>
    </row>
    <row r="24" ht="93.0" customHeight="1">
      <c r="A24" s="7" t="s">
        <v>21</v>
      </c>
    </row>
    <row r="26">
      <c r="A26" s="7"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23</v>
      </c>
      <c r="B1" s="9" t="s">
        <v>24</v>
      </c>
      <c r="C1" s="9" t="s">
        <v>25</v>
      </c>
      <c r="D1" s="9" t="s">
        <v>26</v>
      </c>
      <c r="E1" s="9" t="s">
        <v>27</v>
      </c>
      <c r="F1" s="9" t="s">
        <v>28</v>
      </c>
      <c r="G1" s="9" t="s">
        <v>29</v>
      </c>
      <c r="H1" s="9" t="s">
        <v>30</v>
      </c>
      <c r="I1" s="9" t="s">
        <v>31</v>
      </c>
    </row>
    <row r="2">
      <c r="A2" s="8" t="s">
        <v>32</v>
      </c>
      <c r="B2" s="10">
        <v>0.35</v>
      </c>
      <c r="C2" s="10">
        <v>0.3</v>
      </c>
      <c r="D2" s="10">
        <v>0.05</v>
      </c>
      <c r="E2" s="10">
        <v>0.06</v>
      </c>
      <c r="F2" s="10">
        <v>0.2</v>
      </c>
      <c r="G2" s="10">
        <v>0.0</v>
      </c>
      <c r="H2" s="10">
        <v>0.0</v>
      </c>
      <c r="I2" s="10">
        <v>0.0</v>
      </c>
    </row>
    <row r="3">
      <c r="A3" s="8" t="s">
        <v>33</v>
      </c>
      <c r="B3" s="10">
        <v>0.35</v>
      </c>
      <c r="C3" s="10">
        <v>0.3</v>
      </c>
      <c r="D3" s="10">
        <v>0.05</v>
      </c>
      <c r="E3" s="10">
        <v>0.06</v>
      </c>
      <c r="F3" s="10">
        <v>0.0</v>
      </c>
      <c r="G3" s="10">
        <v>0.25</v>
      </c>
      <c r="H3" s="10">
        <v>0.0</v>
      </c>
      <c r="I3" s="10">
        <v>0.0</v>
      </c>
    </row>
    <row r="4">
      <c r="A4" s="8" t="s">
        <v>34</v>
      </c>
      <c r="B4" s="10">
        <v>0.35</v>
      </c>
      <c r="C4" s="10">
        <v>0.3</v>
      </c>
      <c r="D4" s="10">
        <v>0.05</v>
      </c>
      <c r="E4" s="10">
        <v>0.06</v>
      </c>
      <c r="F4" s="10">
        <v>0.0</v>
      </c>
      <c r="G4" s="10">
        <v>0.0</v>
      </c>
      <c r="H4" s="10">
        <v>0.2</v>
      </c>
      <c r="I4" s="10">
        <v>0.0</v>
      </c>
    </row>
    <row r="5">
      <c r="A5" s="8" t="s">
        <v>35</v>
      </c>
      <c r="B5" s="10">
        <v>0.35</v>
      </c>
      <c r="C5" s="10">
        <v>0.31</v>
      </c>
      <c r="D5" s="10">
        <v>0.05</v>
      </c>
      <c r="E5" s="10">
        <v>0.06</v>
      </c>
      <c r="F5" s="10">
        <v>0.0</v>
      </c>
      <c r="G5" s="10">
        <v>0.0</v>
      </c>
      <c r="H5" s="10">
        <v>0.0</v>
      </c>
      <c r="I5" s="10">
        <v>0.15</v>
      </c>
    </row>
    <row r="6">
      <c r="A6" s="8" t="s">
        <v>36</v>
      </c>
      <c r="B6" s="10">
        <v>0.3</v>
      </c>
      <c r="C6" s="10">
        <v>0.3</v>
      </c>
      <c r="D6" s="10">
        <v>0.03</v>
      </c>
      <c r="E6" s="10">
        <v>0.1</v>
      </c>
      <c r="F6" s="10">
        <v>0.1</v>
      </c>
      <c r="G6" s="10">
        <v>0.1</v>
      </c>
      <c r="H6" s="10">
        <v>0.1</v>
      </c>
      <c r="I6" s="10">
        <v>0.0</v>
      </c>
    </row>
    <row r="7">
      <c r="A7" s="11"/>
    </row>
    <row r="8">
      <c r="A8" s="8" t="s">
        <v>37</v>
      </c>
      <c r="B8" s="9" t="s">
        <v>38</v>
      </c>
      <c r="C8" s="9" t="s">
        <v>39</v>
      </c>
    </row>
    <row r="9">
      <c r="A9" s="8" t="s">
        <v>32</v>
      </c>
      <c r="B9" s="12">
        <v>65000.0</v>
      </c>
      <c r="C9" s="13">
        <v>0.019</v>
      </c>
    </row>
    <row r="10">
      <c r="A10" s="8" t="s">
        <v>33</v>
      </c>
      <c r="B10" s="12">
        <v>32000.0</v>
      </c>
      <c r="C10" s="13">
        <v>0.0188</v>
      </c>
    </row>
    <row r="11">
      <c r="A11" s="8" t="s">
        <v>34</v>
      </c>
      <c r="B11" s="12">
        <v>74000.0</v>
      </c>
      <c r="C11" s="13">
        <v>0.0212</v>
      </c>
    </row>
    <row r="12">
      <c r="A12" s="8" t="s">
        <v>35</v>
      </c>
      <c r="B12" s="12">
        <v>15000.0</v>
      </c>
      <c r="C12" s="14">
        <v>0.01</v>
      </c>
    </row>
    <row r="13">
      <c r="A13" s="8" t="s">
        <v>36</v>
      </c>
      <c r="B13" s="12">
        <v>59000.0</v>
      </c>
      <c r="C13" s="13">
        <v>0.0297</v>
      </c>
    </row>
    <row r="14">
      <c r="A14" s="11"/>
    </row>
    <row r="15">
      <c r="A15" s="8" t="s">
        <v>40</v>
      </c>
      <c r="B15" s="9" t="s">
        <v>41</v>
      </c>
      <c r="C15" s="9" t="s">
        <v>39</v>
      </c>
    </row>
    <row r="16">
      <c r="A16" s="8" t="s">
        <v>24</v>
      </c>
      <c r="B16" s="12">
        <v>110000.0</v>
      </c>
      <c r="C16" s="13">
        <v>0.02</v>
      </c>
    </row>
    <row r="17">
      <c r="A17" s="8" t="s">
        <v>25</v>
      </c>
      <c r="B17" s="12">
        <v>80000.0</v>
      </c>
      <c r="C17" s="13">
        <v>0.019</v>
      </c>
    </row>
    <row r="18">
      <c r="A18" s="8" t="s">
        <v>26</v>
      </c>
      <c r="B18" s="12">
        <v>30000.0</v>
      </c>
      <c r="C18" s="13">
        <v>0.0212</v>
      </c>
    </row>
    <row r="19">
      <c r="A19" s="8" t="s">
        <v>27</v>
      </c>
      <c r="B19" s="12">
        <v>50000.0</v>
      </c>
      <c r="C19" s="13">
        <v>0.025</v>
      </c>
    </row>
    <row r="20">
      <c r="A20" s="8" t="s">
        <v>28</v>
      </c>
      <c r="B20" s="12">
        <v>19500.0</v>
      </c>
      <c r="C20" s="13">
        <v>0.02</v>
      </c>
    </row>
    <row r="21">
      <c r="A21" s="8" t="s">
        <v>29</v>
      </c>
      <c r="B21" s="12">
        <v>15000.0</v>
      </c>
      <c r="C21" s="13">
        <v>0.01</v>
      </c>
    </row>
    <row r="22">
      <c r="A22" s="8" t="s">
        <v>30</v>
      </c>
      <c r="B22" s="12">
        <v>23000.0</v>
      </c>
      <c r="C22" s="13">
        <v>0.03</v>
      </c>
    </row>
    <row r="23">
      <c r="A23" s="8" t="s">
        <v>31</v>
      </c>
      <c r="B23" s="12">
        <v>3000.0</v>
      </c>
      <c r="C23" s="13">
        <v>0.008</v>
      </c>
    </row>
    <row r="24">
      <c r="A24" s="11"/>
    </row>
    <row r="25">
      <c r="A25" s="8" t="s">
        <v>42</v>
      </c>
      <c r="B25" s="9" t="s">
        <v>43</v>
      </c>
      <c r="C25" s="9" t="s">
        <v>44</v>
      </c>
    </row>
    <row r="26">
      <c r="A26" s="8" t="s">
        <v>24</v>
      </c>
      <c r="B26" s="9">
        <v>50.0</v>
      </c>
      <c r="C26" s="9">
        <v>1.0</v>
      </c>
    </row>
    <row r="27">
      <c r="A27" s="8" t="s">
        <v>25</v>
      </c>
      <c r="B27" s="9">
        <v>59.0</v>
      </c>
      <c r="C27" s="9">
        <v>0.0</v>
      </c>
    </row>
    <row r="28">
      <c r="A28" s="8" t="s">
        <v>26</v>
      </c>
      <c r="B28" s="9">
        <v>58.0</v>
      </c>
      <c r="C28" s="9">
        <v>2.0</v>
      </c>
    </row>
    <row r="29">
      <c r="A29" s="8" t="s">
        <v>27</v>
      </c>
      <c r="B29" s="9">
        <v>450.0</v>
      </c>
      <c r="C29" s="9">
        <v>3.0</v>
      </c>
    </row>
    <row r="30">
      <c r="A30" s="8" t="s">
        <v>28</v>
      </c>
      <c r="B30" s="9">
        <v>900.0</v>
      </c>
      <c r="C30" s="9">
        <v>4.0</v>
      </c>
    </row>
    <row r="31">
      <c r="A31" s="8" t="s">
        <v>29</v>
      </c>
      <c r="B31" s="9">
        <v>400.0</v>
      </c>
      <c r="C31" s="9">
        <v>5.0</v>
      </c>
    </row>
    <row r="32">
      <c r="A32" s="8" t="s">
        <v>30</v>
      </c>
      <c r="B32" s="9">
        <v>850.0</v>
      </c>
      <c r="C32" s="9">
        <v>1.0</v>
      </c>
    </row>
    <row r="33">
      <c r="A33" s="8" t="s">
        <v>31</v>
      </c>
      <c r="B33" s="9">
        <v>600.0</v>
      </c>
      <c r="C33" s="9">
        <v>2.0</v>
      </c>
    </row>
    <row r="34">
      <c r="A34" s="11"/>
    </row>
    <row r="35">
      <c r="A35" s="8" t="s">
        <v>45</v>
      </c>
      <c r="B35" s="9" t="s">
        <v>46</v>
      </c>
      <c r="C35" s="9" t="s">
        <v>47</v>
      </c>
      <c r="D35" s="9" t="s">
        <v>48</v>
      </c>
    </row>
    <row r="36">
      <c r="A36" s="8" t="s">
        <v>32</v>
      </c>
      <c r="B36" s="12">
        <v>62000.0</v>
      </c>
      <c r="C36" s="13">
        <v>0.018</v>
      </c>
      <c r="D36" s="12">
        <v>1100.0</v>
      </c>
    </row>
    <row r="37">
      <c r="A37" s="8" t="s">
        <v>33</v>
      </c>
      <c r="B37" s="12">
        <v>30000.0</v>
      </c>
      <c r="C37" s="13">
        <v>0.0186</v>
      </c>
      <c r="D37" s="12">
        <v>699.0</v>
      </c>
    </row>
    <row r="38">
      <c r="A38" s="8" t="s">
        <v>34</v>
      </c>
      <c r="B38" s="12">
        <v>73000.0</v>
      </c>
      <c r="C38" s="13">
        <v>0.0211</v>
      </c>
      <c r="D38" s="12">
        <v>1050.0</v>
      </c>
    </row>
    <row r="39">
      <c r="A39" s="8" t="s">
        <v>35</v>
      </c>
      <c r="B39" s="12">
        <v>11000.0</v>
      </c>
      <c r="C39" s="13">
        <v>0.0093</v>
      </c>
      <c r="D39" s="12">
        <v>800.0</v>
      </c>
    </row>
    <row r="40">
      <c r="A40" s="8" t="s">
        <v>36</v>
      </c>
      <c r="B40" s="12">
        <v>58500.0</v>
      </c>
      <c r="C40" s="13">
        <v>0.0291</v>
      </c>
      <c r="D40" s="12">
        <v>1500.0</v>
      </c>
    </row>
    <row r="41">
      <c r="A41" s="11"/>
    </row>
    <row r="42">
      <c r="A42" s="8" t="s">
        <v>49</v>
      </c>
      <c r="B42" s="9" t="s">
        <v>50</v>
      </c>
      <c r="C42" s="9" t="s">
        <v>49</v>
      </c>
    </row>
    <row r="43">
      <c r="A43" s="8" t="s">
        <v>51</v>
      </c>
      <c r="B43" s="14">
        <v>0.25</v>
      </c>
      <c r="C43" s="9">
        <v>3.0</v>
      </c>
    </row>
    <row r="44">
      <c r="A44" s="8" t="s">
        <v>52</v>
      </c>
      <c r="B44" s="14">
        <v>0.2</v>
      </c>
      <c r="C44" s="9">
        <v>2.0</v>
      </c>
    </row>
    <row r="45">
      <c r="A45" s="8" t="s">
        <v>53</v>
      </c>
      <c r="B45" s="14">
        <v>0.15</v>
      </c>
      <c r="C45" s="9">
        <v>5.0</v>
      </c>
    </row>
    <row r="46">
      <c r="A46" s="8" t="s">
        <v>54</v>
      </c>
      <c r="B46" s="14">
        <v>0.4</v>
      </c>
      <c r="C46" s="9">
        <v>0.0</v>
      </c>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15" t="s">
        <v>37</v>
      </c>
    </row>
    <row r="3">
      <c r="A3" s="8" t="s">
        <v>32</v>
      </c>
      <c r="B3" s="16">
        <f>Assumptions!B9/1000</f>
        <v>65</v>
      </c>
      <c r="C3" s="17">
        <f>B3*(1+Assumptions!$C9)</f>
        <v>66.235</v>
      </c>
      <c r="D3" s="17">
        <f>C3*(1+Assumptions!$C9)</f>
        <v>67.493465</v>
      </c>
      <c r="E3" s="17">
        <f>D3*(1+Assumptions!$C9)</f>
        <v>68.77584084</v>
      </c>
      <c r="F3" s="17">
        <f>E3*(1+Assumptions!$C9)</f>
        <v>70.08258181</v>
      </c>
      <c r="G3" s="17">
        <f>F3*(1+Assumptions!$C9)</f>
        <v>71.41415087</v>
      </c>
      <c r="H3" s="17">
        <f>G3*(1+Assumptions!$C9)</f>
        <v>72.77101973</v>
      </c>
      <c r="I3" s="17">
        <f>H3*(1+Assumptions!$C9)</f>
        <v>74.15366911</v>
      </c>
      <c r="J3" s="17">
        <f>I3*(1+Assumptions!$C9)</f>
        <v>75.56258882</v>
      </c>
      <c r="K3" s="17">
        <f>J3*(1+Assumptions!$C9)</f>
        <v>76.99827801</v>
      </c>
      <c r="L3" s="17">
        <f>K3*(1+Assumptions!$C9)</f>
        <v>78.46124529</v>
      </c>
      <c r="M3" s="17">
        <f>L3*(1+Assumptions!$C9)</f>
        <v>79.95200895</v>
      </c>
      <c r="N3" s="17">
        <f>M3*(1+Assumptions!$C9)</f>
        <v>81.47109712</v>
      </c>
      <c r="O3" s="17">
        <f>N3*(1+Assumptions!$C9)</f>
        <v>83.01904797</v>
      </c>
      <c r="P3" s="17">
        <f>O3*(1+Assumptions!$C9)</f>
        <v>84.59640988</v>
      </c>
      <c r="Q3" s="17">
        <f>P3*(1+Assumptions!$C9)</f>
        <v>86.20374166</v>
      </c>
      <c r="R3" s="17">
        <f>Q3*(1+Assumptions!$C9)</f>
        <v>87.84161276</v>
      </c>
      <c r="S3" s="17">
        <f>R3*(1+Assumptions!$C9)</f>
        <v>89.5106034</v>
      </c>
      <c r="T3" s="17">
        <f>S3*(1+Assumptions!$C9)</f>
        <v>91.21130486</v>
      </c>
      <c r="U3" s="17">
        <f>T3*(1+Assumptions!$C9)</f>
        <v>92.94431966</v>
      </c>
      <c r="V3" s="17">
        <f>U3*(1+Assumptions!$C9)</f>
        <v>94.71026173</v>
      </c>
      <c r="W3" s="17">
        <f>V3*(1+Assumptions!$C9)</f>
        <v>96.5097567</v>
      </c>
      <c r="X3" s="17">
        <f>W3*(1+Assumptions!$C9)</f>
        <v>98.34344208</v>
      </c>
      <c r="Y3" s="17">
        <f>X3*(1+Assumptions!$C9)</f>
        <v>100.2119675</v>
      </c>
    </row>
    <row r="4">
      <c r="A4" s="8" t="s">
        <v>33</v>
      </c>
      <c r="B4" s="16">
        <f>Assumptions!B10/1000</f>
        <v>32</v>
      </c>
      <c r="C4" s="17">
        <f>B4*(1+Assumptions!$C10)</f>
        <v>32.6016</v>
      </c>
      <c r="D4" s="17">
        <f>C4*(1+Assumptions!$C10)</f>
        <v>33.21451008</v>
      </c>
      <c r="E4" s="17">
        <f>D4*(1+Assumptions!$C10)</f>
        <v>33.83894287</v>
      </c>
      <c r="F4" s="17">
        <f>E4*(1+Assumptions!$C10)</f>
        <v>34.475115</v>
      </c>
      <c r="G4" s="17">
        <f>F4*(1+Assumptions!$C10)</f>
        <v>35.12324716</v>
      </c>
      <c r="H4" s="17">
        <f>G4*(1+Assumptions!$C10)</f>
        <v>35.7835642</v>
      </c>
      <c r="I4" s="17">
        <f>H4*(1+Assumptions!$C10)</f>
        <v>36.45629521</v>
      </c>
      <c r="J4" s="17">
        <f>I4*(1+Assumptions!$C10)</f>
        <v>37.14167356</v>
      </c>
      <c r="K4" s="17">
        <f>J4*(1+Assumptions!$C10)</f>
        <v>37.83993702</v>
      </c>
      <c r="L4" s="17">
        <f>K4*(1+Assumptions!$C10)</f>
        <v>38.55132784</v>
      </c>
      <c r="M4" s="17">
        <f>L4*(1+Assumptions!$C10)</f>
        <v>39.2760928</v>
      </c>
      <c r="N4" s="17">
        <f>M4*(1+Assumptions!$C10)</f>
        <v>40.01448335</v>
      </c>
      <c r="O4" s="17">
        <f>N4*(1+Assumptions!$C10)</f>
        <v>40.76675563</v>
      </c>
      <c r="P4" s="17">
        <f>O4*(1+Assumptions!$C10)</f>
        <v>41.53317064</v>
      </c>
      <c r="Q4" s="17">
        <f>P4*(1+Assumptions!$C10)</f>
        <v>42.31399425</v>
      </c>
      <c r="R4" s="17">
        <f>Q4*(1+Assumptions!$C10)</f>
        <v>43.10949734</v>
      </c>
      <c r="S4" s="17">
        <f>R4*(1+Assumptions!$C10)</f>
        <v>43.91995589</v>
      </c>
      <c r="T4" s="17">
        <f>S4*(1+Assumptions!$C10)</f>
        <v>44.74565106</v>
      </c>
      <c r="U4" s="17">
        <f>T4*(1+Assumptions!$C10)</f>
        <v>45.5868693</v>
      </c>
      <c r="V4" s="17">
        <f>U4*(1+Assumptions!$C10)</f>
        <v>46.44390244</v>
      </c>
      <c r="W4" s="17">
        <f>V4*(1+Assumptions!$C10)</f>
        <v>47.31704781</v>
      </c>
      <c r="X4" s="17">
        <f>W4*(1+Assumptions!$C10)</f>
        <v>48.20660831</v>
      </c>
      <c r="Y4" s="17">
        <f>X4*(1+Assumptions!$C10)</f>
        <v>49.11289255</v>
      </c>
    </row>
    <row r="5">
      <c r="A5" s="8" t="s">
        <v>34</v>
      </c>
      <c r="B5" s="16">
        <f>Assumptions!B11/1000</f>
        <v>74</v>
      </c>
      <c r="C5" s="17">
        <f>B5*(1+Assumptions!$C11)</f>
        <v>75.5688</v>
      </c>
      <c r="D5" s="17">
        <f>C5*(1+Assumptions!$C11)</f>
        <v>77.17085856</v>
      </c>
      <c r="E5" s="17">
        <f>D5*(1+Assumptions!$C11)</f>
        <v>78.80688076</v>
      </c>
      <c r="F5" s="17">
        <f>E5*(1+Assumptions!$C11)</f>
        <v>80.47758663</v>
      </c>
      <c r="G5" s="17">
        <f>F5*(1+Assumptions!$C11)</f>
        <v>82.18371147</v>
      </c>
      <c r="H5" s="17">
        <f>G5*(1+Assumptions!$C11)</f>
        <v>83.92600615</v>
      </c>
      <c r="I5" s="17">
        <f>H5*(1+Assumptions!$C11)</f>
        <v>85.70523748</v>
      </c>
      <c r="J5" s="17">
        <f>I5*(1+Assumptions!$C11)</f>
        <v>87.52218852</v>
      </c>
      <c r="K5" s="17">
        <f>J5*(1+Assumptions!$C11)</f>
        <v>89.37765892</v>
      </c>
      <c r="L5" s="17">
        <f>K5*(1+Assumptions!$C11)</f>
        <v>91.27246528</v>
      </c>
      <c r="M5" s="17">
        <f>L5*(1+Assumptions!$C11)</f>
        <v>93.20744155</v>
      </c>
      <c r="N5" s="17">
        <f>M5*(1+Assumptions!$C11)</f>
        <v>95.18343931</v>
      </c>
      <c r="O5" s="17">
        <f>N5*(1+Assumptions!$C11)</f>
        <v>97.20132822</v>
      </c>
      <c r="P5" s="17">
        <f>O5*(1+Assumptions!$C11)</f>
        <v>99.26199638</v>
      </c>
      <c r="Q5" s="17">
        <f>P5*(1+Assumptions!$C11)</f>
        <v>101.3663507</v>
      </c>
      <c r="R5" s="17">
        <f>Q5*(1+Assumptions!$C11)</f>
        <v>103.5153173</v>
      </c>
      <c r="S5" s="17">
        <f>R5*(1+Assumptions!$C11)</f>
        <v>105.7098421</v>
      </c>
      <c r="T5" s="17">
        <f>S5*(1+Assumptions!$C11)</f>
        <v>107.9508907</v>
      </c>
      <c r="U5" s="17">
        <f>T5*(1+Assumptions!$C11)</f>
        <v>110.2394496</v>
      </c>
      <c r="V5" s="17">
        <f>U5*(1+Assumptions!$C11)</f>
        <v>112.5765259</v>
      </c>
      <c r="W5" s="17">
        <f>V5*(1+Assumptions!$C11)</f>
        <v>114.9631483</v>
      </c>
      <c r="X5" s="17">
        <f>W5*(1+Assumptions!$C11)</f>
        <v>117.400367</v>
      </c>
      <c r="Y5" s="17">
        <f>X5*(1+Assumptions!$C11)</f>
        <v>119.8892548</v>
      </c>
    </row>
    <row r="6">
      <c r="A6" s="8" t="s">
        <v>35</v>
      </c>
      <c r="B6" s="16">
        <f>Assumptions!B12/1000</f>
        <v>15</v>
      </c>
      <c r="C6" s="17">
        <f>B6*(1+Assumptions!$C12)</f>
        <v>15.15</v>
      </c>
      <c r="D6" s="17">
        <f>C6*(1+Assumptions!$C12)</f>
        <v>15.3015</v>
      </c>
      <c r="E6" s="17">
        <f>D6*(1+Assumptions!$C12)</f>
        <v>15.454515</v>
      </c>
      <c r="F6" s="17">
        <f>E6*(1+Assumptions!$C12)</f>
        <v>15.60906015</v>
      </c>
      <c r="G6" s="17">
        <f>F6*(1+Assumptions!$C12)</f>
        <v>15.76515075</v>
      </c>
      <c r="H6" s="17">
        <f>G6*(1+Assumptions!$C12)</f>
        <v>15.92280226</v>
      </c>
      <c r="I6" s="17">
        <f>H6*(1+Assumptions!$C12)</f>
        <v>16.08203028</v>
      </c>
      <c r="J6" s="17">
        <f>I6*(1+Assumptions!$C12)</f>
        <v>16.24285058</v>
      </c>
      <c r="K6" s="17">
        <f>J6*(1+Assumptions!$C12)</f>
        <v>16.40527909</v>
      </c>
      <c r="L6" s="17">
        <f>K6*(1+Assumptions!$C12)</f>
        <v>16.56933188</v>
      </c>
      <c r="M6" s="17">
        <f>L6*(1+Assumptions!$C12)</f>
        <v>16.7350252</v>
      </c>
      <c r="N6" s="17">
        <f>M6*(1+Assumptions!$C12)</f>
        <v>16.90237545</v>
      </c>
      <c r="O6" s="17">
        <f>N6*(1+Assumptions!$C12)</f>
        <v>17.07139921</v>
      </c>
      <c r="P6" s="17">
        <f>O6*(1+Assumptions!$C12)</f>
        <v>17.2421132</v>
      </c>
      <c r="Q6" s="17">
        <f>P6*(1+Assumptions!$C12)</f>
        <v>17.41453433</v>
      </c>
      <c r="R6" s="17">
        <f>Q6*(1+Assumptions!$C12)</f>
        <v>17.58867967</v>
      </c>
      <c r="S6" s="17">
        <f>R6*(1+Assumptions!$C12)</f>
        <v>17.76456647</v>
      </c>
      <c r="T6" s="17">
        <f>S6*(1+Assumptions!$C12)</f>
        <v>17.94221214</v>
      </c>
      <c r="U6" s="17">
        <f>T6*(1+Assumptions!$C12)</f>
        <v>18.12163426</v>
      </c>
      <c r="V6" s="17">
        <f>U6*(1+Assumptions!$C12)</f>
        <v>18.3028506</v>
      </c>
      <c r="W6" s="17">
        <f>V6*(1+Assumptions!$C12)</f>
        <v>18.48587911</v>
      </c>
      <c r="X6" s="17">
        <f>W6*(1+Assumptions!$C12)</f>
        <v>18.6707379</v>
      </c>
      <c r="Y6" s="17">
        <f>X6*(1+Assumptions!$C12)</f>
        <v>18.85744528</v>
      </c>
    </row>
    <row r="7">
      <c r="A7" s="8" t="s">
        <v>36</v>
      </c>
      <c r="B7" s="16">
        <f>Assumptions!B13/1000</f>
        <v>59</v>
      </c>
      <c r="C7" s="17">
        <f>B7*(1+Assumptions!$C13)</f>
        <v>60.7523</v>
      </c>
      <c r="D7" s="17">
        <f>C7*(1+Assumptions!$C13)</f>
        <v>62.55664331</v>
      </c>
      <c r="E7" s="17">
        <f>D7*(1+Assumptions!$C13)</f>
        <v>64.41457562</v>
      </c>
      <c r="F7" s="17">
        <f>E7*(1+Assumptions!$C13)</f>
        <v>66.32768851</v>
      </c>
      <c r="G7" s="17">
        <f>F7*(1+Assumptions!$C13)</f>
        <v>68.29762086</v>
      </c>
      <c r="H7" s="17">
        <f>G7*(1+Assumptions!$C13)</f>
        <v>70.3260602</v>
      </c>
      <c r="I7" s="17">
        <f>H7*(1+Assumptions!$C13)</f>
        <v>72.41474419</v>
      </c>
      <c r="J7" s="17">
        <f>I7*(1+Assumptions!$C13)</f>
        <v>74.56546209</v>
      </c>
      <c r="K7" s="17">
        <f>J7*(1+Assumptions!$C13)</f>
        <v>76.78005631</v>
      </c>
      <c r="L7" s="17">
        <f>K7*(1+Assumptions!$C13)</f>
        <v>79.06042399</v>
      </c>
      <c r="M7" s="17">
        <f>L7*(1+Assumptions!$C13)</f>
        <v>81.40851858</v>
      </c>
      <c r="N7" s="17">
        <f>M7*(1+Assumptions!$C13)</f>
        <v>83.82635158</v>
      </c>
      <c r="O7" s="17">
        <f>N7*(1+Assumptions!$C13)</f>
        <v>86.31599422</v>
      </c>
      <c r="P7" s="17">
        <f>O7*(1+Assumptions!$C13)</f>
        <v>88.87957925</v>
      </c>
      <c r="Q7" s="17">
        <f>P7*(1+Assumptions!$C13)</f>
        <v>91.51930276</v>
      </c>
      <c r="R7" s="17">
        <f>Q7*(1+Assumptions!$C13)</f>
        <v>94.23742605</v>
      </c>
      <c r="S7" s="17">
        <f>R7*(1+Assumptions!$C13)</f>
        <v>97.0362776</v>
      </c>
      <c r="T7" s="17">
        <f>S7*(1+Assumptions!$C13)</f>
        <v>99.91825505</v>
      </c>
      <c r="U7" s="17">
        <f>T7*(1+Assumptions!$C13)</f>
        <v>102.8858272</v>
      </c>
      <c r="V7" s="17">
        <f>U7*(1+Assumptions!$C13)</f>
        <v>105.9415363</v>
      </c>
      <c r="W7" s="17">
        <f>V7*(1+Assumptions!$C13)</f>
        <v>109.0879999</v>
      </c>
      <c r="X7" s="17">
        <f>W7*(1+Assumptions!$C13)</f>
        <v>112.3279135</v>
      </c>
      <c r="Y7" s="17">
        <f>X7*(1+Assumptions!$C13)</f>
        <v>115.6640525</v>
      </c>
    </row>
    <row r="9">
      <c r="A9" s="15" t="s">
        <v>79</v>
      </c>
    </row>
    <row r="10">
      <c r="A10" s="15" t="s">
        <v>24</v>
      </c>
    </row>
    <row r="11">
      <c r="A11" s="8" t="s">
        <v>32</v>
      </c>
      <c r="B11" s="17">
        <f>B3*Assumptions!$B2</f>
        <v>22.75</v>
      </c>
      <c r="C11" s="17">
        <f>C3*Assumptions!$B2</f>
        <v>23.18225</v>
      </c>
      <c r="D11" s="17">
        <f>D3*Assumptions!$B2</f>
        <v>23.62271275</v>
      </c>
      <c r="E11" s="17">
        <f>E3*Assumptions!$B2</f>
        <v>24.07154429</v>
      </c>
      <c r="F11" s="17">
        <f>F3*Assumptions!$B2</f>
        <v>24.52890363</v>
      </c>
      <c r="G11" s="17">
        <f>G3*Assumptions!$B2</f>
        <v>24.9949528</v>
      </c>
      <c r="H11" s="17">
        <f>H3*Assumptions!$B2</f>
        <v>25.46985691</v>
      </c>
      <c r="I11" s="17">
        <f>I3*Assumptions!$B2</f>
        <v>25.95378419</v>
      </c>
      <c r="J11" s="17">
        <f>J3*Assumptions!$B2</f>
        <v>26.44690609</v>
      </c>
      <c r="K11" s="17">
        <f>K3*Assumptions!$B2</f>
        <v>26.9493973</v>
      </c>
      <c r="L11" s="17">
        <f>L3*Assumptions!$B2</f>
        <v>27.46143585</v>
      </c>
      <c r="M11" s="17">
        <f>M3*Assumptions!$B2</f>
        <v>27.98320313</v>
      </c>
      <c r="N11" s="17">
        <f>N3*Assumptions!$B2</f>
        <v>28.51488399</v>
      </c>
      <c r="O11" s="17">
        <f>O3*Assumptions!$B2</f>
        <v>29.05666679</v>
      </c>
      <c r="P11" s="17">
        <f>P3*Assumptions!$B2</f>
        <v>29.60874346</v>
      </c>
      <c r="Q11" s="17">
        <f>Q3*Assumptions!$B2</f>
        <v>30.17130958</v>
      </c>
      <c r="R11" s="17">
        <f>R3*Assumptions!$B2</f>
        <v>30.74456446</v>
      </c>
      <c r="S11" s="17">
        <f>S3*Assumptions!$B2</f>
        <v>31.32871119</v>
      </c>
      <c r="T11" s="17">
        <f>T3*Assumptions!$B2</f>
        <v>31.9239567</v>
      </c>
      <c r="U11" s="17">
        <f>U3*Assumptions!$B2</f>
        <v>32.53051188</v>
      </c>
      <c r="V11" s="17">
        <f>V3*Assumptions!$B2</f>
        <v>33.1485916</v>
      </c>
      <c r="W11" s="17">
        <f>W3*Assumptions!$B2</f>
        <v>33.77841485</v>
      </c>
      <c r="X11" s="17">
        <f>X3*Assumptions!$B2</f>
        <v>34.42020473</v>
      </c>
      <c r="Y11" s="17">
        <f>Y3*Assumptions!$B2</f>
        <v>35.07418862</v>
      </c>
    </row>
    <row r="12">
      <c r="A12" s="8" t="s">
        <v>33</v>
      </c>
      <c r="B12" s="17">
        <f>B4*Assumptions!$B3</f>
        <v>11.2</v>
      </c>
      <c r="C12" s="17">
        <f>C4*Assumptions!$B3</f>
        <v>11.41056</v>
      </c>
      <c r="D12" s="17">
        <f>D4*Assumptions!$B3</f>
        <v>11.62507853</v>
      </c>
      <c r="E12" s="17">
        <f>E4*Assumptions!$B3</f>
        <v>11.84363</v>
      </c>
      <c r="F12" s="17">
        <f>F4*Assumptions!$B3</f>
        <v>12.06629025</v>
      </c>
      <c r="G12" s="17">
        <f>G4*Assumptions!$B3</f>
        <v>12.29313651</v>
      </c>
      <c r="H12" s="17">
        <f>H4*Assumptions!$B3</f>
        <v>12.52424747</v>
      </c>
      <c r="I12" s="17">
        <f>I4*Assumptions!$B3</f>
        <v>12.75970332</v>
      </c>
      <c r="J12" s="17">
        <f>J4*Assumptions!$B3</f>
        <v>12.99958575</v>
      </c>
      <c r="K12" s="17">
        <f>K4*Assumptions!$B3</f>
        <v>13.24397796</v>
      </c>
      <c r="L12" s="17">
        <f>L4*Assumptions!$B3</f>
        <v>13.49296474</v>
      </c>
      <c r="M12" s="17">
        <f>M4*Assumptions!$B3</f>
        <v>13.74663248</v>
      </c>
      <c r="N12" s="17">
        <f>N4*Assumptions!$B3</f>
        <v>14.00506917</v>
      </c>
      <c r="O12" s="17">
        <f>O4*Assumptions!$B3</f>
        <v>14.26836447</v>
      </c>
      <c r="P12" s="17">
        <f>P4*Assumptions!$B3</f>
        <v>14.53660972</v>
      </c>
      <c r="Q12" s="17">
        <f>Q4*Assumptions!$B3</f>
        <v>14.80989799</v>
      </c>
      <c r="R12" s="17">
        <f>R4*Assumptions!$B3</f>
        <v>15.08832407</v>
      </c>
      <c r="S12" s="17">
        <f>S4*Assumptions!$B3</f>
        <v>15.37198456</v>
      </c>
      <c r="T12" s="17">
        <f>T4*Assumptions!$B3</f>
        <v>15.66097787</v>
      </c>
      <c r="U12" s="17">
        <f>U4*Assumptions!$B3</f>
        <v>15.95540426</v>
      </c>
      <c r="V12" s="17">
        <f>V4*Assumptions!$B3</f>
        <v>16.25536586</v>
      </c>
      <c r="W12" s="17">
        <f>W4*Assumptions!$B3</f>
        <v>16.56096673</v>
      </c>
      <c r="X12" s="17">
        <f>X4*Assumptions!$B3</f>
        <v>16.87231291</v>
      </c>
      <c r="Y12" s="17">
        <f>Y4*Assumptions!$B3</f>
        <v>17.18951239</v>
      </c>
    </row>
    <row r="13">
      <c r="A13" s="8" t="s">
        <v>34</v>
      </c>
      <c r="B13" s="17">
        <f>B5*Assumptions!$B4</f>
        <v>25.9</v>
      </c>
      <c r="C13" s="17">
        <f>C5*Assumptions!$B4</f>
        <v>26.44908</v>
      </c>
      <c r="D13" s="17">
        <f>D5*Assumptions!$B4</f>
        <v>27.0098005</v>
      </c>
      <c r="E13" s="17">
        <f>E5*Assumptions!$B4</f>
        <v>27.58240827</v>
      </c>
      <c r="F13" s="17">
        <f>F5*Assumptions!$B4</f>
        <v>28.16715532</v>
      </c>
      <c r="G13" s="17">
        <f>G5*Assumptions!$B4</f>
        <v>28.76429901</v>
      </c>
      <c r="H13" s="17">
        <f>H5*Assumptions!$B4</f>
        <v>29.37410215</v>
      </c>
      <c r="I13" s="17">
        <f>I5*Assumptions!$B4</f>
        <v>29.99683312</v>
      </c>
      <c r="J13" s="17">
        <f>J5*Assumptions!$B4</f>
        <v>30.63276598</v>
      </c>
      <c r="K13" s="17">
        <f>K5*Assumptions!$B4</f>
        <v>31.28218062</v>
      </c>
      <c r="L13" s="17">
        <f>L5*Assumptions!$B4</f>
        <v>31.94536285</v>
      </c>
      <c r="M13" s="17">
        <f>M5*Assumptions!$B4</f>
        <v>32.62260454</v>
      </c>
      <c r="N13" s="17">
        <f>N5*Assumptions!$B4</f>
        <v>33.31420376</v>
      </c>
      <c r="O13" s="17">
        <f>O5*Assumptions!$B4</f>
        <v>34.02046488</v>
      </c>
      <c r="P13" s="17">
        <f>P5*Assumptions!$B4</f>
        <v>34.74169873</v>
      </c>
      <c r="Q13" s="17">
        <f>Q5*Assumptions!$B4</f>
        <v>35.47822275</v>
      </c>
      <c r="R13" s="17">
        <f>R5*Assumptions!$B4</f>
        <v>36.23036107</v>
      </c>
      <c r="S13" s="17">
        <f>S5*Assumptions!$B4</f>
        <v>36.99844472</v>
      </c>
      <c r="T13" s="17">
        <f>T5*Assumptions!$B4</f>
        <v>37.78281175</v>
      </c>
      <c r="U13" s="17">
        <f>U5*Assumptions!$B4</f>
        <v>38.58380736</v>
      </c>
      <c r="V13" s="17">
        <f>V5*Assumptions!$B4</f>
        <v>39.40178408</v>
      </c>
      <c r="W13" s="17">
        <f>W5*Assumptions!$B4</f>
        <v>40.2371019</v>
      </c>
      <c r="X13" s="17">
        <f>X5*Assumptions!$B4</f>
        <v>41.09012846</v>
      </c>
      <c r="Y13" s="17">
        <f>Y5*Assumptions!$B4</f>
        <v>41.96123918</v>
      </c>
    </row>
    <row r="14">
      <c r="A14" s="8" t="s">
        <v>35</v>
      </c>
      <c r="B14" s="17">
        <f>B6*Assumptions!$B5</f>
        <v>5.25</v>
      </c>
      <c r="C14" s="17">
        <f>C6*Assumptions!$B5</f>
        <v>5.3025</v>
      </c>
      <c r="D14" s="17">
        <f>D6*Assumptions!$B5</f>
        <v>5.355525</v>
      </c>
      <c r="E14" s="17">
        <f>E6*Assumptions!$B5</f>
        <v>5.40908025</v>
      </c>
      <c r="F14" s="17">
        <f>F6*Assumptions!$B5</f>
        <v>5.463171053</v>
      </c>
      <c r="G14" s="17">
        <f>G6*Assumptions!$B5</f>
        <v>5.517802763</v>
      </c>
      <c r="H14" s="17">
        <f>H6*Assumptions!$B5</f>
        <v>5.572980791</v>
      </c>
      <c r="I14" s="17">
        <f>I6*Assumptions!$B5</f>
        <v>5.628710599</v>
      </c>
      <c r="J14" s="17">
        <f>J6*Assumptions!$B5</f>
        <v>5.684997705</v>
      </c>
      <c r="K14" s="17">
        <f>K6*Assumptions!$B5</f>
        <v>5.741847682</v>
      </c>
      <c r="L14" s="17">
        <f>L6*Assumptions!$B5</f>
        <v>5.799266158</v>
      </c>
      <c r="M14" s="17">
        <f>M6*Assumptions!$B5</f>
        <v>5.85725882</v>
      </c>
      <c r="N14" s="17">
        <f>N6*Assumptions!$B5</f>
        <v>5.915831408</v>
      </c>
      <c r="O14" s="17">
        <f>O6*Assumptions!$B5</f>
        <v>5.974989722</v>
      </c>
      <c r="P14" s="17">
        <f>P6*Assumptions!$B5</f>
        <v>6.034739619</v>
      </c>
      <c r="Q14" s="17">
        <f>Q6*Assumptions!$B5</f>
        <v>6.095087016</v>
      </c>
      <c r="R14" s="17">
        <f>R6*Assumptions!$B5</f>
        <v>6.156037886</v>
      </c>
      <c r="S14" s="17">
        <f>S6*Assumptions!$B5</f>
        <v>6.217598265</v>
      </c>
      <c r="T14" s="17">
        <f>T6*Assumptions!$B5</f>
        <v>6.279774247</v>
      </c>
      <c r="U14" s="17">
        <f>U6*Assumptions!$B5</f>
        <v>6.34257199</v>
      </c>
      <c r="V14" s="17">
        <f>V6*Assumptions!$B5</f>
        <v>6.40599771</v>
      </c>
      <c r="W14" s="17">
        <f>W6*Assumptions!$B5</f>
        <v>6.470057687</v>
      </c>
      <c r="X14" s="17">
        <f>X6*Assumptions!$B5</f>
        <v>6.534758264</v>
      </c>
      <c r="Y14" s="17">
        <f>Y6*Assumptions!$B5</f>
        <v>6.600105846</v>
      </c>
    </row>
    <row r="15">
      <c r="A15" s="8" t="s">
        <v>36</v>
      </c>
      <c r="B15" s="17">
        <f>B7*Assumptions!$B6</f>
        <v>17.7</v>
      </c>
      <c r="C15" s="17">
        <f>C7*Assumptions!$B6</f>
        <v>18.22569</v>
      </c>
      <c r="D15" s="17">
        <f>D7*Assumptions!$B6</f>
        <v>18.76699299</v>
      </c>
      <c r="E15" s="17">
        <f>E7*Assumptions!$B6</f>
        <v>19.32437268</v>
      </c>
      <c r="F15" s="17">
        <f>F7*Assumptions!$B6</f>
        <v>19.89830655</v>
      </c>
      <c r="G15" s="17">
        <f>G7*Assumptions!$B6</f>
        <v>20.48928626</v>
      </c>
      <c r="H15" s="17">
        <f>H7*Assumptions!$B6</f>
        <v>21.09781806</v>
      </c>
      <c r="I15" s="17">
        <f>I7*Assumptions!$B6</f>
        <v>21.72442326</v>
      </c>
      <c r="J15" s="17">
        <f>J7*Assumptions!$B6</f>
        <v>22.36963863</v>
      </c>
      <c r="K15" s="17">
        <f>K7*Assumptions!$B6</f>
        <v>23.03401689</v>
      </c>
      <c r="L15" s="17">
        <f>L7*Assumptions!$B6</f>
        <v>23.7181272</v>
      </c>
      <c r="M15" s="17">
        <f>M7*Assumptions!$B6</f>
        <v>24.42255557</v>
      </c>
      <c r="N15" s="17">
        <f>N7*Assumptions!$B6</f>
        <v>25.14790547</v>
      </c>
      <c r="O15" s="17">
        <f>O7*Assumptions!$B6</f>
        <v>25.89479827</v>
      </c>
      <c r="P15" s="17">
        <f>P7*Assumptions!$B6</f>
        <v>26.66387378</v>
      </c>
      <c r="Q15" s="17">
        <f>Q7*Assumptions!$B6</f>
        <v>27.45579083</v>
      </c>
      <c r="R15" s="17">
        <f>R7*Assumptions!$B6</f>
        <v>28.27122781</v>
      </c>
      <c r="S15" s="17">
        <f>S7*Assumptions!$B6</f>
        <v>29.11088328</v>
      </c>
      <c r="T15" s="17">
        <f>T7*Assumptions!$B6</f>
        <v>29.97547651</v>
      </c>
      <c r="U15" s="17">
        <f>U7*Assumptions!$B6</f>
        <v>30.86574817</v>
      </c>
      <c r="V15" s="17">
        <f>V7*Assumptions!$B6</f>
        <v>31.78246089</v>
      </c>
      <c r="W15" s="17">
        <f>W7*Assumptions!$B6</f>
        <v>32.72639998</v>
      </c>
      <c r="X15" s="17">
        <f>X7*Assumptions!$B6</f>
        <v>33.69837405</v>
      </c>
      <c r="Y15" s="17">
        <f>Y7*Assumptions!$B6</f>
        <v>34.69921576</v>
      </c>
    </row>
    <row r="17">
      <c r="A17" s="15" t="s">
        <v>25</v>
      </c>
    </row>
    <row r="18">
      <c r="A18" s="8" t="s">
        <v>32</v>
      </c>
      <c r="B18" s="17">
        <f>B3*Assumptions!$C2</f>
        <v>19.5</v>
      </c>
      <c r="C18" s="17">
        <f>C3*Assumptions!$C2</f>
        <v>19.8705</v>
      </c>
      <c r="D18" s="17">
        <f>D3*Assumptions!$C2</f>
        <v>20.2480395</v>
      </c>
      <c r="E18" s="17">
        <f>E3*Assumptions!$C2</f>
        <v>20.63275225</v>
      </c>
      <c r="F18" s="17">
        <f>F3*Assumptions!$C2</f>
        <v>21.02477454</v>
      </c>
      <c r="G18" s="17">
        <f>G3*Assumptions!$C2</f>
        <v>21.42424526</v>
      </c>
      <c r="H18" s="17">
        <f>H3*Assumptions!$C2</f>
        <v>21.83130592</v>
      </c>
      <c r="I18" s="17">
        <f>I3*Assumptions!$C2</f>
        <v>22.24610073</v>
      </c>
      <c r="J18" s="17">
        <f>J3*Assumptions!$C2</f>
        <v>22.66877665</v>
      </c>
      <c r="K18" s="17">
        <f>K3*Assumptions!$C2</f>
        <v>23.0994834</v>
      </c>
      <c r="L18" s="17">
        <f>L3*Assumptions!$C2</f>
        <v>23.53837359</v>
      </c>
      <c r="M18" s="17">
        <f>M3*Assumptions!$C2</f>
        <v>23.98560268</v>
      </c>
      <c r="N18" s="17">
        <f>N3*Assumptions!$C2</f>
        <v>24.44132914</v>
      </c>
      <c r="O18" s="17">
        <f>O3*Assumptions!$C2</f>
        <v>24.90571439</v>
      </c>
      <c r="P18" s="17">
        <f>P3*Assumptions!$C2</f>
        <v>25.37892296</v>
      </c>
      <c r="Q18" s="17">
        <f>Q3*Assumptions!$C2</f>
        <v>25.8611225</v>
      </c>
      <c r="R18" s="17">
        <f>R3*Assumptions!$C2</f>
        <v>26.35248383</v>
      </c>
      <c r="S18" s="17">
        <f>S3*Assumptions!$C2</f>
        <v>26.85318102</v>
      </c>
      <c r="T18" s="17">
        <f>T3*Assumptions!$C2</f>
        <v>27.36339146</v>
      </c>
      <c r="U18" s="17">
        <f>U3*Assumptions!$C2</f>
        <v>27.8832959</v>
      </c>
      <c r="V18" s="17">
        <f>V3*Assumptions!$C2</f>
        <v>28.41307852</v>
      </c>
      <c r="W18" s="17">
        <f>W3*Assumptions!$C2</f>
        <v>28.95292701</v>
      </c>
      <c r="X18" s="17">
        <f>X3*Assumptions!$C2</f>
        <v>29.50303262</v>
      </c>
      <c r="Y18" s="17">
        <f>Y3*Assumptions!$C2</f>
        <v>30.06359024</v>
      </c>
    </row>
    <row r="19">
      <c r="A19" s="8" t="s">
        <v>33</v>
      </c>
      <c r="B19" s="17">
        <f>B4*Assumptions!$C3</f>
        <v>9.6</v>
      </c>
      <c r="C19" s="17">
        <f>C4*Assumptions!$C3</f>
        <v>9.78048</v>
      </c>
      <c r="D19" s="17">
        <f>D4*Assumptions!$C3</f>
        <v>9.964353024</v>
      </c>
      <c r="E19" s="17">
        <f>E4*Assumptions!$C3</f>
        <v>10.15168286</v>
      </c>
      <c r="F19" s="17">
        <f>F4*Assumptions!$C3</f>
        <v>10.3425345</v>
      </c>
      <c r="G19" s="17">
        <f>G4*Assumptions!$C3</f>
        <v>10.53697415</v>
      </c>
      <c r="H19" s="17">
        <f>H4*Assumptions!$C3</f>
        <v>10.73506926</v>
      </c>
      <c r="I19" s="17">
        <f>I4*Assumptions!$C3</f>
        <v>10.93688856</v>
      </c>
      <c r="J19" s="17">
        <f>J4*Assumptions!$C3</f>
        <v>11.14250207</v>
      </c>
      <c r="K19" s="17">
        <f>K4*Assumptions!$C3</f>
        <v>11.35198111</v>
      </c>
      <c r="L19" s="17">
        <f>L4*Assumptions!$C3</f>
        <v>11.56539835</v>
      </c>
      <c r="M19" s="17">
        <f>M4*Assumptions!$C3</f>
        <v>11.78282784</v>
      </c>
      <c r="N19" s="17">
        <f>N4*Assumptions!$C3</f>
        <v>12.004345</v>
      </c>
      <c r="O19" s="17">
        <f>O4*Assumptions!$C3</f>
        <v>12.23002669</v>
      </c>
      <c r="P19" s="17">
        <f>P4*Assumptions!$C3</f>
        <v>12.45995119</v>
      </c>
      <c r="Q19" s="17">
        <f>Q4*Assumptions!$C3</f>
        <v>12.69419827</v>
      </c>
      <c r="R19" s="17">
        <f>R4*Assumptions!$C3</f>
        <v>12.9328492</v>
      </c>
      <c r="S19" s="17">
        <f>S4*Assumptions!$C3</f>
        <v>13.17598677</v>
      </c>
      <c r="T19" s="17">
        <f>T4*Assumptions!$C3</f>
        <v>13.42369532</v>
      </c>
      <c r="U19" s="17">
        <f>U4*Assumptions!$C3</f>
        <v>13.67606079</v>
      </c>
      <c r="V19" s="17">
        <f>V4*Assumptions!$C3</f>
        <v>13.93317073</v>
      </c>
      <c r="W19" s="17">
        <f>W4*Assumptions!$C3</f>
        <v>14.19511434</v>
      </c>
      <c r="X19" s="17">
        <f>X4*Assumptions!$C3</f>
        <v>14.46198249</v>
      </c>
      <c r="Y19" s="17">
        <f>Y4*Assumptions!$C3</f>
        <v>14.73386776</v>
      </c>
    </row>
    <row r="20">
      <c r="A20" s="8" t="s">
        <v>34</v>
      </c>
      <c r="B20" s="17">
        <f>B5*Assumptions!$C4</f>
        <v>22.2</v>
      </c>
      <c r="C20" s="17">
        <f>C5*Assumptions!$C4</f>
        <v>22.67064</v>
      </c>
      <c r="D20" s="17">
        <f>D5*Assumptions!$C4</f>
        <v>23.15125757</v>
      </c>
      <c r="E20" s="17">
        <f>E5*Assumptions!$C4</f>
        <v>23.64206423</v>
      </c>
      <c r="F20" s="17">
        <f>F5*Assumptions!$C4</f>
        <v>24.14327599</v>
      </c>
      <c r="G20" s="17">
        <f>G5*Assumptions!$C4</f>
        <v>24.65511344</v>
      </c>
      <c r="H20" s="17">
        <f>H5*Assumptions!$C4</f>
        <v>25.17780185</v>
      </c>
      <c r="I20" s="17">
        <f>I5*Assumptions!$C4</f>
        <v>25.71157125</v>
      </c>
      <c r="J20" s="17">
        <f>J5*Assumptions!$C4</f>
        <v>26.25665656</v>
      </c>
      <c r="K20" s="17">
        <f>K5*Assumptions!$C4</f>
        <v>26.81329767</v>
      </c>
      <c r="L20" s="17">
        <f>L5*Assumptions!$C4</f>
        <v>27.38173959</v>
      </c>
      <c r="M20" s="17">
        <f>M5*Assumptions!$C4</f>
        <v>27.96223246</v>
      </c>
      <c r="N20" s="17">
        <f>N5*Assumptions!$C4</f>
        <v>28.55503179</v>
      </c>
      <c r="O20" s="17">
        <f>O5*Assumptions!$C4</f>
        <v>29.16039847</v>
      </c>
      <c r="P20" s="17">
        <f>P5*Assumptions!$C4</f>
        <v>29.77859891</v>
      </c>
      <c r="Q20" s="17">
        <f>Q5*Assumptions!$C4</f>
        <v>30.40990521</v>
      </c>
      <c r="R20" s="17">
        <f>R5*Assumptions!$C4</f>
        <v>31.0545952</v>
      </c>
      <c r="S20" s="17">
        <f>S5*Assumptions!$C4</f>
        <v>31.71295262</v>
      </c>
      <c r="T20" s="17">
        <f>T5*Assumptions!$C4</f>
        <v>32.38526722</v>
      </c>
      <c r="U20" s="17">
        <f>U5*Assumptions!$C4</f>
        <v>33.07183488</v>
      </c>
      <c r="V20" s="17">
        <f>V5*Assumptions!$C4</f>
        <v>33.77295778</v>
      </c>
      <c r="W20" s="17">
        <f>W5*Assumptions!$C4</f>
        <v>34.48894448</v>
      </c>
      <c r="X20" s="17">
        <f>X5*Assumptions!$C4</f>
        <v>35.22011011</v>
      </c>
      <c r="Y20" s="17">
        <f>Y5*Assumptions!$C4</f>
        <v>35.96677644</v>
      </c>
    </row>
    <row r="21">
      <c r="A21" s="8" t="s">
        <v>35</v>
      </c>
      <c r="B21" s="17">
        <f>B6*Assumptions!$C5</f>
        <v>4.65</v>
      </c>
      <c r="C21" s="17">
        <f>C6*Assumptions!$C5</f>
        <v>4.6965</v>
      </c>
      <c r="D21" s="17">
        <f>D6*Assumptions!$C5</f>
        <v>4.743465</v>
      </c>
      <c r="E21" s="17">
        <f>E6*Assumptions!$C5</f>
        <v>4.79089965</v>
      </c>
      <c r="F21" s="17">
        <f>F6*Assumptions!$C5</f>
        <v>4.838808647</v>
      </c>
      <c r="G21" s="17">
        <f>G6*Assumptions!$C5</f>
        <v>4.887196733</v>
      </c>
      <c r="H21" s="17">
        <f>H6*Assumptions!$C5</f>
        <v>4.9360687</v>
      </c>
      <c r="I21" s="17">
        <f>I6*Assumptions!$C5</f>
        <v>4.985429387</v>
      </c>
      <c r="J21" s="17">
        <f>J6*Assumptions!$C5</f>
        <v>5.035283681</v>
      </c>
      <c r="K21" s="17">
        <f>K6*Assumptions!$C5</f>
        <v>5.085636518</v>
      </c>
      <c r="L21" s="17">
        <f>L6*Assumptions!$C5</f>
        <v>5.136492883</v>
      </c>
      <c r="M21" s="17">
        <f>M6*Assumptions!$C5</f>
        <v>5.187857812</v>
      </c>
      <c r="N21" s="17">
        <f>N6*Assumptions!$C5</f>
        <v>5.23973639</v>
      </c>
      <c r="O21" s="17">
        <f>O6*Assumptions!$C5</f>
        <v>5.292133754</v>
      </c>
      <c r="P21" s="17">
        <f>P6*Assumptions!$C5</f>
        <v>5.345055092</v>
      </c>
      <c r="Q21" s="17">
        <f>Q6*Assumptions!$C5</f>
        <v>5.398505642</v>
      </c>
      <c r="R21" s="17">
        <f>R6*Assumptions!$C5</f>
        <v>5.452490699</v>
      </c>
      <c r="S21" s="17">
        <f>S6*Assumptions!$C5</f>
        <v>5.507015606</v>
      </c>
      <c r="T21" s="17">
        <f>T6*Assumptions!$C5</f>
        <v>5.562085762</v>
      </c>
      <c r="U21" s="17">
        <f>U6*Assumptions!$C5</f>
        <v>5.61770662</v>
      </c>
      <c r="V21" s="17">
        <f>V6*Assumptions!$C5</f>
        <v>5.673883686</v>
      </c>
      <c r="W21" s="17">
        <f>W6*Assumptions!$C5</f>
        <v>5.730622523</v>
      </c>
      <c r="X21" s="17">
        <f>X6*Assumptions!$C5</f>
        <v>5.787928748</v>
      </c>
      <c r="Y21" s="17">
        <f>Y6*Assumptions!$C5</f>
        <v>5.845808035</v>
      </c>
    </row>
    <row r="22">
      <c r="A22" s="8" t="s">
        <v>36</v>
      </c>
      <c r="B22" s="17">
        <f>B7*Assumptions!$C6</f>
        <v>17.7</v>
      </c>
      <c r="C22" s="17">
        <f>C7*Assumptions!$C6</f>
        <v>18.22569</v>
      </c>
      <c r="D22" s="17">
        <f>D7*Assumptions!$C6</f>
        <v>18.76699299</v>
      </c>
      <c r="E22" s="17">
        <f>E7*Assumptions!$C6</f>
        <v>19.32437268</v>
      </c>
      <c r="F22" s="17">
        <f>F7*Assumptions!$C6</f>
        <v>19.89830655</v>
      </c>
      <c r="G22" s="17">
        <f>G7*Assumptions!$C6</f>
        <v>20.48928626</v>
      </c>
      <c r="H22" s="17">
        <f>H7*Assumptions!$C6</f>
        <v>21.09781806</v>
      </c>
      <c r="I22" s="17">
        <f>I7*Assumptions!$C6</f>
        <v>21.72442326</v>
      </c>
      <c r="J22" s="17">
        <f>J7*Assumptions!$C6</f>
        <v>22.36963863</v>
      </c>
      <c r="K22" s="17">
        <f>K7*Assumptions!$C6</f>
        <v>23.03401689</v>
      </c>
      <c r="L22" s="17">
        <f>L7*Assumptions!$C6</f>
        <v>23.7181272</v>
      </c>
      <c r="M22" s="17">
        <f>M7*Assumptions!$C6</f>
        <v>24.42255557</v>
      </c>
      <c r="N22" s="17">
        <f>N7*Assumptions!$C6</f>
        <v>25.14790547</v>
      </c>
      <c r="O22" s="17">
        <f>O7*Assumptions!$C6</f>
        <v>25.89479827</v>
      </c>
      <c r="P22" s="17">
        <f>P7*Assumptions!$C6</f>
        <v>26.66387378</v>
      </c>
      <c r="Q22" s="17">
        <f>Q7*Assumptions!$C6</f>
        <v>27.45579083</v>
      </c>
      <c r="R22" s="17">
        <f>R7*Assumptions!$C6</f>
        <v>28.27122781</v>
      </c>
      <c r="S22" s="17">
        <f>S7*Assumptions!$C6</f>
        <v>29.11088328</v>
      </c>
      <c r="T22" s="17">
        <f>T7*Assumptions!$C6</f>
        <v>29.97547651</v>
      </c>
      <c r="U22" s="17">
        <f>U7*Assumptions!$C6</f>
        <v>30.86574817</v>
      </c>
      <c r="V22" s="17">
        <f>V7*Assumptions!$C6</f>
        <v>31.78246089</v>
      </c>
      <c r="W22" s="17">
        <f>W7*Assumptions!$C6</f>
        <v>32.72639998</v>
      </c>
      <c r="X22" s="17">
        <f>X7*Assumptions!$C6</f>
        <v>33.69837405</v>
      </c>
      <c r="Y22" s="17">
        <f>Y7*Assumptions!$C6</f>
        <v>34.69921576</v>
      </c>
    </row>
    <row r="24">
      <c r="A24" s="15" t="s">
        <v>26</v>
      </c>
    </row>
    <row r="25">
      <c r="A25" s="8" t="s">
        <v>32</v>
      </c>
      <c r="B25" s="17">
        <f>B3*Assumptions!$D2</f>
        <v>3.25</v>
      </c>
      <c r="C25" s="17">
        <f>C3*Assumptions!$D2</f>
        <v>3.31175</v>
      </c>
      <c r="D25" s="17">
        <f>D3*Assumptions!$D2</f>
        <v>3.37467325</v>
      </c>
      <c r="E25" s="17">
        <f>E3*Assumptions!$D2</f>
        <v>3.438792042</v>
      </c>
      <c r="F25" s="17">
        <f>F3*Assumptions!$D2</f>
        <v>3.504129091</v>
      </c>
      <c r="G25" s="17">
        <f>G3*Assumptions!$D2</f>
        <v>3.570707543</v>
      </c>
      <c r="H25" s="17">
        <f>H3*Assumptions!$D2</f>
        <v>3.638550987</v>
      </c>
      <c r="I25" s="17">
        <f>I3*Assumptions!$D2</f>
        <v>3.707683455</v>
      </c>
      <c r="J25" s="17">
        <f>J3*Assumptions!$D2</f>
        <v>3.778129441</v>
      </c>
      <c r="K25" s="17">
        <f>K3*Assumptions!$D2</f>
        <v>3.8499139</v>
      </c>
      <c r="L25" s="17">
        <f>L3*Assumptions!$D2</f>
        <v>3.923062264</v>
      </c>
      <c r="M25" s="17">
        <f>M3*Assumptions!$D2</f>
        <v>3.997600447</v>
      </c>
      <c r="N25" s="17">
        <f>N3*Assumptions!$D2</f>
        <v>4.073554856</v>
      </c>
      <c r="O25" s="17">
        <f>O3*Assumptions!$D2</f>
        <v>4.150952398</v>
      </c>
      <c r="P25" s="17">
        <f>P3*Assumptions!$D2</f>
        <v>4.229820494</v>
      </c>
      <c r="Q25" s="17">
        <f>Q3*Assumptions!$D2</f>
        <v>4.310187083</v>
      </c>
      <c r="R25" s="17">
        <f>R3*Assumptions!$D2</f>
        <v>4.392080638</v>
      </c>
      <c r="S25" s="17">
        <f>S3*Assumptions!$D2</f>
        <v>4.47553017</v>
      </c>
      <c r="T25" s="17">
        <f>T3*Assumptions!$D2</f>
        <v>4.560565243</v>
      </c>
      <c r="U25" s="17">
        <f>U3*Assumptions!$D2</f>
        <v>4.647215983</v>
      </c>
      <c r="V25" s="17">
        <f>V3*Assumptions!$D2</f>
        <v>4.735513086</v>
      </c>
      <c r="W25" s="17">
        <f>W3*Assumptions!$D2</f>
        <v>4.825487835</v>
      </c>
      <c r="X25" s="17">
        <f>X3*Assumptions!$D2</f>
        <v>4.917172104</v>
      </c>
      <c r="Y25" s="17">
        <f>Y3*Assumptions!$D2</f>
        <v>5.010598374</v>
      </c>
    </row>
    <row r="26">
      <c r="A26" s="8" t="s">
        <v>33</v>
      </c>
      <c r="B26" s="17">
        <f>B4*Assumptions!$D3</f>
        <v>1.6</v>
      </c>
      <c r="C26" s="17">
        <f>C4*Assumptions!$D3</f>
        <v>1.63008</v>
      </c>
      <c r="D26" s="17">
        <f>D4*Assumptions!$D3</f>
        <v>1.660725504</v>
      </c>
      <c r="E26" s="17">
        <f>E4*Assumptions!$D3</f>
        <v>1.691947143</v>
      </c>
      <c r="F26" s="17">
        <f>F4*Assumptions!$D3</f>
        <v>1.72375575</v>
      </c>
      <c r="G26" s="17">
        <f>G4*Assumptions!$D3</f>
        <v>1.756162358</v>
      </c>
      <c r="H26" s="17">
        <f>H4*Assumptions!$D3</f>
        <v>1.78917821</v>
      </c>
      <c r="I26" s="17">
        <f>I4*Assumptions!$D3</f>
        <v>1.822814761</v>
      </c>
      <c r="J26" s="17">
        <f>J4*Assumptions!$D3</f>
        <v>1.857083678</v>
      </c>
      <c r="K26" s="17">
        <f>K4*Assumptions!$D3</f>
        <v>1.891996851</v>
      </c>
      <c r="L26" s="17">
        <f>L4*Assumptions!$D3</f>
        <v>1.927566392</v>
      </c>
      <c r="M26" s="17">
        <f>M4*Assumptions!$D3</f>
        <v>1.96380464</v>
      </c>
      <c r="N26" s="17">
        <f>N4*Assumptions!$D3</f>
        <v>2.000724167</v>
      </c>
      <c r="O26" s="17">
        <f>O4*Assumptions!$D3</f>
        <v>2.038337782</v>
      </c>
      <c r="P26" s="17">
        <f>P4*Assumptions!$D3</f>
        <v>2.076658532</v>
      </c>
      <c r="Q26" s="17">
        <f>Q4*Assumptions!$D3</f>
        <v>2.115699712</v>
      </c>
      <c r="R26" s="17">
        <f>R4*Assumptions!$D3</f>
        <v>2.155474867</v>
      </c>
      <c r="S26" s="17">
        <f>S4*Assumptions!$D3</f>
        <v>2.195997795</v>
      </c>
      <c r="T26" s="17">
        <f>T4*Assumptions!$D3</f>
        <v>2.237282553</v>
      </c>
      <c r="U26" s="17">
        <f>U4*Assumptions!$D3</f>
        <v>2.279343465</v>
      </c>
      <c r="V26" s="17">
        <f>V4*Assumptions!$D3</f>
        <v>2.322195122</v>
      </c>
      <c r="W26" s="17">
        <f>W4*Assumptions!$D3</f>
        <v>2.365852391</v>
      </c>
      <c r="X26" s="17">
        <f>X4*Assumptions!$D3</f>
        <v>2.410330415</v>
      </c>
      <c r="Y26" s="17">
        <f>Y4*Assumptions!$D3</f>
        <v>2.455644627</v>
      </c>
    </row>
    <row r="27">
      <c r="A27" s="8" t="s">
        <v>34</v>
      </c>
      <c r="B27" s="17">
        <f>B5*Assumptions!$D4</f>
        <v>3.7</v>
      </c>
      <c r="C27" s="17">
        <f>C5*Assumptions!$D4</f>
        <v>3.77844</v>
      </c>
      <c r="D27" s="17">
        <f>D5*Assumptions!$D4</f>
        <v>3.858542928</v>
      </c>
      <c r="E27" s="17">
        <f>E5*Assumptions!$D4</f>
        <v>3.940344038</v>
      </c>
      <c r="F27" s="17">
        <f>F5*Assumptions!$D4</f>
        <v>4.023879332</v>
      </c>
      <c r="G27" s="17">
        <f>G5*Assumptions!$D4</f>
        <v>4.109185574</v>
      </c>
      <c r="H27" s="17">
        <f>H5*Assumptions!$D4</f>
        <v>4.196300308</v>
      </c>
      <c r="I27" s="17">
        <f>I5*Assumptions!$D4</f>
        <v>4.285261874</v>
      </c>
      <c r="J27" s="17">
        <f>J5*Assumptions!$D4</f>
        <v>4.376109426</v>
      </c>
      <c r="K27" s="17">
        <f>K5*Assumptions!$D4</f>
        <v>4.468882946</v>
      </c>
      <c r="L27" s="17">
        <f>L5*Assumptions!$D4</f>
        <v>4.563623264</v>
      </c>
      <c r="M27" s="17">
        <f>M5*Assumptions!$D4</f>
        <v>4.660372077</v>
      </c>
      <c r="N27" s="17">
        <f>N5*Assumptions!$D4</f>
        <v>4.759171965</v>
      </c>
      <c r="O27" s="17">
        <f>O5*Assumptions!$D4</f>
        <v>4.860066411</v>
      </c>
      <c r="P27" s="17">
        <f>P5*Assumptions!$D4</f>
        <v>4.963099819</v>
      </c>
      <c r="Q27" s="17">
        <f>Q5*Assumptions!$D4</f>
        <v>5.068317535</v>
      </c>
      <c r="R27" s="17">
        <f>R5*Assumptions!$D4</f>
        <v>5.175765867</v>
      </c>
      <c r="S27" s="17">
        <f>S5*Assumptions!$D4</f>
        <v>5.285492103</v>
      </c>
      <c r="T27" s="17">
        <f>T5*Assumptions!$D4</f>
        <v>5.397544536</v>
      </c>
      <c r="U27" s="17">
        <f>U5*Assumptions!$D4</f>
        <v>5.51197248</v>
      </c>
      <c r="V27" s="17">
        <f>V5*Assumptions!$D4</f>
        <v>5.628826297</v>
      </c>
      <c r="W27" s="17">
        <f>W5*Assumptions!$D4</f>
        <v>5.748157414</v>
      </c>
      <c r="X27" s="17">
        <f>X5*Assumptions!$D4</f>
        <v>5.870018351</v>
      </c>
      <c r="Y27" s="17">
        <f>Y5*Assumptions!$D4</f>
        <v>5.99446274</v>
      </c>
    </row>
    <row r="28">
      <c r="A28" s="8" t="s">
        <v>35</v>
      </c>
      <c r="B28" s="17">
        <f>B6*Assumptions!$D5</f>
        <v>0.75</v>
      </c>
      <c r="C28" s="17">
        <f>C6*Assumptions!$D5</f>
        <v>0.7575</v>
      </c>
      <c r="D28" s="17">
        <f>D6*Assumptions!$D5</f>
        <v>0.765075</v>
      </c>
      <c r="E28" s="17">
        <f>E6*Assumptions!$D5</f>
        <v>0.77272575</v>
      </c>
      <c r="F28" s="17">
        <f>F6*Assumptions!$D5</f>
        <v>0.7804530075</v>
      </c>
      <c r="G28" s="17">
        <f>G6*Assumptions!$D5</f>
        <v>0.7882575376</v>
      </c>
      <c r="H28" s="17">
        <f>H6*Assumptions!$D5</f>
        <v>0.796140113</v>
      </c>
      <c r="I28" s="17">
        <f>I6*Assumptions!$D5</f>
        <v>0.8041015141</v>
      </c>
      <c r="J28" s="17">
        <f>J6*Assumptions!$D5</f>
        <v>0.8121425292</v>
      </c>
      <c r="K28" s="17">
        <f>K6*Assumptions!$D5</f>
        <v>0.8202639545</v>
      </c>
      <c r="L28" s="17">
        <f>L6*Assumptions!$D5</f>
        <v>0.8284665941</v>
      </c>
      <c r="M28" s="17">
        <f>M6*Assumptions!$D5</f>
        <v>0.83675126</v>
      </c>
      <c r="N28" s="17">
        <f>N6*Assumptions!$D5</f>
        <v>0.8451187726</v>
      </c>
      <c r="O28" s="17">
        <f>O6*Assumptions!$D5</f>
        <v>0.8535699603</v>
      </c>
      <c r="P28" s="17">
        <f>P6*Assumptions!$D5</f>
        <v>0.8621056599</v>
      </c>
      <c r="Q28" s="17">
        <f>Q6*Assumptions!$D5</f>
        <v>0.8707267165</v>
      </c>
      <c r="R28" s="17">
        <f>R6*Assumptions!$D5</f>
        <v>0.8794339837</v>
      </c>
      <c r="S28" s="17">
        <f>S6*Assumptions!$D5</f>
        <v>0.8882283235</v>
      </c>
      <c r="T28" s="17">
        <f>T6*Assumptions!$D5</f>
        <v>0.8971106068</v>
      </c>
      <c r="U28" s="17">
        <f>U6*Assumptions!$D5</f>
        <v>0.9060817128</v>
      </c>
      <c r="V28" s="17">
        <f>V6*Assumptions!$D5</f>
        <v>0.91514253</v>
      </c>
      <c r="W28" s="17">
        <f>W6*Assumptions!$D5</f>
        <v>0.9242939553</v>
      </c>
      <c r="X28" s="17">
        <f>X6*Assumptions!$D5</f>
        <v>0.9335368948</v>
      </c>
      <c r="Y28" s="17">
        <f>Y6*Assumptions!$D5</f>
        <v>0.9428722638</v>
      </c>
    </row>
    <row r="29">
      <c r="A29" s="8" t="s">
        <v>36</v>
      </c>
      <c r="B29" s="17">
        <f>B7*Assumptions!$D6</f>
        <v>1.77</v>
      </c>
      <c r="C29" s="17">
        <f>C7*Assumptions!$D6</f>
        <v>1.822569</v>
      </c>
      <c r="D29" s="17">
        <f>D7*Assumptions!$D6</f>
        <v>1.876699299</v>
      </c>
      <c r="E29" s="17">
        <f>E7*Assumptions!$D6</f>
        <v>1.932437268</v>
      </c>
      <c r="F29" s="17">
        <f>F7*Assumptions!$D6</f>
        <v>1.989830655</v>
      </c>
      <c r="G29" s="17">
        <f>G7*Assumptions!$D6</f>
        <v>2.048928626</v>
      </c>
      <c r="H29" s="17">
        <f>H7*Assumptions!$D6</f>
        <v>2.109781806</v>
      </c>
      <c r="I29" s="17">
        <f>I7*Assumptions!$D6</f>
        <v>2.172442326</v>
      </c>
      <c r="J29" s="17">
        <f>J7*Assumptions!$D6</f>
        <v>2.236963863</v>
      </c>
      <c r="K29" s="17">
        <f>K7*Assumptions!$D6</f>
        <v>2.303401689</v>
      </c>
      <c r="L29" s="17">
        <f>L7*Assumptions!$D6</f>
        <v>2.37181272</v>
      </c>
      <c r="M29" s="17">
        <f>M7*Assumptions!$D6</f>
        <v>2.442255557</v>
      </c>
      <c r="N29" s="17">
        <f>N7*Assumptions!$D6</f>
        <v>2.514790547</v>
      </c>
      <c r="O29" s="17">
        <f>O7*Assumptions!$D6</f>
        <v>2.589479827</v>
      </c>
      <c r="P29" s="17">
        <f>P7*Assumptions!$D6</f>
        <v>2.666387378</v>
      </c>
      <c r="Q29" s="17">
        <f>Q7*Assumptions!$D6</f>
        <v>2.745579083</v>
      </c>
      <c r="R29" s="17">
        <f>R7*Assumptions!$D6</f>
        <v>2.827122781</v>
      </c>
      <c r="S29" s="17">
        <f>S7*Assumptions!$D6</f>
        <v>2.911088328</v>
      </c>
      <c r="T29" s="17">
        <f>T7*Assumptions!$D6</f>
        <v>2.997547651</v>
      </c>
      <c r="U29" s="17">
        <f>U7*Assumptions!$D6</f>
        <v>3.086574817</v>
      </c>
      <c r="V29" s="17">
        <f>V7*Assumptions!$D6</f>
        <v>3.178246089</v>
      </c>
      <c r="W29" s="17">
        <f>W7*Assumptions!$D6</f>
        <v>3.272639998</v>
      </c>
      <c r="X29" s="17">
        <f>X7*Assumptions!$D6</f>
        <v>3.369837405</v>
      </c>
      <c r="Y29" s="17">
        <f>Y7*Assumptions!$D6</f>
        <v>3.469921576</v>
      </c>
    </row>
    <row r="31">
      <c r="A31" s="15" t="s">
        <v>27</v>
      </c>
    </row>
    <row r="32">
      <c r="A32" s="8" t="s">
        <v>32</v>
      </c>
      <c r="B32" s="17">
        <f>B3*Assumptions!$E2</f>
        <v>3.9</v>
      </c>
      <c r="C32" s="17">
        <f>C3*Assumptions!$E2</f>
        <v>3.9741</v>
      </c>
      <c r="D32" s="17">
        <f>D3*Assumptions!$E2</f>
        <v>4.0496079</v>
      </c>
      <c r="E32" s="17">
        <f>E3*Assumptions!$E2</f>
        <v>4.12655045</v>
      </c>
      <c r="F32" s="17">
        <f>F3*Assumptions!$E2</f>
        <v>4.204954909</v>
      </c>
      <c r="G32" s="17">
        <f>G3*Assumptions!$E2</f>
        <v>4.284849052</v>
      </c>
      <c r="H32" s="17">
        <f>H3*Assumptions!$E2</f>
        <v>4.366261184</v>
      </c>
      <c r="I32" s="17">
        <f>I3*Assumptions!$E2</f>
        <v>4.449220146</v>
      </c>
      <c r="J32" s="17">
        <f>J3*Assumptions!$E2</f>
        <v>4.533755329</v>
      </c>
      <c r="K32" s="17">
        <f>K3*Assumptions!$E2</f>
        <v>4.61989668</v>
      </c>
      <c r="L32" s="17">
        <f>L3*Assumptions!$E2</f>
        <v>4.707674717</v>
      </c>
      <c r="M32" s="17">
        <f>M3*Assumptions!$E2</f>
        <v>4.797120537</v>
      </c>
      <c r="N32" s="17">
        <f>N3*Assumptions!$E2</f>
        <v>4.888265827</v>
      </c>
      <c r="O32" s="17">
        <f>O3*Assumptions!$E2</f>
        <v>4.981142878</v>
      </c>
      <c r="P32" s="17">
        <f>P3*Assumptions!$E2</f>
        <v>5.075784593</v>
      </c>
      <c r="Q32" s="17">
        <f>Q3*Assumptions!$E2</f>
        <v>5.1722245</v>
      </c>
      <c r="R32" s="17">
        <f>R3*Assumptions!$E2</f>
        <v>5.270496765</v>
      </c>
      <c r="S32" s="17">
        <f>S3*Assumptions!$E2</f>
        <v>5.370636204</v>
      </c>
      <c r="T32" s="17">
        <f>T3*Assumptions!$E2</f>
        <v>5.472678292</v>
      </c>
      <c r="U32" s="17">
        <f>U3*Assumptions!$E2</f>
        <v>5.576659179</v>
      </c>
      <c r="V32" s="17">
        <f>V3*Assumptions!$E2</f>
        <v>5.682615704</v>
      </c>
      <c r="W32" s="17">
        <f>W3*Assumptions!$E2</f>
        <v>5.790585402</v>
      </c>
      <c r="X32" s="17">
        <f>X3*Assumptions!$E2</f>
        <v>5.900606525</v>
      </c>
      <c r="Y32" s="17">
        <f>Y3*Assumptions!$E2</f>
        <v>6.012718049</v>
      </c>
    </row>
    <row r="33">
      <c r="A33" s="8" t="s">
        <v>33</v>
      </c>
      <c r="B33" s="17">
        <f>B4*Assumptions!$E3</f>
        <v>1.92</v>
      </c>
      <c r="C33" s="17">
        <f>C4*Assumptions!$E3</f>
        <v>1.956096</v>
      </c>
      <c r="D33" s="17">
        <f>D4*Assumptions!$E3</f>
        <v>1.992870605</v>
      </c>
      <c r="E33" s="17">
        <f>E4*Assumptions!$E3</f>
        <v>2.030336572</v>
      </c>
      <c r="F33" s="17">
        <f>F4*Assumptions!$E3</f>
        <v>2.0685069</v>
      </c>
      <c r="G33" s="17">
        <f>G4*Assumptions!$E3</f>
        <v>2.107394829</v>
      </c>
      <c r="H33" s="17">
        <f>H4*Assumptions!$E3</f>
        <v>2.147013852</v>
      </c>
      <c r="I33" s="17">
        <f>I4*Assumptions!$E3</f>
        <v>2.187377713</v>
      </c>
      <c r="J33" s="17">
        <f>J4*Assumptions!$E3</f>
        <v>2.228500414</v>
      </c>
      <c r="K33" s="17">
        <f>K4*Assumptions!$E3</f>
        <v>2.270396221</v>
      </c>
      <c r="L33" s="17">
        <f>L4*Assumptions!$E3</f>
        <v>2.31307967</v>
      </c>
      <c r="M33" s="17">
        <f>M4*Assumptions!$E3</f>
        <v>2.356565568</v>
      </c>
      <c r="N33" s="17">
        <f>N4*Assumptions!$E3</f>
        <v>2.400869001</v>
      </c>
      <c r="O33" s="17">
        <f>O4*Assumptions!$E3</f>
        <v>2.446005338</v>
      </c>
      <c r="P33" s="17">
        <f>P4*Assumptions!$E3</f>
        <v>2.491990238</v>
      </c>
      <c r="Q33" s="17">
        <f>Q4*Assumptions!$E3</f>
        <v>2.538839655</v>
      </c>
      <c r="R33" s="17">
        <f>R4*Assumptions!$E3</f>
        <v>2.58656984</v>
      </c>
      <c r="S33" s="17">
        <f>S4*Assumptions!$E3</f>
        <v>2.635197353</v>
      </c>
      <c r="T33" s="17">
        <f>T4*Assumptions!$E3</f>
        <v>2.684739064</v>
      </c>
      <c r="U33" s="17">
        <f>U4*Assumptions!$E3</f>
        <v>2.735212158</v>
      </c>
      <c r="V33" s="17">
        <f>V4*Assumptions!$E3</f>
        <v>2.786634147</v>
      </c>
      <c r="W33" s="17">
        <f>W4*Assumptions!$E3</f>
        <v>2.839022869</v>
      </c>
      <c r="X33" s="17">
        <f>X4*Assumptions!$E3</f>
        <v>2.892396499</v>
      </c>
      <c r="Y33" s="17">
        <f>Y4*Assumptions!$E3</f>
        <v>2.946773553</v>
      </c>
    </row>
    <row r="34">
      <c r="A34" s="8" t="s">
        <v>34</v>
      </c>
      <c r="B34" s="17">
        <f>B5*Assumptions!$E4</f>
        <v>4.44</v>
      </c>
      <c r="C34" s="17">
        <f>C5*Assumptions!$E4</f>
        <v>4.534128</v>
      </c>
      <c r="D34" s="17">
        <f>D5*Assumptions!$E4</f>
        <v>4.630251514</v>
      </c>
      <c r="E34" s="17">
        <f>E5*Assumptions!$E4</f>
        <v>4.728412846</v>
      </c>
      <c r="F34" s="17">
        <f>F5*Assumptions!$E4</f>
        <v>4.828655198</v>
      </c>
      <c r="G34" s="17">
        <f>G5*Assumptions!$E4</f>
        <v>4.931022688</v>
      </c>
      <c r="H34" s="17">
        <f>H5*Assumptions!$E4</f>
        <v>5.035560369</v>
      </c>
      <c r="I34" s="17">
        <f>I5*Assumptions!$E4</f>
        <v>5.142314249</v>
      </c>
      <c r="J34" s="17">
        <f>J5*Assumptions!$E4</f>
        <v>5.251331311</v>
      </c>
      <c r="K34" s="17">
        <f>K5*Assumptions!$E4</f>
        <v>5.362659535</v>
      </c>
      <c r="L34" s="17">
        <f>L5*Assumptions!$E4</f>
        <v>5.476347917</v>
      </c>
      <c r="M34" s="17">
        <f>M5*Assumptions!$E4</f>
        <v>5.592446493</v>
      </c>
      <c r="N34" s="17">
        <f>N5*Assumptions!$E4</f>
        <v>5.711006359</v>
      </c>
      <c r="O34" s="17">
        <f>O5*Assumptions!$E4</f>
        <v>5.832079693</v>
      </c>
      <c r="P34" s="17">
        <f>P5*Assumptions!$E4</f>
        <v>5.955719783</v>
      </c>
      <c r="Q34" s="17">
        <f>Q5*Assumptions!$E4</f>
        <v>6.081981042</v>
      </c>
      <c r="R34" s="17">
        <f>R5*Assumptions!$E4</f>
        <v>6.21091904</v>
      </c>
      <c r="S34" s="17">
        <f>S5*Assumptions!$E4</f>
        <v>6.342590524</v>
      </c>
      <c r="T34" s="17">
        <f>T5*Assumptions!$E4</f>
        <v>6.477053443</v>
      </c>
      <c r="U34" s="17">
        <f>U5*Assumptions!$E4</f>
        <v>6.614366976</v>
      </c>
      <c r="V34" s="17">
        <f>V5*Assumptions!$E4</f>
        <v>6.754591556</v>
      </c>
      <c r="W34" s="17">
        <f>W5*Assumptions!$E4</f>
        <v>6.897788897</v>
      </c>
      <c r="X34" s="17">
        <f>X5*Assumptions!$E4</f>
        <v>7.044022022</v>
      </c>
      <c r="Y34" s="17">
        <f>Y5*Assumptions!$E4</f>
        <v>7.193355288</v>
      </c>
    </row>
    <row r="35">
      <c r="A35" s="8" t="s">
        <v>35</v>
      </c>
      <c r="B35" s="17">
        <f>B6*Assumptions!$E5</f>
        <v>0.9</v>
      </c>
      <c r="C35" s="17">
        <f>C6*Assumptions!$E5</f>
        <v>0.909</v>
      </c>
      <c r="D35" s="17">
        <f>D6*Assumptions!$E5</f>
        <v>0.91809</v>
      </c>
      <c r="E35" s="17">
        <f>E6*Assumptions!$E5</f>
        <v>0.9272709</v>
      </c>
      <c r="F35" s="17">
        <f>F6*Assumptions!$E5</f>
        <v>0.936543609</v>
      </c>
      <c r="G35" s="17">
        <f>G6*Assumptions!$E5</f>
        <v>0.9459090451</v>
      </c>
      <c r="H35" s="17">
        <f>H6*Assumptions!$E5</f>
        <v>0.9553681355</v>
      </c>
      <c r="I35" s="17">
        <f>I6*Assumptions!$E5</f>
        <v>0.9649218169</v>
      </c>
      <c r="J35" s="17">
        <f>J6*Assumptions!$E5</f>
        <v>0.9745710351</v>
      </c>
      <c r="K35" s="17">
        <f>K6*Assumptions!$E5</f>
        <v>0.9843167454</v>
      </c>
      <c r="L35" s="17">
        <f>L6*Assumptions!$E5</f>
        <v>0.9941599129</v>
      </c>
      <c r="M35" s="17">
        <f>M6*Assumptions!$E5</f>
        <v>1.004101512</v>
      </c>
      <c r="N35" s="17">
        <f>N6*Assumptions!$E5</f>
        <v>1.014142527</v>
      </c>
      <c r="O35" s="17">
        <f>O6*Assumptions!$E5</f>
        <v>1.024283952</v>
      </c>
      <c r="P35" s="17">
        <f>P6*Assumptions!$E5</f>
        <v>1.034526792</v>
      </c>
      <c r="Q35" s="17">
        <f>Q6*Assumptions!$E5</f>
        <v>1.04487206</v>
      </c>
      <c r="R35" s="17">
        <f>R6*Assumptions!$E5</f>
        <v>1.05532078</v>
      </c>
      <c r="S35" s="17">
        <f>S6*Assumptions!$E5</f>
        <v>1.065873988</v>
      </c>
      <c r="T35" s="17">
        <f>T6*Assumptions!$E5</f>
        <v>1.076532728</v>
      </c>
      <c r="U35" s="17">
        <f>U6*Assumptions!$E5</f>
        <v>1.087298055</v>
      </c>
      <c r="V35" s="17">
        <f>V6*Assumptions!$E5</f>
        <v>1.098171036</v>
      </c>
      <c r="W35" s="17">
        <f>W6*Assumptions!$E5</f>
        <v>1.109152746</v>
      </c>
      <c r="X35" s="17">
        <f>X6*Assumptions!$E5</f>
        <v>1.120244274</v>
      </c>
      <c r="Y35" s="17">
        <f>Y6*Assumptions!$E5</f>
        <v>1.131446717</v>
      </c>
    </row>
    <row r="36">
      <c r="A36" s="8" t="s">
        <v>36</v>
      </c>
      <c r="B36" s="17">
        <f>B7*Assumptions!$E6</f>
        <v>5.9</v>
      </c>
      <c r="C36" s="17">
        <f>C7*Assumptions!$E6</f>
        <v>6.07523</v>
      </c>
      <c r="D36" s="17">
        <f>D7*Assumptions!$E6</f>
        <v>6.255664331</v>
      </c>
      <c r="E36" s="17">
        <f>E7*Assumptions!$E6</f>
        <v>6.441457562</v>
      </c>
      <c r="F36" s="17">
        <f>F7*Assumptions!$E6</f>
        <v>6.632768851</v>
      </c>
      <c r="G36" s="17">
        <f>G7*Assumptions!$E6</f>
        <v>6.829762086</v>
      </c>
      <c r="H36" s="17">
        <f>H7*Assumptions!$E6</f>
        <v>7.03260602</v>
      </c>
      <c r="I36" s="17">
        <f>I7*Assumptions!$E6</f>
        <v>7.241474419</v>
      </c>
      <c r="J36" s="17">
        <f>J7*Assumptions!$E6</f>
        <v>7.456546209</v>
      </c>
      <c r="K36" s="17">
        <f>K7*Assumptions!$E6</f>
        <v>7.678005631</v>
      </c>
      <c r="L36" s="17">
        <f>L7*Assumptions!$E6</f>
        <v>7.906042399</v>
      </c>
      <c r="M36" s="17">
        <f>M7*Assumptions!$E6</f>
        <v>8.140851858</v>
      </c>
      <c r="N36" s="17">
        <f>N7*Assumptions!$E6</f>
        <v>8.382635158</v>
      </c>
      <c r="O36" s="17">
        <f>O7*Assumptions!$E6</f>
        <v>8.631599422</v>
      </c>
      <c r="P36" s="17">
        <f>P7*Assumptions!$E6</f>
        <v>8.887957925</v>
      </c>
      <c r="Q36" s="17">
        <f>Q7*Assumptions!$E6</f>
        <v>9.151930276</v>
      </c>
      <c r="R36" s="17">
        <f>R7*Assumptions!$E6</f>
        <v>9.423742605</v>
      </c>
      <c r="S36" s="17">
        <f>S7*Assumptions!$E6</f>
        <v>9.70362776</v>
      </c>
      <c r="T36" s="17">
        <f>T7*Assumptions!$E6</f>
        <v>9.991825505</v>
      </c>
      <c r="U36" s="17">
        <f>U7*Assumptions!$E6</f>
        <v>10.28858272</v>
      </c>
      <c r="V36" s="17">
        <f>V7*Assumptions!$E6</f>
        <v>10.59415363</v>
      </c>
      <c r="W36" s="17">
        <f>W7*Assumptions!$E6</f>
        <v>10.90879999</v>
      </c>
      <c r="X36" s="17">
        <f>X7*Assumptions!$E6</f>
        <v>11.23279135</v>
      </c>
      <c r="Y36" s="17">
        <f>Y7*Assumptions!$E6</f>
        <v>11.56640525</v>
      </c>
    </row>
    <row r="38">
      <c r="A38" s="15" t="s">
        <v>28</v>
      </c>
    </row>
    <row r="39">
      <c r="A39" s="8" t="s">
        <v>32</v>
      </c>
      <c r="B39" s="17">
        <f>B3*Assumptions!$F2</f>
        <v>13</v>
      </c>
      <c r="C39" s="17">
        <f>C3*Assumptions!$F2</f>
        <v>13.247</v>
      </c>
      <c r="D39" s="17">
        <f>D3*Assumptions!$F2</f>
        <v>13.498693</v>
      </c>
      <c r="E39" s="17">
        <f>E3*Assumptions!$F2</f>
        <v>13.75516817</v>
      </c>
      <c r="F39" s="17">
        <f>F3*Assumptions!$F2</f>
        <v>14.01651636</v>
      </c>
      <c r="G39" s="17">
        <f>G3*Assumptions!$F2</f>
        <v>14.28283017</v>
      </c>
      <c r="H39" s="17">
        <f>H3*Assumptions!$F2</f>
        <v>14.55420395</v>
      </c>
      <c r="I39" s="17">
        <f>I3*Assumptions!$F2</f>
        <v>14.83073382</v>
      </c>
      <c r="J39" s="17">
        <f>J3*Assumptions!$F2</f>
        <v>15.11251776</v>
      </c>
      <c r="K39" s="17">
        <f>K3*Assumptions!$F2</f>
        <v>15.3996556</v>
      </c>
      <c r="L39" s="17">
        <f>L3*Assumptions!$F2</f>
        <v>15.69224906</v>
      </c>
      <c r="M39" s="17">
        <f>M3*Assumptions!$F2</f>
        <v>15.99040179</v>
      </c>
      <c r="N39" s="17">
        <f>N3*Assumptions!$F2</f>
        <v>16.29421942</v>
      </c>
      <c r="O39" s="17">
        <f>O3*Assumptions!$F2</f>
        <v>16.60380959</v>
      </c>
      <c r="P39" s="17">
        <f>P3*Assumptions!$F2</f>
        <v>16.91928198</v>
      </c>
      <c r="Q39" s="17">
        <f>Q3*Assumptions!$F2</f>
        <v>17.24074833</v>
      </c>
      <c r="R39" s="17">
        <f>R3*Assumptions!$F2</f>
        <v>17.56832255</v>
      </c>
      <c r="S39" s="17">
        <f>S3*Assumptions!$F2</f>
        <v>17.90212068</v>
      </c>
      <c r="T39" s="17">
        <f>T3*Assumptions!$F2</f>
        <v>18.24226097</v>
      </c>
      <c r="U39" s="17">
        <f>U3*Assumptions!$F2</f>
        <v>18.58886393</v>
      </c>
      <c r="V39" s="17">
        <f>V3*Assumptions!$F2</f>
        <v>18.94205235</v>
      </c>
      <c r="W39" s="17">
        <f>W3*Assumptions!$F2</f>
        <v>19.30195134</v>
      </c>
      <c r="X39" s="17">
        <f>X3*Assumptions!$F2</f>
        <v>19.66868842</v>
      </c>
      <c r="Y39" s="17">
        <f>Y3*Assumptions!$F2</f>
        <v>20.0423935</v>
      </c>
    </row>
    <row r="40">
      <c r="A40" s="8" t="s">
        <v>33</v>
      </c>
      <c r="B40" s="17">
        <f>B4*Assumptions!$F3</f>
        <v>0</v>
      </c>
      <c r="C40" s="17">
        <f>C4*Assumptions!$F3</f>
        <v>0</v>
      </c>
      <c r="D40" s="17">
        <f>D4*Assumptions!$F3</f>
        <v>0</v>
      </c>
      <c r="E40" s="17">
        <f>E4*Assumptions!$F3</f>
        <v>0</v>
      </c>
      <c r="F40" s="17">
        <f>F4*Assumptions!$F3</f>
        <v>0</v>
      </c>
      <c r="G40" s="17">
        <f>G4*Assumptions!$F3</f>
        <v>0</v>
      </c>
      <c r="H40" s="17">
        <f>H4*Assumptions!$F3</f>
        <v>0</v>
      </c>
      <c r="I40" s="17">
        <f>I4*Assumptions!$F3</f>
        <v>0</v>
      </c>
      <c r="J40" s="17">
        <f>J4*Assumptions!$F3</f>
        <v>0</v>
      </c>
      <c r="K40" s="17">
        <f>K4*Assumptions!$F3</f>
        <v>0</v>
      </c>
      <c r="L40" s="17">
        <f>L4*Assumptions!$F3</f>
        <v>0</v>
      </c>
      <c r="M40" s="17">
        <f>M4*Assumptions!$F3</f>
        <v>0</v>
      </c>
      <c r="N40" s="17">
        <f>N4*Assumptions!$F3</f>
        <v>0</v>
      </c>
      <c r="O40" s="17">
        <f>O4*Assumptions!$F3</f>
        <v>0</v>
      </c>
      <c r="P40" s="17">
        <f>P4*Assumptions!$F3</f>
        <v>0</v>
      </c>
      <c r="Q40" s="17">
        <f>Q4*Assumptions!$F3</f>
        <v>0</v>
      </c>
      <c r="R40" s="17">
        <f>R4*Assumptions!$F3</f>
        <v>0</v>
      </c>
      <c r="S40" s="17">
        <f>S4*Assumptions!$F3</f>
        <v>0</v>
      </c>
      <c r="T40" s="17">
        <f>T4*Assumptions!$F3</f>
        <v>0</v>
      </c>
      <c r="U40" s="17">
        <f>U4*Assumptions!$F3</f>
        <v>0</v>
      </c>
      <c r="V40" s="17">
        <f>V4*Assumptions!$F3</f>
        <v>0</v>
      </c>
      <c r="W40" s="17">
        <f>W4*Assumptions!$F3</f>
        <v>0</v>
      </c>
      <c r="X40" s="17">
        <f>X4*Assumptions!$F3</f>
        <v>0</v>
      </c>
      <c r="Y40" s="17">
        <f>Y4*Assumptions!$F3</f>
        <v>0</v>
      </c>
    </row>
    <row r="41">
      <c r="A41" s="8" t="s">
        <v>34</v>
      </c>
      <c r="B41" s="17">
        <f>B5*Assumptions!$F4</f>
        <v>0</v>
      </c>
      <c r="C41" s="17">
        <f>C5*Assumptions!$F4</f>
        <v>0</v>
      </c>
      <c r="D41" s="17">
        <f>D5*Assumptions!$F4</f>
        <v>0</v>
      </c>
      <c r="E41" s="17">
        <f>E5*Assumptions!$F4</f>
        <v>0</v>
      </c>
      <c r="F41" s="17">
        <f>F5*Assumptions!$F4</f>
        <v>0</v>
      </c>
      <c r="G41" s="17">
        <f>G5*Assumptions!$F4</f>
        <v>0</v>
      </c>
      <c r="H41" s="17">
        <f>H5*Assumptions!$F4</f>
        <v>0</v>
      </c>
      <c r="I41" s="17">
        <f>I5*Assumptions!$F4</f>
        <v>0</v>
      </c>
      <c r="J41" s="17">
        <f>J5*Assumptions!$F4</f>
        <v>0</v>
      </c>
      <c r="K41" s="17">
        <f>K5*Assumptions!$F4</f>
        <v>0</v>
      </c>
      <c r="L41" s="17">
        <f>L5*Assumptions!$F4</f>
        <v>0</v>
      </c>
      <c r="M41" s="17">
        <f>M5*Assumptions!$F4</f>
        <v>0</v>
      </c>
      <c r="N41" s="17">
        <f>N5*Assumptions!$F4</f>
        <v>0</v>
      </c>
      <c r="O41" s="17">
        <f>O5*Assumptions!$F4</f>
        <v>0</v>
      </c>
      <c r="P41" s="17">
        <f>P5*Assumptions!$F4</f>
        <v>0</v>
      </c>
      <c r="Q41" s="17">
        <f>Q5*Assumptions!$F4</f>
        <v>0</v>
      </c>
      <c r="R41" s="17">
        <f>R5*Assumptions!$F4</f>
        <v>0</v>
      </c>
      <c r="S41" s="17">
        <f>S5*Assumptions!$F4</f>
        <v>0</v>
      </c>
      <c r="T41" s="17">
        <f>T5*Assumptions!$F4</f>
        <v>0</v>
      </c>
      <c r="U41" s="17">
        <f>U5*Assumptions!$F4</f>
        <v>0</v>
      </c>
      <c r="V41" s="17">
        <f>V5*Assumptions!$F4</f>
        <v>0</v>
      </c>
      <c r="W41" s="17">
        <f>W5*Assumptions!$F4</f>
        <v>0</v>
      </c>
      <c r="X41" s="17">
        <f>X5*Assumptions!$F4</f>
        <v>0</v>
      </c>
      <c r="Y41" s="17">
        <f>Y5*Assumptions!$F4</f>
        <v>0</v>
      </c>
    </row>
    <row r="42">
      <c r="A42" s="8" t="s">
        <v>35</v>
      </c>
      <c r="B42" s="17">
        <f>B6*Assumptions!$F5</f>
        <v>0</v>
      </c>
      <c r="C42" s="17">
        <f>C6*Assumptions!$F5</f>
        <v>0</v>
      </c>
      <c r="D42" s="17">
        <f>D6*Assumptions!$F5</f>
        <v>0</v>
      </c>
      <c r="E42" s="17">
        <f>E6*Assumptions!$F5</f>
        <v>0</v>
      </c>
      <c r="F42" s="17">
        <f>F6*Assumptions!$F5</f>
        <v>0</v>
      </c>
      <c r="G42" s="17">
        <f>G6*Assumptions!$F5</f>
        <v>0</v>
      </c>
      <c r="H42" s="17">
        <f>H6*Assumptions!$F5</f>
        <v>0</v>
      </c>
      <c r="I42" s="17">
        <f>I6*Assumptions!$F5</f>
        <v>0</v>
      </c>
      <c r="J42" s="17">
        <f>J6*Assumptions!$F5</f>
        <v>0</v>
      </c>
      <c r="K42" s="17">
        <f>K6*Assumptions!$F5</f>
        <v>0</v>
      </c>
      <c r="L42" s="17">
        <f>L6*Assumptions!$F5</f>
        <v>0</v>
      </c>
      <c r="M42" s="17">
        <f>M6*Assumptions!$F5</f>
        <v>0</v>
      </c>
      <c r="N42" s="17">
        <f>N6*Assumptions!$F5</f>
        <v>0</v>
      </c>
      <c r="O42" s="17">
        <f>O6*Assumptions!$F5</f>
        <v>0</v>
      </c>
      <c r="P42" s="17">
        <f>P6*Assumptions!$F5</f>
        <v>0</v>
      </c>
      <c r="Q42" s="17">
        <f>Q6*Assumptions!$F5</f>
        <v>0</v>
      </c>
      <c r="R42" s="17">
        <f>R6*Assumptions!$F5</f>
        <v>0</v>
      </c>
      <c r="S42" s="17">
        <f>S6*Assumptions!$F5</f>
        <v>0</v>
      </c>
      <c r="T42" s="17">
        <f>T6*Assumptions!$F5</f>
        <v>0</v>
      </c>
      <c r="U42" s="17">
        <f>U6*Assumptions!$F5</f>
        <v>0</v>
      </c>
      <c r="V42" s="17">
        <f>V6*Assumptions!$F5</f>
        <v>0</v>
      </c>
      <c r="W42" s="17">
        <f>W6*Assumptions!$F5</f>
        <v>0</v>
      </c>
      <c r="X42" s="17">
        <f>X6*Assumptions!$F5</f>
        <v>0</v>
      </c>
      <c r="Y42" s="17">
        <f>Y6*Assumptions!$F5</f>
        <v>0</v>
      </c>
    </row>
    <row r="43">
      <c r="A43" s="8" t="s">
        <v>36</v>
      </c>
      <c r="B43" s="17">
        <f>B7*Assumptions!$F6</f>
        <v>5.9</v>
      </c>
      <c r="C43" s="17">
        <f>C7*Assumptions!$F6</f>
        <v>6.07523</v>
      </c>
      <c r="D43" s="17">
        <f>D7*Assumptions!$F6</f>
        <v>6.255664331</v>
      </c>
      <c r="E43" s="17">
        <f>E7*Assumptions!$F6</f>
        <v>6.441457562</v>
      </c>
      <c r="F43" s="17">
        <f>F7*Assumptions!$F6</f>
        <v>6.632768851</v>
      </c>
      <c r="G43" s="17">
        <f>G7*Assumptions!$F6</f>
        <v>6.829762086</v>
      </c>
      <c r="H43" s="17">
        <f>H7*Assumptions!$F6</f>
        <v>7.03260602</v>
      </c>
      <c r="I43" s="17">
        <f>I7*Assumptions!$F6</f>
        <v>7.241474419</v>
      </c>
      <c r="J43" s="17">
        <f>J7*Assumptions!$F6</f>
        <v>7.456546209</v>
      </c>
      <c r="K43" s="17">
        <f>K7*Assumptions!$F6</f>
        <v>7.678005631</v>
      </c>
      <c r="L43" s="17">
        <f>L7*Assumptions!$F6</f>
        <v>7.906042399</v>
      </c>
      <c r="M43" s="17">
        <f>M7*Assumptions!$F6</f>
        <v>8.140851858</v>
      </c>
      <c r="N43" s="17">
        <f>N7*Assumptions!$F6</f>
        <v>8.382635158</v>
      </c>
      <c r="O43" s="17">
        <f>O7*Assumptions!$F6</f>
        <v>8.631599422</v>
      </c>
      <c r="P43" s="17">
        <f>P7*Assumptions!$F6</f>
        <v>8.887957925</v>
      </c>
      <c r="Q43" s="17">
        <f>Q7*Assumptions!$F6</f>
        <v>9.151930276</v>
      </c>
      <c r="R43" s="17">
        <f>R7*Assumptions!$F6</f>
        <v>9.423742605</v>
      </c>
      <c r="S43" s="17">
        <f>S7*Assumptions!$F6</f>
        <v>9.70362776</v>
      </c>
      <c r="T43" s="17">
        <f>T7*Assumptions!$F6</f>
        <v>9.991825505</v>
      </c>
      <c r="U43" s="17">
        <f>U7*Assumptions!$F6</f>
        <v>10.28858272</v>
      </c>
      <c r="V43" s="17">
        <f>V7*Assumptions!$F6</f>
        <v>10.59415363</v>
      </c>
      <c r="W43" s="17">
        <f>W7*Assumptions!$F6</f>
        <v>10.90879999</v>
      </c>
      <c r="X43" s="17">
        <f>X7*Assumptions!$F6</f>
        <v>11.23279135</v>
      </c>
      <c r="Y43" s="17">
        <f>Y7*Assumptions!$F6</f>
        <v>11.56640525</v>
      </c>
    </row>
    <row r="45">
      <c r="A45" s="15" t="s">
        <v>29</v>
      </c>
    </row>
    <row r="46">
      <c r="A46" s="8" t="s">
        <v>32</v>
      </c>
      <c r="B46" s="17">
        <f>B3*Assumptions!$G2</f>
        <v>0</v>
      </c>
      <c r="C46" s="17">
        <f>C3*Assumptions!$G2</f>
        <v>0</v>
      </c>
      <c r="D46" s="17">
        <f>D3*Assumptions!$G2</f>
        <v>0</v>
      </c>
      <c r="E46" s="17">
        <f>E3*Assumptions!$G2</f>
        <v>0</v>
      </c>
      <c r="F46" s="17">
        <f>F3*Assumptions!$G2</f>
        <v>0</v>
      </c>
      <c r="G46" s="17">
        <f>G3*Assumptions!$G2</f>
        <v>0</v>
      </c>
      <c r="H46" s="17">
        <f>H3*Assumptions!$G2</f>
        <v>0</v>
      </c>
      <c r="I46" s="17">
        <f>I3*Assumptions!$G2</f>
        <v>0</v>
      </c>
      <c r="J46" s="17">
        <f>J3*Assumptions!$G2</f>
        <v>0</v>
      </c>
      <c r="K46" s="17">
        <f>K3*Assumptions!$G2</f>
        <v>0</v>
      </c>
      <c r="L46" s="17">
        <f>L3*Assumptions!$G2</f>
        <v>0</v>
      </c>
      <c r="M46" s="17">
        <f>M3*Assumptions!$G2</f>
        <v>0</v>
      </c>
      <c r="N46" s="17">
        <f>N3*Assumptions!$G2</f>
        <v>0</v>
      </c>
      <c r="O46" s="17">
        <f>O3*Assumptions!$G2</f>
        <v>0</v>
      </c>
      <c r="P46" s="17">
        <f>P3*Assumptions!$G2</f>
        <v>0</v>
      </c>
      <c r="Q46" s="17">
        <f>Q3*Assumptions!$G2</f>
        <v>0</v>
      </c>
      <c r="R46" s="17">
        <f>R3*Assumptions!$G2</f>
        <v>0</v>
      </c>
      <c r="S46" s="17">
        <f>S3*Assumptions!$G2</f>
        <v>0</v>
      </c>
      <c r="T46" s="17">
        <f>T3*Assumptions!$G2</f>
        <v>0</v>
      </c>
      <c r="U46" s="17">
        <f>U3*Assumptions!$G2</f>
        <v>0</v>
      </c>
      <c r="V46" s="17">
        <f>V3*Assumptions!$G2</f>
        <v>0</v>
      </c>
      <c r="W46" s="17">
        <f>W3*Assumptions!$G2</f>
        <v>0</v>
      </c>
      <c r="X46" s="17">
        <f>X3*Assumptions!$G2</f>
        <v>0</v>
      </c>
      <c r="Y46" s="17">
        <f>Y3*Assumptions!$G2</f>
        <v>0</v>
      </c>
    </row>
    <row r="47">
      <c r="A47" s="8" t="s">
        <v>33</v>
      </c>
      <c r="B47" s="17">
        <f>B4*Assumptions!$G3</f>
        <v>8</v>
      </c>
      <c r="C47" s="17">
        <f>C4*Assumptions!$G3</f>
        <v>8.1504</v>
      </c>
      <c r="D47" s="17">
        <f>D4*Assumptions!$G3</f>
        <v>8.30362752</v>
      </c>
      <c r="E47" s="17">
        <f>E4*Assumptions!$G3</f>
        <v>8.459735717</v>
      </c>
      <c r="F47" s="17">
        <f>F4*Assumptions!$G3</f>
        <v>8.618778749</v>
      </c>
      <c r="G47" s="17">
        <f>G4*Assumptions!$G3</f>
        <v>8.780811789</v>
      </c>
      <c r="H47" s="17">
        <f>H4*Assumptions!$G3</f>
        <v>8.945891051</v>
      </c>
      <c r="I47" s="17">
        <f>I4*Assumptions!$G3</f>
        <v>9.114073803</v>
      </c>
      <c r="J47" s="17">
        <f>J4*Assumptions!$G3</f>
        <v>9.28541839</v>
      </c>
      <c r="K47" s="17">
        <f>K4*Assumptions!$G3</f>
        <v>9.459984256</v>
      </c>
      <c r="L47" s="17">
        <f>L4*Assumptions!$G3</f>
        <v>9.63783196</v>
      </c>
      <c r="M47" s="17">
        <f>M4*Assumptions!$G3</f>
        <v>9.819023201</v>
      </c>
      <c r="N47" s="17">
        <f>N4*Assumptions!$G3</f>
        <v>10.00362084</v>
      </c>
      <c r="O47" s="17">
        <f>O4*Assumptions!$G3</f>
        <v>10.19168891</v>
      </c>
      <c r="P47" s="17">
        <f>P4*Assumptions!$G3</f>
        <v>10.38329266</v>
      </c>
      <c r="Q47" s="17">
        <f>Q4*Assumptions!$G3</f>
        <v>10.57849856</v>
      </c>
      <c r="R47" s="17">
        <f>R4*Assumptions!$G3</f>
        <v>10.77737434</v>
      </c>
      <c r="S47" s="17">
        <f>S4*Assumptions!$G3</f>
        <v>10.97998897</v>
      </c>
      <c r="T47" s="17">
        <f>T4*Assumptions!$G3</f>
        <v>11.18641277</v>
      </c>
      <c r="U47" s="17">
        <f>U4*Assumptions!$G3</f>
        <v>11.39671733</v>
      </c>
      <c r="V47" s="17">
        <f>V4*Assumptions!$G3</f>
        <v>11.61097561</v>
      </c>
      <c r="W47" s="17">
        <f>W4*Assumptions!$G3</f>
        <v>11.82926195</v>
      </c>
      <c r="X47" s="17">
        <f>X4*Assumptions!$G3</f>
        <v>12.05165208</v>
      </c>
      <c r="Y47" s="17">
        <f>Y4*Assumptions!$G3</f>
        <v>12.27822314</v>
      </c>
    </row>
    <row r="48">
      <c r="A48" s="8" t="s">
        <v>34</v>
      </c>
      <c r="B48" s="17">
        <f>B5*Assumptions!$G4</f>
        <v>0</v>
      </c>
      <c r="C48" s="17">
        <f>C5*Assumptions!$G4</f>
        <v>0</v>
      </c>
      <c r="D48" s="17">
        <f>D5*Assumptions!$G4</f>
        <v>0</v>
      </c>
      <c r="E48" s="17">
        <f>E5*Assumptions!$G4</f>
        <v>0</v>
      </c>
      <c r="F48" s="17">
        <f>F5*Assumptions!$G4</f>
        <v>0</v>
      </c>
      <c r="G48" s="17">
        <f>G5*Assumptions!$G4</f>
        <v>0</v>
      </c>
      <c r="H48" s="17">
        <f>H5*Assumptions!$G4</f>
        <v>0</v>
      </c>
      <c r="I48" s="17">
        <f>I5*Assumptions!$G4</f>
        <v>0</v>
      </c>
      <c r="J48" s="17">
        <f>J5*Assumptions!$G4</f>
        <v>0</v>
      </c>
      <c r="K48" s="17">
        <f>K5*Assumptions!$G4</f>
        <v>0</v>
      </c>
      <c r="L48" s="17">
        <f>L5*Assumptions!$G4</f>
        <v>0</v>
      </c>
      <c r="M48" s="17">
        <f>M5*Assumptions!$G4</f>
        <v>0</v>
      </c>
      <c r="N48" s="17">
        <f>N5*Assumptions!$G4</f>
        <v>0</v>
      </c>
      <c r="O48" s="17">
        <f>O5*Assumptions!$G4</f>
        <v>0</v>
      </c>
      <c r="P48" s="17">
        <f>P5*Assumptions!$G4</f>
        <v>0</v>
      </c>
      <c r="Q48" s="17">
        <f>Q5*Assumptions!$G4</f>
        <v>0</v>
      </c>
      <c r="R48" s="17">
        <f>R5*Assumptions!$G4</f>
        <v>0</v>
      </c>
      <c r="S48" s="17">
        <f>S5*Assumptions!$G4</f>
        <v>0</v>
      </c>
      <c r="T48" s="17">
        <f>T5*Assumptions!$G4</f>
        <v>0</v>
      </c>
      <c r="U48" s="17">
        <f>U5*Assumptions!$G4</f>
        <v>0</v>
      </c>
      <c r="V48" s="17">
        <f>V5*Assumptions!$G4</f>
        <v>0</v>
      </c>
      <c r="W48" s="17">
        <f>W5*Assumptions!$G4</f>
        <v>0</v>
      </c>
      <c r="X48" s="17">
        <f>X5*Assumptions!$G4</f>
        <v>0</v>
      </c>
      <c r="Y48" s="17">
        <f>Y5*Assumptions!$G4</f>
        <v>0</v>
      </c>
    </row>
    <row r="49">
      <c r="A49" s="8" t="s">
        <v>35</v>
      </c>
      <c r="B49" s="17">
        <f>B6*Assumptions!$G5</f>
        <v>0</v>
      </c>
      <c r="C49" s="17">
        <f>C6*Assumptions!$G5</f>
        <v>0</v>
      </c>
      <c r="D49" s="17">
        <f>D6*Assumptions!$G5</f>
        <v>0</v>
      </c>
      <c r="E49" s="17">
        <f>E6*Assumptions!$G5</f>
        <v>0</v>
      </c>
      <c r="F49" s="17">
        <f>F6*Assumptions!$G5</f>
        <v>0</v>
      </c>
      <c r="G49" s="17">
        <f>G6*Assumptions!$G5</f>
        <v>0</v>
      </c>
      <c r="H49" s="17">
        <f>H6*Assumptions!$G5</f>
        <v>0</v>
      </c>
      <c r="I49" s="17">
        <f>I6*Assumptions!$G5</f>
        <v>0</v>
      </c>
      <c r="J49" s="17">
        <f>J6*Assumptions!$G5</f>
        <v>0</v>
      </c>
      <c r="K49" s="17">
        <f>K6*Assumptions!$G5</f>
        <v>0</v>
      </c>
      <c r="L49" s="17">
        <f>L6*Assumptions!$G5</f>
        <v>0</v>
      </c>
      <c r="M49" s="17">
        <f>M6*Assumptions!$G5</f>
        <v>0</v>
      </c>
      <c r="N49" s="17">
        <f>N6*Assumptions!$G5</f>
        <v>0</v>
      </c>
      <c r="O49" s="17">
        <f>O6*Assumptions!$G5</f>
        <v>0</v>
      </c>
      <c r="P49" s="17">
        <f>P6*Assumptions!$G5</f>
        <v>0</v>
      </c>
      <c r="Q49" s="17">
        <f>Q6*Assumptions!$G5</f>
        <v>0</v>
      </c>
      <c r="R49" s="17">
        <f>R6*Assumptions!$G5</f>
        <v>0</v>
      </c>
      <c r="S49" s="17">
        <f>S6*Assumptions!$G5</f>
        <v>0</v>
      </c>
      <c r="T49" s="17">
        <f>T6*Assumptions!$G5</f>
        <v>0</v>
      </c>
      <c r="U49" s="17">
        <f>U6*Assumptions!$G5</f>
        <v>0</v>
      </c>
      <c r="V49" s="17">
        <f>V6*Assumptions!$G5</f>
        <v>0</v>
      </c>
      <c r="W49" s="17">
        <f>W6*Assumptions!$G5</f>
        <v>0</v>
      </c>
      <c r="X49" s="17">
        <f>X6*Assumptions!$G5</f>
        <v>0</v>
      </c>
      <c r="Y49" s="17">
        <f>Y6*Assumptions!$G5</f>
        <v>0</v>
      </c>
    </row>
    <row r="50">
      <c r="A50" s="8" t="s">
        <v>36</v>
      </c>
      <c r="B50" s="17">
        <f>B7*Assumptions!$G6</f>
        <v>5.9</v>
      </c>
      <c r="C50" s="17">
        <f>C7*Assumptions!$G6</f>
        <v>6.07523</v>
      </c>
      <c r="D50" s="17">
        <f>D7*Assumptions!$G6</f>
        <v>6.255664331</v>
      </c>
      <c r="E50" s="17">
        <f>E7*Assumptions!$G6</f>
        <v>6.441457562</v>
      </c>
      <c r="F50" s="17">
        <f>F7*Assumptions!$G6</f>
        <v>6.632768851</v>
      </c>
      <c r="G50" s="17">
        <f>G7*Assumptions!$G6</f>
        <v>6.829762086</v>
      </c>
      <c r="H50" s="17">
        <f>H7*Assumptions!$G6</f>
        <v>7.03260602</v>
      </c>
      <c r="I50" s="17">
        <f>I7*Assumptions!$G6</f>
        <v>7.241474419</v>
      </c>
      <c r="J50" s="17">
        <f>J7*Assumptions!$G6</f>
        <v>7.456546209</v>
      </c>
      <c r="K50" s="17">
        <f>K7*Assumptions!$G6</f>
        <v>7.678005631</v>
      </c>
      <c r="L50" s="17">
        <f>L7*Assumptions!$G6</f>
        <v>7.906042399</v>
      </c>
      <c r="M50" s="17">
        <f>M7*Assumptions!$G6</f>
        <v>8.140851858</v>
      </c>
      <c r="N50" s="17">
        <f>N7*Assumptions!$G6</f>
        <v>8.382635158</v>
      </c>
      <c r="O50" s="17">
        <f>O7*Assumptions!$G6</f>
        <v>8.631599422</v>
      </c>
      <c r="P50" s="17">
        <f>P7*Assumptions!$G6</f>
        <v>8.887957925</v>
      </c>
      <c r="Q50" s="17">
        <f>Q7*Assumptions!$G6</f>
        <v>9.151930276</v>
      </c>
      <c r="R50" s="17">
        <f>R7*Assumptions!$G6</f>
        <v>9.423742605</v>
      </c>
      <c r="S50" s="17">
        <f>S7*Assumptions!$G6</f>
        <v>9.70362776</v>
      </c>
      <c r="T50" s="17">
        <f>T7*Assumptions!$G6</f>
        <v>9.991825505</v>
      </c>
      <c r="U50" s="17">
        <f>U7*Assumptions!$G6</f>
        <v>10.28858272</v>
      </c>
      <c r="V50" s="17">
        <f>V7*Assumptions!$G6</f>
        <v>10.59415363</v>
      </c>
      <c r="W50" s="17">
        <f>W7*Assumptions!$G6</f>
        <v>10.90879999</v>
      </c>
      <c r="X50" s="17">
        <f>X7*Assumptions!$G6</f>
        <v>11.23279135</v>
      </c>
      <c r="Y50" s="17">
        <f>Y7*Assumptions!$G6</f>
        <v>11.56640525</v>
      </c>
    </row>
    <row r="52">
      <c r="A52" s="15" t="s">
        <v>30</v>
      </c>
    </row>
    <row r="53">
      <c r="A53" s="8" t="s">
        <v>32</v>
      </c>
      <c r="B53" s="17">
        <f>B3*Assumptions!$H2</f>
        <v>0</v>
      </c>
      <c r="C53" s="17">
        <f>C3*Assumptions!$H2</f>
        <v>0</v>
      </c>
      <c r="D53" s="17">
        <f>D3*Assumptions!$H2</f>
        <v>0</v>
      </c>
      <c r="E53" s="17">
        <f>E3*Assumptions!$H2</f>
        <v>0</v>
      </c>
      <c r="F53" s="17">
        <f>F3*Assumptions!$H2</f>
        <v>0</v>
      </c>
      <c r="G53" s="17">
        <f>G3*Assumptions!$H2</f>
        <v>0</v>
      </c>
      <c r="H53" s="17">
        <f>H3*Assumptions!$H2</f>
        <v>0</v>
      </c>
      <c r="I53" s="17">
        <f>I3*Assumptions!$H2</f>
        <v>0</v>
      </c>
      <c r="J53" s="17">
        <f>J3*Assumptions!$H2</f>
        <v>0</v>
      </c>
      <c r="K53" s="17">
        <f>K3*Assumptions!$H2</f>
        <v>0</v>
      </c>
      <c r="L53" s="17">
        <f>L3*Assumptions!$H2</f>
        <v>0</v>
      </c>
      <c r="M53" s="17">
        <f>M3*Assumptions!$H2</f>
        <v>0</v>
      </c>
      <c r="N53" s="17">
        <f>N3*Assumptions!$H2</f>
        <v>0</v>
      </c>
      <c r="O53" s="17">
        <f>O3*Assumptions!$H2</f>
        <v>0</v>
      </c>
      <c r="P53" s="17">
        <f>P3*Assumptions!$H2</f>
        <v>0</v>
      </c>
      <c r="Q53" s="17">
        <f>Q3*Assumptions!$H2</f>
        <v>0</v>
      </c>
      <c r="R53" s="17">
        <f>R3*Assumptions!$H2</f>
        <v>0</v>
      </c>
      <c r="S53" s="17">
        <f>S3*Assumptions!$H2</f>
        <v>0</v>
      </c>
      <c r="T53" s="17">
        <f>T3*Assumptions!$H2</f>
        <v>0</v>
      </c>
      <c r="U53" s="17">
        <f>U3*Assumptions!$H2</f>
        <v>0</v>
      </c>
      <c r="V53" s="17">
        <f>V3*Assumptions!$H2</f>
        <v>0</v>
      </c>
      <c r="W53" s="17">
        <f>W3*Assumptions!$H2</f>
        <v>0</v>
      </c>
      <c r="X53" s="17">
        <f>X3*Assumptions!$H2</f>
        <v>0</v>
      </c>
      <c r="Y53" s="17">
        <f>Y3*Assumptions!$H2</f>
        <v>0</v>
      </c>
    </row>
    <row r="54">
      <c r="A54" s="8" t="s">
        <v>33</v>
      </c>
      <c r="B54" s="17">
        <f>B4*Assumptions!$H3</f>
        <v>0</v>
      </c>
      <c r="C54" s="17">
        <f>C4*Assumptions!$H3</f>
        <v>0</v>
      </c>
      <c r="D54" s="17">
        <f>D4*Assumptions!$H3</f>
        <v>0</v>
      </c>
      <c r="E54" s="17">
        <f>E4*Assumptions!$H3</f>
        <v>0</v>
      </c>
      <c r="F54" s="17">
        <f>F4*Assumptions!$H3</f>
        <v>0</v>
      </c>
      <c r="G54" s="17">
        <f>G4*Assumptions!$H3</f>
        <v>0</v>
      </c>
      <c r="H54" s="17">
        <f>H4*Assumptions!$H3</f>
        <v>0</v>
      </c>
      <c r="I54" s="17">
        <f>I4*Assumptions!$H3</f>
        <v>0</v>
      </c>
      <c r="J54" s="17">
        <f>J4*Assumptions!$H3</f>
        <v>0</v>
      </c>
      <c r="K54" s="17">
        <f>K4*Assumptions!$H3</f>
        <v>0</v>
      </c>
      <c r="L54" s="17">
        <f>L4*Assumptions!$H3</f>
        <v>0</v>
      </c>
      <c r="M54" s="17">
        <f>M4*Assumptions!$H3</f>
        <v>0</v>
      </c>
      <c r="N54" s="17">
        <f>N4*Assumptions!$H3</f>
        <v>0</v>
      </c>
      <c r="O54" s="17">
        <f>O4*Assumptions!$H3</f>
        <v>0</v>
      </c>
      <c r="P54" s="17">
        <f>P4*Assumptions!$H3</f>
        <v>0</v>
      </c>
      <c r="Q54" s="17">
        <f>Q4*Assumptions!$H3</f>
        <v>0</v>
      </c>
      <c r="R54" s="17">
        <f>R4*Assumptions!$H3</f>
        <v>0</v>
      </c>
      <c r="S54" s="17">
        <f>S4*Assumptions!$H3</f>
        <v>0</v>
      </c>
      <c r="T54" s="17">
        <f>T4*Assumptions!$H3</f>
        <v>0</v>
      </c>
      <c r="U54" s="17">
        <f>U4*Assumptions!$H3</f>
        <v>0</v>
      </c>
      <c r="V54" s="17">
        <f>V4*Assumptions!$H3</f>
        <v>0</v>
      </c>
      <c r="W54" s="17">
        <f>W4*Assumptions!$H3</f>
        <v>0</v>
      </c>
      <c r="X54" s="17">
        <f>X4*Assumptions!$H3</f>
        <v>0</v>
      </c>
      <c r="Y54" s="17">
        <f>Y4*Assumptions!$H3</f>
        <v>0</v>
      </c>
    </row>
    <row r="55">
      <c r="A55" s="8" t="s">
        <v>34</v>
      </c>
      <c r="B55" s="17">
        <f>B5*Assumptions!$H4</f>
        <v>14.8</v>
      </c>
      <c r="C55" s="17">
        <f>C5*Assumptions!$H4</f>
        <v>15.11376</v>
      </c>
      <c r="D55" s="17">
        <f>D5*Assumptions!$H4</f>
        <v>15.43417171</v>
      </c>
      <c r="E55" s="17">
        <f>E5*Assumptions!$H4</f>
        <v>15.76137615</v>
      </c>
      <c r="F55" s="17">
        <f>F5*Assumptions!$H4</f>
        <v>16.09551733</v>
      </c>
      <c r="G55" s="17">
        <f>G5*Assumptions!$H4</f>
        <v>16.43674229</v>
      </c>
      <c r="H55" s="17">
        <f>H5*Assumptions!$H4</f>
        <v>16.78520123</v>
      </c>
      <c r="I55" s="17">
        <f>I5*Assumptions!$H4</f>
        <v>17.1410475</v>
      </c>
      <c r="J55" s="17">
        <f>J5*Assumptions!$H4</f>
        <v>17.5044377</v>
      </c>
      <c r="K55" s="17">
        <f>K5*Assumptions!$H4</f>
        <v>17.87553178</v>
      </c>
      <c r="L55" s="17">
        <f>L5*Assumptions!$H4</f>
        <v>18.25449306</v>
      </c>
      <c r="M55" s="17">
        <f>M5*Assumptions!$H4</f>
        <v>18.64148831</v>
      </c>
      <c r="N55" s="17">
        <f>N5*Assumptions!$H4</f>
        <v>19.03668786</v>
      </c>
      <c r="O55" s="17">
        <f>O5*Assumptions!$H4</f>
        <v>19.44026564</v>
      </c>
      <c r="P55" s="17">
        <f>P5*Assumptions!$H4</f>
        <v>19.85239928</v>
      </c>
      <c r="Q55" s="17">
        <f>Q5*Assumptions!$H4</f>
        <v>20.27327014</v>
      </c>
      <c r="R55" s="17">
        <f>R5*Assumptions!$H4</f>
        <v>20.70306347</v>
      </c>
      <c r="S55" s="17">
        <f>S5*Assumptions!$H4</f>
        <v>21.14196841</v>
      </c>
      <c r="T55" s="17">
        <f>T5*Assumptions!$H4</f>
        <v>21.59017814</v>
      </c>
      <c r="U55" s="17">
        <f>U5*Assumptions!$H4</f>
        <v>22.04788992</v>
      </c>
      <c r="V55" s="17">
        <f>V5*Assumptions!$H4</f>
        <v>22.51530519</v>
      </c>
      <c r="W55" s="17">
        <f>W5*Assumptions!$H4</f>
        <v>22.99262966</v>
      </c>
      <c r="X55" s="17">
        <f>X5*Assumptions!$H4</f>
        <v>23.48007341</v>
      </c>
      <c r="Y55" s="17">
        <f>Y5*Assumptions!$H4</f>
        <v>23.97785096</v>
      </c>
    </row>
    <row r="56">
      <c r="A56" s="8" t="s">
        <v>35</v>
      </c>
      <c r="B56" s="17">
        <f>B6*Assumptions!$H5</f>
        <v>0</v>
      </c>
      <c r="C56" s="17">
        <f>C6*Assumptions!$H5</f>
        <v>0</v>
      </c>
      <c r="D56" s="17">
        <f>D6*Assumptions!$H5</f>
        <v>0</v>
      </c>
      <c r="E56" s="17">
        <f>E6*Assumptions!$H5</f>
        <v>0</v>
      </c>
      <c r="F56" s="17">
        <f>F6*Assumptions!$H5</f>
        <v>0</v>
      </c>
      <c r="G56" s="17">
        <f>G6*Assumptions!$H5</f>
        <v>0</v>
      </c>
      <c r="H56" s="17">
        <f>H6*Assumptions!$H5</f>
        <v>0</v>
      </c>
      <c r="I56" s="17">
        <f>I6*Assumptions!$H5</f>
        <v>0</v>
      </c>
      <c r="J56" s="17">
        <f>J6*Assumptions!$H5</f>
        <v>0</v>
      </c>
      <c r="K56" s="17">
        <f>K6*Assumptions!$H5</f>
        <v>0</v>
      </c>
      <c r="L56" s="17">
        <f>L6*Assumptions!$H5</f>
        <v>0</v>
      </c>
      <c r="M56" s="17">
        <f>M6*Assumptions!$H5</f>
        <v>0</v>
      </c>
      <c r="N56" s="17">
        <f>N6*Assumptions!$H5</f>
        <v>0</v>
      </c>
      <c r="O56" s="17">
        <f>O6*Assumptions!$H5</f>
        <v>0</v>
      </c>
      <c r="P56" s="17">
        <f>P6*Assumptions!$H5</f>
        <v>0</v>
      </c>
      <c r="Q56" s="17">
        <f>Q6*Assumptions!$H5</f>
        <v>0</v>
      </c>
      <c r="R56" s="17">
        <f>R6*Assumptions!$H5</f>
        <v>0</v>
      </c>
      <c r="S56" s="17">
        <f>S6*Assumptions!$H5</f>
        <v>0</v>
      </c>
      <c r="T56" s="17">
        <f>T6*Assumptions!$H5</f>
        <v>0</v>
      </c>
      <c r="U56" s="17">
        <f>U6*Assumptions!$H5</f>
        <v>0</v>
      </c>
      <c r="V56" s="17">
        <f>V6*Assumptions!$H5</f>
        <v>0</v>
      </c>
      <c r="W56" s="17">
        <f>W6*Assumptions!$H5</f>
        <v>0</v>
      </c>
      <c r="X56" s="17">
        <f>X6*Assumptions!$H5</f>
        <v>0</v>
      </c>
      <c r="Y56" s="17">
        <f>Y6*Assumptions!$H5</f>
        <v>0</v>
      </c>
    </row>
    <row r="57">
      <c r="A57" s="8" t="s">
        <v>36</v>
      </c>
      <c r="B57" s="17">
        <f>B7*Assumptions!$H6</f>
        <v>5.9</v>
      </c>
      <c r="C57" s="17">
        <f>C7*Assumptions!$H6</f>
        <v>6.07523</v>
      </c>
      <c r="D57" s="17">
        <f>D7*Assumptions!$H6</f>
        <v>6.255664331</v>
      </c>
      <c r="E57" s="17">
        <f>E7*Assumptions!$H6</f>
        <v>6.441457562</v>
      </c>
      <c r="F57" s="17">
        <f>F7*Assumptions!$H6</f>
        <v>6.632768851</v>
      </c>
      <c r="G57" s="17">
        <f>G7*Assumptions!$H6</f>
        <v>6.829762086</v>
      </c>
      <c r="H57" s="17">
        <f>H7*Assumptions!$H6</f>
        <v>7.03260602</v>
      </c>
      <c r="I57" s="17">
        <f>I7*Assumptions!$H6</f>
        <v>7.241474419</v>
      </c>
      <c r="J57" s="17">
        <f>J7*Assumptions!$H6</f>
        <v>7.456546209</v>
      </c>
      <c r="K57" s="17">
        <f>K7*Assumptions!$H6</f>
        <v>7.678005631</v>
      </c>
      <c r="L57" s="17">
        <f>L7*Assumptions!$H6</f>
        <v>7.906042399</v>
      </c>
      <c r="M57" s="17">
        <f>M7*Assumptions!$H6</f>
        <v>8.140851858</v>
      </c>
      <c r="N57" s="17">
        <f>N7*Assumptions!$H6</f>
        <v>8.382635158</v>
      </c>
      <c r="O57" s="17">
        <f>O7*Assumptions!$H6</f>
        <v>8.631599422</v>
      </c>
      <c r="P57" s="17">
        <f>P7*Assumptions!$H6</f>
        <v>8.887957925</v>
      </c>
      <c r="Q57" s="17">
        <f>Q7*Assumptions!$H6</f>
        <v>9.151930276</v>
      </c>
      <c r="R57" s="17">
        <f>R7*Assumptions!$H6</f>
        <v>9.423742605</v>
      </c>
      <c r="S57" s="17">
        <f>S7*Assumptions!$H6</f>
        <v>9.70362776</v>
      </c>
      <c r="T57" s="17">
        <f>T7*Assumptions!$H6</f>
        <v>9.991825505</v>
      </c>
      <c r="U57" s="17">
        <f>U7*Assumptions!$H6</f>
        <v>10.28858272</v>
      </c>
      <c r="V57" s="17">
        <f>V7*Assumptions!$H6</f>
        <v>10.59415363</v>
      </c>
      <c r="W57" s="17">
        <f>W7*Assumptions!$H6</f>
        <v>10.90879999</v>
      </c>
      <c r="X57" s="17">
        <f>X7*Assumptions!$H6</f>
        <v>11.23279135</v>
      </c>
      <c r="Y57" s="17">
        <f>Y7*Assumptions!$H6</f>
        <v>11.56640525</v>
      </c>
    </row>
    <row r="59">
      <c r="A59" s="15" t="s">
        <v>31</v>
      </c>
    </row>
    <row r="60">
      <c r="A60" s="8" t="s">
        <v>32</v>
      </c>
      <c r="B60" s="17">
        <f>B3*Assumptions!$I2</f>
        <v>0</v>
      </c>
      <c r="C60" s="17">
        <f>C3*Assumptions!$I2</f>
        <v>0</v>
      </c>
      <c r="D60" s="17">
        <f>D3*Assumptions!$I2</f>
        <v>0</v>
      </c>
      <c r="E60" s="17">
        <f>E3*Assumptions!$I2</f>
        <v>0</v>
      </c>
      <c r="F60" s="17">
        <f>F3*Assumptions!$I2</f>
        <v>0</v>
      </c>
      <c r="G60" s="17">
        <f>G3*Assumptions!$I2</f>
        <v>0</v>
      </c>
      <c r="H60" s="17">
        <f>H3*Assumptions!$I2</f>
        <v>0</v>
      </c>
      <c r="I60" s="17">
        <f>I3*Assumptions!$I2</f>
        <v>0</v>
      </c>
      <c r="J60" s="17">
        <f>J3*Assumptions!$I2</f>
        <v>0</v>
      </c>
      <c r="K60" s="17">
        <f>K3*Assumptions!$I2</f>
        <v>0</v>
      </c>
      <c r="L60" s="17">
        <f>L3*Assumptions!$I2</f>
        <v>0</v>
      </c>
      <c r="M60" s="17">
        <f>M3*Assumptions!$I2</f>
        <v>0</v>
      </c>
      <c r="N60" s="17">
        <f>N3*Assumptions!$I2</f>
        <v>0</v>
      </c>
      <c r="O60" s="17">
        <f>O3*Assumptions!$I2</f>
        <v>0</v>
      </c>
      <c r="P60" s="17">
        <f>P3*Assumptions!$I2</f>
        <v>0</v>
      </c>
      <c r="Q60" s="17">
        <f>Q3*Assumptions!$I2</f>
        <v>0</v>
      </c>
      <c r="R60" s="17">
        <f>R3*Assumptions!$I2</f>
        <v>0</v>
      </c>
      <c r="S60" s="17">
        <f>S3*Assumptions!$I2</f>
        <v>0</v>
      </c>
      <c r="T60" s="17">
        <f>T3*Assumptions!$I2</f>
        <v>0</v>
      </c>
      <c r="U60" s="17">
        <f>U3*Assumptions!$I2</f>
        <v>0</v>
      </c>
      <c r="V60" s="17">
        <f>V3*Assumptions!$I2</f>
        <v>0</v>
      </c>
      <c r="W60" s="17">
        <f>W3*Assumptions!$I2</f>
        <v>0</v>
      </c>
      <c r="X60" s="17">
        <f>X3*Assumptions!$I2</f>
        <v>0</v>
      </c>
      <c r="Y60" s="17">
        <f>Y3*Assumptions!$I2</f>
        <v>0</v>
      </c>
    </row>
    <row r="61">
      <c r="A61" s="8" t="s">
        <v>33</v>
      </c>
      <c r="B61" s="17">
        <f>B4*Assumptions!$I3</f>
        <v>0</v>
      </c>
      <c r="C61" s="17">
        <f>C4*Assumptions!$I3</f>
        <v>0</v>
      </c>
      <c r="D61" s="17">
        <f>D4*Assumptions!$I3</f>
        <v>0</v>
      </c>
      <c r="E61" s="17">
        <f>E4*Assumptions!$I3</f>
        <v>0</v>
      </c>
      <c r="F61" s="17">
        <f>F4*Assumptions!$I3</f>
        <v>0</v>
      </c>
      <c r="G61" s="17">
        <f>G4*Assumptions!$I3</f>
        <v>0</v>
      </c>
      <c r="H61" s="17">
        <f>H4*Assumptions!$I3</f>
        <v>0</v>
      </c>
      <c r="I61" s="17">
        <f>I4*Assumptions!$I3</f>
        <v>0</v>
      </c>
      <c r="J61" s="17">
        <f>J4*Assumptions!$I3</f>
        <v>0</v>
      </c>
      <c r="K61" s="17">
        <f>K4*Assumptions!$I3</f>
        <v>0</v>
      </c>
      <c r="L61" s="17">
        <f>L4*Assumptions!$I3</f>
        <v>0</v>
      </c>
      <c r="M61" s="17">
        <f>M4*Assumptions!$I3</f>
        <v>0</v>
      </c>
      <c r="N61" s="17">
        <f>N4*Assumptions!$I3</f>
        <v>0</v>
      </c>
      <c r="O61" s="17">
        <f>O4*Assumptions!$I3</f>
        <v>0</v>
      </c>
      <c r="P61" s="17">
        <f>P4*Assumptions!$I3</f>
        <v>0</v>
      </c>
      <c r="Q61" s="17">
        <f>Q4*Assumptions!$I3</f>
        <v>0</v>
      </c>
      <c r="R61" s="17">
        <f>R4*Assumptions!$I3</f>
        <v>0</v>
      </c>
      <c r="S61" s="17">
        <f>S4*Assumptions!$I3</f>
        <v>0</v>
      </c>
      <c r="T61" s="17">
        <f>T4*Assumptions!$I3</f>
        <v>0</v>
      </c>
      <c r="U61" s="17">
        <f>U4*Assumptions!$I3</f>
        <v>0</v>
      </c>
      <c r="V61" s="17">
        <f>V4*Assumptions!$I3</f>
        <v>0</v>
      </c>
      <c r="W61" s="17">
        <f>W4*Assumptions!$I3</f>
        <v>0</v>
      </c>
      <c r="X61" s="17">
        <f>X4*Assumptions!$I3</f>
        <v>0</v>
      </c>
      <c r="Y61" s="17">
        <f>Y4*Assumptions!$I3</f>
        <v>0</v>
      </c>
    </row>
    <row r="62">
      <c r="A62" s="8" t="s">
        <v>34</v>
      </c>
      <c r="B62" s="17">
        <f>B5*Assumptions!$I4</f>
        <v>0</v>
      </c>
      <c r="C62" s="17">
        <f>C5*Assumptions!$I4</f>
        <v>0</v>
      </c>
      <c r="D62" s="17">
        <f>D5*Assumptions!$I4</f>
        <v>0</v>
      </c>
      <c r="E62" s="17">
        <f>E5*Assumptions!$I4</f>
        <v>0</v>
      </c>
      <c r="F62" s="17">
        <f>F5*Assumptions!$I4</f>
        <v>0</v>
      </c>
      <c r="G62" s="17">
        <f>G5*Assumptions!$I4</f>
        <v>0</v>
      </c>
      <c r="H62" s="17">
        <f>H5*Assumptions!$I4</f>
        <v>0</v>
      </c>
      <c r="I62" s="17">
        <f>I5*Assumptions!$I4</f>
        <v>0</v>
      </c>
      <c r="J62" s="17">
        <f>J5*Assumptions!$I4</f>
        <v>0</v>
      </c>
      <c r="K62" s="17">
        <f>K5*Assumptions!$I4</f>
        <v>0</v>
      </c>
      <c r="L62" s="17">
        <f>L5*Assumptions!$I4</f>
        <v>0</v>
      </c>
      <c r="M62" s="17">
        <f>M5*Assumptions!$I4</f>
        <v>0</v>
      </c>
      <c r="N62" s="17">
        <f>N5*Assumptions!$I4</f>
        <v>0</v>
      </c>
      <c r="O62" s="17">
        <f>O5*Assumptions!$I4</f>
        <v>0</v>
      </c>
      <c r="P62" s="17">
        <f>P5*Assumptions!$I4</f>
        <v>0</v>
      </c>
      <c r="Q62" s="17">
        <f>Q5*Assumptions!$I4</f>
        <v>0</v>
      </c>
      <c r="R62" s="17">
        <f>R5*Assumptions!$I4</f>
        <v>0</v>
      </c>
      <c r="S62" s="17">
        <f>S5*Assumptions!$I4</f>
        <v>0</v>
      </c>
      <c r="T62" s="17">
        <f>T5*Assumptions!$I4</f>
        <v>0</v>
      </c>
      <c r="U62" s="17">
        <f>U5*Assumptions!$I4</f>
        <v>0</v>
      </c>
      <c r="V62" s="17">
        <f>V5*Assumptions!$I4</f>
        <v>0</v>
      </c>
      <c r="W62" s="17">
        <f>W5*Assumptions!$I4</f>
        <v>0</v>
      </c>
      <c r="X62" s="17">
        <f>X5*Assumptions!$I4</f>
        <v>0</v>
      </c>
      <c r="Y62" s="17">
        <f>Y5*Assumptions!$I4</f>
        <v>0</v>
      </c>
    </row>
    <row r="63">
      <c r="A63" s="8" t="s">
        <v>35</v>
      </c>
      <c r="B63" s="17">
        <f>B6*Assumptions!$I5</f>
        <v>2.25</v>
      </c>
      <c r="C63" s="17">
        <f>C6*Assumptions!$I5</f>
        <v>2.2725</v>
      </c>
      <c r="D63" s="17">
        <f>D6*Assumptions!$I5</f>
        <v>2.295225</v>
      </c>
      <c r="E63" s="17">
        <f>E6*Assumptions!$I5</f>
        <v>2.31817725</v>
      </c>
      <c r="F63" s="17">
        <f>F6*Assumptions!$I5</f>
        <v>2.341359023</v>
      </c>
      <c r="G63" s="17">
        <f>G6*Assumptions!$I5</f>
        <v>2.364772613</v>
      </c>
      <c r="H63" s="17">
        <f>H6*Assumptions!$I5</f>
        <v>2.388420339</v>
      </c>
      <c r="I63" s="17">
        <f>I6*Assumptions!$I5</f>
        <v>2.412304542</v>
      </c>
      <c r="J63" s="17">
        <f>J6*Assumptions!$I5</f>
        <v>2.436427588</v>
      </c>
      <c r="K63" s="17">
        <f>K6*Assumptions!$I5</f>
        <v>2.460791864</v>
      </c>
      <c r="L63" s="17">
        <f>L6*Assumptions!$I5</f>
        <v>2.485399782</v>
      </c>
      <c r="M63" s="17">
        <f>M6*Assumptions!$I5</f>
        <v>2.51025378</v>
      </c>
      <c r="N63" s="17">
        <f>N6*Assumptions!$I5</f>
        <v>2.535356318</v>
      </c>
      <c r="O63" s="17">
        <f>O6*Assumptions!$I5</f>
        <v>2.560709881</v>
      </c>
      <c r="P63" s="17">
        <f>P6*Assumptions!$I5</f>
        <v>2.58631698</v>
      </c>
      <c r="Q63" s="17">
        <f>Q6*Assumptions!$I5</f>
        <v>2.61218015</v>
      </c>
      <c r="R63" s="17">
        <f>R6*Assumptions!$I5</f>
        <v>2.638301951</v>
      </c>
      <c r="S63" s="17">
        <f>S6*Assumptions!$I5</f>
        <v>2.664684971</v>
      </c>
      <c r="T63" s="17">
        <f>T6*Assumptions!$I5</f>
        <v>2.69133182</v>
      </c>
      <c r="U63" s="17">
        <f>U6*Assumptions!$I5</f>
        <v>2.718245138</v>
      </c>
      <c r="V63" s="17">
        <f>V6*Assumptions!$I5</f>
        <v>2.74542759</v>
      </c>
      <c r="W63" s="17">
        <f>W6*Assumptions!$I5</f>
        <v>2.772881866</v>
      </c>
      <c r="X63" s="17">
        <f>X6*Assumptions!$I5</f>
        <v>2.800610684</v>
      </c>
      <c r="Y63" s="17">
        <f>Y6*Assumptions!$I5</f>
        <v>2.828616791</v>
      </c>
    </row>
    <row r="64">
      <c r="A64" s="8" t="s">
        <v>36</v>
      </c>
      <c r="B64" s="17">
        <f>B7*Assumptions!$I6</f>
        <v>0</v>
      </c>
      <c r="C64" s="17">
        <f>C7*Assumptions!$I6</f>
        <v>0</v>
      </c>
      <c r="D64" s="17">
        <f>D7*Assumptions!$I6</f>
        <v>0</v>
      </c>
      <c r="E64" s="17">
        <f>E7*Assumptions!$I6</f>
        <v>0</v>
      </c>
      <c r="F64" s="17">
        <f>F7*Assumptions!$I6</f>
        <v>0</v>
      </c>
      <c r="G64" s="17">
        <f>G7*Assumptions!$I6</f>
        <v>0</v>
      </c>
      <c r="H64" s="17">
        <f>H7*Assumptions!$I6</f>
        <v>0</v>
      </c>
      <c r="I64" s="17">
        <f>I7*Assumptions!$I6</f>
        <v>0</v>
      </c>
      <c r="J64" s="17">
        <f>J7*Assumptions!$I6</f>
        <v>0</v>
      </c>
      <c r="K64" s="17">
        <f>K7*Assumptions!$I6</f>
        <v>0</v>
      </c>
      <c r="L64" s="17">
        <f>L7*Assumptions!$I6</f>
        <v>0</v>
      </c>
      <c r="M64" s="17">
        <f>M7*Assumptions!$I6</f>
        <v>0</v>
      </c>
      <c r="N64" s="17">
        <f>N7*Assumptions!$I6</f>
        <v>0</v>
      </c>
      <c r="O64" s="17">
        <f>O7*Assumptions!$I6</f>
        <v>0</v>
      </c>
      <c r="P64" s="17">
        <f>P7*Assumptions!$I6</f>
        <v>0</v>
      </c>
      <c r="Q64" s="17">
        <f>Q7*Assumptions!$I6</f>
        <v>0</v>
      </c>
      <c r="R64" s="17">
        <f>R7*Assumptions!$I6</f>
        <v>0</v>
      </c>
      <c r="S64" s="17">
        <f>S7*Assumptions!$I6</f>
        <v>0</v>
      </c>
      <c r="T64" s="17">
        <f>T7*Assumptions!$I6</f>
        <v>0</v>
      </c>
      <c r="U64" s="17">
        <f>U7*Assumptions!$I6</f>
        <v>0</v>
      </c>
      <c r="V64" s="17">
        <f>V7*Assumptions!$I6</f>
        <v>0</v>
      </c>
      <c r="W64" s="17">
        <f>W7*Assumptions!$I6</f>
        <v>0</v>
      </c>
      <c r="X64" s="17">
        <f>X7*Assumptions!$I6</f>
        <v>0</v>
      </c>
      <c r="Y64" s="17">
        <f>Y7*Assumptions!$I6</f>
        <v>0</v>
      </c>
    </row>
    <row r="66">
      <c r="A66" s="18" t="s">
        <v>80</v>
      </c>
    </row>
    <row r="67">
      <c r="A67" s="8" t="s">
        <v>24</v>
      </c>
      <c r="B67" s="17">
        <f t="shared" ref="B67:Y67" si="1">SUM(B11:B15)</f>
        <v>82.8</v>
      </c>
      <c r="C67" s="17">
        <f t="shared" si="1"/>
        <v>84.57008</v>
      </c>
      <c r="D67" s="17">
        <f t="shared" si="1"/>
        <v>86.38010977</v>
      </c>
      <c r="E67" s="17">
        <f t="shared" si="1"/>
        <v>88.2310355</v>
      </c>
      <c r="F67" s="17">
        <f t="shared" si="1"/>
        <v>90.12382681</v>
      </c>
      <c r="G67" s="17">
        <f t="shared" si="1"/>
        <v>92.05947734</v>
      </c>
      <c r="H67" s="17">
        <f t="shared" si="1"/>
        <v>94.03900538</v>
      </c>
      <c r="I67" s="17">
        <f t="shared" si="1"/>
        <v>96.06345449</v>
      </c>
      <c r="J67" s="17">
        <f t="shared" si="1"/>
        <v>98.13389415</v>
      </c>
      <c r="K67" s="17">
        <f t="shared" si="1"/>
        <v>100.2514205</v>
      </c>
      <c r="L67" s="17">
        <f t="shared" si="1"/>
        <v>102.4171568</v>
      </c>
      <c r="M67" s="17">
        <f t="shared" si="1"/>
        <v>104.6322545</v>
      </c>
      <c r="N67" s="17">
        <f t="shared" si="1"/>
        <v>106.8978938</v>
      </c>
      <c r="O67" s="17">
        <f t="shared" si="1"/>
        <v>109.2152841</v>
      </c>
      <c r="P67" s="17">
        <f t="shared" si="1"/>
        <v>111.5856653</v>
      </c>
      <c r="Q67" s="17">
        <f t="shared" si="1"/>
        <v>114.0103082</v>
      </c>
      <c r="R67" s="17">
        <f t="shared" si="1"/>
        <v>116.4905153</v>
      </c>
      <c r="S67" s="17">
        <f t="shared" si="1"/>
        <v>119.027622</v>
      </c>
      <c r="T67" s="17">
        <f t="shared" si="1"/>
        <v>121.6229971</v>
      </c>
      <c r="U67" s="17">
        <f t="shared" si="1"/>
        <v>124.2780437</v>
      </c>
      <c r="V67" s="17">
        <f t="shared" si="1"/>
        <v>126.9942001</v>
      </c>
      <c r="W67" s="17">
        <f t="shared" si="1"/>
        <v>129.7729411</v>
      </c>
      <c r="X67" s="17">
        <f t="shared" si="1"/>
        <v>132.6157784</v>
      </c>
      <c r="Y67" s="17">
        <f t="shared" si="1"/>
        <v>135.5242618</v>
      </c>
    </row>
    <row r="68">
      <c r="A68" s="8" t="s">
        <v>25</v>
      </c>
      <c r="B68" s="17">
        <f t="shared" ref="B68:Y68" si="2">SUM(B18:B22)</f>
        <v>73.65</v>
      </c>
      <c r="C68" s="17">
        <f t="shared" si="2"/>
        <v>75.24381</v>
      </c>
      <c r="D68" s="17">
        <f t="shared" si="2"/>
        <v>76.87410809</v>
      </c>
      <c r="E68" s="17">
        <f t="shared" si="2"/>
        <v>78.54177167</v>
      </c>
      <c r="F68" s="17">
        <f t="shared" si="2"/>
        <v>80.24770023</v>
      </c>
      <c r="G68" s="17">
        <f t="shared" si="2"/>
        <v>81.99281584</v>
      </c>
      <c r="H68" s="17">
        <f t="shared" si="2"/>
        <v>83.77806379</v>
      </c>
      <c r="I68" s="17">
        <f t="shared" si="2"/>
        <v>85.60441318</v>
      </c>
      <c r="J68" s="17">
        <f t="shared" si="2"/>
        <v>87.47285758</v>
      </c>
      <c r="K68" s="17">
        <f t="shared" si="2"/>
        <v>89.3844156</v>
      </c>
      <c r="L68" s="17">
        <f t="shared" si="2"/>
        <v>91.3401316</v>
      </c>
      <c r="M68" s="17">
        <f t="shared" si="2"/>
        <v>93.34107638</v>
      </c>
      <c r="N68" s="17">
        <f t="shared" si="2"/>
        <v>95.3883478</v>
      </c>
      <c r="O68" s="17">
        <f t="shared" si="2"/>
        <v>97.48307157</v>
      </c>
      <c r="P68" s="17">
        <f t="shared" si="2"/>
        <v>99.62640194</v>
      </c>
      <c r="Q68" s="17">
        <f t="shared" si="2"/>
        <v>101.8195225</v>
      </c>
      <c r="R68" s="17">
        <f t="shared" si="2"/>
        <v>104.0636467</v>
      </c>
      <c r="S68" s="17">
        <f t="shared" si="2"/>
        <v>106.3600193</v>
      </c>
      <c r="T68" s="17">
        <f t="shared" si="2"/>
        <v>108.7099163</v>
      </c>
      <c r="U68" s="17">
        <f t="shared" si="2"/>
        <v>111.1146464</v>
      </c>
      <c r="V68" s="17">
        <f t="shared" si="2"/>
        <v>113.5755516</v>
      </c>
      <c r="W68" s="17">
        <f t="shared" si="2"/>
        <v>116.0940083</v>
      </c>
      <c r="X68" s="17">
        <f t="shared" si="2"/>
        <v>118.671428</v>
      </c>
      <c r="Y68" s="17">
        <f t="shared" si="2"/>
        <v>121.3092582</v>
      </c>
    </row>
    <row r="69">
      <c r="A69" s="8" t="s">
        <v>26</v>
      </c>
      <c r="B69" s="17">
        <f t="shared" ref="B69:Y69" si="3">SUM(B25:B29)</f>
        <v>11.07</v>
      </c>
      <c r="C69" s="17">
        <f t="shared" si="3"/>
        <v>11.300339</v>
      </c>
      <c r="D69" s="17">
        <f t="shared" si="3"/>
        <v>11.53571598</v>
      </c>
      <c r="E69" s="17">
        <f t="shared" si="3"/>
        <v>11.77624624</v>
      </c>
      <c r="F69" s="17">
        <f t="shared" si="3"/>
        <v>12.02204783</v>
      </c>
      <c r="G69" s="17">
        <f t="shared" si="3"/>
        <v>12.27324164</v>
      </c>
      <c r="H69" s="17">
        <f t="shared" si="3"/>
        <v>12.52995142</v>
      </c>
      <c r="I69" s="17">
        <f t="shared" si="3"/>
        <v>12.79230393</v>
      </c>
      <c r="J69" s="17">
        <f t="shared" si="3"/>
        <v>13.06042894</v>
      </c>
      <c r="K69" s="17">
        <f t="shared" si="3"/>
        <v>13.33445934</v>
      </c>
      <c r="L69" s="17">
        <f t="shared" si="3"/>
        <v>13.61453123</v>
      </c>
      <c r="M69" s="17">
        <f t="shared" si="3"/>
        <v>13.90078398</v>
      </c>
      <c r="N69" s="17">
        <f t="shared" si="3"/>
        <v>14.19336031</v>
      </c>
      <c r="O69" s="17">
        <f t="shared" si="3"/>
        <v>14.49240638</v>
      </c>
      <c r="P69" s="17">
        <f t="shared" si="3"/>
        <v>14.79807188</v>
      </c>
      <c r="Q69" s="17">
        <f t="shared" si="3"/>
        <v>15.11051013</v>
      </c>
      <c r="R69" s="17">
        <f t="shared" si="3"/>
        <v>15.42987814</v>
      </c>
      <c r="S69" s="17">
        <f t="shared" si="3"/>
        <v>15.75633672</v>
      </c>
      <c r="T69" s="17">
        <f t="shared" si="3"/>
        <v>16.09005059</v>
      </c>
      <c r="U69" s="17">
        <f t="shared" si="3"/>
        <v>16.43118846</v>
      </c>
      <c r="V69" s="17">
        <f t="shared" si="3"/>
        <v>16.77992312</v>
      </c>
      <c r="W69" s="17">
        <f t="shared" si="3"/>
        <v>17.13643159</v>
      </c>
      <c r="X69" s="17">
        <f t="shared" si="3"/>
        <v>17.50089517</v>
      </c>
      <c r="Y69" s="17">
        <f t="shared" si="3"/>
        <v>17.87349958</v>
      </c>
    </row>
    <row r="70">
      <c r="A70" s="8" t="s">
        <v>27</v>
      </c>
      <c r="B70" s="17">
        <f t="shared" ref="B70:Y70" si="4">SUM(B32:B36)</f>
        <v>17.06</v>
      </c>
      <c r="C70" s="17">
        <f t="shared" si="4"/>
        <v>17.448554</v>
      </c>
      <c r="D70" s="17">
        <f t="shared" si="4"/>
        <v>17.84648435</v>
      </c>
      <c r="E70" s="17">
        <f t="shared" si="4"/>
        <v>18.25402833</v>
      </c>
      <c r="F70" s="17">
        <f t="shared" si="4"/>
        <v>18.67142947</v>
      </c>
      <c r="G70" s="17">
        <f t="shared" si="4"/>
        <v>19.0989377</v>
      </c>
      <c r="H70" s="17">
        <f t="shared" si="4"/>
        <v>19.53680956</v>
      </c>
      <c r="I70" s="17">
        <f t="shared" si="4"/>
        <v>19.98530834</v>
      </c>
      <c r="J70" s="17">
        <f t="shared" si="4"/>
        <v>20.4447043</v>
      </c>
      <c r="K70" s="17">
        <f t="shared" si="4"/>
        <v>20.91527481</v>
      </c>
      <c r="L70" s="17">
        <f t="shared" si="4"/>
        <v>21.39730462</v>
      </c>
      <c r="M70" s="17">
        <f t="shared" si="4"/>
        <v>21.89108597</v>
      </c>
      <c r="N70" s="17">
        <f t="shared" si="4"/>
        <v>22.39691887</v>
      </c>
      <c r="O70" s="17">
        <f t="shared" si="4"/>
        <v>22.91511128</v>
      </c>
      <c r="P70" s="17">
        <f t="shared" si="4"/>
        <v>23.44597933</v>
      </c>
      <c r="Q70" s="17">
        <f t="shared" si="4"/>
        <v>23.98984753</v>
      </c>
      <c r="R70" s="17">
        <f t="shared" si="4"/>
        <v>24.54704903</v>
      </c>
      <c r="S70" s="17">
        <f t="shared" si="4"/>
        <v>25.11792583</v>
      </c>
      <c r="T70" s="17">
        <f t="shared" si="4"/>
        <v>25.70282903</v>
      </c>
      <c r="U70" s="17">
        <f t="shared" si="4"/>
        <v>26.30211909</v>
      </c>
      <c r="V70" s="17">
        <f t="shared" si="4"/>
        <v>26.91616607</v>
      </c>
      <c r="W70" s="17">
        <f t="shared" si="4"/>
        <v>27.54534991</v>
      </c>
      <c r="X70" s="17">
        <f t="shared" si="4"/>
        <v>28.19006067</v>
      </c>
      <c r="Y70" s="17">
        <f t="shared" si="4"/>
        <v>28.85069886</v>
      </c>
    </row>
    <row r="71">
      <c r="A71" s="8" t="s">
        <v>28</v>
      </c>
      <c r="B71" s="17">
        <f t="shared" ref="B71:Y71" si="5">SUM(B39:B43)</f>
        <v>18.9</v>
      </c>
      <c r="C71" s="17">
        <f t="shared" si="5"/>
        <v>19.32223</v>
      </c>
      <c r="D71" s="17">
        <f t="shared" si="5"/>
        <v>19.75435733</v>
      </c>
      <c r="E71" s="17">
        <f t="shared" si="5"/>
        <v>20.19662573</v>
      </c>
      <c r="F71" s="17">
        <f t="shared" si="5"/>
        <v>20.64928521</v>
      </c>
      <c r="G71" s="17">
        <f t="shared" si="5"/>
        <v>21.11259226</v>
      </c>
      <c r="H71" s="17">
        <f t="shared" si="5"/>
        <v>21.58680997</v>
      </c>
      <c r="I71" s="17">
        <f t="shared" si="5"/>
        <v>22.07220824</v>
      </c>
      <c r="J71" s="17">
        <f t="shared" si="5"/>
        <v>22.56906397</v>
      </c>
      <c r="K71" s="17">
        <f t="shared" si="5"/>
        <v>23.07766123</v>
      </c>
      <c r="L71" s="17">
        <f t="shared" si="5"/>
        <v>23.59829146</v>
      </c>
      <c r="M71" s="17">
        <f t="shared" si="5"/>
        <v>24.13125365</v>
      </c>
      <c r="N71" s="17">
        <f t="shared" si="5"/>
        <v>24.67685458</v>
      </c>
      <c r="O71" s="17">
        <f t="shared" si="5"/>
        <v>25.23540902</v>
      </c>
      <c r="P71" s="17">
        <f t="shared" si="5"/>
        <v>25.8072399</v>
      </c>
      <c r="Q71" s="17">
        <f t="shared" si="5"/>
        <v>26.39267861</v>
      </c>
      <c r="R71" s="17">
        <f t="shared" si="5"/>
        <v>26.99206516</v>
      </c>
      <c r="S71" s="17">
        <f t="shared" si="5"/>
        <v>27.60574844</v>
      </c>
      <c r="T71" s="17">
        <f t="shared" si="5"/>
        <v>28.23408648</v>
      </c>
      <c r="U71" s="17">
        <f t="shared" si="5"/>
        <v>28.87744665</v>
      </c>
      <c r="V71" s="17">
        <f t="shared" si="5"/>
        <v>29.53620597</v>
      </c>
      <c r="W71" s="17">
        <f t="shared" si="5"/>
        <v>30.21075133</v>
      </c>
      <c r="X71" s="17">
        <f t="shared" si="5"/>
        <v>30.90147977</v>
      </c>
      <c r="Y71" s="17">
        <f t="shared" si="5"/>
        <v>31.60879875</v>
      </c>
    </row>
    <row r="72">
      <c r="A72" s="8" t="s">
        <v>29</v>
      </c>
      <c r="B72" s="17">
        <f t="shared" ref="B72:Y72" si="6">SUM(B46:B50)</f>
        <v>13.9</v>
      </c>
      <c r="C72" s="17">
        <f t="shared" si="6"/>
        <v>14.22563</v>
      </c>
      <c r="D72" s="17">
        <f t="shared" si="6"/>
        <v>14.55929185</v>
      </c>
      <c r="E72" s="17">
        <f t="shared" si="6"/>
        <v>14.90119328</v>
      </c>
      <c r="F72" s="17">
        <f t="shared" si="6"/>
        <v>15.2515476</v>
      </c>
      <c r="G72" s="17">
        <f t="shared" si="6"/>
        <v>15.61057388</v>
      </c>
      <c r="H72" s="17">
        <f t="shared" si="6"/>
        <v>15.97849707</v>
      </c>
      <c r="I72" s="17">
        <f t="shared" si="6"/>
        <v>16.35554822</v>
      </c>
      <c r="J72" s="17">
        <f t="shared" si="6"/>
        <v>16.7419646</v>
      </c>
      <c r="K72" s="17">
        <f t="shared" si="6"/>
        <v>17.13798989</v>
      </c>
      <c r="L72" s="17">
        <f t="shared" si="6"/>
        <v>17.54387436</v>
      </c>
      <c r="M72" s="17">
        <f t="shared" si="6"/>
        <v>17.95987506</v>
      </c>
      <c r="N72" s="17">
        <f t="shared" si="6"/>
        <v>18.386256</v>
      </c>
      <c r="O72" s="17">
        <f t="shared" si="6"/>
        <v>18.82328833</v>
      </c>
      <c r="P72" s="17">
        <f t="shared" si="6"/>
        <v>19.27125059</v>
      </c>
      <c r="Q72" s="17">
        <f t="shared" si="6"/>
        <v>19.73042884</v>
      </c>
      <c r="R72" s="17">
        <f t="shared" si="6"/>
        <v>20.20111694</v>
      </c>
      <c r="S72" s="17">
        <f t="shared" si="6"/>
        <v>20.68361673</v>
      </c>
      <c r="T72" s="17">
        <f t="shared" si="6"/>
        <v>21.17823827</v>
      </c>
      <c r="U72" s="17">
        <f t="shared" si="6"/>
        <v>21.68530005</v>
      </c>
      <c r="V72" s="17">
        <f t="shared" si="6"/>
        <v>22.20512924</v>
      </c>
      <c r="W72" s="17">
        <f t="shared" si="6"/>
        <v>22.73806194</v>
      </c>
      <c r="X72" s="17">
        <f t="shared" si="6"/>
        <v>23.28444343</v>
      </c>
      <c r="Y72" s="17">
        <f t="shared" si="6"/>
        <v>23.84462839</v>
      </c>
    </row>
    <row r="73">
      <c r="A73" s="8" t="s">
        <v>30</v>
      </c>
      <c r="B73" s="17">
        <f t="shared" ref="B73:Y73" si="7">SUM(B53:B57)</f>
        <v>20.7</v>
      </c>
      <c r="C73" s="17">
        <f t="shared" si="7"/>
        <v>21.18899</v>
      </c>
      <c r="D73" s="17">
        <f t="shared" si="7"/>
        <v>21.68983604</v>
      </c>
      <c r="E73" s="17">
        <f t="shared" si="7"/>
        <v>22.20283371</v>
      </c>
      <c r="F73" s="17">
        <f t="shared" si="7"/>
        <v>22.72828618</v>
      </c>
      <c r="G73" s="17">
        <f t="shared" si="7"/>
        <v>23.26650438</v>
      </c>
      <c r="H73" s="17">
        <f t="shared" si="7"/>
        <v>23.81780725</v>
      </c>
      <c r="I73" s="17">
        <f t="shared" si="7"/>
        <v>24.38252192</v>
      </c>
      <c r="J73" s="17">
        <f t="shared" si="7"/>
        <v>24.96098391</v>
      </c>
      <c r="K73" s="17">
        <f t="shared" si="7"/>
        <v>25.55353741</v>
      </c>
      <c r="L73" s="17">
        <f t="shared" si="7"/>
        <v>26.16053546</v>
      </c>
      <c r="M73" s="17">
        <f t="shared" si="7"/>
        <v>26.78234017</v>
      </c>
      <c r="N73" s="17">
        <f t="shared" si="7"/>
        <v>27.41932302</v>
      </c>
      <c r="O73" s="17">
        <f t="shared" si="7"/>
        <v>28.07186507</v>
      </c>
      <c r="P73" s="17">
        <f t="shared" si="7"/>
        <v>28.7403572</v>
      </c>
      <c r="Q73" s="17">
        <f t="shared" si="7"/>
        <v>29.42520042</v>
      </c>
      <c r="R73" s="17">
        <f t="shared" si="7"/>
        <v>30.12680607</v>
      </c>
      <c r="S73" s="17">
        <f t="shared" si="7"/>
        <v>30.84559617</v>
      </c>
      <c r="T73" s="17">
        <f t="shared" si="7"/>
        <v>31.58200365</v>
      </c>
      <c r="U73" s="17">
        <f t="shared" si="7"/>
        <v>32.33647264</v>
      </c>
      <c r="V73" s="17">
        <f t="shared" si="7"/>
        <v>33.10945882</v>
      </c>
      <c r="W73" s="17">
        <f t="shared" si="7"/>
        <v>33.90142965</v>
      </c>
      <c r="X73" s="17">
        <f t="shared" si="7"/>
        <v>34.71286476</v>
      </c>
      <c r="Y73" s="17">
        <f t="shared" si="7"/>
        <v>35.54425622</v>
      </c>
    </row>
    <row r="74">
      <c r="A74" s="8" t="s">
        <v>31</v>
      </c>
      <c r="B74" s="17">
        <f t="shared" ref="B74:Y74" si="8">SUM(B60:B64)</f>
        <v>2.25</v>
      </c>
      <c r="C74" s="17">
        <f t="shared" si="8"/>
        <v>2.2725</v>
      </c>
      <c r="D74" s="17">
        <f t="shared" si="8"/>
        <v>2.295225</v>
      </c>
      <c r="E74" s="17">
        <f t="shared" si="8"/>
        <v>2.31817725</v>
      </c>
      <c r="F74" s="17">
        <f t="shared" si="8"/>
        <v>2.341359023</v>
      </c>
      <c r="G74" s="17">
        <f t="shared" si="8"/>
        <v>2.364772613</v>
      </c>
      <c r="H74" s="17">
        <f t="shared" si="8"/>
        <v>2.388420339</v>
      </c>
      <c r="I74" s="17">
        <f t="shared" si="8"/>
        <v>2.412304542</v>
      </c>
      <c r="J74" s="17">
        <f t="shared" si="8"/>
        <v>2.436427588</v>
      </c>
      <c r="K74" s="17">
        <f t="shared" si="8"/>
        <v>2.460791864</v>
      </c>
      <c r="L74" s="17">
        <f t="shared" si="8"/>
        <v>2.485399782</v>
      </c>
      <c r="M74" s="17">
        <f t="shared" si="8"/>
        <v>2.51025378</v>
      </c>
      <c r="N74" s="17">
        <f t="shared" si="8"/>
        <v>2.535356318</v>
      </c>
      <c r="O74" s="17">
        <f t="shared" si="8"/>
        <v>2.560709881</v>
      </c>
      <c r="P74" s="17">
        <f t="shared" si="8"/>
        <v>2.58631698</v>
      </c>
      <c r="Q74" s="17">
        <f t="shared" si="8"/>
        <v>2.61218015</v>
      </c>
      <c r="R74" s="17">
        <f t="shared" si="8"/>
        <v>2.638301951</v>
      </c>
      <c r="S74" s="17">
        <f t="shared" si="8"/>
        <v>2.664684971</v>
      </c>
      <c r="T74" s="17">
        <f t="shared" si="8"/>
        <v>2.69133182</v>
      </c>
      <c r="U74" s="17">
        <f t="shared" si="8"/>
        <v>2.718245138</v>
      </c>
      <c r="V74" s="17">
        <f t="shared" si="8"/>
        <v>2.74542759</v>
      </c>
      <c r="W74" s="17">
        <f t="shared" si="8"/>
        <v>2.772881866</v>
      </c>
      <c r="X74" s="17">
        <f t="shared" si="8"/>
        <v>2.800610684</v>
      </c>
      <c r="Y74" s="17">
        <f t="shared" si="8"/>
        <v>2.828616791</v>
      </c>
    </row>
    <row r="76">
      <c r="A76" s="15" t="s">
        <v>40</v>
      </c>
    </row>
    <row r="77">
      <c r="A77" s="8" t="s">
        <v>24</v>
      </c>
      <c r="B77" s="16">
        <f>Assumptions!B16/1000</f>
        <v>110</v>
      </c>
      <c r="C77" s="17">
        <f>B77*(1+Assumptions!$C16)</f>
        <v>112.2</v>
      </c>
      <c r="D77" s="17">
        <f>C77*(1+Assumptions!$C16)</f>
        <v>114.444</v>
      </c>
      <c r="E77" s="17">
        <f>D77*(1+Assumptions!$C16)</f>
        <v>116.73288</v>
      </c>
      <c r="F77" s="17">
        <f>E77*(1+Assumptions!$C16)</f>
        <v>119.0675376</v>
      </c>
      <c r="G77" s="17">
        <f>F77*(1+Assumptions!$C16)</f>
        <v>121.4488884</v>
      </c>
      <c r="H77" s="17">
        <f>G77*(1+Assumptions!$C16)</f>
        <v>123.8778661</v>
      </c>
      <c r="I77" s="17">
        <f>H77*(1+Assumptions!$C16)</f>
        <v>126.3554234</v>
      </c>
      <c r="J77" s="17">
        <f>I77*(1+Assumptions!$C16)</f>
        <v>128.8825319</v>
      </c>
      <c r="K77" s="17">
        <f>J77*(1+Assumptions!$C16)</f>
        <v>131.4601825</v>
      </c>
      <c r="L77" s="17">
        <f>K77*(1+Assumptions!$C16)</f>
        <v>134.0893862</v>
      </c>
      <c r="M77" s="17">
        <f>L77*(1+Assumptions!$C16)</f>
        <v>136.7711739</v>
      </c>
      <c r="N77" s="17">
        <f>M77*(1+Assumptions!$C16)</f>
        <v>139.5065974</v>
      </c>
      <c r="O77" s="17">
        <f>N77*(1+Assumptions!$C16)</f>
        <v>142.2967293</v>
      </c>
      <c r="P77" s="17">
        <f>O77*(1+Assumptions!$C16)</f>
        <v>145.1426639</v>
      </c>
      <c r="Q77" s="17">
        <f>P77*(1+Assumptions!$C16)</f>
        <v>148.0455172</v>
      </c>
      <c r="R77" s="17">
        <f>Q77*(1+Assumptions!$C16)</f>
        <v>151.0064276</v>
      </c>
      <c r="S77" s="17">
        <f>R77*(1+Assumptions!$C16)</f>
        <v>154.0265561</v>
      </c>
      <c r="T77" s="17">
        <f>S77*(1+Assumptions!$C16)</f>
        <v>157.1070872</v>
      </c>
      <c r="U77" s="17">
        <f>T77*(1+Assumptions!$C16)</f>
        <v>160.249229</v>
      </c>
      <c r="V77" s="17">
        <f>U77*(1+Assumptions!$C16)</f>
        <v>163.4542136</v>
      </c>
      <c r="W77" s="17">
        <f>V77*(1+Assumptions!$C16)</f>
        <v>166.7232978</v>
      </c>
      <c r="X77" s="17">
        <f>W77*(1+Assumptions!$C16)</f>
        <v>170.0577638</v>
      </c>
      <c r="Y77" s="17">
        <f>X77*(1+Assumptions!$C16)</f>
        <v>173.4589191</v>
      </c>
    </row>
    <row r="78">
      <c r="A78" s="8" t="s">
        <v>25</v>
      </c>
      <c r="B78" s="16">
        <f>Assumptions!B17/1000</f>
        <v>80</v>
      </c>
      <c r="C78" s="17">
        <f>B78*(1+Assumptions!$C17)</f>
        <v>81.52</v>
      </c>
      <c r="D78" s="17">
        <f>C78*(1+Assumptions!$C17)</f>
        <v>83.06888</v>
      </c>
      <c r="E78" s="17">
        <f>D78*(1+Assumptions!$C17)</f>
        <v>84.64718872</v>
      </c>
      <c r="F78" s="17">
        <f>E78*(1+Assumptions!$C17)</f>
        <v>86.25548531</v>
      </c>
      <c r="G78" s="17">
        <f>F78*(1+Assumptions!$C17)</f>
        <v>87.89433953</v>
      </c>
      <c r="H78" s="17">
        <f>G78*(1+Assumptions!$C17)</f>
        <v>89.56433198</v>
      </c>
      <c r="I78" s="17">
        <f>H78*(1+Assumptions!$C17)</f>
        <v>91.26605429</v>
      </c>
      <c r="J78" s="17">
        <f>I78*(1+Assumptions!$C17)</f>
        <v>93.00010932</v>
      </c>
      <c r="K78" s="17">
        <f>J78*(1+Assumptions!$C17)</f>
        <v>94.76711139</v>
      </c>
      <c r="L78" s="17">
        <f>K78*(1+Assumptions!$C17)</f>
        <v>96.56768651</v>
      </c>
      <c r="M78" s="17">
        <f>L78*(1+Assumptions!$C17)</f>
        <v>98.40247255</v>
      </c>
      <c r="N78" s="17">
        <f>M78*(1+Assumptions!$C17)</f>
        <v>100.2721195</v>
      </c>
      <c r="O78" s="17">
        <f>N78*(1+Assumptions!$C17)</f>
        <v>102.1772898</v>
      </c>
      <c r="P78" s="17">
        <f>O78*(1+Assumptions!$C17)</f>
        <v>104.1186583</v>
      </c>
      <c r="Q78" s="17">
        <f>P78*(1+Assumptions!$C17)</f>
        <v>106.0969128</v>
      </c>
      <c r="R78" s="17">
        <f>Q78*(1+Assumptions!$C17)</f>
        <v>108.1127542</v>
      </c>
      <c r="S78" s="17">
        <f>R78*(1+Assumptions!$C17)</f>
        <v>110.1668965</v>
      </c>
      <c r="T78" s="17">
        <f>S78*(1+Assumptions!$C17)</f>
        <v>112.2600675</v>
      </c>
      <c r="U78" s="17">
        <f>T78*(1+Assumptions!$C17)</f>
        <v>114.3930088</v>
      </c>
      <c r="V78" s="17">
        <f>U78*(1+Assumptions!$C17)</f>
        <v>116.566476</v>
      </c>
      <c r="W78" s="17">
        <f>V78*(1+Assumptions!$C17)</f>
        <v>118.781239</v>
      </c>
      <c r="X78" s="17">
        <f>W78*(1+Assumptions!$C17)</f>
        <v>121.0380826</v>
      </c>
      <c r="Y78" s="17">
        <f>X78*(1+Assumptions!$C17)</f>
        <v>123.3378061</v>
      </c>
    </row>
    <row r="79">
      <c r="A79" s="8" t="s">
        <v>26</v>
      </c>
      <c r="B79" s="16">
        <f>Assumptions!B18/1000</f>
        <v>30</v>
      </c>
      <c r="C79" s="17">
        <f>B79*(1+Assumptions!$C18)</f>
        <v>30.636</v>
      </c>
      <c r="D79" s="17">
        <f>C79*(1+Assumptions!$C18)</f>
        <v>31.2854832</v>
      </c>
      <c r="E79" s="17">
        <f>D79*(1+Assumptions!$C18)</f>
        <v>31.94873544</v>
      </c>
      <c r="F79" s="17">
        <f>E79*(1+Assumptions!$C18)</f>
        <v>32.62604864</v>
      </c>
      <c r="G79" s="17">
        <f>F79*(1+Assumptions!$C18)</f>
        <v>33.31772087</v>
      </c>
      <c r="H79" s="17">
        <f>G79*(1+Assumptions!$C18)</f>
        <v>34.02405655</v>
      </c>
      <c r="I79" s="17">
        <f>H79*(1+Assumptions!$C18)</f>
        <v>34.74536655</v>
      </c>
      <c r="J79" s="17">
        <f>I79*(1+Assumptions!$C18)</f>
        <v>35.48196832</v>
      </c>
      <c r="K79" s="17">
        <f>J79*(1+Assumptions!$C18)</f>
        <v>36.23418605</v>
      </c>
      <c r="L79" s="17">
        <f>K79*(1+Assumptions!$C18)</f>
        <v>37.00235079</v>
      </c>
      <c r="M79" s="17">
        <f>L79*(1+Assumptions!$C18)</f>
        <v>37.78680063</v>
      </c>
      <c r="N79" s="17">
        <f>M79*(1+Assumptions!$C18)</f>
        <v>38.5878808</v>
      </c>
      <c r="O79" s="17">
        <f>N79*(1+Assumptions!$C18)</f>
        <v>39.40594387</v>
      </c>
      <c r="P79" s="17">
        <f>O79*(1+Assumptions!$C18)</f>
        <v>40.24134988</v>
      </c>
      <c r="Q79" s="17">
        <f>P79*(1+Assumptions!$C18)</f>
        <v>41.0944665</v>
      </c>
      <c r="R79" s="17">
        <f>Q79*(1+Assumptions!$C18)</f>
        <v>41.96566919</v>
      </c>
      <c r="S79" s="17">
        <f>R79*(1+Assumptions!$C18)</f>
        <v>42.85534138</v>
      </c>
      <c r="T79" s="17">
        <f>S79*(1+Assumptions!$C18)</f>
        <v>43.76387462</v>
      </c>
      <c r="U79" s="17">
        <f>T79*(1+Assumptions!$C18)</f>
        <v>44.69166876</v>
      </c>
      <c r="V79" s="17">
        <f>U79*(1+Assumptions!$C18)</f>
        <v>45.63913213</v>
      </c>
      <c r="W79" s="17">
        <f>V79*(1+Assumptions!$C18)</f>
        <v>46.60668174</v>
      </c>
      <c r="X79" s="17">
        <f>W79*(1+Assumptions!$C18)</f>
        <v>47.59474339</v>
      </c>
      <c r="Y79" s="17">
        <f>X79*(1+Assumptions!$C18)</f>
        <v>48.60375195</v>
      </c>
    </row>
    <row r="80">
      <c r="A80" s="8" t="s">
        <v>27</v>
      </c>
      <c r="B80" s="16">
        <f>Assumptions!B19/1000</f>
        <v>50</v>
      </c>
      <c r="C80" s="17">
        <f>B80*(1+Assumptions!$C19)</f>
        <v>51.25</v>
      </c>
      <c r="D80" s="17">
        <f>C80*(1+Assumptions!$C19)</f>
        <v>52.53125</v>
      </c>
      <c r="E80" s="17">
        <f>D80*(1+Assumptions!$C19)</f>
        <v>53.84453125</v>
      </c>
      <c r="F80" s="17">
        <f>E80*(1+Assumptions!$C19)</f>
        <v>55.19064453</v>
      </c>
      <c r="G80" s="17">
        <f>F80*(1+Assumptions!$C19)</f>
        <v>56.57041064</v>
      </c>
      <c r="H80" s="17">
        <f>G80*(1+Assumptions!$C19)</f>
        <v>57.98467091</v>
      </c>
      <c r="I80" s="17">
        <f>H80*(1+Assumptions!$C19)</f>
        <v>59.43428768</v>
      </c>
      <c r="J80" s="17">
        <f>I80*(1+Assumptions!$C19)</f>
        <v>60.92014488</v>
      </c>
      <c r="K80" s="17">
        <f>J80*(1+Assumptions!$C19)</f>
        <v>62.4431485</v>
      </c>
      <c r="L80" s="17">
        <f>K80*(1+Assumptions!$C19)</f>
        <v>64.00422721</v>
      </c>
      <c r="M80" s="17">
        <f>L80*(1+Assumptions!$C19)</f>
        <v>65.60433289</v>
      </c>
      <c r="N80" s="17">
        <f>M80*(1+Assumptions!$C19)</f>
        <v>67.24444121</v>
      </c>
      <c r="O80" s="17">
        <f>N80*(1+Assumptions!$C19)</f>
        <v>68.92555224</v>
      </c>
      <c r="P80" s="17">
        <f>O80*(1+Assumptions!$C19)</f>
        <v>70.64869105</v>
      </c>
      <c r="Q80" s="17">
        <f>P80*(1+Assumptions!$C19)</f>
        <v>72.41490832</v>
      </c>
      <c r="R80" s="17">
        <f>Q80*(1+Assumptions!$C19)</f>
        <v>74.22528103</v>
      </c>
      <c r="S80" s="17">
        <f>R80*(1+Assumptions!$C19)</f>
        <v>76.08091306</v>
      </c>
      <c r="T80" s="17">
        <f>S80*(1+Assumptions!$C19)</f>
        <v>77.98293589</v>
      </c>
      <c r="U80" s="17">
        <f>T80*(1+Assumptions!$C19)</f>
        <v>79.93250928</v>
      </c>
      <c r="V80" s="17">
        <f>U80*(1+Assumptions!$C19)</f>
        <v>81.93082201</v>
      </c>
      <c r="W80" s="17">
        <f>V80*(1+Assumptions!$C19)</f>
        <v>83.97909256</v>
      </c>
      <c r="X80" s="17">
        <f>W80*(1+Assumptions!$C19)</f>
        <v>86.07856988</v>
      </c>
      <c r="Y80" s="17">
        <f>X80*(1+Assumptions!$C19)</f>
        <v>88.23053413</v>
      </c>
    </row>
    <row r="81">
      <c r="A81" s="8" t="s">
        <v>28</v>
      </c>
      <c r="B81" s="16">
        <f>Assumptions!B20/1000</f>
        <v>19.5</v>
      </c>
      <c r="C81" s="17">
        <f>B81*(1+Assumptions!$C20)</f>
        <v>19.89</v>
      </c>
      <c r="D81" s="17">
        <f>C81*(1+Assumptions!$C20)</f>
        <v>20.2878</v>
      </c>
      <c r="E81" s="17">
        <f>D81*(1+Assumptions!$C20)</f>
        <v>20.693556</v>
      </c>
      <c r="F81" s="17">
        <f>E81*(1+Assumptions!$C20)</f>
        <v>21.10742712</v>
      </c>
      <c r="G81" s="17">
        <f>F81*(1+Assumptions!$C20)</f>
        <v>21.52957566</v>
      </c>
      <c r="H81" s="17">
        <f>G81*(1+Assumptions!$C20)</f>
        <v>21.96016718</v>
      </c>
      <c r="I81" s="17">
        <f>H81*(1+Assumptions!$C20)</f>
        <v>22.39937052</v>
      </c>
      <c r="J81" s="17">
        <f>I81*(1+Assumptions!$C20)</f>
        <v>22.84735793</v>
      </c>
      <c r="K81" s="17">
        <f>J81*(1+Assumptions!$C20)</f>
        <v>23.30430509</v>
      </c>
      <c r="L81" s="17">
        <f>K81*(1+Assumptions!$C20)</f>
        <v>23.77039119</v>
      </c>
      <c r="M81" s="17">
        <f>L81*(1+Assumptions!$C20)</f>
        <v>24.24579901</v>
      </c>
      <c r="N81" s="17">
        <f>M81*(1+Assumptions!$C20)</f>
        <v>24.73071499</v>
      </c>
      <c r="O81" s="17">
        <f>N81*(1+Assumptions!$C20)</f>
        <v>25.22532929</v>
      </c>
      <c r="P81" s="17">
        <f>O81*(1+Assumptions!$C20)</f>
        <v>25.72983588</v>
      </c>
      <c r="Q81" s="17">
        <f>P81*(1+Assumptions!$C20)</f>
        <v>26.2444326</v>
      </c>
      <c r="R81" s="17">
        <f>Q81*(1+Assumptions!$C20)</f>
        <v>26.76932125</v>
      </c>
      <c r="S81" s="17">
        <f>R81*(1+Assumptions!$C20)</f>
        <v>27.30470767</v>
      </c>
      <c r="T81" s="17">
        <f>S81*(1+Assumptions!$C20)</f>
        <v>27.85080183</v>
      </c>
      <c r="U81" s="17">
        <f>T81*(1+Assumptions!$C20)</f>
        <v>28.40781786</v>
      </c>
      <c r="V81" s="17">
        <f>U81*(1+Assumptions!$C20)</f>
        <v>28.97597422</v>
      </c>
      <c r="W81" s="17">
        <f>V81*(1+Assumptions!$C20)</f>
        <v>29.55549371</v>
      </c>
      <c r="X81" s="17">
        <f>W81*(1+Assumptions!$C20)</f>
        <v>30.14660358</v>
      </c>
      <c r="Y81" s="17">
        <f>X81*(1+Assumptions!$C20)</f>
        <v>30.74953565</v>
      </c>
    </row>
    <row r="82">
      <c r="A82" s="8" t="s">
        <v>29</v>
      </c>
      <c r="B82" s="16">
        <f>Assumptions!B21/1000</f>
        <v>15</v>
      </c>
      <c r="C82" s="17">
        <f>B82*(1+Assumptions!$C21)</f>
        <v>15.15</v>
      </c>
      <c r="D82" s="17">
        <f>C82*(1+Assumptions!$C21)</f>
        <v>15.3015</v>
      </c>
      <c r="E82" s="17">
        <f>D82*(1+Assumptions!$C21)</f>
        <v>15.454515</v>
      </c>
      <c r="F82" s="17">
        <f>E82*(1+Assumptions!$C21)</f>
        <v>15.60906015</v>
      </c>
      <c r="G82" s="17">
        <f>F82*(1+Assumptions!$C21)</f>
        <v>15.76515075</v>
      </c>
      <c r="H82" s="17">
        <f>G82*(1+Assumptions!$C21)</f>
        <v>15.92280226</v>
      </c>
      <c r="I82" s="17">
        <f>H82*(1+Assumptions!$C21)</f>
        <v>16.08203028</v>
      </c>
      <c r="J82" s="17">
        <f>I82*(1+Assumptions!$C21)</f>
        <v>16.24285058</v>
      </c>
      <c r="K82" s="17">
        <f>J82*(1+Assumptions!$C21)</f>
        <v>16.40527909</v>
      </c>
      <c r="L82" s="17">
        <f>K82*(1+Assumptions!$C21)</f>
        <v>16.56933188</v>
      </c>
      <c r="M82" s="17">
        <f>L82*(1+Assumptions!$C21)</f>
        <v>16.7350252</v>
      </c>
      <c r="N82" s="17">
        <f>M82*(1+Assumptions!$C21)</f>
        <v>16.90237545</v>
      </c>
      <c r="O82" s="17">
        <f>N82*(1+Assumptions!$C21)</f>
        <v>17.07139921</v>
      </c>
      <c r="P82" s="17">
        <f>O82*(1+Assumptions!$C21)</f>
        <v>17.2421132</v>
      </c>
      <c r="Q82" s="17">
        <f>P82*(1+Assumptions!$C21)</f>
        <v>17.41453433</v>
      </c>
      <c r="R82" s="17">
        <f>Q82*(1+Assumptions!$C21)</f>
        <v>17.58867967</v>
      </c>
      <c r="S82" s="17">
        <f>R82*(1+Assumptions!$C21)</f>
        <v>17.76456647</v>
      </c>
      <c r="T82" s="17">
        <f>S82*(1+Assumptions!$C21)</f>
        <v>17.94221214</v>
      </c>
      <c r="U82" s="17">
        <f>T82*(1+Assumptions!$C21)</f>
        <v>18.12163426</v>
      </c>
      <c r="V82" s="17">
        <f>U82*(1+Assumptions!$C21)</f>
        <v>18.3028506</v>
      </c>
      <c r="W82" s="17">
        <f>V82*(1+Assumptions!$C21)</f>
        <v>18.48587911</v>
      </c>
      <c r="X82" s="17">
        <f>W82*(1+Assumptions!$C21)</f>
        <v>18.6707379</v>
      </c>
      <c r="Y82" s="17">
        <f>X82*(1+Assumptions!$C21)</f>
        <v>18.85744528</v>
      </c>
    </row>
    <row r="83">
      <c r="A83" s="8" t="s">
        <v>30</v>
      </c>
      <c r="B83" s="16">
        <f>Assumptions!B22/1000</f>
        <v>23</v>
      </c>
      <c r="C83" s="17">
        <f>B83*(1+Assumptions!$C22)</f>
        <v>23.69</v>
      </c>
      <c r="D83" s="17">
        <f>C83*(1+Assumptions!$C22)</f>
        <v>24.4007</v>
      </c>
      <c r="E83" s="17">
        <f>D83*(1+Assumptions!$C22)</f>
        <v>25.132721</v>
      </c>
      <c r="F83" s="17">
        <f>E83*(1+Assumptions!$C22)</f>
        <v>25.88670263</v>
      </c>
      <c r="G83" s="17">
        <f>F83*(1+Assumptions!$C22)</f>
        <v>26.66330371</v>
      </c>
      <c r="H83" s="17">
        <f>G83*(1+Assumptions!$C22)</f>
        <v>27.46320282</v>
      </c>
      <c r="I83" s="17">
        <f>H83*(1+Assumptions!$C22)</f>
        <v>28.2870989</v>
      </c>
      <c r="J83" s="17">
        <f>I83*(1+Assumptions!$C22)</f>
        <v>29.13571187</v>
      </c>
      <c r="K83" s="17">
        <f>J83*(1+Assumptions!$C22)</f>
        <v>30.00978323</v>
      </c>
      <c r="L83" s="17">
        <f>K83*(1+Assumptions!$C22)</f>
        <v>30.91007672</v>
      </c>
      <c r="M83" s="17">
        <f>L83*(1+Assumptions!$C22)</f>
        <v>31.83737903</v>
      </c>
      <c r="N83" s="17">
        <f>M83*(1+Assumptions!$C22)</f>
        <v>32.7925004</v>
      </c>
      <c r="O83" s="17">
        <f>N83*(1+Assumptions!$C22)</f>
        <v>33.77627541</v>
      </c>
      <c r="P83" s="17">
        <f>O83*(1+Assumptions!$C22)</f>
        <v>34.78956367</v>
      </c>
      <c r="Q83" s="17">
        <f>P83*(1+Assumptions!$C22)</f>
        <v>35.83325058</v>
      </c>
      <c r="R83" s="17">
        <f>Q83*(1+Assumptions!$C22)</f>
        <v>36.9082481</v>
      </c>
      <c r="S83" s="17">
        <f>R83*(1+Assumptions!$C22)</f>
        <v>38.01549554</v>
      </c>
      <c r="T83" s="17">
        <f>S83*(1+Assumptions!$C22)</f>
        <v>39.15596041</v>
      </c>
      <c r="U83" s="17">
        <f>T83*(1+Assumptions!$C22)</f>
        <v>40.33063922</v>
      </c>
      <c r="V83" s="17">
        <f>U83*(1+Assumptions!$C22)</f>
        <v>41.5405584</v>
      </c>
      <c r="W83" s="17">
        <f>V83*(1+Assumptions!$C22)</f>
        <v>42.78677515</v>
      </c>
      <c r="X83" s="17">
        <f>W83*(1+Assumptions!$C22)</f>
        <v>44.0703784</v>
      </c>
      <c r="Y83" s="17">
        <f>X83*(1+Assumptions!$C22)</f>
        <v>45.39248976</v>
      </c>
    </row>
    <row r="84">
      <c r="A84" s="8" t="s">
        <v>31</v>
      </c>
      <c r="B84" s="16">
        <f>Assumptions!B23/1000</f>
        <v>3</v>
      </c>
      <c r="C84" s="17">
        <f>B84*(1+Assumptions!$C23)</f>
        <v>3.024</v>
      </c>
      <c r="D84" s="17">
        <f>C84*(1+Assumptions!$C23)</f>
        <v>3.048192</v>
      </c>
      <c r="E84" s="17">
        <f>D84*(1+Assumptions!$C23)</f>
        <v>3.072577536</v>
      </c>
      <c r="F84" s="17">
        <f>E84*(1+Assumptions!$C23)</f>
        <v>3.097158156</v>
      </c>
      <c r="G84" s="17">
        <f>F84*(1+Assumptions!$C23)</f>
        <v>3.121935422</v>
      </c>
      <c r="H84" s="17">
        <f>G84*(1+Assumptions!$C23)</f>
        <v>3.146910905</v>
      </c>
      <c r="I84" s="17">
        <f>H84*(1+Assumptions!$C23)</f>
        <v>3.172086192</v>
      </c>
      <c r="J84" s="17">
        <f>I84*(1+Assumptions!$C23)</f>
        <v>3.197462882</v>
      </c>
      <c r="K84" s="17">
        <f>J84*(1+Assumptions!$C23)</f>
        <v>3.223042585</v>
      </c>
      <c r="L84" s="17">
        <f>K84*(1+Assumptions!$C23)</f>
        <v>3.248826925</v>
      </c>
      <c r="M84" s="17">
        <f>L84*(1+Assumptions!$C23)</f>
        <v>3.274817541</v>
      </c>
      <c r="N84" s="17">
        <f>M84*(1+Assumptions!$C23)</f>
        <v>3.301016081</v>
      </c>
      <c r="O84" s="17">
        <f>N84*(1+Assumptions!$C23)</f>
        <v>3.32742421</v>
      </c>
      <c r="P84" s="17">
        <f>O84*(1+Assumptions!$C23)</f>
        <v>3.354043603</v>
      </c>
      <c r="Q84" s="17">
        <f>P84*(1+Assumptions!$C23)</f>
        <v>3.380875952</v>
      </c>
      <c r="R84" s="17">
        <f>Q84*(1+Assumptions!$C23)</f>
        <v>3.40792296</v>
      </c>
      <c r="S84" s="17">
        <f>R84*(1+Assumptions!$C23)</f>
        <v>3.435186344</v>
      </c>
      <c r="T84" s="17">
        <f>S84*(1+Assumptions!$C23)</f>
        <v>3.462667834</v>
      </c>
      <c r="U84" s="17">
        <f>T84*(1+Assumptions!$C23)</f>
        <v>3.490369177</v>
      </c>
      <c r="V84" s="17">
        <f>U84*(1+Assumptions!$C23)</f>
        <v>3.51829213</v>
      </c>
      <c r="W84" s="17">
        <f>V84*(1+Assumptions!$C23)</f>
        <v>3.546438467</v>
      </c>
      <c r="X84" s="17">
        <f>W84*(1+Assumptions!$C23)</f>
        <v>3.574809975</v>
      </c>
      <c r="Y84" s="17">
        <f>X84*(1+Assumptions!$C23)</f>
        <v>3.603408455</v>
      </c>
    </row>
    <row r="86">
      <c r="A86" s="15" t="s">
        <v>45</v>
      </c>
    </row>
    <row r="87">
      <c r="A87" s="8" t="s">
        <v>32</v>
      </c>
      <c r="B87" s="16">
        <f>Assumptions!B36/1000</f>
        <v>62</v>
      </c>
      <c r="C87" s="17">
        <f>B87*(1+Assumptions!$C36)</f>
        <v>63.116</v>
      </c>
      <c r="D87" s="17">
        <f>C87*(1+Assumptions!$C36)</f>
        <v>64.252088</v>
      </c>
      <c r="E87" s="17">
        <f>D87*(1+Assumptions!$C36)</f>
        <v>65.40862558</v>
      </c>
      <c r="F87" s="17">
        <f>E87*(1+Assumptions!$C36)</f>
        <v>66.58598084</v>
      </c>
      <c r="G87" s="17">
        <f>F87*(1+Assumptions!$C36)</f>
        <v>67.7845285</v>
      </c>
      <c r="H87" s="17">
        <f>G87*(1+Assumptions!$C36)</f>
        <v>69.00465001</v>
      </c>
      <c r="I87" s="17">
        <f>H87*(1+Assumptions!$C36)</f>
        <v>70.24673371</v>
      </c>
      <c r="J87" s="17">
        <f>I87*(1+Assumptions!$C36)</f>
        <v>71.51117492</v>
      </c>
      <c r="K87" s="17">
        <f>J87*(1+Assumptions!$C36)</f>
        <v>72.79837607</v>
      </c>
      <c r="L87" s="17">
        <f>K87*(1+Assumptions!$C36)</f>
        <v>74.10874684</v>
      </c>
      <c r="M87" s="17">
        <f>L87*(1+Assumptions!$C36)</f>
        <v>75.44270428</v>
      </c>
      <c r="N87" s="17">
        <f>M87*(1+Assumptions!$C36)</f>
        <v>76.80067296</v>
      </c>
      <c r="O87" s="17">
        <f>N87*(1+Assumptions!$C36)</f>
        <v>78.18308507</v>
      </c>
      <c r="P87" s="17">
        <f>O87*(1+Assumptions!$C36)</f>
        <v>79.5903806</v>
      </c>
      <c r="Q87" s="17">
        <f>P87*(1+Assumptions!$C36)</f>
        <v>81.02300745</v>
      </c>
      <c r="R87" s="17">
        <f>Q87*(1+Assumptions!$C36)</f>
        <v>82.48142159</v>
      </c>
      <c r="S87" s="17">
        <f>R87*(1+Assumptions!$C36)</f>
        <v>83.96608718</v>
      </c>
      <c r="T87" s="17">
        <f>S87*(1+Assumptions!$C36)</f>
        <v>85.47747674</v>
      </c>
      <c r="U87" s="17">
        <f>T87*(1+Assumptions!$C36)</f>
        <v>87.01607133</v>
      </c>
      <c r="V87" s="17">
        <f>U87*(1+Assumptions!$C36)</f>
        <v>88.58236061</v>
      </c>
      <c r="W87" s="17">
        <f>V87*(1+Assumptions!$C36)</f>
        <v>90.1768431</v>
      </c>
      <c r="X87" s="17">
        <f>W87*(1+Assumptions!$C36)</f>
        <v>91.80002628</v>
      </c>
      <c r="Y87" s="17">
        <f>X87*(1+Assumptions!$C36)</f>
        <v>93.45242675</v>
      </c>
    </row>
    <row r="88">
      <c r="A88" s="8" t="s">
        <v>33</v>
      </c>
      <c r="B88" s="16">
        <f>Assumptions!B37/1000</f>
        <v>30</v>
      </c>
      <c r="C88" s="17">
        <f>B88*(1+Assumptions!$C37)</f>
        <v>30.558</v>
      </c>
      <c r="D88" s="17">
        <f>C88*(1+Assumptions!$C37)</f>
        <v>31.1263788</v>
      </c>
      <c r="E88" s="17">
        <f>D88*(1+Assumptions!$C37)</f>
        <v>31.70532945</v>
      </c>
      <c r="F88" s="17">
        <f>E88*(1+Assumptions!$C37)</f>
        <v>32.29504857</v>
      </c>
      <c r="G88" s="17">
        <f>F88*(1+Assumptions!$C37)</f>
        <v>32.89573648</v>
      </c>
      <c r="H88" s="17">
        <f>G88*(1+Assumptions!$C37)</f>
        <v>33.50759718</v>
      </c>
      <c r="I88" s="17">
        <f>H88*(1+Assumptions!$C37)</f>
        <v>34.13083848</v>
      </c>
      <c r="J88" s="17">
        <f>I88*(1+Assumptions!$C37)</f>
        <v>34.76567208</v>
      </c>
      <c r="K88" s="17">
        <f>J88*(1+Assumptions!$C37)</f>
        <v>35.41231358</v>
      </c>
      <c r="L88" s="17">
        <f>K88*(1+Assumptions!$C37)</f>
        <v>36.07098261</v>
      </c>
      <c r="M88" s="17">
        <f>L88*(1+Assumptions!$C37)</f>
        <v>36.74190289</v>
      </c>
      <c r="N88" s="17">
        <f>M88*(1+Assumptions!$C37)</f>
        <v>37.42530228</v>
      </c>
      <c r="O88" s="17">
        <f>N88*(1+Assumptions!$C37)</f>
        <v>38.1214129</v>
      </c>
      <c r="P88" s="17">
        <f>O88*(1+Assumptions!$C37)</f>
        <v>38.83047118</v>
      </c>
      <c r="Q88" s="17">
        <f>P88*(1+Assumptions!$C37)</f>
        <v>39.55271795</v>
      </c>
      <c r="R88" s="17">
        <f>Q88*(1+Assumptions!$C37)</f>
        <v>40.2883985</v>
      </c>
      <c r="S88" s="17">
        <f>R88*(1+Assumptions!$C37)</f>
        <v>41.03776271</v>
      </c>
      <c r="T88" s="17">
        <f>S88*(1+Assumptions!$C37)</f>
        <v>41.8010651</v>
      </c>
      <c r="U88" s="17">
        <f>T88*(1+Assumptions!$C37)</f>
        <v>42.57856491</v>
      </c>
      <c r="V88" s="17">
        <f>U88*(1+Assumptions!$C37)</f>
        <v>43.37052622</v>
      </c>
      <c r="W88" s="17">
        <f>V88*(1+Assumptions!$C37)</f>
        <v>44.17721801</v>
      </c>
      <c r="X88" s="17">
        <f>W88*(1+Assumptions!$C37)</f>
        <v>44.99891426</v>
      </c>
      <c r="Y88" s="17">
        <f>X88*(1+Assumptions!$C37)</f>
        <v>45.83589407</v>
      </c>
    </row>
    <row r="89">
      <c r="A89" s="8" t="s">
        <v>34</v>
      </c>
      <c r="B89" s="16">
        <f>Assumptions!B38/1000</f>
        <v>73</v>
      </c>
      <c r="C89" s="17">
        <f>B89*(1+Assumptions!$C38)</f>
        <v>74.5403</v>
      </c>
      <c r="D89" s="17">
        <f>C89*(1+Assumptions!$C38)</f>
        <v>76.11310033</v>
      </c>
      <c r="E89" s="17">
        <f>D89*(1+Assumptions!$C38)</f>
        <v>77.71908675</v>
      </c>
      <c r="F89" s="17">
        <f>E89*(1+Assumptions!$C38)</f>
        <v>79.35895948</v>
      </c>
      <c r="G89" s="17">
        <f>F89*(1+Assumptions!$C38)</f>
        <v>81.03343352</v>
      </c>
      <c r="H89" s="17">
        <f>G89*(1+Assumptions!$C38)</f>
        <v>82.74323897</v>
      </c>
      <c r="I89" s="17">
        <f>H89*(1+Assumptions!$C38)</f>
        <v>84.48912131</v>
      </c>
      <c r="J89" s="17">
        <f>I89*(1+Assumptions!$C38)</f>
        <v>86.27184177</v>
      </c>
      <c r="K89" s="17">
        <f>J89*(1+Assumptions!$C38)</f>
        <v>88.09217763</v>
      </c>
      <c r="L89" s="17">
        <f>K89*(1+Assumptions!$C38)</f>
        <v>89.95092258</v>
      </c>
      <c r="M89" s="17">
        <f>L89*(1+Assumptions!$C38)</f>
        <v>91.84888705</v>
      </c>
      <c r="N89" s="17">
        <f>M89*(1+Assumptions!$C38)</f>
        <v>93.78689856</v>
      </c>
      <c r="O89" s="17">
        <f>N89*(1+Assumptions!$C38)</f>
        <v>95.76580212</v>
      </c>
      <c r="P89" s="17">
        <f>O89*(1+Assumptions!$C38)</f>
        <v>97.78646055</v>
      </c>
      <c r="Q89" s="17">
        <f>P89*(1+Assumptions!$C38)</f>
        <v>99.84975487</v>
      </c>
      <c r="R89" s="17">
        <f>Q89*(1+Assumptions!$C38)</f>
        <v>101.9565847</v>
      </c>
      <c r="S89" s="17">
        <f>R89*(1+Assumptions!$C38)</f>
        <v>104.1078686</v>
      </c>
      <c r="T89" s="17">
        <f>S89*(1+Assumptions!$C38)</f>
        <v>106.3045447</v>
      </c>
      <c r="U89" s="17">
        <f>T89*(1+Assumptions!$C38)</f>
        <v>108.5475706</v>
      </c>
      <c r="V89" s="17">
        <f>U89*(1+Assumptions!$C38)</f>
        <v>110.8379243</v>
      </c>
      <c r="W89" s="17">
        <f>V89*(1+Assumptions!$C38)</f>
        <v>113.1766045</v>
      </c>
      <c r="X89" s="17">
        <f>W89*(1+Assumptions!$C38)</f>
        <v>115.5646308</v>
      </c>
      <c r="Y89" s="17">
        <f>X89*(1+Assumptions!$C38)</f>
        <v>118.0030446</v>
      </c>
    </row>
    <row r="90">
      <c r="A90" s="8" t="s">
        <v>35</v>
      </c>
      <c r="B90" s="16">
        <f>Assumptions!B39/1000</f>
        <v>11</v>
      </c>
      <c r="C90" s="17">
        <f>B90*(1+Assumptions!$C39)</f>
        <v>11.1023</v>
      </c>
      <c r="D90" s="17">
        <f>C90*(1+Assumptions!$C39)</f>
        <v>11.20555139</v>
      </c>
      <c r="E90" s="17">
        <f>D90*(1+Assumptions!$C39)</f>
        <v>11.30976302</v>
      </c>
      <c r="F90" s="17">
        <f>E90*(1+Assumptions!$C39)</f>
        <v>11.41494381</v>
      </c>
      <c r="G90" s="17">
        <f>F90*(1+Assumptions!$C39)</f>
        <v>11.52110279</v>
      </c>
      <c r="H90" s="17">
        <f>G90*(1+Assumptions!$C39)</f>
        <v>11.62824905</v>
      </c>
      <c r="I90" s="17">
        <f>H90*(1+Assumptions!$C39)</f>
        <v>11.73639176</v>
      </c>
      <c r="J90" s="17">
        <f>I90*(1+Assumptions!$C39)</f>
        <v>11.84554021</v>
      </c>
      <c r="K90" s="17">
        <f>J90*(1+Assumptions!$C39)</f>
        <v>11.95570373</v>
      </c>
      <c r="L90" s="17">
        <f>K90*(1+Assumptions!$C39)</f>
        <v>12.06689178</v>
      </c>
      <c r="M90" s="17">
        <f>L90*(1+Assumptions!$C39)</f>
        <v>12.17911387</v>
      </c>
      <c r="N90" s="17">
        <f>M90*(1+Assumptions!$C39)</f>
        <v>12.29237963</v>
      </c>
      <c r="O90" s="17">
        <f>N90*(1+Assumptions!$C39)</f>
        <v>12.40669876</v>
      </c>
      <c r="P90" s="17">
        <f>O90*(1+Assumptions!$C39)</f>
        <v>12.52208106</v>
      </c>
      <c r="Q90" s="17">
        <f>P90*(1+Assumptions!$C39)</f>
        <v>12.63853641</v>
      </c>
      <c r="R90" s="17">
        <f>Q90*(1+Assumptions!$C39)</f>
        <v>12.7560748</v>
      </c>
      <c r="S90" s="17">
        <f>R90*(1+Assumptions!$C39)</f>
        <v>12.8747063</v>
      </c>
      <c r="T90" s="17">
        <f>S90*(1+Assumptions!$C39)</f>
        <v>12.99444106</v>
      </c>
      <c r="U90" s="17">
        <f>T90*(1+Assumptions!$C39)</f>
        <v>13.11528937</v>
      </c>
      <c r="V90" s="17">
        <f>U90*(1+Assumptions!$C39)</f>
        <v>13.23726156</v>
      </c>
      <c r="W90" s="17">
        <f>V90*(1+Assumptions!$C39)</f>
        <v>13.36036809</v>
      </c>
      <c r="X90" s="17">
        <f>W90*(1+Assumptions!$C39)</f>
        <v>13.48461951</v>
      </c>
      <c r="Y90" s="17">
        <f>X90*(1+Assumptions!$C39)</f>
        <v>13.61002647</v>
      </c>
    </row>
    <row r="91">
      <c r="A91" s="8" t="s">
        <v>36</v>
      </c>
      <c r="B91" s="16">
        <f>Assumptions!B40/1000</f>
        <v>58.5</v>
      </c>
      <c r="C91" s="17">
        <f>B91*(1+Assumptions!$C40)</f>
        <v>60.20235</v>
      </c>
      <c r="D91" s="17">
        <f>C91*(1+Assumptions!$C40)</f>
        <v>61.95423839</v>
      </c>
      <c r="E91" s="17">
        <f>D91*(1+Assumptions!$C40)</f>
        <v>63.75710672</v>
      </c>
      <c r="F91" s="17">
        <f>E91*(1+Assumptions!$C40)</f>
        <v>65.61243853</v>
      </c>
      <c r="G91" s="17">
        <f>F91*(1+Assumptions!$C40)</f>
        <v>67.52176049</v>
      </c>
      <c r="H91" s="17">
        <f>G91*(1+Assumptions!$C40)</f>
        <v>69.48664372</v>
      </c>
      <c r="I91" s="17">
        <f>H91*(1+Assumptions!$C40)</f>
        <v>71.50870505</v>
      </c>
      <c r="J91" s="17">
        <f>I91*(1+Assumptions!$C40)</f>
        <v>73.58960837</v>
      </c>
      <c r="K91" s="17">
        <f>J91*(1+Assumptions!$C40)</f>
        <v>75.73106597</v>
      </c>
      <c r="L91" s="17">
        <f>K91*(1+Assumptions!$C40)</f>
        <v>77.93483999</v>
      </c>
      <c r="M91" s="17">
        <f>L91*(1+Assumptions!$C40)</f>
        <v>80.20274384</v>
      </c>
      <c r="N91" s="17">
        <f>M91*(1+Assumptions!$C40)</f>
        <v>82.53664368</v>
      </c>
      <c r="O91" s="17">
        <f>N91*(1+Assumptions!$C40)</f>
        <v>84.93846001</v>
      </c>
      <c r="P91" s="17">
        <f>O91*(1+Assumptions!$C40)</f>
        <v>87.4101692</v>
      </c>
      <c r="Q91" s="17">
        <f>P91*(1+Assumptions!$C40)</f>
        <v>89.95380512</v>
      </c>
      <c r="R91" s="17">
        <f>Q91*(1+Assumptions!$C40)</f>
        <v>92.57146085</v>
      </c>
      <c r="S91" s="17">
        <f>R91*(1+Assumptions!$C40)</f>
        <v>95.26529036</v>
      </c>
      <c r="T91" s="17">
        <f>S91*(1+Assumptions!$C40)</f>
        <v>98.03751031</v>
      </c>
      <c r="U91" s="17">
        <f>T91*(1+Assumptions!$C40)</f>
        <v>100.8904019</v>
      </c>
      <c r="V91" s="17">
        <f>U91*(1+Assumptions!$C40)</f>
        <v>103.8263126</v>
      </c>
      <c r="W91" s="17">
        <f>V91*(1+Assumptions!$C40)</f>
        <v>106.8476583</v>
      </c>
      <c r="X91" s="17">
        <f>W91*(1+Assumptions!$C40)</f>
        <v>109.9569251</v>
      </c>
      <c r="Y91" s="17">
        <f>X91*(1+Assumptions!$C40)</f>
        <v>113.1566716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81</v>
      </c>
    </row>
    <row r="2">
      <c r="A2" s="18" t="s">
        <v>32</v>
      </c>
    </row>
    <row r="3">
      <c r="A3" s="8" t="s">
        <v>24</v>
      </c>
      <c r="B3" s="16">
        <f>Assumptions!B2*Assumptions!$B26</f>
        <v>17.5</v>
      </c>
    </row>
    <row r="4">
      <c r="A4" s="8" t="s">
        <v>25</v>
      </c>
      <c r="B4" s="16">
        <f>Assumptions!C2*Assumptions!$B27</f>
        <v>17.7</v>
      </c>
    </row>
    <row r="5">
      <c r="A5" s="8" t="s">
        <v>26</v>
      </c>
      <c r="B5" s="16">
        <f>Assumptions!D2*Assumptions!$B28</f>
        <v>2.9</v>
      </c>
    </row>
    <row r="6">
      <c r="A6" s="8" t="s">
        <v>27</v>
      </c>
      <c r="B6" s="16">
        <f>Assumptions!E2*Assumptions!$B29</f>
        <v>27</v>
      </c>
    </row>
    <row r="7">
      <c r="A7" s="8" t="s">
        <v>28</v>
      </c>
      <c r="B7" s="16">
        <f>Assumptions!F2*Assumptions!$B30</f>
        <v>180</v>
      </c>
    </row>
    <row r="8">
      <c r="A8" s="8" t="s">
        <v>29</v>
      </c>
      <c r="B8" s="16">
        <f>Assumptions!G2*Assumptions!$B31</f>
        <v>0</v>
      </c>
    </row>
    <row r="9">
      <c r="A9" s="8" t="s">
        <v>30</v>
      </c>
      <c r="B9" s="16">
        <f>Assumptions!H2*Assumptions!$B32</f>
        <v>0</v>
      </c>
    </row>
    <row r="10">
      <c r="A10" s="8" t="s">
        <v>31</v>
      </c>
      <c r="B10" s="16">
        <f>Assumptions!I2*Assumptions!$B33</f>
        <v>0</v>
      </c>
    </row>
    <row r="11">
      <c r="A11" s="9" t="s">
        <v>82</v>
      </c>
      <c r="B11" s="16">
        <f>SUM(B3:B10)</f>
        <v>245.1</v>
      </c>
    </row>
    <row r="13">
      <c r="A13" s="15" t="s">
        <v>29</v>
      </c>
    </row>
    <row r="14">
      <c r="A14" s="8" t="s">
        <v>24</v>
      </c>
      <c r="B14" s="16">
        <f>Assumptions!B3*Assumptions!$B26</f>
        <v>17.5</v>
      </c>
    </row>
    <row r="15">
      <c r="A15" s="8" t="s">
        <v>25</v>
      </c>
      <c r="B15" s="16">
        <f>Assumptions!C3*Assumptions!$B27</f>
        <v>17.7</v>
      </c>
    </row>
    <row r="16">
      <c r="A16" s="8" t="s">
        <v>26</v>
      </c>
      <c r="B16" s="16">
        <f>Assumptions!D3*Assumptions!$B28</f>
        <v>2.9</v>
      </c>
    </row>
    <row r="17">
      <c r="A17" s="8" t="s">
        <v>27</v>
      </c>
      <c r="B17" s="16">
        <f>Assumptions!E3*Assumptions!$B29</f>
        <v>27</v>
      </c>
    </row>
    <row r="18">
      <c r="A18" s="8" t="s">
        <v>28</v>
      </c>
      <c r="B18" s="16">
        <f>Assumptions!F3*Assumptions!$B30</f>
        <v>0</v>
      </c>
    </row>
    <row r="19">
      <c r="A19" s="8" t="s">
        <v>29</v>
      </c>
      <c r="B19" s="16">
        <f>Assumptions!G3*Assumptions!$B31</f>
        <v>100</v>
      </c>
    </row>
    <row r="20">
      <c r="A20" s="8" t="s">
        <v>30</v>
      </c>
      <c r="B20" s="16">
        <f>Assumptions!H3*Assumptions!$B32</f>
        <v>0</v>
      </c>
    </row>
    <row r="21">
      <c r="A21" s="8" t="s">
        <v>31</v>
      </c>
      <c r="B21" s="16">
        <f>Assumptions!I3*Assumptions!$B33</f>
        <v>0</v>
      </c>
    </row>
    <row r="22">
      <c r="A22" s="9" t="s">
        <v>82</v>
      </c>
      <c r="B22" s="16">
        <f>SUM(B14:B21)</f>
        <v>165.1</v>
      </c>
    </row>
    <row r="24">
      <c r="A24" s="15" t="s">
        <v>83</v>
      </c>
    </row>
    <row r="25">
      <c r="A25" s="8" t="s">
        <v>24</v>
      </c>
      <c r="B25" s="16">
        <f>Assumptions!B4*Assumptions!$B26</f>
        <v>17.5</v>
      </c>
    </row>
    <row r="26">
      <c r="A26" s="8" t="s">
        <v>25</v>
      </c>
      <c r="B26" s="16">
        <f>Assumptions!C4*Assumptions!$B27</f>
        <v>17.7</v>
      </c>
    </row>
    <row r="27">
      <c r="A27" s="8" t="s">
        <v>26</v>
      </c>
      <c r="B27" s="16">
        <f>Assumptions!D4*Assumptions!$B28</f>
        <v>2.9</v>
      </c>
    </row>
    <row r="28">
      <c r="A28" s="8" t="s">
        <v>27</v>
      </c>
      <c r="B28" s="16">
        <f>Assumptions!E4*Assumptions!$B29</f>
        <v>27</v>
      </c>
    </row>
    <row r="29">
      <c r="A29" s="8" t="s">
        <v>28</v>
      </c>
      <c r="B29" s="16">
        <f>Assumptions!F4*Assumptions!$B30</f>
        <v>0</v>
      </c>
    </row>
    <row r="30">
      <c r="A30" s="8" t="s">
        <v>29</v>
      </c>
      <c r="B30" s="16">
        <f>Assumptions!G4*Assumptions!$B31</f>
        <v>0</v>
      </c>
    </row>
    <row r="31">
      <c r="A31" s="8" t="s">
        <v>30</v>
      </c>
      <c r="B31" s="16">
        <f>Assumptions!H4*Assumptions!$B32</f>
        <v>170</v>
      </c>
    </row>
    <row r="32">
      <c r="A32" s="8" t="s">
        <v>31</v>
      </c>
      <c r="B32" s="16">
        <f>Assumptions!I4*Assumptions!$B33</f>
        <v>0</v>
      </c>
    </row>
    <row r="33">
      <c r="A33" s="9" t="s">
        <v>82</v>
      </c>
      <c r="B33" s="16">
        <f>SUM(B25:B32)</f>
        <v>235.1</v>
      </c>
    </row>
    <row r="35">
      <c r="A35" s="15" t="s">
        <v>31</v>
      </c>
    </row>
    <row r="36">
      <c r="A36" s="8" t="s">
        <v>24</v>
      </c>
      <c r="B36" s="16">
        <f>Assumptions!B5*Assumptions!$B26</f>
        <v>17.5</v>
      </c>
    </row>
    <row r="37">
      <c r="A37" s="8" t="s">
        <v>25</v>
      </c>
      <c r="B37" s="16">
        <f>Assumptions!C5*Assumptions!$B27</f>
        <v>18.29</v>
      </c>
    </row>
    <row r="38">
      <c r="A38" s="8" t="s">
        <v>26</v>
      </c>
      <c r="B38" s="16">
        <f>Assumptions!D5*Assumptions!$B28</f>
        <v>2.9</v>
      </c>
    </row>
    <row r="39">
      <c r="A39" s="8" t="s">
        <v>27</v>
      </c>
      <c r="B39" s="16">
        <f>Assumptions!E5*Assumptions!$B29</f>
        <v>27</v>
      </c>
    </row>
    <row r="40">
      <c r="A40" s="8" t="s">
        <v>28</v>
      </c>
      <c r="B40" s="16">
        <f>Assumptions!F5*Assumptions!$B30</f>
        <v>0</v>
      </c>
    </row>
    <row r="41">
      <c r="A41" s="8" t="s">
        <v>29</v>
      </c>
      <c r="B41" s="16">
        <f>Assumptions!G5*Assumptions!$B31</f>
        <v>0</v>
      </c>
    </row>
    <row r="42">
      <c r="A42" s="8" t="s">
        <v>30</v>
      </c>
      <c r="B42" s="16">
        <f>Assumptions!H5*Assumptions!$B32</f>
        <v>0</v>
      </c>
    </row>
    <row r="43">
      <c r="A43" s="8" t="s">
        <v>31</v>
      </c>
      <c r="B43" s="16">
        <f>Assumptions!I5*Assumptions!$B33</f>
        <v>90</v>
      </c>
    </row>
    <row r="44">
      <c r="A44" s="9" t="s">
        <v>82</v>
      </c>
      <c r="B44" s="16">
        <f>SUM(B36:B43)</f>
        <v>155.69</v>
      </c>
    </row>
    <row r="46">
      <c r="A46" s="15" t="s">
        <v>84</v>
      </c>
    </row>
    <row r="47">
      <c r="A47" s="8" t="s">
        <v>24</v>
      </c>
      <c r="B47" s="16">
        <f>Assumptions!B6*Assumptions!$B26</f>
        <v>15</v>
      </c>
    </row>
    <row r="48">
      <c r="A48" s="8" t="s">
        <v>25</v>
      </c>
      <c r="B48" s="16">
        <f>Assumptions!C6*Assumptions!$B27</f>
        <v>17.7</v>
      </c>
    </row>
    <row r="49">
      <c r="A49" s="8" t="s">
        <v>26</v>
      </c>
      <c r="B49" s="16">
        <f>Assumptions!D6*Assumptions!$B28</f>
        <v>1.74</v>
      </c>
    </row>
    <row r="50">
      <c r="A50" s="8" t="s">
        <v>27</v>
      </c>
      <c r="B50" s="16">
        <f>Assumptions!E6*Assumptions!$B29</f>
        <v>45</v>
      </c>
    </row>
    <row r="51">
      <c r="A51" s="8" t="s">
        <v>28</v>
      </c>
      <c r="B51" s="16">
        <f>Assumptions!F6*Assumptions!$B30</f>
        <v>90</v>
      </c>
    </row>
    <row r="52">
      <c r="A52" s="8" t="s">
        <v>29</v>
      </c>
      <c r="B52" s="16">
        <f>Assumptions!G6*Assumptions!$B31</f>
        <v>40</v>
      </c>
    </row>
    <row r="53">
      <c r="A53" s="8" t="s">
        <v>30</v>
      </c>
      <c r="B53" s="16">
        <f>Assumptions!H6*Assumptions!$B32</f>
        <v>85</v>
      </c>
    </row>
    <row r="54">
      <c r="A54" s="8" t="s">
        <v>31</v>
      </c>
      <c r="B54" s="16">
        <f>Assumptions!I6*Assumptions!$B33</f>
        <v>0</v>
      </c>
    </row>
    <row r="55">
      <c r="A55" s="9" t="s">
        <v>82</v>
      </c>
      <c r="B55" s="16">
        <f>SUM(B47:B54)</f>
        <v>294.44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15" t="s">
        <v>45</v>
      </c>
    </row>
    <row r="3">
      <c r="A3" s="8" t="s">
        <v>32</v>
      </c>
      <c r="B3" s="19">
        <f>'Calcs-1'!B87*Assumptions!$D36</f>
        <v>68200</v>
      </c>
      <c r="C3" s="19">
        <f>'Calcs-1'!C87*Assumptions!$D36</f>
        <v>69427.6</v>
      </c>
      <c r="D3" s="19">
        <f>'Calcs-1'!D87*Assumptions!$D36</f>
        <v>70677.2968</v>
      </c>
      <c r="E3" s="19">
        <f>'Calcs-1'!E87*Assumptions!$D36</f>
        <v>71949.48814</v>
      </c>
      <c r="F3" s="19">
        <f>'Calcs-1'!F87*Assumptions!$D36</f>
        <v>73244.57893</v>
      </c>
      <c r="G3" s="19">
        <f>'Calcs-1'!G87*Assumptions!$D36</f>
        <v>74562.98135</v>
      </c>
      <c r="H3" s="19">
        <f>'Calcs-1'!H87*Assumptions!$D36</f>
        <v>75905.11501</v>
      </c>
      <c r="I3" s="19">
        <f>'Calcs-1'!I87*Assumptions!$D36</f>
        <v>77271.40708</v>
      </c>
      <c r="J3" s="19">
        <f>'Calcs-1'!J87*Assumptions!$D36</f>
        <v>78662.29241</v>
      </c>
      <c r="K3" s="19">
        <f>'Calcs-1'!K87*Assumptions!$D36</f>
        <v>80078.21368</v>
      </c>
      <c r="L3" s="19">
        <f>'Calcs-1'!L87*Assumptions!$D36</f>
        <v>81519.62152</v>
      </c>
      <c r="M3" s="19">
        <f>'Calcs-1'!M87*Assumptions!$D36</f>
        <v>82986.97471</v>
      </c>
      <c r="N3" s="19">
        <f>'Calcs-1'!N87*Assumptions!$D36</f>
        <v>84480.74025</v>
      </c>
      <c r="O3" s="19">
        <f>'Calcs-1'!O87*Assumptions!$D36</f>
        <v>86001.39358</v>
      </c>
      <c r="P3" s="19">
        <f>'Calcs-1'!P87*Assumptions!$D36</f>
        <v>87549.41866</v>
      </c>
      <c r="Q3" s="19">
        <f>'Calcs-1'!Q87*Assumptions!$D36</f>
        <v>89125.3082</v>
      </c>
      <c r="R3" s="19">
        <f>'Calcs-1'!R87*Assumptions!$D36</f>
        <v>90729.56375</v>
      </c>
      <c r="S3" s="19">
        <f>'Calcs-1'!S87*Assumptions!$D36</f>
        <v>92362.69589</v>
      </c>
      <c r="T3" s="19">
        <f>'Calcs-1'!T87*Assumptions!$D36</f>
        <v>94025.22442</v>
      </c>
      <c r="U3" s="19">
        <f>'Calcs-1'!U87*Assumptions!$D36</f>
        <v>95717.67846</v>
      </c>
      <c r="V3" s="19">
        <f>'Calcs-1'!V87*Assumptions!$D36</f>
        <v>97440.59667</v>
      </c>
      <c r="W3" s="19">
        <f>'Calcs-1'!W87*Assumptions!$D36</f>
        <v>99194.52741</v>
      </c>
      <c r="X3" s="19">
        <f>'Calcs-1'!X87*Assumptions!$D36</f>
        <v>100980.0289</v>
      </c>
      <c r="Y3" s="19">
        <f>'Calcs-1'!Y87*Assumptions!$D36</f>
        <v>102797.6694</v>
      </c>
    </row>
    <row r="4">
      <c r="A4" s="8" t="s">
        <v>33</v>
      </c>
      <c r="B4" s="19">
        <f>'Calcs-1'!B88*Assumptions!$D37</f>
        <v>20970</v>
      </c>
      <c r="C4" s="19">
        <f>'Calcs-1'!C88*Assumptions!$D37</f>
        <v>21360.042</v>
      </c>
      <c r="D4" s="19">
        <f>'Calcs-1'!D88*Assumptions!$D37</f>
        <v>21757.33878</v>
      </c>
      <c r="E4" s="19">
        <f>'Calcs-1'!E88*Assumptions!$D37</f>
        <v>22162.02528</v>
      </c>
      <c r="F4" s="19">
        <f>'Calcs-1'!F88*Assumptions!$D37</f>
        <v>22574.23895</v>
      </c>
      <c r="G4" s="19">
        <f>'Calcs-1'!G88*Assumptions!$D37</f>
        <v>22994.1198</v>
      </c>
      <c r="H4" s="19">
        <f>'Calcs-1'!H88*Assumptions!$D37</f>
        <v>23421.81043</v>
      </c>
      <c r="I4" s="19">
        <f>'Calcs-1'!I88*Assumptions!$D37</f>
        <v>23857.4561</v>
      </c>
      <c r="J4" s="19">
        <f>'Calcs-1'!J88*Assumptions!$D37</f>
        <v>24301.20478</v>
      </c>
      <c r="K4" s="19">
        <f>'Calcs-1'!K88*Assumptions!$D37</f>
        <v>24753.20719</v>
      </c>
      <c r="L4" s="19">
        <f>'Calcs-1'!L88*Assumptions!$D37</f>
        <v>25213.61685</v>
      </c>
      <c r="M4" s="19">
        <f>'Calcs-1'!M88*Assumptions!$D37</f>
        <v>25682.59012</v>
      </c>
      <c r="N4" s="19">
        <f>'Calcs-1'!N88*Assumptions!$D37</f>
        <v>26160.2863</v>
      </c>
      <c r="O4" s="19">
        <f>'Calcs-1'!O88*Assumptions!$D37</f>
        <v>26646.86762</v>
      </c>
      <c r="P4" s="19">
        <f>'Calcs-1'!P88*Assumptions!$D37</f>
        <v>27142.49936</v>
      </c>
      <c r="Q4" s="19">
        <f>'Calcs-1'!Q88*Assumptions!$D37</f>
        <v>27647.34985</v>
      </c>
      <c r="R4" s="19">
        <f>'Calcs-1'!R88*Assumptions!$D37</f>
        <v>28161.59055</v>
      </c>
      <c r="S4" s="19">
        <f>'Calcs-1'!S88*Assumptions!$D37</f>
        <v>28685.39614</v>
      </c>
      <c r="T4" s="19">
        <f>'Calcs-1'!T88*Assumptions!$D37</f>
        <v>29218.94451</v>
      </c>
      <c r="U4" s="19">
        <f>'Calcs-1'!U88*Assumptions!$D37</f>
        <v>29762.41687</v>
      </c>
      <c r="V4" s="19">
        <f>'Calcs-1'!V88*Assumptions!$D37</f>
        <v>30315.99783</v>
      </c>
      <c r="W4" s="19">
        <f>'Calcs-1'!W88*Assumptions!$D37</f>
        <v>30879.87539</v>
      </c>
      <c r="X4" s="19">
        <f>'Calcs-1'!X88*Assumptions!$D37</f>
        <v>31454.24107</v>
      </c>
      <c r="Y4" s="19">
        <f>'Calcs-1'!Y88*Assumptions!$D37</f>
        <v>32039.28995</v>
      </c>
    </row>
    <row r="5">
      <c r="A5" s="8" t="s">
        <v>34</v>
      </c>
      <c r="B5" s="19">
        <f>'Calcs-1'!B89*Assumptions!$D38</f>
        <v>76650</v>
      </c>
      <c r="C5" s="19">
        <f>'Calcs-1'!C89*Assumptions!$D38</f>
        <v>78267.315</v>
      </c>
      <c r="D5" s="19">
        <f>'Calcs-1'!D89*Assumptions!$D38</f>
        <v>79918.75535</v>
      </c>
      <c r="E5" s="19">
        <f>'Calcs-1'!E89*Assumptions!$D38</f>
        <v>81605.04108</v>
      </c>
      <c r="F5" s="19">
        <f>'Calcs-1'!F89*Assumptions!$D38</f>
        <v>83326.90745</v>
      </c>
      <c r="G5" s="19">
        <f>'Calcs-1'!G89*Assumptions!$D38</f>
        <v>85085.1052</v>
      </c>
      <c r="H5" s="19">
        <f>'Calcs-1'!H89*Assumptions!$D38</f>
        <v>86880.40092</v>
      </c>
      <c r="I5" s="19">
        <f>'Calcs-1'!I89*Assumptions!$D38</f>
        <v>88713.57738</v>
      </c>
      <c r="J5" s="19">
        <f>'Calcs-1'!J89*Assumptions!$D38</f>
        <v>90585.43386</v>
      </c>
      <c r="K5" s="19">
        <f>'Calcs-1'!K89*Assumptions!$D38</f>
        <v>92496.78651</v>
      </c>
      <c r="L5" s="19">
        <f>'Calcs-1'!L89*Assumptions!$D38</f>
        <v>94448.46871</v>
      </c>
      <c r="M5" s="19">
        <f>'Calcs-1'!M89*Assumptions!$D38</f>
        <v>96441.3314</v>
      </c>
      <c r="N5" s="19">
        <f>'Calcs-1'!N89*Assumptions!$D38</f>
        <v>98476.24349</v>
      </c>
      <c r="O5" s="19">
        <f>'Calcs-1'!O89*Assumptions!$D38</f>
        <v>100554.0922</v>
      </c>
      <c r="P5" s="19">
        <f>'Calcs-1'!P89*Assumptions!$D38</f>
        <v>102675.7836</v>
      </c>
      <c r="Q5" s="19">
        <f>'Calcs-1'!Q89*Assumptions!$D38</f>
        <v>104842.2426</v>
      </c>
      <c r="R5" s="19">
        <f>'Calcs-1'!R89*Assumptions!$D38</f>
        <v>107054.4139</v>
      </c>
      <c r="S5" s="19">
        <f>'Calcs-1'!S89*Assumptions!$D38</f>
        <v>109313.2621</v>
      </c>
      <c r="T5" s="19">
        <f>'Calcs-1'!T89*Assumptions!$D38</f>
        <v>111619.7719</v>
      </c>
      <c r="U5" s="19">
        <f>'Calcs-1'!U89*Assumptions!$D38</f>
        <v>113974.9491</v>
      </c>
      <c r="V5" s="19">
        <f>'Calcs-1'!V89*Assumptions!$D38</f>
        <v>116379.8205</v>
      </c>
      <c r="W5" s="19">
        <f>'Calcs-1'!W89*Assumptions!$D38</f>
        <v>118835.4347</v>
      </c>
      <c r="X5" s="19">
        <f>'Calcs-1'!X89*Assumptions!$D38</f>
        <v>121342.8624</v>
      </c>
      <c r="Y5" s="19">
        <f>'Calcs-1'!Y89*Assumptions!$D38</f>
        <v>123903.1968</v>
      </c>
    </row>
    <row r="6">
      <c r="A6" s="8" t="s">
        <v>35</v>
      </c>
      <c r="B6" s="19">
        <f>'Calcs-1'!B90*Assumptions!$D39</f>
        <v>8800</v>
      </c>
      <c r="C6" s="19">
        <f>'Calcs-1'!C90*Assumptions!$D39</f>
        <v>8881.84</v>
      </c>
      <c r="D6" s="19">
        <f>'Calcs-1'!D90*Assumptions!$D39</f>
        <v>8964.441112</v>
      </c>
      <c r="E6" s="19">
        <f>'Calcs-1'!E90*Assumptions!$D39</f>
        <v>9047.810414</v>
      </c>
      <c r="F6" s="19">
        <f>'Calcs-1'!F90*Assumptions!$D39</f>
        <v>9131.955051</v>
      </c>
      <c r="G6" s="19">
        <f>'Calcs-1'!G90*Assumptions!$D39</f>
        <v>9216.882233</v>
      </c>
      <c r="H6" s="19">
        <f>'Calcs-1'!H90*Assumptions!$D39</f>
        <v>9302.599238</v>
      </c>
      <c r="I6" s="19">
        <f>'Calcs-1'!I90*Assumptions!$D39</f>
        <v>9389.113411</v>
      </c>
      <c r="J6" s="19">
        <f>'Calcs-1'!J90*Assumptions!$D39</f>
        <v>9476.432166</v>
      </c>
      <c r="K6" s="19">
        <f>'Calcs-1'!K90*Assumptions!$D39</f>
        <v>9564.562985</v>
      </c>
      <c r="L6" s="19">
        <f>'Calcs-1'!L90*Assumptions!$D39</f>
        <v>9653.51342</v>
      </c>
      <c r="M6" s="19">
        <f>'Calcs-1'!M90*Assumptions!$D39</f>
        <v>9743.291095</v>
      </c>
      <c r="N6" s="19">
        <f>'Calcs-1'!N90*Assumptions!$D39</f>
        <v>9833.903702</v>
      </c>
      <c r="O6" s="19">
        <f>'Calcs-1'!O90*Assumptions!$D39</f>
        <v>9925.359007</v>
      </c>
      <c r="P6" s="19">
        <f>'Calcs-1'!P90*Assumptions!$D39</f>
        <v>10017.66485</v>
      </c>
      <c r="Q6" s="19">
        <f>'Calcs-1'!Q90*Assumptions!$D39</f>
        <v>10110.82913</v>
      </c>
      <c r="R6" s="19">
        <f>'Calcs-1'!R90*Assumptions!$D39</f>
        <v>10204.85984</v>
      </c>
      <c r="S6" s="19">
        <f>'Calcs-1'!S90*Assumptions!$D39</f>
        <v>10299.76504</v>
      </c>
      <c r="T6" s="19">
        <f>'Calcs-1'!T90*Assumptions!$D39</f>
        <v>10395.55285</v>
      </c>
      <c r="U6" s="19">
        <f>'Calcs-1'!U90*Assumptions!$D39</f>
        <v>10492.23149</v>
      </c>
      <c r="V6" s="19">
        <f>'Calcs-1'!V90*Assumptions!$D39</f>
        <v>10589.80925</v>
      </c>
      <c r="W6" s="19">
        <f>'Calcs-1'!W90*Assumptions!$D39</f>
        <v>10688.29447</v>
      </c>
      <c r="X6" s="19">
        <f>'Calcs-1'!X90*Assumptions!$D39</f>
        <v>10787.69561</v>
      </c>
      <c r="Y6" s="19">
        <f>'Calcs-1'!Y90*Assumptions!$D39</f>
        <v>10888.02118</v>
      </c>
    </row>
    <row r="7">
      <c r="A7" s="8" t="s">
        <v>36</v>
      </c>
      <c r="B7" s="19">
        <f>'Calcs-1'!B91*Assumptions!$D40</f>
        <v>87750</v>
      </c>
      <c r="C7" s="19">
        <f>'Calcs-1'!C91*Assumptions!$D40</f>
        <v>90303.525</v>
      </c>
      <c r="D7" s="19">
        <f>'Calcs-1'!D91*Assumptions!$D40</f>
        <v>92931.35758</v>
      </c>
      <c r="E7" s="19">
        <f>'Calcs-1'!E91*Assumptions!$D40</f>
        <v>95635.66008</v>
      </c>
      <c r="F7" s="19">
        <f>'Calcs-1'!F91*Assumptions!$D40</f>
        <v>98418.65779</v>
      </c>
      <c r="G7" s="19">
        <f>'Calcs-1'!G91*Assumptions!$D40</f>
        <v>101282.6407</v>
      </c>
      <c r="H7" s="19">
        <f>'Calcs-1'!H91*Assumptions!$D40</f>
        <v>104229.9656</v>
      </c>
      <c r="I7" s="19">
        <f>'Calcs-1'!I91*Assumptions!$D40</f>
        <v>107263.0576</v>
      </c>
      <c r="J7" s="19">
        <f>'Calcs-1'!J91*Assumptions!$D40</f>
        <v>110384.4126</v>
      </c>
      <c r="K7" s="19">
        <f>'Calcs-1'!K91*Assumptions!$D40</f>
        <v>113596.599</v>
      </c>
      <c r="L7" s="19">
        <f>'Calcs-1'!L91*Assumptions!$D40</f>
        <v>116902.26</v>
      </c>
      <c r="M7" s="19">
        <f>'Calcs-1'!M91*Assumptions!$D40</f>
        <v>120304.1158</v>
      </c>
      <c r="N7" s="19">
        <f>'Calcs-1'!N91*Assumptions!$D40</f>
        <v>123804.9655</v>
      </c>
      <c r="O7" s="19">
        <f>'Calcs-1'!O91*Assumptions!$D40</f>
        <v>127407.69</v>
      </c>
      <c r="P7" s="19">
        <f>'Calcs-1'!P91*Assumptions!$D40</f>
        <v>131115.2538</v>
      </c>
      <c r="Q7" s="19">
        <f>'Calcs-1'!Q91*Assumptions!$D40</f>
        <v>134930.7077</v>
      </c>
      <c r="R7" s="19">
        <f>'Calcs-1'!R91*Assumptions!$D40</f>
        <v>138857.1913</v>
      </c>
      <c r="S7" s="19">
        <f>'Calcs-1'!S91*Assumptions!$D40</f>
        <v>142897.9355</v>
      </c>
      <c r="T7" s="19">
        <f>'Calcs-1'!T91*Assumptions!$D40</f>
        <v>147056.2655</v>
      </c>
      <c r="U7" s="19">
        <f>'Calcs-1'!U91*Assumptions!$D40</f>
        <v>151335.6028</v>
      </c>
      <c r="V7" s="19">
        <f>'Calcs-1'!V91*Assumptions!$D40</f>
        <v>155739.4688</v>
      </c>
      <c r="W7" s="19">
        <f>'Calcs-1'!W91*Assumptions!$D40</f>
        <v>160271.4874</v>
      </c>
      <c r="X7" s="19">
        <f>'Calcs-1'!X91*Assumptions!$D40</f>
        <v>164935.3877</v>
      </c>
      <c r="Y7" s="19">
        <f>'Calcs-1'!Y91*Assumptions!$D40</f>
        <v>169735.0074</v>
      </c>
    </row>
    <row r="8">
      <c r="A8" s="9" t="s">
        <v>82</v>
      </c>
      <c r="B8" s="19">
        <f t="shared" ref="B8:Y8" si="1">SUM(B3:B7)</f>
        <v>262370</v>
      </c>
      <c r="C8" s="19">
        <f t="shared" si="1"/>
        <v>268240.322</v>
      </c>
      <c r="D8" s="19">
        <f t="shared" si="1"/>
        <v>274249.1896</v>
      </c>
      <c r="E8" s="19">
        <f t="shared" si="1"/>
        <v>280400.025</v>
      </c>
      <c r="F8" s="19">
        <f t="shared" si="1"/>
        <v>286696.3382</v>
      </c>
      <c r="G8" s="19">
        <f t="shared" si="1"/>
        <v>293141.7293</v>
      </c>
      <c r="H8" s="19">
        <f t="shared" si="1"/>
        <v>299739.8912</v>
      </c>
      <c r="I8" s="19">
        <f t="shared" si="1"/>
        <v>306494.6115</v>
      </c>
      <c r="J8" s="19">
        <f t="shared" si="1"/>
        <v>313409.7758</v>
      </c>
      <c r="K8" s="19">
        <f t="shared" si="1"/>
        <v>320489.3693</v>
      </c>
      <c r="L8" s="19">
        <f t="shared" si="1"/>
        <v>327737.4805</v>
      </c>
      <c r="M8" s="19">
        <f t="shared" si="1"/>
        <v>335158.3031</v>
      </c>
      <c r="N8" s="19">
        <f t="shared" si="1"/>
        <v>342756.1393</v>
      </c>
      <c r="O8" s="19">
        <f t="shared" si="1"/>
        <v>350535.4025</v>
      </c>
      <c r="P8" s="19">
        <f t="shared" si="1"/>
        <v>358500.6202</v>
      </c>
      <c r="Q8" s="19">
        <f t="shared" si="1"/>
        <v>366656.4375</v>
      </c>
      <c r="R8" s="19">
        <f t="shared" si="1"/>
        <v>375007.6193</v>
      </c>
      <c r="S8" s="19">
        <f t="shared" si="1"/>
        <v>383559.0547</v>
      </c>
      <c r="T8" s="19">
        <f t="shared" si="1"/>
        <v>392315.7591</v>
      </c>
      <c r="U8" s="19">
        <f t="shared" si="1"/>
        <v>401282.8787</v>
      </c>
      <c r="V8" s="19">
        <f t="shared" si="1"/>
        <v>410465.6931</v>
      </c>
      <c r="W8" s="19">
        <f t="shared" si="1"/>
        <v>419869.6194</v>
      </c>
      <c r="X8" s="19">
        <f t="shared" si="1"/>
        <v>429500.2156</v>
      </c>
      <c r="Y8" s="19">
        <f t="shared" si="1"/>
        <v>439363.1848</v>
      </c>
    </row>
    <row r="9">
      <c r="A9" s="9"/>
    </row>
    <row r="10">
      <c r="A10" s="15" t="s">
        <v>85</v>
      </c>
    </row>
    <row r="11">
      <c r="A11" s="8" t="s">
        <v>32</v>
      </c>
      <c r="B11" s="19">
        <f>'Calcs-1'!B87*'Calcs-2'!$B11</f>
        <v>15196.2</v>
      </c>
      <c r="C11" s="19">
        <f>'Calcs-1'!C87*'Calcs-2'!$B11</f>
        <v>15469.7316</v>
      </c>
      <c r="D11" s="19">
        <f>'Calcs-1'!D87*'Calcs-2'!$B11</f>
        <v>15748.18677</v>
      </c>
      <c r="E11" s="19">
        <f>'Calcs-1'!E87*'Calcs-2'!$B11</f>
        <v>16031.65413</v>
      </c>
      <c r="F11" s="19">
        <f>'Calcs-1'!F87*'Calcs-2'!$B11</f>
        <v>16320.2239</v>
      </c>
      <c r="G11" s="19">
        <f>'Calcs-1'!G87*'Calcs-2'!$B11</f>
        <v>16613.98794</v>
      </c>
      <c r="H11" s="19">
        <f>'Calcs-1'!H87*'Calcs-2'!$B11</f>
        <v>16913.03972</v>
      </c>
      <c r="I11" s="19">
        <f>'Calcs-1'!I87*'Calcs-2'!$B11</f>
        <v>17217.47443</v>
      </c>
      <c r="J11" s="19">
        <f>'Calcs-1'!J87*'Calcs-2'!$B11</f>
        <v>17527.38897</v>
      </c>
      <c r="K11" s="19">
        <f>'Calcs-1'!K87*'Calcs-2'!$B11</f>
        <v>17842.88197</v>
      </c>
      <c r="L11" s="19">
        <f>'Calcs-1'!L87*'Calcs-2'!$B11</f>
        <v>18164.05385</v>
      </c>
      <c r="M11" s="19">
        <f>'Calcs-1'!M87*'Calcs-2'!$B11</f>
        <v>18491.00682</v>
      </c>
      <c r="N11" s="19">
        <f>'Calcs-1'!N87*'Calcs-2'!$B11</f>
        <v>18823.84494</v>
      </c>
      <c r="O11" s="19">
        <f>'Calcs-1'!O87*'Calcs-2'!$B11</f>
        <v>19162.67415</v>
      </c>
      <c r="P11" s="19">
        <f>'Calcs-1'!P87*'Calcs-2'!$B11</f>
        <v>19507.60229</v>
      </c>
      <c r="Q11" s="19">
        <f>'Calcs-1'!Q87*'Calcs-2'!$B11</f>
        <v>19858.73913</v>
      </c>
      <c r="R11" s="19">
        <f>'Calcs-1'!R87*'Calcs-2'!$B11</f>
        <v>20216.19643</v>
      </c>
      <c r="S11" s="19">
        <f>'Calcs-1'!S87*'Calcs-2'!$B11</f>
        <v>20580.08797</v>
      </c>
      <c r="T11" s="19">
        <f>'Calcs-1'!T87*'Calcs-2'!$B11</f>
        <v>20950.52955</v>
      </c>
      <c r="U11" s="19">
        <f>'Calcs-1'!U87*'Calcs-2'!$B11</f>
        <v>21327.63908</v>
      </c>
      <c r="V11" s="19">
        <f>'Calcs-1'!V87*'Calcs-2'!$B11</f>
        <v>21711.53659</v>
      </c>
      <c r="W11" s="19">
        <f>'Calcs-1'!W87*'Calcs-2'!$B11</f>
        <v>22102.34424</v>
      </c>
      <c r="X11" s="19">
        <f>'Calcs-1'!X87*'Calcs-2'!$B11</f>
        <v>22500.18644</v>
      </c>
      <c r="Y11" s="19">
        <f>'Calcs-1'!Y87*'Calcs-2'!$B11</f>
        <v>22905.1898</v>
      </c>
    </row>
    <row r="12">
      <c r="A12" s="8" t="s">
        <v>33</v>
      </c>
      <c r="B12" s="19">
        <f>'Calcs-1'!B88*'Calcs-2'!$B22</f>
        <v>4953</v>
      </c>
      <c r="C12" s="19">
        <f>'Calcs-1'!C88*'Calcs-2'!$B22</f>
        <v>5045.1258</v>
      </c>
      <c r="D12" s="19">
        <f>'Calcs-1'!D88*'Calcs-2'!$B22</f>
        <v>5138.96514</v>
      </c>
      <c r="E12" s="19">
        <f>'Calcs-1'!E88*'Calcs-2'!$B22</f>
        <v>5234.549891</v>
      </c>
      <c r="F12" s="19">
        <f>'Calcs-1'!F88*'Calcs-2'!$B22</f>
        <v>5331.912519</v>
      </c>
      <c r="G12" s="19">
        <f>'Calcs-1'!G88*'Calcs-2'!$B22</f>
        <v>5431.086092</v>
      </c>
      <c r="H12" s="19">
        <f>'Calcs-1'!H88*'Calcs-2'!$B22</f>
        <v>5532.104294</v>
      </c>
      <c r="I12" s="19">
        <f>'Calcs-1'!I88*'Calcs-2'!$B22</f>
        <v>5635.001434</v>
      </c>
      <c r="J12" s="19">
        <f>'Calcs-1'!J88*'Calcs-2'!$B22</f>
        <v>5739.81246</v>
      </c>
      <c r="K12" s="19">
        <f>'Calcs-1'!K88*'Calcs-2'!$B22</f>
        <v>5846.572972</v>
      </c>
      <c r="L12" s="19">
        <f>'Calcs-1'!L88*'Calcs-2'!$B22</f>
        <v>5955.319229</v>
      </c>
      <c r="M12" s="19">
        <f>'Calcs-1'!M88*'Calcs-2'!$B22</f>
        <v>6066.088167</v>
      </c>
      <c r="N12" s="19">
        <f>'Calcs-1'!N88*'Calcs-2'!$B22</f>
        <v>6178.917407</v>
      </c>
      <c r="O12" s="19">
        <f>'Calcs-1'!O88*'Calcs-2'!$B22</f>
        <v>6293.845271</v>
      </c>
      <c r="P12" s="19">
        <f>'Calcs-1'!P88*'Calcs-2'!$B22</f>
        <v>6410.910793</v>
      </c>
      <c r="Q12" s="19">
        <f>'Calcs-1'!Q88*'Calcs-2'!$B22</f>
        <v>6530.153733</v>
      </c>
      <c r="R12" s="19">
        <f>'Calcs-1'!R88*'Calcs-2'!$B22</f>
        <v>6651.614593</v>
      </c>
      <c r="S12" s="19">
        <f>'Calcs-1'!S88*'Calcs-2'!$B22</f>
        <v>6775.334624</v>
      </c>
      <c r="T12" s="19">
        <f>'Calcs-1'!T88*'Calcs-2'!$B22</f>
        <v>6901.355848</v>
      </c>
      <c r="U12" s="19">
        <f>'Calcs-1'!U88*'Calcs-2'!$B22</f>
        <v>7029.721067</v>
      </c>
      <c r="V12" s="19">
        <f>'Calcs-1'!V88*'Calcs-2'!$B22</f>
        <v>7160.473879</v>
      </c>
      <c r="W12" s="19">
        <f>'Calcs-1'!W88*'Calcs-2'!$B22</f>
        <v>7293.658693</v>
      </c>
      <c r="X12" s="19">
        <f>'Calcs-1'!X88*'Calcs-2'!$B22</f>
        <v>7429.320745</v>
      </c>
      <c r="Y12" s="19">
        <f>'Calcs-1'!Y88*'Calcs-2'!$B22</f>
        <v>7567.50611</v>
      </c>
    </row>
    <row r="13">
      <c r="A13" s="8" t="s">
        <v>34</v>
      </c>
      <c r="B13" s="19">
        <f>'Calcs-1'!B89*'Calcs-2'!$B33</f>
        <v>17162.3</v>
      </c>
      <c r="C13" s="19">
        <f>'Calcs-1'!C89*'Calcs-2'!$B33</f>
        <v>17524.42453</v>
      </c>
      <c r="D13" s="19">
        <f>'Calcs-1'!D89*'Calcs-2'!$B33</f>
        <v>17894.18989</v>
      </c>
      <c r="E13" s="19">
        <f>'Calcs-1'!E89*'Calcs-2'!$B33</f>
        <v>18271.75729</v>
      </c>
      <c r="F13" s="19">
        <f>'Calcs-1'!F89*'Calcs-2'!$B33</f>
        <v>18657.29137</v>
      </c>
      <c r="G13" s="19">
        <f>'Calcs-1'!G89*'Calcs-2'!$B33</f>
        <v>19050.96022</v>
      </c>
      <c r="H13" s="19">
        <f>'Calcs-1'!H89*'Calcs-2'!$B33</f>
        <v>19452.93548</v>
      </c>
      <c r="I13" s="19">
        <f>'Calcs-1'!I89*'Calcs-2'!$B33</f>
        <v>19863.39242</v>
      </c>
      <c r="J13" s="19">
        <f>'Calcs-1'!J89*'Calcs-2'!$B33</f>
        <v>20282.51</v>
      </c>
      <c r="K13" s="19">
        <f>'Calcs-1'!K89*'Calcs-2'!$B33</f>
        <v>20710.47096</v>
      </c>
      <c r="L13" s="19">
        <f>'Calcs-1'!L89*'Calcs-2'!$B33</f>
        <v>21147.4619</v>
      </c>
      <c r="M13" s="19">
        <f>'Calcs-1'!M89*'Calcs-2'!$B33</f>
        <v>21593.67334</v>
      </c>
      <c r="N13" s="19">
        <f>'Calcs-1'!N89*'Calcs-2'!$B33</f>
        <v>22049.29985</v>
      </c>
      <c r="O13" s="19">
        <f>'Calcs-1'!O89*'Calcs-2'!$B33</f>
        <v>22514.54008</v>
      </c>
      <c r="P13" s="19">
        <f>'Calcs-1'!P89*'Calcs-2'!$B33</f>
        <v>22989.59687</v>
      </c>
      <c r="Q13" s="19">
        <f>'Calcs-1'!Q89*'Calcs-2'!$B33</f>
        <v>23474.67737</v>
      </c>
      <c r="R13" s="19">
        <f>'Calcs-1'!R89*'Calcs-2'!$B33</f>
        <v>23969.99306</v>
      </c>
      <c r="S13" s="19">
        <f>'Calcs-1'!S89*'Calcs-2'!$B33</f>
        <v>24475.75992</v>
      </c>
      <c r="T13" s="19">
        <f>'Calcs-1'!T89*'Calcs-2'!$B33</f>
        <v>24992.19845</v>
      </c>
      <c r="U13" s="19">
        <f>'Calcs-1'!U89*'Calcs-2'!$B33</f>
        <v>25519.53384</v>
      </c>
      <c r="V13" s="19">
        <f>'Calcs-1'!V89*'Calcs-2'!$B33</f>
        <v>26057.996</v>
      </c>
      <c r="W13" s="19">
        <f>'Calcs-1'!W89*'Calcs-2'!$B33</f>
        <v>26607.81972</v>
      </c>
      <c r="X13" s="19">
        <f>'Calcs-1'!X89*'Calcs-2'!$B33</f>
        <v>27169.24471</v>
      </c>
      <c r="Y13" s="19">
        <f>'Calcs-1'!Y89*'Calcs-2'!$B33</f>
        <v>27742.51578</v>
      </c>
    </row>
    <row r="14">
      <c r="A14" s="8" t="s">
        <v>35</v>
      </c>
      <c r="B14" s="19">
        <f>'Calcs-1'!B90*'Calcs-2'!$B44</f>
        <v>1712.59</v>
      </c>
      <c r="C14" s="19">
        <f>'Calcs-1'!C90*'Calcs-2'!$B44</f>
        <v>1728.517087</v>
      </c>
      <c r="D14" s="19">
        <f>'Calcs-1'!D90*'Calcs-2'!$B44</f>
        <v>1744.592296</v>
      </c>
      <c r="E14" s="19">
        <f>'Calcs-1'!E90*'Calcs-2'!$B44</f>
        <v>1760.817004</v>
      </c>
      <c r="F14" s="19">
        <f>'Calcs-1'!F90*'Calcs-2'!$B44</f>
        <v>1777.192602</v>
      </c>
      <c r="G14" s="19">
        <f>'Calcs-1'!G90*'Calcs-2'!$B44</f>
        <v>1793.720494</v>
      </c>
      <c r="H14" s="19">
        <f>'Calcs-1'!H90*'Calcs-2'!$B44</f>
        <v>1810.402094</v>
      </c>
      <c r="I14" s="19">
        <f>'Calcs-1'!I90*'Calcs-2'!$B44</f>
        <v>1827.238834</v>
      </c>
      <c r="J14" s="19">
        <f>'Calcs-1'!J90*'Calcs-2'!$B44</f>
        <v>1844.232155</v>
      </c>
      <c r="K14" s="19">
        <f>'Calcs-1'!K90*'Calcs-2'!$B44</f>
        <v>1861.383514</v>
      </c>
      <c r="L14" s="19">
        <f>'Calcs-1'!L90*'Calcs-2'!$B44</f>
        <v>1878.694381</v>
      </c>
      <c r="M14" s="19">
        <f>'Calcs-1'!M90*'Calcs-2'!$B44</f>
        <v>1896.166238</v>
      </c>
      <c r="N14" s="19">
        <f>'Calcs-1'!N90*'Calcs-2'!$B44</f>
        <v>1913.800584</v>
      </c>
      <c r="O14" s="19">
        <f>'Calcs-1'!O90*'Calcs-2'!$B44</f>
        <v>1931.59893</v>
      </c>
      <c r="P14" s="19">
        <f>'Calcs-1'!P90*'Calcs-2'!$B44</f>
        <v>1949.5628</v>
      </c>
      <c r="Q14" s="19">
        <f>'Calcs-1'!Q90*'Calcs-2'!$B44</f>
        <v>1967.693734</v>
      </c>
      <c r="R14" s="19">
        <f>'Calcs-1'!R90*'Calcs-2'!$B44</f>
        <v>1985.993286</v>
      </c>
      <c r="S14" s="19">
        <f>'Calcs-1'!S90*'Calcs-2'!$B44</f>
        <v>2004.463023</v>
      </c>
      <c r="T14" s="19">
        <f>'Calcs-1'!T90*'Calcs-2'!$B44</f>
        <v>2023.104529</v>
      </c>
      <c r="U14" s="19">
        <f>'Calcs-1'!U90*'Calcs-2'!$B44</f>
        <v>2041.919401</v>
      </c>
      <c r="V14" s="19">
        <f>'Calcs-1'!V90*'Calcs-2'!$B44</f>
        <v>2060.909252</v>
      </c>
      <c r="W14" s="19">
        <f>'Calcs-1'!W90*'Calcs-2'!$B44</f>
        <v>2080.075708</v>
      </c>
      <c r="X14" s="19">
        <f>'Calcs-1'!X90*'Calcs-2'!$B44</f>
        <v>2099.420412</v>
      </c>
      <c r="Y14" s="19">
        <f>'Calcs-1'!Y90*'Calcs-2'!$B44</f>
        <v>2118.945022</v>
      </c>
    </row>
    <row r="15">
      <c r="A15" s="8" t="s">
        <v>36</v>
      </c>
      <c r="B15" s="19">
        <f>'Calcs-1'!B91*'Calcs-2'!$B55</f>
        <v>17224.74</v>
      </c>
      <c r="C15" s="19">
        <f>'Calcs-1'!C91*'Calcs-2'!$B55</f>
        <v>17725.97993</v>
      </c>
      <c r="D15" s="19">
        <f>'Calcs-1'!D91*'Calcs-2'!$B55</f>
        <v>18241.80595</v>
      </c>
      <c r="E15" s="19">
        <f>'Calcs-1'!E91*'Calcs-2'!$B55</f>
        <v>18772.6425</v>
      </c>
      <c r="F15" s="19">
        <f>'Calcs-1'!F91*'Calcs-2'!$B55</f>
        <v>19318.9264</v>
      </c>
      <c r="G15" s="19">
        <f>'Calcs-1'!G91*'Calcs-2'!$B55</f>
        <v>19881.10716</v>
      </c>
      <c r="H15" s="19">
        <f>'Calcs-1'!H91*'Calcs-2'!$B55</f>
        <v>20459.64738</v>
      </c>
      <c r="I15" s="19">
        <f>'Calcs-1'!I91*'Calcs-2'!$B55</f>
        <v>21055.02312</v>
      </c>
      <c r="J15" s="19">
        <f>'Calcs-1'!J91*'Calcs-2'!$B55</f>
        <v>21667.72429</v>
      </c>
      <c r="K15" s="19">
        <f>'Calcs-1'!K91*'Calcs-2'!$B55</f>
        <v>22298.25506</v>
      </c>
      <c r="L15" s="19">
        <f>'Calcs-1'!L91*'Calcs-2'!$B55</f>
        <v>22947.13429</v>
      </c>
      <c r="M15" s="19">
        <f>'Calcs-1'!M91*'Calcs-2'!$B55</f>
        <v>23614.89589</v>
      </c>
      <c r="N15" s="19">
        <f>'Calcs-1'!N91*'Calcs-2'!$B55</f>
        <v>24302.08937</v>
      </c>
      <c r="O15" s="19">
        <f>'Calcs-1'!O91*'Calcs-2'!$B55</f>
        <v>25009.28017</v>
      </c>
      <c r="P15" s="19">
        <f>'Calcs-1'!P91*'Calcs-2'!$B55</f>
        <v>25737.05022</v>
      </c>
      <c r="Q15" s="19">
        <f>'Calcs-1'!Q91*'Calcs-2'!$B55</f>
        <v>26485.99838</v>
      </c>
      <c r="R15" s="19">
        <f>'Calcs-1'!R91*'Calcs-2'!$B55</f>
        <v>27256.74093</v>
      </c>
      <c r="S15" s="19">
        <f>'Calcs-1'!S91*'Calcs-2'!$B55</f>
        <v>28049.91209</v>
      </c>
      <c r="T15" s="19">
        <f>'Calcs-1'!T91*'Calcs-2'!$B55</f>
        <v>28866.16454</v>
      </c>
      <c r="U15" s="19">
        <f>'Calcs-1'!U91*'Calcs-2'!$B55</f>
        <v>29706.16992</v>
      </c>
      <c r="V15" s="19">
        <f>'Calcs-1'!V91*'Calcs-2'!$B55</f>
        <v>30570.61947</v>
      </c>
      <c r="W15" s="19">
        <f>'Calcs-1'!W91*'Calcs-2'!$B55</f>
        <v>31460.2245</v>
      </c>
      <c r="X15" s="19">
        <f>'Calcs-1'!X91*'Calcs-2'!$B55</f>
        <v>32375.71703</v>
      </c>
      <c r="Y15" s="19">
        <f>'Calcs-1'!Y91*'Calcs-2'!$B55</f>
        <v>33317.85039</v>
      </c>
    </row>
    <row r="16">
      <c r="A16" s="9" t="s">
        <v>86</v>
      </c>
      <c r="B16" s="19">
        <f t="shared" ref="B16:Y16" si="2">SUM(B11:B15)</f>
        <v>56248.83</v>
      </c>
      <c r="C16" s="19">
        <f t="shared" si="2"/>
        <v>57493.77895</v>
      </c>
      <c r="D16" s="19">
        <f t="shared" si="2"/>
        <v>58767.74004</v>
      </c>
      <c r="E16" s="19">
        <f t="shared" si="2"/>
        <v>60071.42082</v>
      </c>
      <c r="F16" s="19">
        <f t="shared" si="2"/>
        <v>61405.5468</v>
      </c>
      <c r="G16" s="19">
        <f t="shared" si="2"/>
        <v>62770.8619</v>
      </c>
      <c r="H16" s="19">
        <f t="shared" si="2"/>
        <v>64168.12896</v>
      </c>
      <c r="I16" s="19">
        <f t="shared" si="2"/>
        <v>65598.13024</v>
      </c>
      <c r="J16" s="19">
        <f t="shared" si="2"/>
        <v>67061.66788</v>
      </c>
      <c r="K16" s="19">
        <f t="shared" si="2"/>
        <v>68559.56449</v>
      </c>
      <c r="L16" s="19">
        <f t="shared" si="2"/>
        <v>70092.66365</v>
      </c>
      <c r="M16" s="19">
        <f t="shared" si="2"/>
        <v>71661.83046</v>
      </c>
      <c r="N16" s="19">
        <f t="shared" si="2"/>
        <v>73267.95215</v>
      </c>
      <c r="O16" s="19">
        <f t="shared" si="2"/>
        <v>74911.9386</v>
      </c>
      <c r="P16" s="19">
        <f t="shared" si="2"/>
        <v>76594.72297</v>
      </c>
      <c r="Q16" s="19">
        <f t="shared" si="2"/>
        <v>78317.26234</v>
      </c>
      <c r="R16" s="19">
        <f t="shared" si="2"/>
        <v>80080.5383</v>
      </c>
      <c r="S16" s="19">
        <f t="shared" si="2"/>
        <v>81885.55762</v>
      </c>
      <c r="T16" s="19">
        <f t="shared" si="2"/>
        <v>83733.35291</v>
      </c>
      <c r="U16" s="19">
        <f t="shared" si="2"/>
        <v>85624.98331</v>
      </c>
      <c r="V16" s="19">
        <f t="shared" si="2"/>
        <v>87561.53519</v>
      </c>
      <c r="W16" s="19">
        <f t="shared" si="2"/>
        <v>89544.12286</v>
      </c>
      <c r="X16" s="19">
        <f t="shared" si="2"/>
        <v>91573.88934</v>
      </c>
      <c r="Y16" s="19">
        <f t="shared" si="2"/>
        <v>93652.0071</v>
      </c>
    </row>
    <row r="18">
      <c r="A18" s="9" t="s">
        <v>82</v>
      </c>
      <c r="B18" s="19">
        <f t="shared" ref="B18:Y18" si="3">B16</f>
        <v>56248.83</v>
      </c>
      <c r="C18" s="19">
        <f t="shared" si="3"/>
        <v>57493.77895</v>
      </c>
      <c r="D18" s="19">
        <f t="shared" si="3"/>
        <v>58767.74004</v>
      </c>
      <c r="E18" s="19">
        <f t="shared" si="3"/>
        <v>60071.42082</v>
      </c>
      <c r="F18" s="19">
        <f t="shared" si="3"/>
        <v>61405.5468</v>
      </c>
      <c r="G18" s="19">
        <f t="shared" si="3"/>
        <v>62770.8619</v>
      </c>
      <c r="H18" s="19">
        <f t="shared" si="3"/>
        <v>64168.12896</v>
      </c>
      <c r="I18" s="19">
        <f t="shared" si="3"/>
        <v>65598.13024</v>
      </c>
      <c r="J18" s="19">
        <f t="shared" si="3"/>
        <v>67061.66788</v>
      </c>
      <c r="K18" s="19">
        <f t="shared" si="3"/>
        <v>68559.56449</v>
      </c>
      <c r="L18" s="19">
        <f t="shared" si="3"/>
        <v>70092.66365</v>
      </c>
      <c r="M18" s="19">
        <f t="shared" si="3"/>
        <v>71661.83046</v>
      </c>
      <c r="N18" s="19">
        <f t="shared" si="3"/>
        <v>73267.95215</v>
      </c>
      <c r="O18" s="19">
        <f t="shared" si="3"/>
        <v>74911.9386</v>
      </c>
      <c r="P18" s="19">
        <f t="shared" si="3"/>
        <v>76594.72297</v>
      </c>
      <c r="Q18" s="19">
        <f t="shared" si="3"/>
        <v>78317.26234</v>
      </c>
      <c r="R18" s="19">
        <f t="shared" si="3"/>
        <v>80080.5383</v>
      </c>
      <c r="S18" s="19">
        <f t="shared" si="3"/>
        <v>81885.55762</v>
      </c>
      <c r="T18" s="19">
        <f t="shared" si="3"/>
        <v>83733.35291</v>
      </c>
      <c r="U18" s="19">
        <f t="shared" si="3"/>
        <v>85624.98331</v>
      </c>
      <c r="V18" s="19">
        <f t="shared" si="3"/>
        <v>87561.53519</v>
      </c>
      <c r="W18" s="19">
        <f t="shared" si="3"/>
        <v>89544.12286</v>
      </c>
      <c r="X18" s="19">
        <f t="shared" si="3"/>
        <v>91573.88934</v>
      </c>
      <c r="Y18" s="19">
        <f t="shared" si="3"/>
        <v>93652.0071</v>
      </c>
    </row>
    <row r="20">
      <c r="A20" s="9" t="s">
        <v>87</v>
      </c>
      <c r="B20" s="19">
        <f t="shared" ref="B20:Y20" si="4">B8-B18</f>
        <v>206121.17</v>
      </c>
      <c r="C20" s="19">
        <f t="shared" si="4"/>
        <v>210746.543</v>
      </c>
      <c r="D20" s="19">
        <f t="shared" si="4"/>
        <v>215481.4496</v>
      </c>
      <c r="E20" s="19">
        <f t="shared" si="4"/>
        <v>220328.6042</v>
      </c>
      <c r="F20" s="19">
        <f t="shared" si="4"/>
        <v>225290.7914</v>
      </c>
      <c r="G20" s="19">
        <f t="shared" si="4"/>
        <v>230370.8674</v>
      </c>
      <c r="H20" s="19">
        <f t="shared" si="4"/>
        <v>235571.7622</v>
      </c>
      <c r="I20" s="19">
        <f t="shared" si="4"/>
        <v>240896.4813</v>
      </c>
      <c r="J20" s="19">
        <f t="shared" si="4"/>
        <v>246348.1079</v>
      </c>
      <c r="K20" s="19">
        <f t="shared" si="4"/>
        <v>251929.8048</v>
      </c>
      <c r="L20" s="19">
        <f t="shared" si="4"/>
        <v>257644.8168</v>
      </c>
      <c r="M20" s="19">
        <f t="shared" si="4"/>
        <v>263496.4726</v>
      </c>
      <c r="N20" s="19">
        <f t="shared" si="4"/>
        <v>269488.1871</v>
      </c>
      <c r="O20" s="19">
        <f t="shared" si="4"/>
        <v>275623.4639</v>
      </c>
      <c r="P20" s="19">
        <f t="shared" si="4"/>
        <v>281905.8973</v>
      </c>
      <c r="Q20" s="19">
        <f t="shared" si="4"/>
        <v>288339.1751</v>
      </c>
      <c r="R20" s="19">
        <f t="shared" si="4"/>
        <v>294927.081</v>
      </c>
      <c r="S20" s="19">
        <f t="shared" si="4"/>
        <v>301673.497</v>
      </c>
      <c r="T20" s="19">
        <f t="shared" si="4"/>
        <v>308582.4062</v>
      </c>
      <c r="U20" s="19">
        <f t="shared" si="4"/>
        <v>315657.8954</v>
      </c>
      <c r="V20" s="19">
        <f t="shared" si="4"/>
        <v>322904.1579</v>
      </c>
      <c r="W20" s="19">
        <f t="shared" si="4"/>
        <v>330325.4965</v>
      </c>
      <c r="X20" s="19">
        <f t="shared" si="4"/>
        <v>337926.3263</v>
      </c>
      <c r="Y20" s="19">
        <f t="shared" si="4"/>
        <v>345711.1777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15" t="s">
        <v>40</v>
      </c>
    </row>
    <row r="3">
      <c r="A3" s="8" t="s">
        <v>24</v>
      </c>
      <c r="B3" s="19">
        <f>'Calcs-1'!B77*Assumptions!$B26</f>
        <v>5500</v>
      </c>
      <c r="C3" s="19">
        <f>'Calcs-1'!C77*Assumptions!$B26</f>
        <v>5610</v>
      </c>
      <c r="D3" s="19">
        <f>'Calcs-1'!D77*Assumptions!$B26</f>
        <v>5722.2</v>
      </c>
      <c r="E3" s="19">
        <f>'Calcs-1'!E77*Assumptions!$B26</f>
        <v>5836.644</v>
      </c>
      <c r="F3" s="19">
        <f>'Calcs-1'!F77*Assumptions!$B26</f>
        <v>5953.37688</v>
      </c>
      <c r="G3" s="19">
        <f>'Calcs-1'!G77*Assumptions!$B26</f>
        <v>6072.444418</v>
      </c>
      <c r="H3" s="19">
        <f>'Calcs-1'!H77*Assumptions!$B26</f>
        <v>6193.893306</v>
      </c>
      <c r="I3" s="19">
        <f>'Calcs-1'!I77*Assumptions!$B26</f>
        <v>6317.771172</v>
      </c>
      <c r="J3" s="19">
        <f>'Calcs-1'!J77*Assumptions!$B26</f>
        <v>6444.126596</v>
      </c>
      <c r="K3" s="19">
        <f>'Calcs-1'!K77*Assumptions!$B26</f>
        <v>6573.009127</v>
      </c>
      <c r="L3" s="19">
        <f>'Calcs-1'!L77*Assumptions!$B26</f>
        <v>6704.46931</v>
      </c>
      <c r="M3" s="19">
        <f>'Calcs-1'!M77*Assumptions!$B26</f>
        <v>6838.558696</v>
      </c>
      <c r="N3" s="19">
        <f>'Calcs-1'!N77*Assumptions!$B26</f>
        <v>6975.32987</v>
      </c>
      <c r="O3" s="19">
        <f>'Calcs-1'!O77*Assumptions!$B26</f>
        <v>7114.836467</v>
      </c>
      <c r="P3" s="19">
        <f>'Calcs-1'!P77*Assumptions!$B26</f>
        <v>7257.133197</v>
      </c>
      <c r="Q3" s="19">
        <f>'Calcs-1'!Q77*Assumptions!$B26</f>
        <v>7402.275861</v>
      </c>
      <c r="R3" s="19">
        <f>'Calcs-1'!R77*Assumptions!$B26</f>
        <v>7550.321378</v>
      </c>
      <c r="S3" s="19">
        <f>'Calcs-1'!S77*Assumptions!$B26</f>
        <v>7701.327806</v>
      </c>
      <c r="T3" s="19">
        <f>'Calcs-1'!T77*Assumptions!$B26</f>
        <v>7855.354362</v>
      </c>
      <c r="U3" s="19">
        <f>'Calcs-1'!U77*Assumptions!$B26</f>
        <v>8012.461449</v>
      </c>
      <c r="V3" s="19">
        <f>'Calcs-1'!V77*Assumptions!$B26</f>
        <v>8172.710678</v>
      </c>
      <c r="W3" s="19">
        <f>'Calcs-1'!W77*Assumptions!$B26</f>
        <v>8336.164891</v>
      </c>
      <c r="X3" s="19">
        <f>'Calcs-1'!X77*Assumptions!$B26</f>
        <v>8502.888189</v>
      </c>
      <c r="Y3" s="19">
        <f>'Calcs-1'!Y77*Assumptions!$B26</f>
        <v>8672.945953</v>
      </c>
    </row>
    <row r="4">
      <c r="A4" s="8" t="s">
        <v>25</v>
      </c>
      <c r="B4" s="19">
        <f>'Calcs-1'!B78*Assumptions!$B27</f>
        <v>4720</v>
      </c>
      <c r="C4" s="19">
        <f>'Calcs-1'!C78*Assumptions!$B27</f>
        <v>4809.68</v>
      </c>
      <c r="D4" s="19">
        <f>'Calcs-1'!D78*Assumptions!$B27</f>
        <v>4901.06392</v>
      </c>
      <c r="E4" s="19">
        <f>'Calcs-1'!E78*Assumptions!$B27</f>
        <v>4994.184134</v>
      </c>
      <c r="F4" s="19">
        <f>'Calcs-1'!F78*Assumptions!$B27</f>
        <v>5089.073633</v>
      </c>
      <c r="G4" s="19">
        <f>'Calcs-1'!G78*Assumptions!$B27</f>
        <v>5185.766032</v>
      </c>
      <c r="H4" s="19">
        <f>'Calcs-1'!H78*Assumptions!$B27</f>
        <v>5284.295587</v>
      </c>
      <c r="I4" s="19">
        <f>'Calcs-1'!I78*Assumptions!$B27</f>
        <v>5384.697203</v>
      </c>
      <c r="J4" s="19">
        <f>'Calcs-1'!J78*Assumptions!$B27</f>
        <v>5487.00645</v>
      </c>
      <c r="K4" s="19">
        <f>'Calcs-1'!K78*Assumptions!$B27</f>
        <v>5591.259572</v>
      </c>
      <c r="L4" s="19">
        <f>'Calcs-1'!L78*Assumptions!$B27</f>
        <v>5697.493504</v>
      </c>
      <c r="M4" s="19">
        <f>'Calcs-1'!M78*Assumptions!$B27</f>
        <v>5805.745881</v>
      </c>
      <c r="N4" s="19">
        <f>'Calcs-1'!N78*Assumptions!$B27</f>
        <v>5916.055052</v>
      </c>
      <c r="O4" s="19">
        <f>'Calcs-1'!O78*Assumptions!$B27</f>
        <v>6028.460098</v>
      </c>
      <c r="P4" s="19">
        <f>'Calcs-1'!P78*Assumptions!$B27</f>
        <v>6143.00084</v>
      </c>
      <c r="Q4" s="19">
        <f>'Calcs-1'!Q78*Assumptions!$B27</f>
        <v>6259.717856</v>
      </c>
      <c r="R4" s="19">
        <f>'Calcs-1'!R78*Assumptions!$B27</f>
        <v>6378.652495</v>
      </c>
      <c r="S4" s="19">
        <f>'Calcs-1'!S78*Assumptions!$B27</f>
        <v>6499.846893</v>
      </c>
      <c r="T4" s="19">
        <f>'Calcs-1'!T78*Assumptions!$B27</f>
        <v>6623.343984</v>
      </c>
      <c r="U4" s="19">
        <f>'Calcs-1'!U78*Assumptions!$B27</f>
        <v>6749.18752</v>
      </c>
      <c r="V4" s="19">
        <f>'Calcs-1'!V78*Assumptions!$B27</f>
        <v>6877.422082</v>
      </c>
      <c r="W4" s="19">
        <f>'Calcs-1'!W78*Assumptions!$B27</f>
        <v>7008.093102</v>
      </c>
      <c r="X4" s="19">
        <f>'Calcs-1'!X78*Assumptions!$B27</f>
        <v>7141.246871</v>
      </c>
      <c r="Y4" s="19">
        <f>'Calcs-1'!Y78*Assumptions!$B27</f>
        <v>7276.930561</v>
      </c>
    </row>
    <row r="5">
      <c r="A5" s="8" t="s">
        <v>26</v>
      </c>
      <c r="B5" s="19">
        <f>'Calcs-1'!B79*Assumptions!$B28</f>
        <v>1740</v>
      </c>
      <c r="C5" s="19">
        <f>'Calcs-1'!C79*Assumptions!$B28</f>
        <v>1776.888</v>
      </c>
      <c r="D5" s="19">
        <f>'Calcs-1'!D79*Assumptions!$B28</f>
        <v>1814.558026</v>
      </c>
      <c r="E5" s="19">
        <f>'Calcs-1'!E79*Assumptions!$B28</f>
        <v>1853.026656</v>
      </c>
      <c r="F5" s="19">
        <f>'Calcs-1'!F79*Assumptions!$B28</f>
        <v>1892.310821</v>
      </c>
      <c r="G5" s="19">
        <f>'Calcs-1'!G79*Assumptions!$B28</f>
        <v>1932.42781</v>
      </c>
      <c r="H5" s="19">
        <f>'Calcs-1'!H79*Assumptions!$B28</f>
        <v>1973.39528</v>
      </c>
      <c r="I5" s="19">
        <f>'Calcs-1'!I79*Assumptions!$B28</f>
        <v>2015.23126</v>
      </c>
      <c r="J5" s="19">
        <f>'Calcs-1'!J79*Assumptions!$B28</f>
        <v>2057.954162</v>
      </c>
      <c r="K5" s="19">
        <f>'Calcs-1'!K79*Assumptions!$B28</f>
        <v>2101.582791</v>
      </c>
      <c r="L5" s="19">
        <f>'Calcs-1'!L79*Assumptions!$B28</f>
        <v>2146.136346</v>
      </c>
      <c r="M5" s="19">
        <f>'Calcs-1'!M79*Assumptions!$B28</f>
        <v>2191.634436</v>
      </c>
      <c r="N5" s="19">
        <f>'Calcs-1'!N79*Assumptions!$B28</f>
        <v>2238.097086</v>
      </c>
      <c r="O5" s="19">
        <f>'Calcs-1'!O79*Assumptions!$B28</f>
        <v>2285.544745</v>
      </c>
      <c r="P5" s="19">
        <f>'Calcs-1'!P79*Assumptions!$B28</f>
        <v>2333.998293</v>
      </c>
      <c r="Q5" s="19">
        <f>'Calcs-1'!Q79*Assumptions!$B28</f>
        <v>2383.479057</v>
      </c>
      <c r="R5" s="19">
        <f>'Calcs-1'!R79*Assumptions!$B28</f>
        <v>2434.008813</v>
      </c>
      <c r="S5" s="19">
        <f>'Calcs-1'!S79*Assumptions!$B28</f>
        <v>2485.6098</v>
      </c>
      <c r="T5" s="19">
        <f>'Calcs-1'!T79*Assumptions!$B28</f>
        <v>2538.304728</v>
      </c>
      <c r="U5" s="19">
        <f>'Calcs-1'!U79*Assumptions!$B28</f>
        <v>2592.116788</v>
      </c>
      <c r="V5" s="19">
        <f>'Calcs-1'!V79*Assumptions!$B28</f>
        <v>2647.069664</v>
      </c>
      <c r="W5" s="19">
        <f>'Calcs-1'!W79*Assumptions!$B28</f>
        <v>2703.187541</v>
      </c>
      <c r="X5" s="19">
        <f>'Calcs-1'!X79*Assumptions!$B28</f>
        <v>2760.495117</v>
      </c>
      <c r="Y5" s="19">
        <f>'Calcs-1'!Y79*Assumptions!$B28</f>
        <v>2819.017613</v>
      </c>
    </row>
    <row r="6">
      <c r="A6" s="8" t="s">
        <v>27</v>
      </c>
      <c r="B6" s="19">
        <f>'Calcs-1'!B80*Assumptions!$B29</f>
        <v>22500</v>
      </c>
      <c r="C6" s="19">
        <f>'Calcs-1'!C80*Assumptions!$B29</f>
        <v>23062.5</v>
      </c>
      <c r="D6" s="19">
        <f>'Calcs-1'!D80*Assumptions!$B29</f>
        <v>23639.0625</v>
      </c>
      <c r="E6" s="19">
        <f>'Calcs-1'!E80*Assumptions!$B29</f>
        <v>24230.03906</v>
      </c>
      <c r="F6" s="19">
        <f>'Calcs-1'!F80*Assumptions!$B29</f>
        <v>24835.79004</v>
      </c>
      <c r="G6" s="19">
        <f>'Calcs-1'!G80*Assumptions!$B29</f>
        <v>25456.68479</v>
      </c>
      <c r="H6" s="19">
        <f>'Calcs-1'!H80*Assumptions!$B29</f>
        <v>26093.10191</v>
      </c>
      <c r="I6" s="19">
        <f>'Calcs-1'!I80*Assumptions!$B29</f>
        <v>26745.42946</v>
      </c>
      <c r="J6" s="19">
        <f>'Calcs-1'!J80*Assumptions!$B29</f>
        <v>27414.06519</v>
      </c>
      <c r="K6" s="19">
        <f>'Calcs-1'!K80*Assumptions!$B29</f>
        <v>28099.41682</v>
      </c>
      <c r="L6" s="19">
        <f>'Calcs-1'!L80*Assumptions!$B29</f>
        <v>28801.90224</v>
      </c>
      <c r="M6" s="19">
        <f>'Calcs-1'!M80*Assumptions!$B29</f>
        <v>29521.9498</v>
      </c>
      <c r="N6" s="19">
        <f>'Calcs-1'!N80*Assumptions!$B29</f>
        <v>30259.99855</v>
      </c>
      <c r="O6" s="19">
        <f>'Calcs-1'!O80*Assumptions!$B29</f>
        <v>31016.49851</v>
      </c>
      <c r="P6" s="19">
        <f>'Calcs-1'!P80*Assumptions!$B29</f>
        <v>31791.91097</v>
      </c>
      <c r="Q6" s="19">
        <f>'Calcs-1'!Q80*Assumptions!$B29</f>
        <v>32586.70875</v>
      </c>
      <c r="R6" s="19">
        <f>'Calcs-1'!R80*Assumptions!$B29</f>
        <v>33401.37646</v>
      </c>
      <c r="S6" s="19">
        <f>'Calcs-1'!S80*Assumptions!$B29</f>
        <v>34236.41088</v>
      </c>
      <c r="T6" s="19">
        <f>'Calcs-1'!T80*Assumptions!$B29</f>
        <v>35092.32115</v>
      </c>
      <c r="U6" s="19">
        <f>'Calcs-1'!U80*Assumptions!$B29</f>
        <v>35969.62918</v>
      </c>
      <c r="V6" s="19">
        <f>'Calcs-1'!V80*Assumptions!$B29</f>
        <v>36868.86991</v>
      </c>
      <c r="W6" s="19">
        <f>'Calcs-1'!W80*Assumptions!$B29</f>
        <v>37790.59165</v>
      </c>
      <c r="X6" s="19">
        <f>'Calcs-1'!X80*Assumptions!$B29</f>
        <v>38735.35645</v>
      </c>
      <c r="Y6" s="19">
        <f>'Calcs-1'!Y80*Assumptions!$B29</f>
        <v>39703.74036</v>
      </c>
    </row>
    <row r="7">
      <c r="A7" s="8" t="s">
        <v>28</v>
      </c>
      <c r="B7" s="19">
        <f>'Calcs-1'!B81*Assumptions!$B30</f>
        <v>17550</v>
      </c>
      <c r="C7" s="19">
        <f>'Calcs-1'!C81*Assumptions!$B30</f>
        <v>17901</v>
      </c>
      <c r="D7" s="19">
        <f>'Calcs-1'!D81*Assumptions!$B30</f>
        <v>18259.02</v>
      </c>
      <c r="E7" s="19">
        <f>'Calcs-1'!E81*Assumptions!$B30</f>
        <v>18624.2004</v>
      </c>
      <c r="F7" s="19">
        <f>'Calcs-1'!F81*Assumptions!$B30</f>
        <v>18996.68441</v>
      </c>
      <c r="G7" s="19">
        <f>'Calcs-1'!G81*Assumptions!$B30</f>
        <v>19376.6181</v>
      </c>
      <c r="H7" s="19">
        <f>'Calcs-1'!H81*Assumptions!$B30</f>
        <v>19764.15046</v>
      </c>
      <c r="I7" s="19">
        <f>'Calcs-1'!I81*Assumptions!$B30</f>
        <v>20159.43347</v>
      </c>
      <c r="J7" s="19">
        <f>'Calcs-1'!J81*Assumptions!$B30</f>
        <v>20562.62214</v>
      </c>
      <c r="K7" s="19">
        <f>'Calcs-1'!K81*Assumptions!$B30</f>
        <v>20973.87458</v>
      </c>
      <c r="L7" s="19">
        <f>'Calcs-1'!L81*Assumptions!$B30</f>
        <v>21393.35207</v>
      </c>
      <c r="M7" s="19">
        <f>'Calcs-1'!M81*Assumptions!$B30</f>
        <v>21821.21911</v>
      </c>
      <c r="N7" s="19">
        <f>'Calcs-1'!N81*Assumptions!$B30</f>
        <v>22257.64349</v>
      </c>
      <c r="O7" s="19">
        <f>'Calcs-1'!O81*Assumptions!$B30</f>
        <v>22702.79636</v>
      </c>
      <c r="P7" s="19">
        <f>'Calcs-1'!P81*Assumptions!$B30</f>
        <v>23156.85229</v>
      </c>
      <c r="Q7" s="19">
        <f>'Calcs-1'!Q81*Assumptions!$B30</f>
        <v>23619.98934</v>
      </c>
      <c r="R7" s="19">
        <f>'Calcs-1'!R81*Assumptions!$B30</f>
        <v>24092.38912</v>
      </c>
      <c r="S7" s="19">
        <f>'Calcs-1'!S81*Assumptions!$B30</f>
        <v>24574.23691</v>
      </c>
      <c r="T7" s="19">
        <f>'Calcs-1'!T81*Assumptions!$B30</f>
        <v>25065.72164</v>
      </c>
      <c r="U7" s="19">
        <f>'Calcs-1'!U81*Assumptions!$B30</f>
        <v>25567.03608</v>
      </c>
      <c r="V7" s="19">
        <f>'Calcs-1'!V81*Assumptions!$B30</f>
        <v>26078.3768</v>
      </c>
      <c r="W7" s="19">
        <f>'Calcs-1'!W81*Assumptions!$B30</f>
        <v>26599.94434</v>
      </c>
      <c r="X7" s="19">
        <f>'Calcs-1'!X81*Assumptions!$B30</f>
        <v>27131.94322</v>
      </c>
      <c r="Y7" s="19">
        <f>'Calcs-1'!Y81*Assumptions!$B30</f>
        <v>27674.58209</v>
      </c>
    </row>
    <row r="8">
      <c r="A8" s="8" t="s">
        <v>29</v>
      </c>
      <c r="B8" s="19">
        <f>'Calcs-1'!B82*Assumptions!$B31</f>
        <v>6000</v>
      </c>
      <c r="C8" s="19">
        <f>'Calcs-1'!C82*Assumptions!$B31</f>
        <v>6060</v>
      </c>
      <c r="D8" s="19">
        <f>'Calcs-1'!D82*Assumptions!$B31</f>
        <v>6120.6</v>
      </c>
      <c r="E8" s="19">
        <f>'Calcs-1'!E82*Assumptions!$B31</f>
        <v>6181.806</v>
      </c>
      <c r="F8" s="19">
        <f>'Calcs-1'!F82*Assumptions!$B31</f>
        <v>6243.62406</v>
      </c>
      <c r="G8" s="19">
        <f>'Calcs-1'!G82*Assumptions!$B31</f>
        <v>6306.060301</v>
      </c>
      <c r="H8" s="19">
        <f>'Calcs-1'!H82*Assumptions!$B31</f>
        <v>6369.120904</v>
      </c>
      <c r="I8" s="19">
        <f>'Calcs-1'!I82*Assumptions!$B31</f>
        <v>6432.812113</v>
      </c>
      <c r="J8" s="19">
        <f>'Calcs-1'!J82*Assumptions!$B31</f>
        <v>6497.140234</v>
      </c>
      <c r="K8" s="19">
        <f>'Calcs-1'!K82*Assumptions!$B31</f>
        <v>6562.111636</v>
      </c>
      <c r="L8" s="19">
        <f>'Calcs-1'!L82*Assumptions!$B31</f>
        <v>6627.732752</v>
      </c>
      <c r="M8" s="19">
        <f>'Calcs-1'!M82*Assumptions!$B31</f>
        <v>6694.01008</v>
      </c>
      <c r="N8" s="19">
        <f>'Calcs-1'!N82*Assumptions!$B31</f>
        <v>6760.950181</v>
      </c>
      <c r="O8" s="19">
        <f>'Calcs-1'!O82*Assumptions!$B31</f>
        <v>6828.559683</v>
      </c>
      <c r="P8" s="19">
        <f>'Calcs-1'!P82*Assumptions!$B31</f>
        <v>6896.845279</v>
      </c>
      <c r="Q8" s="19">
        <f>'Calcs-1'!Q82*Assumptions!$B31</f>
        <v>6965.813732</v>
      </c>
      <c r="R8" s="19">
        <f>'Calcs-1'!R82*Assumptions!$B31</f>
        <v>7035.47187</v>
      </c>
      <c r="S8" s="19">
        <f>'Calcs-1'!S82*Assumptions!$B31</f>
        <v>7105.826588</v>
      </c>
      <c r="T8" s="19">
        <f>'Calcs-1'!T82*Assumptions!$B31</f>
        <v>7176.884854</v>
      </c>
      <c r="U8" s="19">
        <f>'Calcs-1'!U82*Assumptions!$B31</f>
        <v>7248.653703</v>
      </c>
      <c r="V8" s="19">
        <f>'Calcs-1'!V82*Assumptions!$B31</f>
        <v>7321.14024</v>
      </c>
      <c r="W8" s="19">
        <f>'Calcs-1'!W82*Assumptions!$B31</f>
        <v>7394.351642</v>
      </c>
      <c r="X8" s="19">
        <f>'Calcs-1'!X82*Assumptions!$B31</f>
        <v>7468.295159</v>
      </c>
      <c r="Y8" s="19">
        <f>'Calcs-1'!Y82*Assumptions!$B31</f>
        <v>7542.97811</v>
      </c>
    </row>
    <row r="9">
      <c r="A9" s="8" t="s">
        <v>30</v>
      </c>
      <c r="B9" s="19">
        <f>'Calcs-1'!B83*Assumptions!$B32</f>
        <v>19550</v>
      </c>
      <c r="C9" s="19">
        <f>'Calcs-1'!C83*Assumptions!$B32</f>
        <v>20136.5</v>
      </c>
      <c r="D9" s="19">
        <f>'Calcs-1'!D83*Assumptions!$B32</f>
        <v>20740.595</v>
      </c>
      <c r="E9" s="19">
        <f>'Calcs-1'!E83*Assumptions!$B32</f>
        <v>21362.81285</v>
      </c>
      <c r="F9" s="19">
        <f>'Calcs-1'!F83*Assumptions!$B32</f>
        <v>22003.69724</v>
      </c>
      <c r="G9" s="19">
        <f>'Calcs-1'!G83*Assumptions!$B32</f>
        <v>22663.80815</v>
      </c>
      <c r="H9" s="19">
        <f>'Calcs-1'!H83*Assumptions!$B32</f>
        <v>23343.7224</v>
      </c>
      <c r="I9" s="19">
        <f>'Calcs-1'!I83*Assumptions!$B32</f>
        <v>24044.03407</v>
      </c>
      <c r="J9" s="19">
        <f>'Calcs-1'!J83*Assumptions!$B32</f>
        <v>24765.35509</v>
      </c>
      <c r="K9" s="19">
        <f>'Calcs-1'!K83*Assumptions!$B32</f>
        <v>25508.31574</v>
      </c>
      <c r="L9" s="19">
        <f>'Calcs-1'!L83*Assumptions!$B32</f>
        <v>26273.56522</v>
      </c>
      <c r="M9" s="19">
        <f>'Calcs-1'!M83*Assumptions!$B32</f>
        <v>27061.77217</v>
      </c>
      <c r="N9" s="19">
        <f>'Calcs-1'!N83*Assumptions!$B32</f>
        <v>27873.62534</v>
      </c>
      <c r="O9" s="19">
        <f>'Calcs-1'!O83*Assumptions!$B32</f>
        <v>28709.8341</v>
      </c>
      <c r="P9" s="19">
        <f>'Calcs-1'!P83*Assumptions!$B32</f>
        <v>29571.12912</v>
      </c>
      <c r="Q9" s="19">
        <f>'Calcs-1'!Q83*Assumptions!$B32</f>
        <v>30458.26299</v>
      </c>
      <c r="R9" s="19">
        <f>'Calcs-1'!R83*Assumptions!$B32</f>
        <v>31372.01088</v>
      </c>
      <c r="S9" s="19">
        <f>'Calcs-1'!S83*Assumptions!$B32</f>
        <v>32313.17121</v>
      </c>
      <c r="T9" s="19">
        <f>'Calcs-1'!T83*Assumptions!$B32</f>
        <v>33282.56635</v>
      </c>
      <c r="U9" s="19">
        <f>'Calcs-1'!U83*Assumptions!$B32</f>
        <v>34281.04334</v>
      </c>
      <c r="V9" s="19">
        <f>'Calcs-1'!V83*Assumptions!$B32</f>
        <v>35309.47464</v>
      </c>
      <c r="W9" s="19">
        <f>'Calcs-1'!W83*Assumptions!$B32</f>
        <v>36368.75888</v>
      </c>
      <c r="X9" s="19">
        <f>'Calcs-1'!X83*Assumptions!$B32</f>
        <v>37459.82164</v>
      </c>
      <c r="Y9" s="19">
        <f>'Calcs-1'!Y83*Assumptions!$B32</f>
        <v>38583.61629</v>
      </c>
    </row>
    <row r="10">
      <c r="A10" s="8" t="s">
        <v>31</v>
      </c>
      <c r="B10" s="19">
        <f>'Calcs-1'!B84*Assumptions!$B33</f>
        <v>1800</v>
      </c>
      <c r="C10" s="19">
        <f>'Calcs-1'!C84*Assumptions!$B33</f>
        <v>1814.4</v>
      </c>
      <c r="D10" s="19">
        <f>'Calcs-1'!D84*Assumptions!$B33</f>
        <v>1828.9152</v>
      </c>
      <c r="E10" s="19">
        <f>'Calcs-1'!E84*Assumptions!$B33</f>
        <v>1843.546522</v>
      </c>
      <c r="F10" s="19">
        <f>'Calcs-1'!F84*Assumptions!$B33</f>
        <v>1858.294894</v>
      </c>
      <c r="G10" s="19">
        <f>'Calcs-1'!G84*Assumptions!$B33</f>
        <v>1873.161253</v>
      </c>
      <c r="H10" s="19">
        <f>'Calcs-1'!H84*Assumptions!$B33</f>
        <v>1888.146543</v>
      </c>
      <c r="I10" s="19">
        <f>'Calcs-1'!I84*Assumptions!$B33</f>
        <v>1903.251715</v>
      </c>
      <c r="J10" s="19">
        <f>'Calcs-1'!J84*Assumptions!$B33</f>
        <v>1918.477729</v>
      </c>
      <c r="K10" s="19">
        <f>'Calcs-1'!K84*Assumptions!$B33</f>
        <v>1933.825551</v>
      </c>
      <c r="L10" s="19">
        <f>'Calcs-1'!L84*Assumptions!$B33</f>
        <v>1949.296155</v>
      </c>
      <c r="M10" s="19">
        <f>'Calcs-1'!M84*Assumptions!$B33</f>
        <v>1964.890524</v>
      </c>
      <c r="N10" s="19">
        <f>'Calcs-1'!N84*Assumptions!$B33</f>
        <v>1980.609649</v>
      </c>
      <c r="O10" s="19">
        <f>'Calcs-1'!O84*Assumptions!$B33</f>
        <v>1996.454526</v>
      </c>
      <c r="P10" s="19">
        <f>'Calcs-1'!P84*Assumptions!$B33</f>
        <v>2012.426162</v>
      </c>
      <c r="Q10" s="19">
        <f>'Calcs-1'!Q84*Assumptions!$B33</f>
        <v>2028.525571</v>
      </c>
      <c r="R10" s="19">
        <f>'Calcs-1'!R84*Assumptions!$B33</f>
        <v>2044.753776</v>
      </c>
      <c r="S10" s="19">
        <f>'Calcs-1'!S84*Assumptions!$B33</f>
        <v>2061.111806</v>
      </c>
      <c r="T10" s="19">
        <f>'Calcs-1'!T84*Assumptions!$B33</f>
        <v>2077.600701</v>
      </c>
      <c r="U10" s="19">
        <f>'Calcs-1'!U84*Assumptions!$B33</f>
        <v>2094.221506</v>
      </c>
      <c r="V10" s="19">
        <f>'Calcs-1'!V84*Assumptions!$B33</f>
        <v>2110.975278</v>
      </c>
      <c r="W10" s="19">
        <f>'Calcs-1'!W84*Assumptions!$B33</f>
        <v>2127.86308</v>
      </c>
      <c r="X10" s="19">
        <f>'Calcs-1'!X84*Assumptions!$B33</f>
        <v>2144.885985</v>
      </c>
      <c r="Y10" s="19">
        <f>'Calcs-1'!Y84*Assumptions!$B33</f>
        <v>2162.045073</v>
      </c>
    </row>
    <row r="11">
      <c r="A11" s="9" t="s">
        <v>82</v>
      </c>
      <c r="B11" s="19">
        <f t="shared" ref="B11:Y11" si="1">SUM(B3:B10)</f>
        <v>79360</v>
      </c>
      <c r="C11" s="19">
        <f t="shared" si="1"/>
        <v>81170.968</v>
      </c>
      <c r="D11" s="19">
        <f t="shared" si="1"/>
        <v>83026.01465</v>
      </c>
      <c r="E11" s="19">
        <f t="shared" si="1"/>
        <v>84926.25962</v>
      </c>
      <c r="F11" s="19">
        <f t="shared" si="1"/>
        <v>86872.85197</v>
      </c>
      <c r="G11" s="19">
        <f t="shared" si="1"/>
        <v>88866.97085</v>
      </c>
      <c r="H11" s="19">
        <f t="shared" si="1"/>
        <v>90909.82638</v>
      </c>
      <c r="I11" s="19">
        <f t="shared" si="1"/>
        <v>93002.66046</v>
      </c>
      <c r="J11" s="19">
        <f t="shared" si="1"/>
        <v>95146.74759</v>
      </c>
      <c r="K11" s="19">
        <f t="shared" si="1"/>
        <v>97343.39582</v>
      </c>
      <c r="L11" s="19">
        <f t="shared" si="1"/>
        <v>99593.9476</v>
      </c>
      <c r="M11" s="19">
        <f t="shared" si="1"/>
        <v>101899.7807</v>
      </c>
      <c r="N11" s="19">
        <f t="shared" si="1"/>
        <v>104262.3092</v>
      </c>
      <c r="O11" s="19">
        <f t="shared" si="1"/>
        <v>106682.9845</v>
      </c>
      <c r="P11" s="19">
        <f t="shared" si="1"/>
        <v>109163.2962</v>
      </c>
      <c r="Q11" s="19">
        <f t="shared" si="1"/>
        <v>111704.7732</v>
      </c>
      <c r="R11" s="19">
        <f t="shared" si="1"/>
        <v>114308.9848</v>
      </c>
      <c r="S11" s="19">
        <f t="shared" si="1"/>
        <v>116977.5419</v>
      </c>
      <c r="T11" s="19">
        <f t="shared" si="1"/>
        <v>119712.0978</v>
      </c>
      <c r="U11" s="19">
        <f t="shared" si="1"/>
        <v>122514.3496</v>
      </c>
      <c r="V11" s="19">
        <f t="shared" si="1"/>
        <v>125386.0393</v>
      </c>
      <c r="W11" s="19">
        <f t="shared" si="1"/>
        <v>128328.9551</v>
      </c>
      <c r="X11" s="19">
        <f t="shared" si="1"/>
        <v>131344.9326</v>
      </c>
      <c r="Y11" s="19">
        <f t="shared" si="1"/>
        <v>134435.856</v>
      </c>
    </row>
    <row r="13">
      <c r="A13" s="15" t="s">
        <v>88</v>
      </c>
    </row>
    <row r="14">
      <c r="A14" s="8" t="s">
        <v>24</v>
      </c>
      <c r="B14" s="9">
        <v>0.0</v>
      </c>
      <c r="C14" s="19">
        <f t="shared" ref="C14:Y14" si="2">B3</f>
        <v>5500</v>
      </c>
      <c r="D14" s="19">
        <f t="shared" si="2"/>
        <v>5610</v>
      </c>
      <c r="E14" s="19">
        <f t="shared" si="2"/>
        <v>5722.2</v>
      </c>
      <c r="F14" s="19">
        <f t="shared" si="2"/>
        <v>5836.644</v>
      </c>
      <c r="G14" s="19">
        <f t="shared" si="2"/>
        <v>5953.37688</v>
      </c>
      <c r="H14" s="19">
        <f t="shared" si="2"/>
        <v>6072.444418</v>
      </c>
      <c r="I14" s="19">
        <f t="shared" si="2"/>
        <v>6193.893306</v>
      </c>
      <c r="J14" s="19">
        <f t="shared" si="2"/>
        <v>6317.771172</v>
      </c>
      <c r="K14" s="19">
        <f t="shared" si="2"/>
        <v>6444.126596</v>
      </c>
      <c r="L14" s="19">
        <f t="shared" si="2"/>
        <v>6573.009127</v>
      </c>
      <c r="M14" s="19">
        <f t="shared" si="2"/>
        <v>6704.46931</v>
      </c>
      <c r="N14" s="19">
        <f t="shared" si="2"/>
        <v>6838.558696</v>
      </c>
      <c r="O14" s="19">
        <f t="shared" si="2"/>
        <v>6975.32987</v>
      </c>
      <c r="P14" s="19">
        <f t="shared" si="2"/>
        <v>7114.836467</v>
      </c>
      <c r="Q14" s="19">
        <f t="shared" si="2"/>
        <v>7257.133197</v>
      </c>
      <c r="R14" s="19">
        <f t="shared" si="2"/>
        <v>7402.275861</v>
      </c>
      <c r="S14" s="19">
        <f t="shared" si="2"/>
        <v>7550.321378</v>
      </c>
      <c r="T14" s="19">
        <f t="shared" si="2"/>
        <v>7701.327806</v>
      </c>
      <c r="U14" s="19">
        <f t="shared" si="2"/>
        <v>7855.354362</v>
      </c>
      <c r="V14" s="19">
        <f t="shared" si="2"/>
        <v>8012.461449</v>
      </c>
      <c r="W14" s="19">
        <f t="shared" si="2"/>
        <v>8172.710678</v>
      </c>
      <c r="X14" s="19">
        <f t="shared" si="2"/>
        <v>8336.164891</v>
      </c>
      <c r="Y14" s="19">
        <f t="shared" si="2"/>
        <v>8502.888189</v>
      </c>
    </row>
    <row r="15">
      <c r="A15" s="8" t="s">
        <v>25</v>
      </c>
      <c r="B15" s="19">
        <f t="shared" ref="B15:Y15" si="3">B4</f>
        <v>4720</v>
      </c>
      <c r="C15" s="19">
        <f t="shared" si="3"/>
        <v>4809.68</v>
      </c>
      <c r="D15" s="19">
        <f t="shared" si="3"/>
        <v>4901.06392</v>
      </c>
      <c r="E15" s="19">
        <f t="shared" si="3"/>
        <v>4994.184134</v>
      </c>
      <c r="F15" s="19">
        <f t="shared" si="3"/>
        <v>5089.073633</v>
      </c>
      <c r="G15" s="19">
        <f t="shared" si="3"/>
        <v>5185.766032</v>
      </c>
      <c r="H15" s="19">
        <f t="shared" si="3"/>
        <v>5284.295587</v>
      </c>
      <c r="I15" s="19">
        <f t="shared" si="3"/>
        <v>5384.697203</v>
      </c>
      <c r="J15" s="19">
        <f t="shared" si="3"/>
        <v>5487.00645</v>
      </c>
      <c r="K15" s="19">
        <f t="shared" si="3"/>
        <v>5591.259572</v>
      </c>
      <c r="L15" s="19">
        <f t="shared" si="3"/>
        <v>5697.493504</v>
      </c>
      <c r="M15" s="19">
        <f t="shared" si="3"/>
        <v>5805.745881</v>
      </c>
      <c r="N15" s="19">
        <f t="shared" si="3"/>
        <v>5916.055052</v>
      </c>
      <c r="O15" s="19">
        <f t="shared" si="3"/>
        <v>6028.460098</v>
      </c>
      <c r="P15" s="19">
        <f t="shared" si="3"/>
        <v>6143.00084</v>
      </c>
      <c r="Q15" s="19">
        <f t="shared" si="3"/>
        <v>6259.717856</v>
      </c>
      <c r="R15" s="19">
        <f t="shared" si="3"/>
        <v>6378.652495</v>
      </c>
      <c r="S15" s="19">
        <f t="shared" si="3"/>
        <v>6499.846893</v>
      </c>
      <c r="T15" s="19">
        <f t="shared" si="3"/>
        <v>6623.343984</v>
      </c>
      <c r="U15" s="19">
        <f t="shared" si="3"/>
        <v>6749.18752</v>
      </c>
      <c r="V15" s="19">
        <f t="shared" si="3"/>
        <v>6877.422082</v>
      </c>
      <c r="W15" s="19">
        <f t="shared" si="3"/>
        <v>7008.093102</v>
      </c>
      <c r="X15" s="19">
        <f t="shared" si="3"/>
        <v>7141.246871</v>
      </c>
      <c r="Y15" s="19">
        <f t="shared" si="3"/>
        <v>7276.930561</v>
      </c>
    </row>
    <row r="16">
      <c r="A16" s="8" t="s">
        <v>26</v>
      </c>
      <c r="B16" s="9">
        <v>0.0</v>
      </c>
      <c r="C16" s="9">
        <v>0.0</v>
      </c>
      <c r="D16" s="19">
        <f t="shared" ref="D16:Y16" si="4">B5</f>
        <v>1740</v>
      </c>
      <c r="E16" s="19">
        <f t="shared" si="4"/>
        <v>1776.888</v>
      </c>
      <c r="F16" s="19">
        <f t="shared" si="4"/>
        <v>1814.558026</v>
      </c>
      <c r="G16" s="19">
        <f t="shared" si="4"/>
        <v>1853.026656</v>
      </c>
      <c r="H16" s="19">
        <f t="shared" si="4"/>
        <v>1892.310821</v>
      </c>
      <c r="I16" s="19">
        <f t="shared" si="4"/>
        <v>1932.42781</v>
      </c>
      <c r="J16" s="19">
        <f t="shared" si="4"/>
        <v>1973.39528</v>
      </c>
      <c r="K16" s="19">
        <f t="shared" si="4"/>
        <v>2015.23126</v>
      </c>
      <c r="L16" s="19">
        <f t="shared" si="4"/>
        <v>2057.954162</v>
      </c>
      <c r="M16" s="19">
        <f t="shared" si="4"/>
        <v>2101.582791</v>
      </c>
      <c r="N16" s="19">
        <f t="shared" si="4"/>
        <v>2146.136346</v>
      </c>
      <c r="O16" s="19">
        <f t="shared" si="4"/>
        <v>2191.634436</v>
      </c>
      <c r="P16" s="19">
        <f t="shared" si="4"/>
        <v>2238.097086</v>
      </c>
      <c r="Q16" s="19">
        <f t="shared" si="4"/>
        <v>2285.544745</v>
      </c>
      <c r="R16" s="19">
        <f t="shared" si="4"/>
        <v>2333.998293</v>
      </c>
      <c r="S16" s="19">
        <f t="shared" si="4"/>
        <v>2383.479057</v>
      </c>
      <c r="T16" s="19">
        <f t="shared" si="4"/>
        <v>2434.008813</v>
      </c>
      <c r="U16" s="19">
        <f t="shared" si="4"/>
        <v>2485.6098</v>
      </c>
      <c r="V16" s="19">
        <f t="shared" si="4"/>
        <v>2538.304728</v>
      </c>
      <c r="W16" s="19">
        <f t="shared" si="4"/>
        <v>2592.116788</v>
      </c>
      <c r="X16" s="19">
        <f t="shared" si="4"/>
        <v>2647.069664</v>
      </c>
      <c r="Y16" s="19">
        <f t="shared" si="4"/>
        <v>2703.187541</v>
      </c>
    </row>
    <row r="17">
      <c r="A17" s="8" t="s">
        <v>27</v>
      </c>
      <c r="B17" s="9">
        <v>0.0</v>
      </c>
      <c r="C17" s="9">
        <v>0.0</v>
      </c>
      <c r="D17" s="9">
        <v>0.0</v>
      </c>
      <c r="E17" s="19">
        <f t="shared" ref="E17:Y17" si="5">B6</f>
        <v>22500</v>
      </c>
      <c r="F17" s="19">
        <f t="shared" si="5"/>
        <v>23062.5</v>
      </c>
      <c r="G17" s="19">
        <f t="shared" si="5"/>
        <v>23639.0625</v>
      </c>
      <c r="H17" s="19">
        <f t="shared" si="5"/>
        <v>24230.03906</v>
      </c>
      <c r="I17" s="19">
        <f t="shared" si="5"/>
        <v>24835.79004</v>
      </c>
      <c r="J17" s="19">
        <f t="shared" si="5"/>
        <v>25456.68479</v>
      </c>
      <c r="K17" s="19">
        <f t="shared" si="5"/>
        <v>26093.10191</v>
      </c>
      <c r="L17" s="19">
        <f t="shared" si="5"/>
        <v>26745.42946</v>
      </c>
      <c r="M17" s="19">
        <f t="shared" si="5"/>
        <v>27414.06519</v>
      </c>
      <c r="N17" s="19">
        <f t="shared" si="5"/>
        <v>28099.41682</v>
      </c>
      <c r="O17" s="19">
        <f t="shared" si="5"/>
        <v>28801.90224</v>
      </c>
      <c r="P17" s="19">
        <f t="shared" si="5"/>
        <v>29521.9498</v>
      </c>
      <c r="Q17" s="19">
        <f t="shared" si="5"/>
        <v>30259.99855</v>
      </c>
      <c r="R17" s="19">
        <f t="shared" si="5"/>
        <v>31016.49851</v>
      </c>
      <c r="S17" s="19">
        <f t="shared" si="5"/>
        <v>31791.91097</v>
      </c>
      <c r="T17" s="19">
        <f t="shared" si="5"/>
        <v>32586.70875</v>
      </c>
      <c r="U17" s="19">
        <f t="shared" si="5"/>
        <v>33401.37646</v>
      </c>
      <c r="V17" s="19">
        <f t="shared" si="5"/>
        <v>34236.41088</v>
      </c>
      <c r="W17" s="19">
        <f t="shared" si="5"/>
        <v>35092.32115</v>
      </c>
      <c r="X17" s="19">
        <f t="shared" si="5"/>
        <v>35969.62918</v>
      </c>
      <c r="Y17" s="19">
        <f t="shared" si="5"/>
        <v>36868.86991</v>
      </c>
    </row>
    <row r="18">
      <c r="A18" s="8" t="s">
        <v>28</v>
      </c>
      <c r="B18" s="9">
        <v>0.0</v>
      </c>
      <c r="C18" s="9">
        <v>0.0</v>
      </c>
      <c r="D18" s="9">
        <v>0.0</v>
      </c>
      <c r="E18" s="9">
        <v>0.0</v>
      </c>
      <c r="F18" s="19">
        <f t="shared" ref="F18:Y18" si="6">B7</f>
        <v>17550</v>
      </c>
      <c r="G18" s="19">
        <f t="shared" si="6"/>
        <v>17901</v>
      </c>
      <c r="H18" s="19">
        <f t="shared" si="6"/>
        <v>18259.02</v>
      </c>
      <c r="I18" s="19">
        <f t="shared" si="6"/>
        <v>18624.2004</v>
      </c>
      <c r="J18" s="19">
        <f t="shared" si="6"/>
        <v>18996.68441</v>
      </c>
      <c r="K18" s="19">
        <f t="shared" si="6"/>
        <v>19376.6181</v>
      </c>
      <c r="L18" s="19">
        <f t="shared" si="6"/>
        <v>19764.15046</v>
      </c>
      <c r="M18" s="19">
        <f t="shared" si="6"/>
        <v>20159.43347</v>
      </c>
      <c r="N18" s="19">
        <f t="shared" si="6"/>
        <v>20562.62214</v>
      </c>
      <c r="O18" s="19">
        <f t="shared" si="6"/>
        <v>20973.87458</v>
      </c>
      <c r="P18" s="19">
        <f t="shared" si="6"/>
        <v>21393.35207</v>
      </c>
      <c r="Q18" s="19">
        <f t="shared" si="6"/>
        <v>21821.21911</v>
      </c>
      <c r="R18" s="19">
        <f t="shared" si="6"/>
        <v>22257.64349</v>
      </c>
      <c r="S18" s="19">
        <f t="shared" si="6"/>
        <v>22702.79636</v>
      </c>
      <c r="T18" s="19">
        <f t="shared" si="6"/>
        <v>23156.85229</v>
      </c>
      <c r="U18" s="19">
        <f t="shared" si="6"/>
        <v>23619.98934</v>
      </c>
      <c r="V18" s="19">
        <f t="shared" si="6"/>
        <v>24092.38912</v>
      </c>
      <c r="W18" s="19">
        <f t="shared" si="6"/>
        <v>24574.23691</v>
      </c>
      <c r="X18" s="19">
        <f t="shared" si="6"/>
        <v>25065.72164</v>
      </c>
      <c r="Y18" s="19">
        <f t="shared" si="6"/>
        <v>25567.03608</v>
      </c>
    </row>
    <row r="19">
      <c r="A19" s="8" t="s">
        <v>29</v>
      </c>
      <c r="B19" s="9">
        <v>0.0</v>
      </c>
      <c r="C19" s="9">
        <v>0.0</v>
      </c>
      <c r="D19" s="9">
        <v>0.0</v>
      </c>
      <c r="E19" s="9">
        <v>0.0</v>
      </c>
      <c r="F19" s="9">
        <v>0.0</v>
      </c>
      <c r="G19" s="19">
        <f t="shared" ref="G19:Y19" si="7">B8</f>
        <v>6000</v>
      </c>
      <c r="H19" s="19">
        <f t="shared" si="7"/>
        <v>6060</v>
      </c>
      <c r="I19" s="19">
        <f t="shared" si="7"/>
        <v>6120.6</v>
      </c>
      <c r="J19" s="19">
        <f t="shared" si="7"/>
        <v>6181.806</v>
      </c>
      <c r="K19" s="19">
        <f t="shared" si="7"/>
        <v>6243.62406</v>
      </c>
      <c r="L19" s="19">
        <f t="shared" si="7"/>
        <v>6306.060301</v>
      </c>
      <c r="M19" s="19">
        <f t="shared" si="7"/>
        <v>6369.120904</v>
      </c>
      <c r="N19" s="19">
        <f t="shared" si="7"/>
        <v>6432.812113</v>
      </c>
      <c r="O19" s="19">
        <f t="shared" si="7"/>
        <v>6497.140234</v>
      </c>
      <c r="P19" s="19">
        <f t="shared" si="7"/>
        <v>6562.111636</v>
      </c>
      <c r="Q19" s="19">
        <f t="shared" si="7"/>
        <v>6627.732752</v>
      </c>
      <c r="R19" s="19">
        <f t="shared" si="7"/>
        <v>6694.01008</v>
      </c>
      <c r="S19" s="19">
        <f t="shared" si="7"/>
        <v>6760.950181</v>
      </c>
      <c r="T19" s="19">
        <f t="shared" si="7"/>
        <v>6828.559683</v>
      </c>
      <c r="U19" s="19">
        <f t="shared" si="7"/>
        <v>6896.845279</v>
      </c>
      <c r="V19" s="19">
        <f t="shared" si="7"/>
        <v>6965.813732</v>
      </c>
      <c r="W19" s="19">
        <f t="shared" si="7"/>
        <v>7035.47187</v>
      </c>
      <c r="X19" s="19">
        <f t="shared" si="7"/>
        <v>7105.826588</v>
      </c>
      <c r="Y19" s="19">
        <f t="shared" si="7"/>
        <v>7176.884854</v>
      </c>
    </row>
    <row r="20">
      <c r="A20" s="8" t="s">
        <v>30</v>
      </c>
      <c r="B20" s="9">
        <v>0.0</v>
      </c>
      <c r="C20" s="19">
        <f t="shared" ref="C20:Y20" si="8">B9</f>
        <v>19550</v>
      </c>
      <c r="D20" s="19">
        <f t="shared" si="8"/>
        <v>20136.5</v>
      </c>
      <c r="E20" s="19">
        <f t="shared" si="8"/>
        <v>20740.595</v>
      </c>
      <c r="F20" s="19">
        <f t="shared" si="8"/>
        <v>21362.81285</v>
      </c>
      <c r="G20" s="19">
        <f t="shared" si="8"/>
        <v>22003.69724</v>
      </c>
      <c r="H20" s="19">
        <f t="shared" si="8"/>
        <v>22663.80815</v>
      </c>
      <c r="I20" s="19">
        <f t="shared" si="8"/>
        <v>23343.7224</v>
      </c>
      <c r="J20" s="19">
        <f t="shared" si="8"/>
        <v>24044.03407</v>
      </c>
      <c r="K20" s="19">
        <f t="shared" si="8"/>
        <v>24765.35509</v>
      </c>
      <c r="L20" s="19">
        <f t="shared" si="8"/>
        <v>25508.31574</v>
      </c>
      <c r="M20" s="19">
        <f t="shared" si="8"/>
        <v>26273.56522</v>
      </c>
      <c r="N20" s="19">
        <f t="shared" si="8"/>
        <v>27061.77217</v>
      </c>
      <c r="O20" s="19">
        <f t="shared" si="8"/>
        <v>27873.62534</v>
      </c>
      <c r="P20" s="19">
        <f t="shared" si="8"/>
        <v>28709.8341</v>
      </c>
      <c r="Q20" s="19">
        <f t="shared" si="8"/>
        <v>29571.12912</v>
      </c>
      <c r="R20" s="19">
        <f t="shared" si="8"/>
        <v>30458.26299</v>
      </c>
      <c r="S20" s="19">
        <f t="shared" si="8"/>
        <v>31372.01088</v>
      </c>
      <c r="T20" s="19">
        <f t="shared" si="8"/>
        <v>32313.17121</v>
      </c>
      <c r="U20" s="19">
        <f t="shared" si="8"/>
        <v>33282.56635</v>
      </c>
      <c r="V20" s="19">
        <f t="shared" si="8"/>
        <v>34281.04334</v>
      </c>
      <c r="W20" s="19">
        <f t="shared" si="8"/>
        <v>35309.47464</v>
      </c>
      <c r="X20" s="19">
        <f t="shared" si="8"/>
        <v>36368.75888</v>
      </c>
      <c r="Y20" s="19">
        <f t="shared" si="8"/>
        <v>37459.82164</v>
      </c>
    </row>
    <row r="21">
      <c r="A21" s="8" t="s">
        <v>31</v>
      </c>
      <c r="B21" s="9">
        <v>0.0</v>
      </c>
      <c r="C21" s="9">
        <v>0.0</v>
      </c>
      <c r="D21" s="19">
        <f t="shared" ref="D21:Y21" si="9">B10</f>
        <v>1800</v>
      </c>
      <c r="E21" s="19">
        <f t="shared" si="9"/>
        <v>1814.4</v>
      </c>
      <c r="F21" s="19">
        <f t="shared" si="9"/>
        <v>1828.9152</v>
      </c>
      <c r="G21" s="19">
        <f t="shared" si="9"/>
        <v>1843.546522</v>
      </c>
      <c r="H21" s="19">
        <f t="shared" si="9"/>
        <v>1858.294894</v>
      </c>
      <c r="I21" s="19">
        <f t="shared" si="9"/>
        <v>1873.161253</v>
      </c>
      <c r="J21" s="19">
        <f t="shared" si="9"/>
        <v>1888.146543</v>
      </c>
      <c r="K21" s="19">
        <f t="shared" si="9"/>
        <v>1903.251715</v>
      </c>
      <c r="L21" s="19">
        <f t="shared" si="9"/>
        <v>1918.477729</v>
      </c>
      <c r="M21" s="19">
        <f t="shared" si="9"/>
        <v>1933.825551</v>
      </c>
      <c r="N21" s="19">
        <f t="shared" si="9"/>
        <v>1949.296155</v>
      </c>
      <c r="O21" s="19">
        <f t="shared" si="9"/>
        <v>1964.890524</v>
      </c>
      <c r="P21" s="19">
        <f t="shared" si="9"/>
        <v>1980.609649</v>
      </c>
      <c r="Q21" s="19">
        <f t="shared" si="9"/>
        <v>1996.454526</v>
      </c>
      <c r="R21" s="19">
        <f t="shared" si="9"/>
        <v>2012.426162</v>
      </c>
      <c r="S21" s="19">
        <f t="shared" si="9"/>
        <v>2028.525571</v>
      </c>
      <c r="T21" s="19">
        <f t="shared" si="9"/>
        <v>2044.753776</v>
      </c>
      <c r="U21" s="19">
        <f t="shared" si="9"/>
        <v>2061.111806</v>
      </c>
      <c r="V21" s="19">
        <f t="shared" si="9"/>
        <v>2077.600701</v>
      </c>
      <c r="W21" s="19">
        <f t="shared" si="9"/>
        <v>2094.221506</v>
      </c>
      <c r="X21" s="19">
        <f t="shared" si="9"/>
        <v>2110.975278</v>
      </c>
      <c r="Y21" s="19">
        <f t="shared" si="9"/>
        <v>2127.86308</v>
      </c>
    </row>
    <row r="22">
      <c r="A22" s="9" t="s">
        <v>82</v>
      </c>
      <c r="B22" s="16">
        <f t="shared" ref="B22:Y22" si="10">SUM(B14:B21)</f>
        <v>4720</v>
      </c>
      <c r="C22" s="19">
        <f t="shared" si="10"/>
        <v>29859.68</v>
      </c>
      <c r="D22" s="19">
        <f t="shared" si="10"/>
        <v>34187.56392</v>
      </c>
      <c r="E22" s="19">
        <f t="shared" si="10"/>
        <v>57548.26713</v>
      </c>
      <c r="F22" s="19">
        <f t="shared" si="10"/>
        <v>76544.50371</v>
      </c>
      <c r="G22" s="19">
        <f t="shared" si="10"/>
        <v>84379.47582</v>
      </c>
      <c r="H22" s="19">
        <f t="shared" si="10"/>
        <v>86320.21293</v>
      </c>
      <c r="I22" s="19">
        <f t="shared" si="10"/>
        <v>88308.49241</v>
      </c>
      <c r="J22" s="19">
        <f t="shared" si="10"/>
        <v>90345.52871</v>
      </c>
      <c r="K22" s="19">
        <f t="shared" si="10"/>
        <v>92432.5683</v>
      </c>
      <c r="L22" s="19">
        <f t="shared" si="10"/>
        <v>94570.89048</v>
      </c>
      <c r="M22" s="19">
        <f t="shared" si="10"/>
        <v>96761.80831</v>
      </c>
      <c r="N22" s="19">
        <f t="shared" si="10"/>
        <v>99006.6695</v>
      </c>
      <c r="O22" s="19">
        <f t="shared" si="10"/>
        <v>101306.8573</v>
      </c>
      <c r="P22" s="19">
        <f t="shared" si="10"/>
        <v>103663.7916</v>
      </c>
      <c r="Q22" s="19">
        <f t="shared" si="10"/>
        <v>106078.9299</v>
      </c>
      <c r="R22" s="19">
        <f t="shared" si="10"/>
        <v>108553.7679</v>
      </c>
      <c r="S22" s="19">
        <f t="shared" si="10"/>
        <v>111089.8413</v>
      </c>
      <c r="T22" s="19">
        <f t="shared" si="10"/>
        <v>113688.7263</v>
      </c>
      <c r="U22" s="19">
        <f t="shared" si="10"/>
        <v>116352.0409</v>
      </c>
      <c r="V22" s="19">
        <f t="shared" si="10"/>
        <v>119081.446</v>
      </c>
      <c r="W22" s="19">
        <f t="shared" si="10"/>
        <v>121878.6466</v>
      </c>
      <c r="X22" s="19">
        <f t="shared" si="10"/>
        <v>124745.393</v>
      </c>
      <c r="Y22" s="19">
        <f t="shared" si="10"/>
        <v>127683.4819</v>
      </c>
    </row>
    <row r="24">
      <c r="A24" s="15" t="s">
        <v>89</v>
      </c>
    </row>
    <row r="25">
      <c r="A25" s="8" t="s">
        <v>24</v>
      </c>
      <c r="B25" s="19">
        <f t="shared" ref="B25:B32" si="12">B3-B14</f>
        <v>5500</v>
      </c>
      <c r="C25" s="19">
        <f t="shared" ref="C25:Y25" si="11">B25+C3-C14</f>
        <v>5610</v>
      </c>
      <c r="D25" s="19">
        <f t="shared" si="11"/>
        <v>5722.2</v>
      </c>
      <c r="E25" s="19">
        <f t="shared" si="11"/>
        <v>5836.644</v>
      </c>
      <c r="F25" s="19">
        <f t="shared" si="11"/>
        <v>5953.37688</v>
      </c>
      <c r="G25" s="19">
        <f t="shared" si="11"/>
        <v>6072.444418</v>
      </c>
      <c r="H25" s="19">
        <f t="shared" si="11"/>
        <v>6193.893306</v>
      </c>
      <c r="I25" s="19">
        <f t="shared" si="11"/>
        <v>6317.771172</v>
      </c>
      <c r="J25" s="19">
        <f t="shared" si="11"/>
        <v>6444.126596</v>
      </c>
      <c r="K25" s="19">
        <f t="shared" si="11"/>
        <v>6573.009127</v>
      </c>
      <c r="L25" s="19">
        <f t="shared" si="11"/>
        <v>6704.46931</v>
      </c>
      <c r="M25" s="19">
        <f t="shared" si="11"/>
        <v>6838.558696</v>
      </c>
      <c r="N25" s="19">
        <f t="shared" si="11"/>
        <v>6975.32987</v>
      </c>
      <c r="O25" s="19">
        <f t="shared" si="11"/>
        <v>7114.836467</v>
      </c>
      <c r="P25" s="19">
        <f t="shared" si="11"/>
        <v>7257.133197</v>
      </c>
      <c r="Q25" s="19">
        <f t="shared" si="11"/>
        <v>7402.275861</v>
      </c>
      <c r="R25" s="19">
        <f t="shared" si="11"/>
        <v>7550.321378</v>
      </c>
      <c r="S25" s="19">
        <f t="shared" si="11"/>
        <v>7701.327806</v>
      </c>
      <c r="T25" s="19">
        <f t="shared" si="11"/>
        <v>7855.354362</v>
      </c>
      <c r="U25" s="19">
        <f t="shared" si="11"/>
        <v>8012.461449</v>
      </c>
      <c r="V25" s="19">
        <f t="shared" si="11"/>
        <v>8172.710678</v>
      </c>
      <c r="W25" s="19">
        <f t="shared" si="11"/>
        <v>8336.164891</v>
      </c>
      <c r="X25" s="19">
        <f t="shared" si="11"/>
        <v>8502.888189</v>
      </c>
      <c r="Y25" s="19">
        <f t="shared" si="11"/>
        <v>8672.945953</v>
      </c>
    </row>
    <row r="26">
      <c r="A26" s="8" t="s">
        <v>25</v>
      </c>
      <c r="B26" s="19">
        <f t="shared" si="12"/>
        <v>0</v>
      </c>
      <c r="C26" s="19">
        <f t="shared" ref="C26:Y26" si="13">B26+C4-C15</f>
        <v>0</v>
      </c>
      <c r="D26" s="19">
        <f t="shared" si="13"/>
        <v>0</v>
      </c>
      <c r="E26" s="19">
        <f t="shared" si="13"/>
        <v>0</v>
      </c>
      <c r="F26" s="19">
        <f t="shared" si="13"/>
        <v>0</v>
      </c>
      <c r="G26" s="19">
        <f t="shared" si="13"/>
        <v>0</v>
      </c>
      <c r="H26" s="19">
        <f t="shared" si="13"/>
        <v>0</v>
      </c>
      <c r="I26" s="19">
        <f t="shared" si="13"/>
        <v>0</v>
      </c>
      <c r="J26" s="19">
        <f t="shared" si="13"/>
        <v>0</v>
      </c>
      <c r="K26" s="19">
        <f t="shared" si="13"/>
        <v>0</v>
      </c>
      <c r="L26" s="19">
        <f t="shared" si="13"/>
        <v>0</v>
      </c>
      <c r="M26" s="19">
        <f t="shared" si="13"/>
        <v>0</v>
      </c>
      <c r="N26" s="19">
        <f t="shared" si="13"/>
        <v>0</v>
      </c>
      <c r="O26" s="19">
        <f t="shared" si="13"/>
        <v>0</v>
      </c>
      <c r="P26" s="19">
        <f t="shared" si="13"/>
        <v>0</v>
      </c>
      <c r="Q26" s="19">
        <f t="shared" si="13"/>
        <v>0</v>
      </c>
      <c r="R26" s="19">
        <f t="shared" si="13"/>
        <v>0</v>
      </c>
      <c r="S26" s="19">
        <f t="shared" si="13"/>
        <v>0</v>
      </c>
      <c r="T26" s="19">
        <f t="shared" si="13"/>
        <v>0</v>
      </c>
      <c r="U26" s="19">
        <f t="shared" si="13"/>
        <v>0</v>
      </c>
      <c r="V26" s="19">
        <f t="shared" si="13"/>
        <v>0</v>
      </c>
      <c r="W26" s="19">
        <f t="shared" si="13"/>
        <v>0</v>
      </c>
      <c r="X26" s="19">
        <f t="shared" si="13"/>
        <v>0</v>
      </c>
      <c r="Y26" s="19">
        <f t="shared" si="13"/>
        <v>0</v>
      </c>
    </row>
    <row r="27">
      <c r="A27" s="8" t="s">
        <v>26</v>
      </c>
      <c r="B27" s="19">
        <f t="shared" si="12"/>
        <v>1740</v>
      </c>
      <c r="C27" s="19">
        <f t="shared" ref="C27:Y27" si="14">B27+C5-C16</f>
        <v>3516.888</v>
      </c>
      <c r="D27" s="19">
        <f t="shared" si="14"/>
        <v>3591.446026</v>
      </c>
      <c r="E27" s="19">
        <f t="shared" si="14"/>
        <v>3667.584681</v>
      </c>
      <c r="F27" s="19">
        <f t="shared" si="14"/>
        <v>3745.337477</v>
      </c>
      <c r="G27" s="19">
        <f t="shared" si="14"/>
        <v>3824.738631</v>
      </c>
      <c r="H27" s="19">
        <f t="shared" si="14"/>
        <v>3905.82309</v>
      </c>
      <c r="I27" s="19">
        <f t="shared" si="14"/>
        <v>3988.62654</v>
      </c>
      <c r="J27" s="19">
        <f t="shared" si="14"/>
        <v>4073.185422</v>
      </c>
      <c r="K27" s="19">
        <f t="shared" si="14"/>
        <v>4159.536953</v>
      </c>
      <c r="L27" s="19">
        <f t="shared" si="14"/>
        <v>4247.719137</v>
      </c>
      <c r="M27" s="19">
        <f t="shared" si="14"/>
        <v>4337.770782</v>
      </c>
      <c r="N27" s="19">
        <f t="shared" si="14"/>
        <v>4429.731523</v>
      </c>
      <c r="O27" s="19">
        <f t="shared" si="14"/>
        <v>4523.641831</v>
      </c>
      <c r="P27" s="19">
        <f t="shared" si="14"/>
        <v>4619.543038</v>
      </c>
      <c r="Q27" s="19">
        <f t="shared" si="14"/>
        <v>4717.47735</v>
      </c>
      <c r="R27" s="19">
        <f t="shared" si="14"/>
        <v>4817.48787</v>
      </c>
      <c r="S27" s="19">
        <f t="shared" si="14"/>
        <v>4919.618613</v>
      </c>
      <c r="T27" s="19">
        <f t="shared" si="14"/>
        <v>5023.914528</v>
      </c>
      <c r="U27" s="19">
        <f t="shared" si="14"/>
        <v>5130.421516</v>
      </c>
      <c r="V27" s="19">
        <f t="shared" si="14"/>
        <v>5239.186452</v>
      </c>
      <c r="W27" s="19">
        <f t="shared" si="14"/>
        <v>5350.257205</v>
      </c>
      <c r="X27" s="19">
        <f t="shared" si="14"/>
        <v>5463.682657</v>
      </c>
      <c r="Y27" s="19">
        <f t="shared" si="14"/>
        <v>5579.51273</v>
      </c>
    </row>
    <row r="28">
      <c r="A28" s="8" t="s">
        <v>27</v>
      </c>
      <c r="B28" s="19">
        <f t="shared" si="12"/>
        <v>22500</v>
      </c>
      <c r="C28" s="19">
        <f t="shared" ref="C28:Y28" si="15">B28+C6-C17</f>
        <v>45562.5</v>
      </c>
      <c r="D28" s="19">
        <f t="shared" si="15"/>
        <v>69201.5625</v>
      </c>
      <c r="E28" s="19">
        <f t="shared" si="15"/>
        <v>70931.60156</v>
      </c>
      <c r="F28" s="19">
        <f t="shared" si="15"/>
        <v>72704.8916</v>
      </c>
      <c r="G28" s="19">
        <f t="shared" si="15"/>
        <v>74522.51389</v>
      </c>
      <c r="H28" s="19">
        <f t="shared" si="15"/>
        <v>76385.57674</v>
      </c>
      <c r="I28" s="19">
        <f t="shared" si="15"/>
        <v>78295.21616</v>
      </c>
      <c r="J28" s="19">
        <f t="shared" si="15"/>
        <v>80252.59656</v>
      </c>
      <c r="K28" s="19">
        <f t="shared" si="15"/>
        <v>82258.91148</v>
      </c>
      <c r="L28" s="19">
        <f t="shared" si="15"/>
        <v>84315.38426</v>
      </c>
      <c r="M28" s="19">
        <f t="shared" si="15"/>
        <v>86423.26887</v>
      </c>
      <c r="N28" s="19">
        <f t="shared" si="15"/>
        <v>88583.85059</v>
      </c>
      <c r="O28" s="19">
        <f t="shared" si="15"/>
        <v>90798.44686</v>
      </c>
      <c r="P28" s="19">
        <f t="shared" si="15"/>
        <v>93068.40803</v>
      </c>
      <c r="Q28" s="19">
        <f t="shared" si="15"/>
        <v>95395.11823</v>
      </c>
      <c r="R28" s="19">
        <f t="shared" si="15"/>
        <v>97779.99618</v>
      </c>
      <c r="S28" s="19">
        <f t="shared" si="15"/>
        <v>100224.4961</v>
      </c>
      <c r="T28" s="19">
        <f t="shared" si="15"/>
        <v>102730.1085</v>
      </c>
      <c r="U28" s="19">
        <f t="shared" si="15"/>
        <v>105298.3612</v>
      </c>
      <c r="V28" s="19">
        <f t="shared" si="15"/>
        <v>107930.8202</v>
      </c>
      <c r="W28" s="19">
        <f t="shared" si="15"/>
        <v>110629.0907</v>
      </c>
      <c r="X28" s="19">
        <f t="shared" si="15"/>
        <v>113394.818</v>
      </c>
      <c r="Y28" s="19">
        <f t="shared" si="15"/>
        <v>116229.6885</v>
      </c>
    </row>
    <row r="29">
      <c r="A29" s="8" t="s">
        <v>28</v>
      </c>
      <c r="B29" s="19">
        <f t="shared" si="12"/>
        <v>17550</v>
      </c>
      <c r="C29" s="19">
        <f t="shared" ref="C29:Y29" si="16">B29+C7-C18</f>
        <v>35451</v>
      </c>
      <c r="D29" s="19">
        <f t="shared" si="16"/>
        <v>53710.02</v>
      </c>
      <c r="E29" s="19">
        <f t="shared" si="16"/>
        <v>72334.2204</v>
      </c>
      <c r="F29" s="19">
        <f t="shared" si="16"/>
        <v>73780.90481</v>
      </c>
      <c r="G29" s="19">
        <f t="shared" si="16"/>
        <v>75256.5229</v>
      </c>
      <c r="H29" s="19">
        <f t="shared" si="16"/>
        <v>76761.65336</v>
      </c>
      <c r="I29" s="19">
        <f t="shared" si="16"/>
        <v>78296.88643</v>
      </c>
      <c r="J29" s="19">
        <f t="shared" si="16"/>
        <v>79862.82416</v>
      </c>
      <c r="K29" s="19">
        <f t="shared" si="16"/>
        <v>81460.08064</v>
      </c>
      <c r="L29" s="19">
        <f t="shared" si="16"/>
        <v>83089.28225</v>
      </c>
      <c r="M29" s="19">
        <f t="shared" si="16"/>
        <v>84751.0679</v>
      </c>
      <c r="N29" s="19">
        <f t="shared" si="16"/>
        <v>86446.08926</v>
      </c>
      <c r="O29" s="19">
        <f t="shared" si="16"/>
        <v>88175.01104</v>
      </c>
      <c r="P29" s="19">
        <f t="shared" si="16"/>
        <v>89938.51126</v>
      </c>
      <c r="Q29" s="19">
        <f t="shared" si="16"/>
        <v>91737.28149</v>
      </c>
      <c r="R29" s="19">
        <f t="shared" si="16"/>
        <v>93572.02712</v>
      </c>
      <c r="S29" s="19">
        <f t="shared" si="16"/>
        <v>95443.46766</v>
      </c>
      <c r="T29" s="19">
        <f t="shared" si="16"/>
        <v>97352.33701</v>
      </c>
      <c r="U29" s="19">
        <f t="shared" si="16"/>
        <v>99299.38375</v>
      </c>
      <c r="V29" s="19">
        <f t="shared" si="16"/>
        <v>101285.3714</v>
      </c>
      <c r="W29" s="19">
        <f t="shared" si="16"/>
        <v>103311.0789</v>
      </c>
      <c r="X29" s="19">
        <f t="shared" si="16"/>
        <v>105377.3004</v>
      </c>
      <c r="Y29" s="19">
        <f t="shared" si="16"/>
        <v>107484.8464</v>
      </c>
    </row>
    <row r="30">
      <c r="A30" s="8" t="s">
        <v>29</v>
      </c>
      <c r="B30" s="19">
        <f t="shared" si="12"/>
        <v>6000</v>
      </c>
      <c r="C30" s="19">
        <f t="shared" ref="C30:Y30" si="17">B30+C8-C19</f>
        <v>12060</v>
      </c>
      <c r="D30" s="19">
        <f t="shared" si="17"/>
        <v>18180.6</v>
      </c>
      <c r="E30" s="19">
        <f t="shared" si="17"/>
        <v>24362.406</v>
      </c>
      <c r="F30" s="19">
        <f t="shared" si="17"/>
        <v>30606.03006</v>
      </c>
      <c r="G30" s="19">
        <f t="shared" si="17"/>
        <v>30912.09036</v>
      </c>
      <c r="H30" s="19">
        <f t="shared" si="17"/>
        <v>31221.21126</v>
      </c>
      <c r="I30" s="19">
        <f t="shared" si="17"/>
        <v>31533.42338</v>
      </c>
      <c r="J30" s="19">
        <f t="shared" si="17"/>
        <v>31848.75761</v>
      </c>
      <c r="K30" s="19">
        <f t="shared" si="17"/>
        <v>32167.24519</v>
      </c>
      <c r="L30" s="19">
        <f t="shared" si="17"/>
        <v>32488.91764</v>
      </c>
      <c r="M30" s="19">
        <f t="shared" si="17"/>
        <v>32813.80681</v>
      </c>
      <c r="N30" s="19">
        <f t="shared" si="17"/>
        <v>33141.94488</v>
      </c>
      <c r="O30" s="19">
        <f t="shared" si="17"/>
        <v>33473.36433</v>
      </c>
      <c r="P30" s="19">
        <f t="shared" si="17"/>
        <v>33808.09798</v>
      </c>
      <c r="Q30" s="19">
        <f t="shared" si="17"/>
        <v>34146.17896</v>
      </c>
      <c r="R30" s="19">
        <f t="shared" si="17"/>
        <v>34487.64074</v>
      </c>
      <c r="S30" s="19">
        <f t="shared" si="17"/>
        <v>34832.51715</v>
      </c>
      <c r="T30" s="19">
        <f t="shared" si="17"/>
        <v>35180.84232</v>
      </c>
      <c r="U30" s="19">
        <f t="shared" si="17"/>
        <v>35532.65075</v>
      </c>
      <c r="V30" s="19">
        <f t="shared" si="17"/>
        <v>35887.97725</v>
      </c>
      <c r="W30" s="19">
        <f t="shared" si="17"/>
        <v>36246.85703</v>
      </c>
      <c r="X30" s="19">
        <f t="shared" si="17"/>
        <v>36609.3256</v>
      </c>
      <c r="Y30" s="19">
        <f t="shared" si="17"/>
        <v>36975.41885</v>
      </c>
    </row>
    <row r="31">
      <c r="A31" s="8" t="s">
        <v>30</v>
      </c>
      <c r="B31" s="19">
        <f t="shared" si="12"/>
        <v>19550</v>
      </c>
      <c r="C31" s="19">
        <f t="shared" ref="C31:Y31" si="18">B31+C9-C20</f>
        <v>20136.5</v>
      </c>
      <c r="D31" s="19">
        <f t="shared" si="18"/>
        <v>20740.595</v>
      </c>
      <c r="E31" s="19">
        <f t="shared" si="18"/>
        <v>21362.81285</v>
      </c>
      <c r="F31" s="19">
        <f t="shared" si="18"/>
        <v>22003.69724</v>
      </c>
      <c r="G31" s="19">
        <f t="shared" si="18"/>
        <v>22663.80815</v>
      </c>
      <c r="H31" s="19">
        <f t="shared" si="18"/>
        <v>23343.7224</v>
      </c>
      <c r="I31" s="19">
        <f t="shared" si="18"/>
        <v>24044.03407</v>
      </c>
      <c r="J31" s="19">
        <f t="shared" si="18"/>
        <v>24765.35509</v>
      </c>
      <c r="K31" s="19">
        <f t="shared" si="18"/>
        <v>25508.31574</v>
      </c>
      <c r="L31" s="19">
        <f t="shared" si="18"/>
        <v>26273.56522</v>
      </c>
      <c r="M31" s="19">
        <f t="shared" si="18"/>
        <v>27061.77217</v>
      </c>
      <c r="N31" s="19">
        <f t="shared" si="18"/>
        <v>27873.62534</v>
      </c>
      <c r="O31" s="19">
        <f t="shared" si="18"/>
        <v>28709.8341</v>
      </c>
      <c r="P31" s="19">
        <f t="shared" si="18"/>
        <v>29571.12912</v>
      </c>
      <c r="Q31" s="19">
        <f t="shared" si="18"/>
        <v>30458.26299</v>
      </c>
      <c r="R31" s="19">
        <f t="shared" si="18"/>
        <v>31372.01088</v>
      </c>
      <c r="S31" s="19">
        <f t="shared" si="18"/>
        <v>32313.17121</v>
      </c>
      <c r="T31" s="19">
        <f t="shared" si="18"/>
        <v>33282.56635</v>
      </c>
      <c r="U31" s="19">
        <f t="shared" si="18"/>
        <v>34281.04334</v>
      </c>
      <c r="V31" s="19">
        <f t="shared" si="18"/>
        <v>35309.47464</v>
      </c>
      <c r="W31" s="19">
        <f t="shared" si="18"/>
        <v>36368.75888</v>
      </c>
      <c r="X31" s="19">
        <f t="shared" si="18"/>
        <v>37459.82164</v>
      </c>
      <c r="Y31" s="19">
        <f t="shared" si="18"/>
        <v>38583.61629</v>
      </c>
    </row>
    <row r="32">
      <c r="A32" s="8" t="s">
        <v>31</v>
      </c>
      <c r="B32" s="19">
        <f t="shared" si="12"/>
        <v>1800</v>
      </c>
      <c r="C32" s="19">
        <f t="shared" ref="C32:Y32" si="19">B32+C10-C21</f>
        <v>3614.4</v>
      </c>
      <c r="D32" s="19">
        <f t="shared" si="19"/>
        <v>3643.3152</v>
      </c>
      <c r="E32" s="19">
        <f t="shared" si="19"/>
        <v>3672.461722</v>
      </c>
      <c r="F32" s="19">
        <f t="shared" si="19"/>
        <v>3701.841415</v>
      </c>
      <c r="G32" s="19">
        <f t="shared" si="19"/>
        <v>3731.456147</v>
      </c>
      <c r="H32" s="19">
        <f t="shared" si="19"/>
        <v>3761.307796</v>
      </c>
      <c r="I32" s="19">
        <f t="shared" si="19"/>
        <v>3791.398258</v>
      </c>
      <c r="J32" s="19">
        <f t="shared" si="19"/>
        <v>3821.729444</v>
      </c>
      <c r="K32" s="19">
        <f t="shared" si="19"/>
        <v>3852.30328</v>
      </c>
      <c r="L32" s="19">
        <f t="shared" si="19"/>
        <v>3883.121706</v>
      </c>
      <c r="M32" s="19">
        <f t="shared" si="19"/>
        <v>3914.18668</v>
      </c>
      <c r="N32" s="19">
        <f t="shared" si="19"/>
        <v>3945.500173</v>
      </c>
      <c r="O32" s="19">
        <f t="shared" si="19"/>
        <v>3977.064175</v>
      </c>
      <c r="P32" s="19">
        <f t="shared" si="19"/>
        <v>4008.880688</v>
      </c>
      <c r="Q32" s="19">
        <f t="shared" si="19"/>
        <v>4040.951733</v>
      </c>
      <c r="R32" s="19">
        <f t="shared" si="19"/>
        <v>4073.279347</v>
      </c>
      <c r="S32" s="19">
        <f t="shared" si="19"/>
        <v>4105.865582</v>
      </c>
      <c r="T32" s="19">
        <f t="shared" si="19"/>
        <v>4138.712507</v>
      </c>
      <c r="U32" s="19">
        <f t="shared" si="19"/>
        <v>4171.822207</v>
      </c>
      <c r="V32" s="19">
        <f t="shared" si="19"/>
        <v>4205.196784</v>
      </c>
      <c r="W32" s="19">
        <f t="shared" si="19"/>
        <v>4238.838359</v>
      </c>
      <c r="X32" s="19">
        <f t="shared" si="19"/>
        <v>4272.749066</v>
      </c>
      <c r="Y32" s="19">
        <f t="shared" si="19"/>
        <v>4306.931058</v>
      </c>
    </row>
    <row r="33">
      <c r="A33" s="9" t="s">
        <v>82</v>
      </c>
      <c r="B33" s="19">
        <f t="shared" ref="B33:Y33" si="20">SUM(B25:B32)</f>
        <v>74640</v>
      </c>
      <c r="C33" s="19">
        <f t="shared" si="20"/>
        <v>125951.288</v>
      </c>
      <c r="D33" s="19">
        <f t="shared" si="20"/>
        <v>174789.7387</v>
      </c>
      <c r="E33" s="19">
        <f t="shared" si="20"/>
        <v>202167.7312</v>
      </c>
      <c r="F33" s="19">
        <f t="shared" si="20"/>
        <v>212496.0795</v>
      </c>
      <c r="G33" s="19">
        <f t="shared" si="20"/>
        <v>216983.5745</v>
      </c>
      <c r="H33" s="19">
        <f t="shared" si="20"/>
        <v>221573.188</v>
      </c>
      <c r="I33" s="19">
        <f t="shared" si="20"/>
        <v>226267.356</v>
      </c>
      <c r="J33" s="19">
        <f t="shared" si="20"/>
        <v>231068.5749</v>
      </c>
      <c r="K33" s="19">
        <f t="shared" si="20"/>
        <v>235979.4024</v>
      </c>
      <c r="L33" s="19">
        <f t="shared" si="20"/>
        <v>241002.4595</v>
      </c>
      <c r="M33" s="19">
        <f t="shared" si="20"/>
        <v>246140.4319</v>
      </c>
      <c r="N33" s="19">
        <f t="shared" si="20"/>
        <v>251396.0716</v>
      </c>
      <c r="O33" s="19">
        <f t="shared" si="20"/>
        <v>256772.1988</v>
      </c>
      <c r="P33" s="19">
        <f t="shared" si="20"/>
        <v>262271.7033</v>
      </c>
      <c r="Q33" s="19">
        <f t="shared" si="20"/>
        <v>267897.5466</v>
      </c>
      <c r="R33" s="19">
        <f t="shared" si="20"/>
        <v>273652.7635</v>
      </c>
      <c r="S33" s="19">
        <f t="shared" si="20"/>
        <v>279540.4641</v>
      </c>
      <c r="T33" s="19">
        <f t="shared" si="20"/>
        <v>285563.8356</v>
      </c>
      <c r="U33" s="19">
        <f t="shared" si="20"/>
        <v>291726.1442</v>
      </c>
      <c r="V33" s="19">
        <f t="shared" si="20"/>
        <v>298030.7375</v>
      </c>
      <c r="W33" s="19">
        <f t="shared" si="20"/>
        <v>304481.046</v>
      </c>
      <c r="X33" s="19">
        <f t="shared" si="20"/>
        <v>311080.5856</v>
      </c>
      <c r="Y33" s="19">
        <f t="shared" si="20"/>
        <v>317832.9598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9" t="s">
        <v>90</v>
      </c>
    </row>
    <row r="3">
      <c r="A3" s="8" t="s">
        <v>24</v>
      </c>
      <c r="B3" s="9">
        <v>0.0</v>
      </c>
      <c r="C3" s="17">
        <f t="shared" ref="C3:Y3" si="1">B23</f>
        <v>27.2</v>
      </c>
      <c r="D3" s="17">
        <f t="shared" si="1"/>
        <v>54.82992</v>
      </c>
      <c r="E3" s="17">
        <f t="shared" si="1"/>
        <v>82.89381023</v>
      </c>
      <c r="F3" s="17">
        <f t="shared" si="1"/>
        <v>111.3956547</v>
      </c>
      <c r="G3" s="17">
        <f t="shared" si="1"/>
        <v>140.3393655</v>
      </c>
      <c r="H3" s="17">
        <f t="shared" si="1"/>
        <v>169.7287765</v>
      </c>
      <c r="I3" s="17">
        <f t="shared" si="1"/>
        <v>199.5676373</v>
      </c>
      <c r="J3" s="17">
        <f t="shared" si="1"/>
        <v>229.8596062</v>
      </c>
      <c r="K3" s="17">
        <f t="shared" si="1"/>
        <v>260.608244</v>
      </c>
      <c r="L3" s="17">
        <f t="shared" si="1"/>
        <v>291.8170061</v>
      </c>
      <c r="M3" s="17">
        <f t="shared" si="1"/>
        <v>323.4892355</v>
      </c>
      <c r="N3" s="17">
        <f t="shared" si="1"/>
        <v>355.6281549</v>
      </c>
      <c r="O3" s="17">
        <f t="shared" si="1"/>
        <v>388.2368585</v>
      </c>
      <c r="P3" s="17">
        <f t="shared" si="1"/>
        <v>421.3183037</v>
      </c>
      <c r="Q3" s="17">
        <f t="shared" si="1"/>
        <v>454.8753023</v>
      </c>
      <c r="R3" s="17">
        <f t="shared" si="1"/>
        <v>488.9105114</v>
      </c>
      <c r="S3" s="17">
        <f t="shared" si="1"/>
        <v>523.4264236</v>
      </c>
      <c r="T3" s="17">
        <f t="shared" si="1"/>
        <v>558.4253577</v>
      </c>
      <c r="U3" s="17">
        <f t="shared" si="1"/>
        <v>593.9094479</v>
      </c>
      <c r="V3" s="17">
        <f t="shared" si="1"/>
        <v>629.8806332</v>
      </c>
      <c r="W3" s="17">
        <f t="shared" si="1"/>
        <v>666.3406466</v>
      </c>
      <c r="X3" s="17">
        <f t="shared" si="1"/>
        <v>703.2910033</v>
      </c>
      <c r="Y3" s="17">
        <f t="shared" si="1"/>
        <v>740.7329887</v>
      </c>
    </row>
    <row r="4">
      <c r="A4" s="8" t="s">
        <v>25</v>
      </c>
      <c r="B4" s="9">
        <v>0.0</v>
      </c>
      <c r="C4" s="17">
        <f t="shared" ref="C4:Y4" si="2">B24</f>
        <v>6.35</v>
      </c>
      <c r="D4" s="17">
        <f t="shared" si="2"/>
        <v>12.62619</v>
      </c>
      <c r="E4" s="17">
        <f t="shared" si="2"/>
        <v>18.82096192</v>
      </c>
      <c r="F4" s="17">
        <f t="shared" si="2"/>
        <v>24.92637896</v>
      </c>
      <c r="G4" s="17">
        <f t="shared" si="2"/>
        <v>30.93416403</v>
      </c>
      <c r="H4" s="17">
        <f t="shared" si="2"/>
        <v>36.83568772</v>
      </c>
      <c r="I4" s="17">
        <f t="shared" si="2"/>
        <v>42.62195591</v>
      </c>
      <c r="J4" s="17">
        <f t="shared" si="2"/>
        <v>48.28359701</v>
      </c>
      <c r="K4" s="17">
        <f t="shared" si="2"/>
        <v>53.81084875</v>
      </c>
      <c r="L4" s="17">
        <f t="shared" si="2"/>
        <v>59.19354455</v>
      </c>
      <c r="M4" s="17">
        <f t="shared" si="2"/>
        <v>64.42109945</v>
      </c>
      <c r="N4" s="17">
        <f t="shared" si="2"/>
        <v>69.48249563</v>
      </c>
      <c r="O4" s="17">
        <f t="shared" si="2"/>
        <v>74.36626737</v>
      </c>
      <c r="P4" s="17">
        <f t="shared" si="2"/>
        <v>79.0604856</v>
      </c>
      <c r="Q4" s="17">
        <f t="shared" si="2"/>
        <v>83.55274197</v>
      </c>
      <c r="R4" s="17">
        <f t="shared" si="2"/>
        <v>87.83013234</v>
      </c>
      <c r="S4" s="17">
        <f t="shared" si="2"/>
        <v>91.87923975</v>
      </c>
      <c r="T4" s="17">
        <f t="shared" si="2"/>
        <v>95.68611695</v>
      </c>
      <c r="U4" s="17">
        <f t="shared" si="2"/>
        <v>99.23626821</v>
      </c>
      <c r="V4" s="17">
        <f t="shared" si="2"/>
        <v>102.5146307</v>
      </c>
      <c r="W4" s="17">
        <f t="shared" si="2"/>
        <v>105.505555</v>
      </c>
      <c r="X4" s="17">
        <f t="shared" si="2"/>
        <v>108.1927857</v>
      </c>
      <c r="Y4" s="17">
        <f t="shared" si="2"/>
        <v>110.5594402</v>
      </c>
    </row>
    <row r="5">
      <c r="A5" s="8" t="s">
        <v>26</v>
      </c>
      <c r="B5" s="9">
        <v>0.0</v>
      </c>
      <c r="C5" s="17">
        <f t="shared" ref="C5:Y5" si="3">B25</f>
        <v>18.93</v>
      </c>
      <c r="D5" s="17">
        <f t="shared" si="3"/>
        <v>38.265661</v>
      </c>
      <c r="E5" s="17">
        <f t="shared" si="3"/>
        <v>58.01542822</v>
      </c>
      <c r="F5" s="17">
        <f t="shared" si="3"/>
        <v>78.18791742</v>
      </c>
      <c r="G5" s="17">
        <f t="shared" si="3"/>
        <v>98.79191822</v>
      </c>
      <c r="H5" s="17">
        <f t="shared" si="3"/>
        <v>119.8363974</v>
      </c>
      <c r="I5" s="17">
        <f t="shared" si="3"/>
        <v>141.3305026</v>
      </c>
      <c r="J5" s="17">
        <f t="shared" si="3"/>
        <v>163.2835652</v>
      </c>
      <c r="K5" s="17">
        <f t="shared" si="3"/>
        <v>185.7051046</v>
      </c>
      <c r="L5" s="17">
        <f t="shared" si="3"/>
        <v>208.6048313</v>
      </c>
      <c r="M5" s="17">
        <f t="shared" si="3"/>
        <v>231.9926508</v>
      </c>
      <c r="N5" s="17">
        <f t="shared" si="3"/>
        <v>255.8786675</v>
      </c>
      <c r="O5" s="17">
        <f t="shared" si="3"/>
        <v>280.273188</v>
      </c>
      <c r="P5" s="17">
        <f t="shared" si="3"/>
        <v>305.1867255</v>
      </c>
      <c r="Q5" s="17">
        <f t="shared" si="3"/>
        <v>330.6300035</v>
      </c>
      <c r="R5" s="17">
        <f t="shared" si="3"/>
        <v>356.6139598</v>
      </c>
      <c r="S5" s="17">
        <f t="shared" si="3"/>
        <v>383.1497509</v>
      </c>
      <c r="T5" s="17">
        <f t="shared" si="3"/>
        <v>410.2487556</v>
      </c>
      <c r="U5" s="17">
        <f t="shared" si="3"/>
        <v>437.9225796</v>
      </c>
      <c r="V5" s="17">
        <f t="shared" si="3"/>
        <v>466.1830599</v>
      </c>
      <c r="W5" s="17">
        <f t="shared" si="3"/>
        <v>495.0422689</v>
      </c>
      <c r="X5" s="17">
        <f t="shared" si="3"/>
        <v>524.512519</v>
      </c>
      <c r="Y5" s="17">
        <f t="shared" si="3"/>
        <v>554.6063673</v>
      </c>
    </row>
    <row r="6">
      <c r="A6" s="8" t="s">
        <v>27</v>
      </c>
      <c r="B6" s="9">
        <v>0.0</v>
      </c>
      <c r="C6" s="17">
        <f t="shared" ref="C6:Y6" si="4">B26</f>
        <v>32.94</v>
      </c>
      <c r="D6" s="17">
        <f t="shared" si="4"/>
        <v>66.741446</v>
      </c>
      <c r="E6" s="17">
        <f t="shared" si="4"/>
        <v>101.4262117</v>
      </c>
      <c r="F6" s="17">
        <f t="shared" si="4"/>
        <v>137.0167146</v>
      </c>
      <c r="G6" s="17">
        <f t="shared" si="4"/>
        <v>173.5359296</v>
      </c>
      <c r="H6" s="17">
        <f t="shared" si="4"/>
        <v>211.0074026</v>
      </c>
      <c r="I6" s="17">
        <f t="shared" si="4"/>
        <v>249.4552639</v>
      </c>
      <c r="J6" s="17">
        <f t="shared" si="4"/>
        <v>288.9042433</v>
      </c>
      <c r="K6" s="17">
        <f t="shared" si="4"/>
        <v>329.3796838</v>
      </c>
      <c r="L6" s="17">
        <f t="shared" si="4"/>
        <v>370.9075575</v>
      </c>
      <c r="M6" s="17">
        <f t="shared" si="4"/>
        <v>413.5144801</v>
      </c>
      <c r="N6" s="17">
        <f t="shared" si="4"/>
        <v>457.227727</v>
      </c>
      <c r="O6" s="17">
        <f t="shared" si="4"/>
        <v>502.0752494</v>
      </c>
      <c r="P6" s="17">
        <f t="shared" si="4"/>
        <v>548.0856903</v>
      </c>
      <c r="Q6" s="17">
        <f t="shared" si="4"/>
        <v>595.2884021</v>
      </c>
      <c r="R6" s="17">
        <f t="shared" si="4"/>
        <v>643.7134629</v>
      </c>
      <c r="S6" s="17">
        <f t="shared" si="4"/>
        <v>693.3916949</v>
      </c>
      <c r="T6" s="17">
        <f t="shared" si="4"/>
        <v>744.3546821</v>
      </c>
      <c r="U6" s="17">
        <f t="shared" si="4"/>
        <v>796.6347889</v>
      </c>
      <c r="V6" s="17">
        <f t="shared" si="4"/>
        <v>850.2651791</v>
      </c>
      <c r="W6" s="17">
        <f t="shared" si="4"/>
        <v>905.2798351</v>
      </c>
      <c r="X6" s="17">
        <f t="shared" si="4"/>
        <v>961.7135777</v>
      </c>
      <c r="Y6" s="17">
        <f t="shared" si="4"/>
        <v>1019.602087</v>
      </c>
    </row>
    <row r="7">
      <c r="A7" s="8" t="s">
        <v>28</v>
      </c>
      <c r="B7" s="9">
        <v>0.0</v>
      </c>
      <c r="C7" s="17">
        <f t="shared" ref="C7:Y7" si="5">B27</f>
        <v>0.6</v>
      </c>
      <c r="D7" s="17">
        <f t="shared" si="5"/>
        <v>1.16777</v>
      </c>
      <c r="E7" s="17">
        <f t="shared" si="5"/>
        <v>1.701212669</v>
      </c>
      <c r="F7" s="17">
        <f t="shared" si="5"/>
        <v>2.19814294</v>
      </c>
      <c r="G7" s="17">
        <f t="shared" si="5"/>
        <v>2.656284847</v>
      </c>
      <c r="H7" s="17">
        <f t="shared" si="5"/>
        <v>3.07326825</v>
      </c>
      <c r="I7" s="17">
        <f t="shared" si="5"/>
        <v>3.446625459</v>
      </c>
      <c r="J7" s="17">
        <f t="shared" si="5"/>
        <v>3.773787738</v>
      </c>
      <c r="K7" s="17">
        <f t="shared" si="5"/>
        <v>4.052081695</v>
      </c>
      <c r="L7" s="17">
        <f t="shared" si="5"/>
        <v>4.27872555</v>
      </c>
      <c r="M7" s="17">
        <f t="shared" si="5"/>
        <v>4.450825283</v>
      </c>
      <c r="N7" s="17">
        <f t="shared" si="5"/>
        <v>4.565370649</v>
      </c>
      <c r="O7" s="17">
        <f t="shared" si="5"/>
        <v>4.619231061</v>
      </c>
      <c r="P7" s="17">
        <f t="shared" si="5"/>
        <v>4.609151339</v>
      </c>
      <c r="Q7" s="17">
        <f t="shared" si="5"/>
        <v>4.531747319</v>
      </c>
      <c r="R7" s="17">
        <f t="shared" si="5"/>
        <v>4.383501308</v>
      </c>
      <c r="S7" s="17">
        <f t="shared" si="5"/>
        <v>4.160757401</v>
      </c>
      <c r="T7" s="17">
        <f t="shared" si="5"/>
        <v>3.859716635</v>
      </c>
      <c r="U7" s="17">
        <f t="shared" si="5"/>
        <v>3.476431986</v>
      </c>
      <c r="V7" s="17">
        <f t="shared" si="5"/>
        <v>3.006803197</v>
      </c>
      <c r="W7" s="17">
        <f t="shared" si="5"/>
        <v>2.446571444</v>
      </c>
      <c r="X7" s="17">
        <f t="shared" si="5"/>
        <v>1.791313818</v>
      </c>
      <c r="Y7" s="17">
        <f t="shared" si="5"/>
        <v>1.036437631</v>
      </c>
    </row>
    <row r="8">
      <c r="A8" s="8" t="s">
        <v>29</v>
      </c>
      <c r="B8" s="9">
        <v>0.0</v>
      </c>
      <c r="C8" s="17">
        <f t="shared" ref="C8:Y8" si="6">B28</f>
        <v>1.1</v>
      </c>
      <c r="D8" s="17">
        <f t="shared" si="6"/>
        <v>2.02437</v>
      </c>
      <c r="E8" s="17">
        <f t="shared" si="6"/>
        <v>2.766578149</v>
      </c>
      <c r="F8" s="17">
        <f t="shared" si="6"/>
        <v>3.31989987</v>
      </c>
      <c r="G8" s="17">
        <f t="shared" si="6"/>
        <v>3.67741242</v>
      </c>
      <c r="H8" s="17">
        <f t="shared" si="6"/>
        <v>3.831989296</v>
      </c>
      <c r="I8" s="17">
        <f t="shared" si="6"/>
        <v>3.776294484</v>
      </c>
      <c r="J8" s="17">
        <f t="shared" si="6"/>
        <v>3.502776544</v>
      </c>
      <c r="K8" s="17">
        <f t="shared" si="6"/>
        <v>3.003662529</v>
      </c>
      <c r="L8" s="17">
        <f t="shared" si="6"/>
        <v>2.270951732</v>
      </c>
      <c r="M8" s="17">
        <f t="shared" si="6"/>
        <v>1.296409254</v>
      </c>
      <c r="N8" s="17">
        <f t="shared" si="6"/>
        <v>0.0715593955</v>
      </c>
      <c r="O8" s="17">
        <f t="shared" si="6"/>
        <v>-1.412321148</v>
      </c>
      <c r="P8" s="17">
        <f t="shared" si="6"/>
        <v>-3.164210272</v>
      </c>
      <c r="Q8" s="17">
        <f t="shared" si="6"/>
        <v>-5.193347659</v>
      </c>
      <c r="R8" s="17">
        <f t="shared" si="6"/>
        <v>-7.509242166</v>
      </c>
      <c r="S8" s="17">
        <f t="shared" si="6"/>
        <v>-10.12167943</v>
      </c>
      <c r="T8" s="17">
        <f t="shared" si="6"/>
        <v>-13.04072969</v>
      </c>
      <c r="U8" s="17">
        <f t="shared" si="6"/>
        <v>-16.27675583</v>
      </c>
      <c r="V8" s="17">
        <f t="shared" si="6"/>
        <v>-19.84042162</v>
      </c>
      <c r="W8" s="17">
        <f t="shared" si="6"/>
        <v>-23.74270026</v>
      </c>
      <c r="X8" s="17">
        <f t="shared" si="6"/>
        <v>-27.9948831</v>
      </c>
      <c r="Y8" s="17">
        <f t="shared" si="6"/>
        <v>-32.60858863</v>
      </c>
    </row>
    <row r="9">
      <c r="A9" s="8" t="s">
        <v>30</v>
      </c>
      <c r="B9" s="9">
        <v>0.0</v>
      </c>
      <c r="C9" s="17">
        <f t="shared" ref="C9:Y9" si="7">B29</f>
        <v>2.3</v>
      </c>
      <c r="D9" s="17">
        <f t="shared" si="7"/>
        <v>4.80101</v>
      </c>
      <c r="E9" s="17">
        <f t="shared" si="7"/>
        <v>7.511873957</v>
      </c>
      <c r="F9" s="17">
        <f t="shared" si="7"/>
        <v>10.44176124</v>
      </c>
      <c r="G9" s="17">
        <f t="shared" si="7"/>
        <v>13.6001777</v>
      </c>
      <c r="H9" s="17">
        <f t="shared" si="7"/>
        <v>16.99697702</v>
      </c>
      <c r="I9" s="17">
        <f t="shared" si="7"/>
        <v>20.64237259</v>
      </c>
      <c r="J9" s="17">
        <f t="shared" si="7"/>
        <v>24.54694958</v>
      </c>
      <c r="K9" s="17">
        <f t="shared" si="7"/>
        <v>28.72167754</v>
      </c>
      <c r="L9" s="17">
        <f t="shared" si="7"/>
        <v>33.17792336</v>
      </c>
      <c r="M9" s="17">
        <f t="shared" si="7"/>
        <v>37.92746462</v>
      </c>
      <c r="N9" s="17">
        <f t="shared" si="7"/>
        <v>42.98250348</v>
      </c>
      <c r="O9" s="17">
        <f t="shared" si="7"/>
        <v>48.35568086</v>
      </c>
      <c r="P9" s="17">
        <f t="shared" si="7"/>
        <v>54.0600912</v>
      </c>
      <c r="Q9" s="17">
        <f t="shared" si="7"/>
        <v>60.10929767</v>
      </c>
      <c r="R9" s="17">
        <f t="shared" si="7"/>
        <v>66.51734784</v>
      </c>
      <c r="S9" s="17">
        <f t="shared" si="7"/>
        <v>73.29878987</v>
      </c>
      <c r="T9" s="17">
        <f t="shared" si="7"/>
        <v>80.46868923</v>
      </c>
      <c r="U9" s="17">
        <f t="shared" si="7"/>
        <v>88.042646</v>
      </c>
      <c r="V9" s="17">
        <f t="shared" si="7"/>
        <v>96.03681257</v>
      </c>
      <c r="W9" s="17">
        <f t="shared" si="7"/>
        <v>104.4679122</v>
      </c>
      <c r="X9" s="17">
        <f t="shared" si="7"/>
        <v>113.3532577</v>
      </c>
      <c r="Y9" s="17">
        <f t="shared" si="7"/>
        <v>122.7107713</v>
      </c>
    </row>
    <row r="10">
      <c r="A10" s="8" t="s">
        <v>31</v>
      </c>
      <c r="B10" s="9">
        <v>0.0</v>
      </c>
      <c r="C10" s="17">
        <f t="shared" ref="C10:Y10" si="8">B30</f>
        <v>0.75</v>
      </c>
      <c r="D10" s="17">
        <f t="shared" si="8"/>
        <v>1.5015</v>
      </c>
      <c r="E10" s="17">
        <f t="shared" si="8"/>
        <v>2.254467</v>
      </c>
      <c r="F10" s="17">
        <f t="shared" si="8"/>
        <v>3.008867286</v>
      </c>
      <c r="G10" s="17">
        <f t="shared" si="8"/>
        <v>3.76466642</v>
      </c>
      <c r="H10" s="17">
        <f t="shared" si="8"/>
        <v>4.521829229</v>
      </c>
      <c r="I10" s="17">
        <f t="shared" si="8"/>
        <v>5.280319795</v>
      </c>
      <c r="J10" s="17">
        <f t="shared" si="8"/>
        <v>6.040101445</v>
      </c>
      <c r="K10" s="17">
        <f t="shared" si="8"/>
        <v>6.801136739</v>
      </c>
      <c r="L10" s="17">
        <f t="shared" si="8"/>
        <v>7.56338746</v>
      </c>
      <c r="M10" s="17">
        <f t="shared" si="8"/>
        <v>8.326814603</v>
      </c>
      <c r="N10" s="17">
        <f t="shared" si="8"/>
        <v>9.091378364</v>
      </c>
      <c r="O10" s="17">
        <f t="shared" si="8"/>
        <v>9.857038127</v>
      </c>
      <c r="P10" s="17">
        <f t="shared" si="8"/>
        <v>10.62375246</v>
      </c>
      <c r="Q10" s="17">
        <f t="shared" si="8"/>
        <v>11.39147908</v>
      </c>
      <c r="R10" s="17">
        <f t="shared" si="8"/>
        <v>12.16017488</v>
      </c>
      <c r="S10" s="17">
        <f t="shared" si="8"/>
        <v>12.92979589</v>
      </c>
      <c r="T10" s="17">
        <f t="shared" si="8"/>
        <v>13.70029726</v>
      </c>
      <c r="U10" s="17">
        <f t="shared" si="8"/>
        <v>14.47163328</v>
      </c>
      <c r="V10" s="17">
        <f t="shared" si="8"/>
        <v>15.24375732</v>
      </c>
      <c r="W10" s="17">
        <f t="shared" si="8"/>
        <v>16.01662186</v>
      </c>
      <c r="X10" s="17">
        <f t="shared" si="8"/>
        <v>16.79017846</v>
      </c>
      <c r="Y10" s="17">
        <f t="shared" si="8"/>
        <v>17.56437775</v>
      </c>
    </row>
    <row r="12">
      <c r="A12" s="9" t="s">
        <v>91</v>
      </c>
    </row>
    <row r="13">
      <c r="A13" s="8" t="s">
        <v>24</v>
      </c>
      <c r="B13" s="17">
        <f>'Calcs-1'!B77-'Calcs-1'!B67</f>
        <v>27.2</v>
      </c>
      <c r="C13" s="17">
        <f>'Calcs-1'!C77-'Calcs-1'!C67</f>
        <v>27.62992</v>
      </c>
      <c r="D13" s="17">
        <f>'Calcs-1'!D77-'Calcs-1'!D67</f>
        <v>28.06389023</v>
      </c>
      <c r="E13" s="17">
        <f>'Calcs-1'!E77-'Calcs-1'!E67</f>
        <v>28.5018445</v>
      </c>
      <c r="F13" s="17">
        <f>'Calcs-1'!F77-'Calcs-1'!F67</f>
        <v>28.94371079</v>
      </c>
      <c r="G13" s="17">
        <f>'Calcs-1'!G77-'Calcs-1'!G67</f>
        <v>29.38941101</v>
      </c>
      <c r="H13" s="17">
        <f>'Calcs-1'!H77-'Calcs-1'!H67</f>
        <v>29.83886074</v>
      </c>
      <c r="I13" s="17">
        <f>'Calcs-1'!I77-'Calcs-1'!I67</f>
        <v>30.29196896</v>
      </c>
      <c r="J13" s="17">
        <f>'Calcs-1'!J77-'Calcs-1'!J67</f>
        <v>30.74863776</v>
      </c>
      <c r="K13" s="17">
        <f>'Calcs-1'!K77-'Calcs-1'!K67</f>
        <v>31.20876209</v>
      </c>
      <c r="L13" s="17">
        <f>'Calcs-1'!L77-'Calcs-1'!L67</f>
        <v>31.6722294</v>
      </c>
      <c r="M13" s="17">
        <f>'Calcs-1'!M77-'Calcs-1'!M67</f>
        <v>32.13891937</v>
      </c>
      <c r="N13" s="17">
        <f>'Calcs-1'!N77-'Calcs-1'!N67</f>
        <v>32.6087036</v>
      </c>
      <c r="O13" s="17">
        <f>'Calcs-1'!O77-'Calcs-1'!O67</f>
        <v>33.08144522</v>
      </c>
      <c r="P13" s="17">
        <f>'Calcs-1'!P77-'Calcs-1'!P67</f>
        <v>33.55699863</v>
      </c>
      <c r="Q13" s="17">
        <f>'Calcs-1'!Q77-'Calcs-1'!Q67</f>
        <v>34.03520906</v>
      </c>
      <c r="R13" s="17">
        <f>'Calcs-1'!R77-'Calcs-1'!R67</f>
        <v>34.51591226</v>
      </c>
      <c r="S13" s="17">
        <f>'Calcs-1'!S77-'Calcs-1'!S67</f>
        <v>34.99893409</v>
      </c>
      <c r="T13" s="17">
        <f>'Calcs-1'!T77-'Calcs-1'!T67</f>
        <v>35.48409015</v>
      </c>
      <c r="U13" s="17">
        <f>'Calcs-1'!U77-'Calcs-1'!U67</f>
        <v>35.97118533</v>
      </c>
      <c r="V13" s="17">
        <f>'Calcs-1'!V77-'Calcs-1'!V67</f>
        <v>36.46001342</v>
      </c>
      <c r="W13" s="17">
        <f>'Calcs-1'!W77-'Calcs-1'!W67</f>
        <v>36.95035669</v>
      </c>
      <c r="X13" s="17">
        <f>'Calcs-1'!X77-'Calcs-1'!X67</f>
        <v>37.44198537</v>
      </c>
      <c r="Y13" s="17">
        <f>'Calcs-1'!Y77-'Calcs-1'!Y67</f>
        <v>37.93465726</v>
      </c>
    </row>
    <row r="14">
      <c r="A14" s="8" t="s">
        <v>25</v>
      </c>
      <c r="B14" s="17">
        <f>'Calcs-1'!B78-'Calcs-1'!B68</f>
        <v>6.35</v>
      </c>
      <c r="C14" s="17">
        <f>'Calcs-1'!C78-'Calcs-1'!C68</f>
        <v>6.27619</v>
      </c>
      <c r="D14" s="17">
        <f>'Calcs-1'!D78-'Calcs-1'!D68</f>
        <v>6.194771915</v>
      </c>
      <c r="E14" s="17">
        <f>'Calcs-1'!E78-'Calcs-1'!E68</f>
        <v>6.105417045</v>
      </c>
      <c r="F14" s="17">
        <f>'Calcs-1'!F78-'Calcs-1'!F68</f>
        <v>6.007785074</v>
      </c>
      <c r="G14" s="17">
        <f>'Calcs-1'!G78-'Calcs-1'!G68</f>
        <v>5.901523687</v>
      </c>
      <c r="H14" s="17">
        <f>'Calcs-1'!H78-'Calcs-1'!H68</f>
        <v>5.78626819</v>
      </c>
      <c r="I14" s="17">
        <f>'Calcs-1'!I78-'Calcs-1'!I68</f>
        <v>5.661641101</v>
      </c>
      <c r="J14" s="17">
        <f>'Calcs-1'!J78-'Calcs-1'!J68</f>
        <v>5.527251738</v>
      </c>
      <c r="K14" s="17">
        <f>'Calcs-1'!K78-'Calcs-1'!K68</f>
        <v>5.382695797</v>
      </c>
      <c r="L14" s="17">
        <f>'Calcs-1'!L78-'Calcs-1'!L68</f>
        <v>5.227554907</v>
      </c>
      <c r="M14" s="17">
        <f>'Calcs-1'!M78-'Calcs-1'!M68</f>
        <v>5.061396177</v>
      </c>
      <c r="N14" s="17">
        <f>'Calcs-1'!N78-'Calcs-1'!N68</f>
        <v>4.883771734</v>
      </c>
      <c r="O14" s="17">
        <f>'Calcs-1'!O78-'Calcs-1'!O68</f>
        <v>4.694218235</v>
      </c>
      <c r="P14" s="17">
        <f>'Calcs-1'!P78-'Calcs-1'!P68</f>
        <v>4.492256373</v>
      </c>
      <c r="Q14" s="17">
        <f>'Calcs-1'!Q78-'Calcs-1'!Q68</f>
        <v>4.277390363</v>
      </c>
      <c r="R14" s="17">
        <f>'Calcs-1'!R78-'Calcs-1'!R68</f>
        <v>4.049107417</v>
      </c>
      <c r="S14" s="17">
        <f>'Calcs-1'!S78-'Calcs-1'!S68</f>
        <v>3.806877197</v>
      </c>
      <c r="T14" s="17">
        <f>'Calcs-1'!T78-'Calcs-1'!T68</f>
        <v>3.550151255</v>
      </c>
      <c r="U14" s="17">
        <f>'Calcs-1'!U78-'Calcs-1'!U68</f>
        <v>3.278362453</v>
      </c>
      <c r="V14" s="17">
        <f>'Calcs-1'!V78-'Calcs-1'!V68</f>
        <v>2.990924369</v>
      </c>
      <c r="W14" s="17">
        <f>'Calcs-1'!W78-'Calcs-1'!W68</f>
        <v>2.687230681</v>
      </c>
      <c r="X14" s="17">
        <f>'Calcs-1'!X78-'Calcs-1'!X68</f>
        <v>2.366654532</v>
      </c>
      <c r="Y14" s="17">
        <f>'Calcs-1'!Y78-'Calcs-1'!Y68</f>
        <v>2.028547879</v>
      </c>
    </row>
    <row r="15">
      <c r="A15" s="8" t="s">
        <v>26</v>
      </c>
      <c r="B15" s="17">
        <f>'Calcs-1'!B79-'Calcs-1'!B69</f>
        <v>18.93</v>
      </c>
      <c r="C15" s="17">
        <f>'Calcs-1'!C79-'Calcs-1'!C69</f>
        <v>19.335661</v>
      </c>
      <c r="D15" s="17">
        <f>'Calcs-1'!D79-'Calcs-1'!D69</f>
        <v>19.74976722</v>
      </c>
      <c r="E15" s="17">
        <f>'Calcs-1'!E79-'Calcs-1'!E69</f>
        <v>20.1724892</v>
      </c>
      <c r="F15" s="17">
        <f>'Calcs-1'!F79-'Calcs-1'!F69</f>
        <v>20.6040008</v>
      </c>
      <c r="G15" s="17">
        <f>'Calcs-1'!G79-'Calcs-1'!G69</f>
        <v>21.04447923</v>
      </c>
      <c r="H15" s="17">
        <f>'Calcs-1'!H79-'Calcs-1'!H69</f>
        <v>21.49410513</v>
      </c>
      <c r="I15" s="17">
        <f>'Calcs-1'!I79-'Calcs-1'!I69</f>
        <v>21.95306262</v>
      </c>
      <c r="J15" s="17">
        <f>'Calcs-1'!J79-'Calcs-1'!J69</f>
        <v>22.42153938</v>
      </c>
      <c r="K15" s="17">
        <f>'Calcs-1'!K79-'Calcs-1'!K69</f>
        <v>22.89972671</v>
      </c>
      <c r="L15" s="17">
        <f>'Calcs-1'!L79-'Calcs-1'!L69</f>
        <v>23.38781956</v>
      </c>
      <c r="M15" s="17">
        <f>'Calcs-1'!M79-'Calcs-1'!M69</f>
        <v>23.88601665</v>
      </c>
      <c r="N15" s="17">
        <f>'Calcs-1'!N79-'Calcs-1'!N69</f>
        <v>24.39452049</v>
      </c>
      <c r="O15" s="17">
        <f>'Calcs-1'!O79-'Calcs-1'!O69</f>
        <v>24.9135375</v>
      </c>
      <c r="P15" s="17">
        <f>'Calcs-1'!P79-'Calcs-1'!P69</f>
        <v>25.443278</v>
      </c>
      <c r="Q15" s="17">
        <f>'Calcs-1'!Q79-'Calcs-1'!Q69</f>
        <v>25.98395637</v>
      </c>
      <c r="R15" s="17">
        <f>'Calcs-1'!R79-'Calcs-1'!R69</f>
        <v>26.53579105</v>
      </c>
      <c r="S15" s="17">
        <f>'Calcs-1'!S79-'Calcs-1'!S69</f>
        <v>27.09900466</v>
      </c>
      <c r="T15" s="17">
        <f>'Calcs-1'!T79-'Calcs-1'!T69</f>
        <v>27.67382403</v>
      </c>
      <c r="U15" s="17">
        <f>'Calcs-1'!U79-'Calcs-1'!U69</f>
        <v>28.2604803</v>
      </c>
      <c r="V15" s="17">
        <f>'Calcs-1'!V79-'Calcs-1'!V69</f>
        <v>28.85920901</v>
      </c>
      <c r="W15" s="17">
        <f>'Calcs-1'!W79-'Calcs-1'!W69</f>
        <v>29.47025014</v>
      </c>
      <c r="X15" s="17">
        <f>'Calcs-1'!X79-'Calcs-1'!X69</f>
        <v>30.09384822</v>
      </c>
      <c r="Y15" s="17">
        <f>'Calcs-1'!Y79-'Calcs-1'!Y69</f>
        <v>30.73025237</v>
      </c>
    </row>
    <row r="16">
      <c r="A16" s="8" t="s">
        <v>27</v>
      </c>
      <c r="B16" s="17">
        <f>'Calcs-1'!B80-'Calcs-1'!B70</f>
        <v>32.94</v>
      </c>
      <c r="C16" s="17">
        <f>'Calcs-1'!C80-'Calcs-1'!C70</f>
        <v>33.801446</v>
      </c>
      <c r="D16" s="17">
        <f>'Calcs-1'!D80-'Calcs-1'!D70</f>
        <v>34.68476565</v>
      </c>
      <c r="E16" s="17">
        <f>'Calcs-1'!E80-'Calcs-1'!E70</f>
        <v>35.59050292</v>
      </c>
      <c r="F16" s="17">
        <f>'Calcs-1'!F80-'Calcs-1'!F70</f>
        <v>36.51921506</v>
      </c>
      <c r="G16" s="17">
        <f>'Calcs-1'!G80-'Calcs-1'!G70</f>
        <v>37.47147294</v>
      </c>
      <c r="H16" s="17">
        <f>'Calcs-1'!H80-'Calcs-1'!H70</f>
        <v>38.44786135</v>
      </c>
      <c r="I16" s="17">
        <f>'Calcs-1'!I80-'Calcs-1'!I70</f>
        <v>39.44897934</v>
      </c>
      <c r="J16" s="17">
        <f>'Calcs-1'!J80-'Calcs-1'!J70</f>
        <v>40.47544058</v>
      </c>
      <c r="K16" s="17">
        <f>'Calcs-1'!K80-'Calcs-1'!K70</f>
        <v>41.52787368</v>
      </c>
      <c r="L16" s="17">
        <f>'Calcs-1'!L80-'Calcs-1'!L70</f>
        <v>42.60692259</v>
      </c>
      <c r="M16" s="17">
        <f>'Calcs-1'!M80-'Calcs-1'!M70</f>
        <v>43.71324692</v>
      </c>
      <c r="N16" s="17">
        <f>'Calcs-1'!N80-'Calcs-1'!N70</f>
        <v>44.84752234</v>
      </c>
      <c r="O16" s="17">
        <f>'Calcs-1'!O80-'Calcs-1'!O70</f>
        <v>46.01044096</v>
      </c>
      <c r="P16" s="17">
        <f>'Calcs-1'!P80-'Calcs-1'!P70</f>
        <v>47.20271172</v>
      </c>
      <c r="Q16" s="17">
        <f>'Calcs-1'!Q80-'Calcs-1'!Q70</f>
        <v>48.42506079</v>
      </c>
      <c r="R16" s="17">
        <f>'Calcs-1'!R80-'Calcs-1'!R70</f>
        <v>49.678232</v>
      </c>
      <c r="S16" s="17">
        <f>'Calcs-1'!S80-'Calcs-1'!S70</f>
        <v>50.96298723</v>
      </c>
      <c r="T16" s="17">
        <f>'Calcs-1'!T80-'Calcs-1'!T70</f>
        <v>52.28010685</v>
      </c>
      <c r="U16" s="17">
        <f>'Calcs-1'!U80-'Calcs-1'!U70</f>
        <v>53.63039019</v>
      </c>
      <c r="V16" s="17">
        <f>'Calcs-1'!V80-'Calcs-1'!V70</f>
        <v>55.01465594</v>
      </c>
      <c r="W16" s="17">
        <f>'Calcs-1'!W80-'Calcs-1'!W70</f>
        <v>56.43374266</v>
      </c>
      <c r="X16" s="17">
        <f>'Calcs-1'!X80-'Calcs-1'!X70</f>
        <v>57.88850921</v>
      </c>
      <c r="Y16" s="17">
        <f>'Calcs-1'!Y80-'Calcs-1'!Y70</f>
        <v>59.37983526</v>
      </c>
    </row>
    <row r="17">
      <c r="A17" s="8" t="s">
        <v>28</v>
      </c>
      <c r="B17" s="17">
        <f>'Calcs-1'!B81-'Calcs-1'!B71</f>
        <v>0.6</v>
      </c>
      <c r="C17" s="17">
        <f>'Calcs-1'!C81-'Calcs-1'!C71</f>
        <v>0.56777</v>
      </c>
      <c r="D17" s="17">
        <f>'Calcs-1'!D81-'Calcs-1'!D71</f>
        <v>0.533442669</v>
      </c>
      <c r="E17" s="17">
        <f>'Calcs-1'!E81-'Calcs-1'!E71</f>
        <v>0.4969302714</v>
      </c>
      <c r="F17" s="17">
        <f>'Calcs-1'!F81-'Calcs-1'!F71</f>
        <v>0.4581419066</v>
      </c>
      <c r="G17" s="17">
        <f>'Calcs-1'!G81-'Calcs-1'!G71</f>
        <v>0.4169834033</v>
      </c>
      <c r="H17" s="17">
        <f>'Calcs-1'!H81-'Calcs-1'!H71</f>
        <v>0.3733572093</v>
      </c>
      <c r="I17" s="17">
        <f>'Calcs-1'!I81-'Calcs-1'!I71</f>
        <v>0.327162279</v>
      </c>
      <c r="J17" s="17">
        <f>'Calcs-1'!J81-'Calcs-1'!J71</f>
        <v>0.2782939565</v>
      </c>
      <c r="K17" s="17">
        <f>'Calcs-1'!K81-'Calcs-1'!K71</f>
        <v>0.2266438552</v>
      </c>
      <c r="L17" s="17">
        <f>'Calcs-1'!L81-'Calcs-1'!L71</f>
        <v>0.1720997333</v>
      </c>
      <c r="M17" s="17">
        <f>'Calcs-1'!M81-'Calcs-1'!M71</f>
        <v>0.1145453657</v>
      </c>
      <c r="N17" s="17">
        <f>'Calcs-1'!N81-'Calcs-1'!N71</f>
        <v>0.05386041182</v>
      </c>
      <c r="O17" s="17">
        <f>'Calcs-1'!O81-'Calcs-1'!O71</f>
        <v>-0.01007972156</v>
      </c>
      <c r="P17" s="17">
        <f>'Calcs-1'!P81-'Calcs-1'!P71</f>
        <v>-0.07740402079</v>
      </c>
      <c r="Q17" s="17">
        <f>'Calcs-1'!Q81-'Calcs-1'!Q71</f>
        <v>-0.1482460111</v>
      </c>
      <c r="R17" s="17">
        <f>'Calcs-1'!R81-'Calcs-1'!R71</f>
        <v>-0.2227439067</v>
      </c>
      <c r="S17" s="17">
        <f>'Calcs-1'!S81-'Calcs-1'!S71</f>
        <v>-0.3010407655</v>
      </c>
      <c r="T17" s="17">
        <f>'Calcs-1'!T81-'Calcs-1'!T71</f>
        <v>-0.3832846494</v>
      </c>
      <c r="U17" s="17">
        <f>'Calcs-1'!U81-'Calcs-1'!U71</f>
        <v>-0.4696287888</v>
      </c>
      <c r="V17" s="17">
        <f>'Calcs-1'!V81-'Calcs-1'!V71</f>
        <v>-0.5602317531</v>
      </c>
      <c r="W17" s="17">
        <f>'Calcs-1'!W81-'Calcs-1'!W71</f>
        <v>-0.655257626</v>
      </c>
      <c r="X17" s="17">
        <f>'Calcs-1'!X81-'Calcs-1'!X71</f>
        <v>-0.7548761871</v>
      </c>
      <c r="Y17" s="17">
        <f>'Calcs-1'!Y81-'Calcs-1'!Y71</f>
        <v>-0.8592630985</v>
      </c>
    </row>
    <row r="18">
      <c r="A18" s="8" t="s">
        <v>29</v>
      </c>
      <c r="B18" s="17">
        <f>'Calcs-1'!B82-'Calcs-1'!B72</f>
        <v>1.1</v>
      </c>
      <c r="C18" s="17">
        <f>'Calcs-1'!C82-'Calcs-1'!C72</f>
        <v>0.92437</v>
      </c>
      <c r="D18" s="17">
        <f>'Calcs-1'!D82-'Calcs-1'!D72</f>
        <v>0.742208149</v>
      </c>
      <c r="E18" s="17">
        <f>'Calcs-1'!E82-'Calcs-1'!E72</f>
        <v>0.553321721</v>
      </c>
      <c r="F18" s="17">
        <f>'Calcs-1'!F82-'Calcs-1'!F72</f>
        <v>0.3575125499</v>
      </c>
      <c r="G18" s="17">
        <f>'Calcs-1'!G82-'Calcs-1'!G72</f>
        <v>0.1545768761</v>
      </c>
      <c r="H18" s="17">
        <f>'Calcs-1'!H82-'Calcs-1'!H72</f>
        <v>-0.05569481201</v>
      </c>
      <c r="I18" s="17">
        <f>'Calcs-1'!I82-'Calcs-1'!I72</f>
        <v>-0.27351794</v>
      </c>
      <c r="J18" s="17">
        <f>'Calcs-1'!J82-'Calcs-1'!J72</f>
        <v>-0.4991140149</v>
      </c>
      <c r="K18" s="17">
        <f>'Calcs-1'!K82-'Calcs-1'!K72</f>
        <v>-0.7327107972</v>
      </c>
      <c r="L18" s="17">
        <f>'Calcs-1'!L82-'Calcs-1'!L72</f>
        <v>-0.9745424776</v>
      </c>
      <c r="M18" s="17">
        <f>'Calcs-1'!M82-'Calcs-1'!M72</f>
        <v>-1.224849859</v>
      </c>
      <c r="N18" s="17">
        <f>'Calcs-1'!N82-'Calcs-1'!N72</f>
        <v>-1.483880543</v>
      </c>
      <c r="O18" s="17">
        <f>'Calcs-1'!O82-'Calcs-1'!O72</f>
        <v>-1.751889125</v>
      </c>
      <c r="P18" s="17">
        <f>'Calcs-1'!P82-'Calcs-1'!P72</f>
        <v>-2.029137387</v>
      </c>
      <c r="Q18" s="17">
        <f>'Calcs-1'!Q82-'Calcs-1'!Q72</f>
        <v>-2.315894507</v>
      </c>
      <c r="R18" s="17">
        <f>'Calcs-1'!R82-'Calcs-1'!R72</f>
        <v>-2.612437266</v>
      </c>
      <c r="S18" s="17">
        <f>'Calcs-1'!S82-'Calcs-1'!S72</f>
        <v>-2.919050262</v>
      </c>
      <c r="T18" s="17">
        <f>'Calcs-1'!T82-'Calcs-1'!T72</f>
        <v>-3.236026135</v>
      </c>
      <c r="U18" s="17">
        <f>'Calcs-1'!U82-'Calcs-1'!U72</f>
        <v>-3.563665791</v>
      </c>
      <c r="V18" s="17">
        <f>'Calcs-1'!V82-'Calcs-1'!V72</f>
        <v>-3.902278641</v>
      </c>
      <c r="W18" s="17">
        <f>'Calcs-1'!W82-'Calcs-1'!W72</f>
        <v>-4.252182839</v>
      </c>
      <c r="X18" s="17">
        <f>'Calcs-1'!X82-'Calcs-1'!X72</f>
        <v>-4.613705533</v>
      </c>
      <c r="Y18" s="17">
        <f>'Calcs-1'!Y82-'Calcs-1'!Y72</f>
        <v>-4.987183116</v>
      </c>
    </row>
    <row r="19">
      <c r="A19" s="8" t="s">
        <v>30</v>
      </c>
      <c r="B19" s="17">
        <f>'Calcs-1'!B83-'Calcs-1'!B73</f>
        <v>2.3</v>
      </c>
      <c r="C19" s="17">
        <f>'Calcs-1'!C83-'Calcs-1'!C73</f>
        <v>2.50101</v>
      </c>
      <c r="D19" s="17">
        <f>'Calcs-1'!D83-'Calcs-1'!D73</f>
        <v>2.710863957</v>
      </c>
      <c r="E19" s="17">
        <f>'Calcs-1'!E83-'Calcs-1'!E73</f>
        <v>2.929887286</v>
      </c>
      <c r="F19" s="17">
        <f>'Calcs-1'!F83-'Calcs-1'!F73</f>
        <v>3.158416452</v>
      </c>
      <c r="G19" s="17">
        <f>'Calcs-1'!G83-'Calcs-1'!G73</f>
        <v>3.396799329</v>
      </c>
      <c r="H19" s="17">
        <f>'Calcs-1'!H83-'Calcs-1'!H73</f>
        <v>3.645395569</v>
      </c>
      <c r="I19" s="17">
        <f>'Calcs-1'!I83-'Calcs-1'!I73</f>
        <v>3.904576989</v>
      </c>
      <c r="J19" s="17">
        <f>'Calcs-1'!J83-'Calcs-1'!J73</f>
        <v>4.174727959</v>
      </c>
      <c r="K19" s="17">
        <f>'Calcs-1'!K83-'Calcs-1'!K73</f>
        <v>4.456245814</v>
      </c>
      <c r="L19" s="17">
        <f>'Calcs-1'!L83-'Calcs-1'!L73</f>
        <v>4.749541269</v>
      </c>
      <c r="M19" s="17">
        <f>'Calcs-1'!M83-'Calcs-1'!M73</f>
        <v>5.055038859</v>
      </c>
      <c r="N19" s="17">
        <f>'Calcs-1'!N83-'Calcs-1'!N73</f>
        <v>5.373177377</v>
      </c>
      <c r="O19" s="17">
        <f>'Calcs-1'!O83-'Calcs-1'!O73</f>
        <v>5.704410343</v>
      </c>
      <c r="P19" s="17">
        <f>'Calcs-1'!P83-'Calcs-1'!P73</f>
        <v>6.04920647</v>
      </c>
      <c r="Q19" s="17">
        <f>'Calcs-1'!Q83-'Calcs-1'!Q73</f>
        <v>6.408050165</v>
      </c>
      <c r="R19" s="17">
        <f>'Calcs-1'!R83-'Calcs-1'!R73</f>
        <v>6.781442027</v>
      </c>
      <c r="S19" s="17">
        <f>'Calcs-1'!S83-'Calcs-1'!S73</f>
        <v>7.169899369</v>
      </c>
      <c r="T19" s="17">
        <f>'Calcs-1'!T83-'Calcs-1'!T73</f>
        <v>7.57395676</v>
      </c>
      <c r="U19" s="17">
        <f>'Calcs-1'!U83-'Calcs-1'!U73</f>
        <v>7.994166578</v>
      </c>
      <c r="V19" s="17">
        <f>'Calcs-1'!V83-'Calcs-1'!V73</f>
        <v>8.431099582</v>
      </c>
      <c r="W19" s="17">
        <f>'Calcs-1'!W83-'Calcs-1'!W73</f>
        <v>8.885345501</v>
      </c>
      <c r="X19" s="17">
        <f>'Calcs-1'!X83-'Calcs-1'!X73</f>
        <v>9.357513647</v>
      </c>
      <c r="Y19" s="17">
        <f>'Calcs-1'!Y83-'Calcs-1'!Y73</f>
        <v>9.84823354</v>
      </c>
    </row>
    <row r="20">
      <c r="A20" s="8" t="s">
        <v>31</v>
      </c>
      <c r="B20" s="17">
        <f>'Calcs-1'!B84-'Calcs-1'!B74</f>
        <v>0.75</v>
      </c>
      <c r="C20" s="17">
        <f>'Calcs-1'!C84-'Calcs-1'!C74</f>
        <v>0.7515</v>
      </c>
      <c r="D20" s="17">
        <f>'Calcs-1'!D84-'Calcs-1'!D74</f>
        <v>0.752967</v>
      </c>
      <c r="E20" s="17">
        <f>'Calcs-1'!E84-'Calcs-1'!E74</f>
        <v>0.754400286</v>
      </c>
      <c r="F20" s="17">
        <f>'Calcs-1'!F84-'Calcs-1'!F74</f>
        <v>0.7557991338</v>
      </c>
      <c r="G20" s="17">
        <f>'Calcs-1'!G84-'Calcs-1'!G74</f>
        <v>0.7571628088</v>
      </c>
      <c r="H20" s="17">
        <f>'Calcs-1'!H84-'Calcs-1'!H74</f>
        <v>0.7584905661</v>
      </c>
      <c r="I20" s="17">
        <f>'Calcs-1'!I84-'Calcs-1'!I74</f>
        <v>0.7597816499</v>
      </c>
      <c r="J20" s="17">
        <f>'Calcs-1'!J84-'Calcs-1'!J74</f>
        <v>0.761035294</v>
      </c>
      <c r="K20" s="17">
        <f>'Calcs-1'!K84-'Calcs-1'!K74</f>
        <v>0.7622507212</v>
      </c>
      <c r="L20" s="17">
        <f>'Calcs-1'!L84-'Calcs-1'!L74</f>
        <v>0.7634271432</v>
      </c>
      <c r="M20" s="17">
        <f>'Calcs-1'!M84-'Calcs-1'!M74</f>
        <v>0.7645637608</v>
      </c>
      <c r="N20" s="17">
        <f>'Calcs-1'!N84-'Calcs-1'!N74</f>
        <v>0.7656597634</v>
      </c>
      <c r="O20" s="17">
        <f>'Calcs-1'!O84-'Calcs-1'!O74</f>
        <v>0.7667143288</v>
      </c>
      <c r="P20" s="17">
        <f>'Calcs-1'!P84-'Calcs-1'!P74</f>
        <v>0.7677266237</v>
      </c>
      <c r="Q20" s="17">
        <f>'Calcs-1'!Q84-'Calcs-1'!Q74</f>
        <v>0.7686958027</v>
      </c>
      <c r="R20" s="17">
        <f>'Calcs-1'!R84-'Calcs-1'!R74</f>
        <v>0.7696210088</v>
      </c>
      <c r="S20" s="17">
        <f>'Calcs-1'!S84-'Calcs-1'!S74</f>
        <v>0.770501373</v>
      </c>
      <c r="T20" s="17">
        <f>'Calcs-1'!T84-'Calcs-1'!T74</f>
        <v>0.7713360141</v>
      </c>
      <c r="U20" s="17">
        <f>'Calcs-1'!U84-'Calcs-1'!U74</f>
        <v>0.7721240385</v>
      </c>
      <c r="V20" s="17">
        <f>'Calcs-1'!V84-'Calcs-1'!V74</f>
        <v>0.7728645406</v>
      </c>
      <c r="W20" s="17">
        <f>'Calcs-1'!W84-'Calcs-1'!W74</f>
        <v>0.7735566017</v>
      </c>
      <c r="X20" s="17">
        <f>'Calcs-1'!X84-'Calcs-1'!X74</f>
        <v>0.7741992908</v>
      </c>
      <c r="Y20" s="17">
        <f>'Calcs-1'!Y84-'Calcs-1'!Y74</f>
        <v>0.7747916637</v>
      </c>
    </row>
    <row r="22">
      <c r="A22" s="9" t="s">
        <v>92</v>
      </c>
    </row>
    <row r="23">
      <c r="A23" s="8" t="s">
        <v>24</v>
      </c>
      <c r="B23" s="17">
        <f t="shared" ref="B23:Y23" si="9">B3+B13</f>
        <v>27.2</v>
      </c>
      <c r="C23" s="17">
        <f t="shared" si="9"/>
        <v>54.82992</v>
      </c>
      <c r="D23" s="17">
        <f t="shared" si="9"/>
        <v>82.89381023</v>
      </c>
      <c r="E23" s="17">
        <f t="shared" si="9"/>
        <v>111.3956547</v>
      </c>
      <c r="F23" s="17">
        <f t="shared" si="9"/>
        <v>140.3393655</v>
      </c>
      <c r="G23" s="17">
        <f t="shared" si="9"/>
        <v>169.7287765</v>
      </c>
      <c r="H23" s="17">
        <f t="shared" si="9"/>
        <v>199.5676373</v>
      </c>
      <c r="I23" s="17">
        <f t="shared" si="9"/>
        <v>229.8596062</v>
      </c>
      <c r="J23" s="17">
        <f t="shared" si="9"/>
        <v>260.608244</v>
      </c>
      <c r="K23" s="17">
        <f t="shared" si="9"/>
        <v>291.8170061</v>
      </c>
      <c r="L23" s="17">
        <f t="shared" si="9"/>
        <v>323.4892355</v>
      </c>
      <c r="M23" s="17">
        <f t="shared" si="9"/>
        <v>355.6281549</v>
      </c>
      <c r="N23" s="17">
        <f t="shared" si="9"/>
        <v>388.2368585</v>
      </c>
      <c r="O23" s="17">
        <f t="shared" si="9"/>
        <v>421.3183037</v>
      </c>
      <c r="P23" s="17">
        <f t="shared" si="9"/>
        <v>454.8753023</v>
      </c>
      <c r="Q23" s="17">
        <f t="shared" si="9"/>
        <v>488.9105114</v>
      </c>
      <c r="R23" s="17">
        <f t="shared" si="9"/>
        <v>523.4264236</v>
      </c>
      <c r="S23" s="17">
        <f t="shared" si="9"/>
        <v>558.4253577</v>
      </c>
      <c r="T23" s="17">
        <f t="shared" si="9"/>
        <v>593.9094479</v>
      </c>
      <c r="U23" s="17">
        <f t="shared" si="9"/>
        <v>629.8806332</v>
      </c>
      <c r="V23" s="17">
        <f t="shared" si="9"/>
        <v>666.3406466</v>
      </c>
      <c r="W23" s="17">
        <f t="shared" si="9"/>
        <v>703.2910033</v>
      </c>
      <c r="X23" s="17">
        <f t="shared" si="9"/>
        <v>740.7329887</v>
      </c>
      <c r="Y23" s="17">
        <f t="shared" si="9"/>
        <v>778.6676459</v>
      </c>
    </row>
    <row r="24">
      <c r="A24" s="8" t="s">
        <v>25</v>
      </c>
      <c r="B24" s="17">
        <f t="shared" ref="B24:Y24" si="10">B4+B14</f>
        <v>6.35</v>
      </c>
      <c r="C24" s="17">
        <f t="shared" si="10"/>
        <v>12.62619</v>
      </c>
      <c r="D24" s="17">
        <f t="shared" si="10"/>
        <v>18.82096192</v>
      </c>
      <c r="E24" s="17">
        <f t="shared" si="10"/>
        <v>24.92637896</v>
      </c>
      <c r="F24" s="17">
        <f t="shared" si="10"/>
        <v>30.93416403</v>
      </c>
      <c r="G24" s="17">
        <f t="shared" si="10"/>
        <v>36.83568772</v>
      </c>
      <c r="H24" s="17">
        <f t="shared" si="10"/>
        <v>42.62195591</v>
      </c>
      <c r="I24" s="17">
        <f t="shared" si="10"/>
        <v>48.28359701</v>
      </c>
      <c r="J24" s="17">
        <f t="shared" si="10"/>
        <v>53.81084875</v>
      </c>
      <c r="K24" s="17">
        <f t="shared" si="10"/>
        <v>59.19354455</v>
      </c>
      <c r="L24" s="17">
        <f t="shared" si="10"/>
        <v>64.42109945</v>
      </c>
      <c r="M24" s="17">
        <f t="shared" si="10"/>
        <v>69.48249563</v>
      </c>
      <c r="N24" s="17">
        <f t="shared" si="10"/>
        <v>74.36626737</v>
      </c>
      <c r="O24" s="17">
        <f t="shared" si="10"/>
        <v>79.0604856</v>
      </c>
      <c r="P24" s="17">
        <f t="shared" si="10"/>
        <v>83.55274197</v>
      </c>
      <c r="Q24" s="17">
        <f t="shared" si="10"/>
        <v>87.83013234</v>
      </c>
      <c r="R24" s="17">
        <f t="shared" si="10"/>
        <v>91.87923975</v>
      </c>
      <c r="S24" s="17">
        <f t="shared" si="10"/>
        <v>95.68611695</v>
      </c>
      <c r="T24" s="17">
        <f t="shared" si="10"/>
        <v>99.23626821</v>
      </c>
      <c r="U24" s="17">
        <f t="shared" si="10"/>
        <v>102.5146307</v>
      </c>
      <c r="V24" s="17">
        <f t="shared" si="10"/>
        <v>105.505555</v>
      </c>
      <c r="W24" s="17">
        <f t="shared" si="10"/>
        <v>108.1927857</v>
      </c>
      <c r="X24" s="17">
        <f t="shared" si="10"/>
        <v>110.5594402</v>
      </c>
      <c r="Y24" s="17">
        <f t="shared" si="10"/>
        <v>112.5879881</v>
      </c>
    </row>
    <row r="25">
      <c r="A25" s="8" t="s">
        <v>26</v>
      </c>
      <c r="B25" s="17">
        <f t="shared" ref="B25:Y25" si="11">B5+B15</f>
        <v>18.93</v>
      </c>
      <c r="C25" s="17">
        <f t="shared" si="11"/>
        <v>38.265661</v>
      </c>
      <c r="D25" s="17">
        <f t="shared" si="11"/>
        <v>58.01542822</v>
      </c>
      <c r="E25" s="17">
        <f t="shared" si="11"/>
        <v>78.18791742</v>
      </c>
      <c r="F25" s="17">
        <f t="shared" si="11"/>
        <v>98.79191822</v>
      </c>
      <c r="G25" s="17">
        <f t="shared" si="11"/>
        <v>119.8363974</v>
      </c>
      <c r="H25" s="17">
        <f t="shared" si="11"/>
        <v>141.3305026</v>
      </c>
      <c r="I25" s="17">
        <f t="shared" si="11"/>
        <v>163.2835652</v>
      </c>
      <c r="J25" s="17">
        <f t="shared" si="11"/>
        <v>185.7051046</v>
      </c>
      <c r="K25" s="17">
        <f t="shared" si="11"/>
        <v>208.6048313</v>
      </c>
      <c r="L25" s="17">
        <f t="shared" si="11"/>
        <v>231.9926508</v>
      </c>
      <c r="M25" s="17">
        <f t="shared" si="11"/>
        <v>255.8786675</v>
      </c>
      <c r="N25" s="17">
        <f t="shared" si="11"/>
        <v>280.273188</v>
      </c>
      <c r="O25" s="17">
        <f t="shared" si="11"/>
        <v>305.1867255</v>
      </c>
      <c r="P25" s="17">
        <f t="shared" si="11"/>
        <v>330.6300035</v>
      </c>
      <c r="Q25" s="17">
        <f t="shared" si="11"/>
        <v>356.6139598</v>
      </c>
      <c r="R25" s="17">
        <f t="shared" si="11"/>
        <v>383.1497509</v>
      </c>
      <c r="S25" s="17">
        <f t="shared" si="11"/>
        <v>410.2487556</v>
      </c>
      <c r="T25" s="17">
        <f t="shared" si="11"/>
        <v>437.9225796</v>
      </c>
      <c r="U25" s="17">
        <f t="shared" si="11"/>
        <v>466.1830599</v>
      </c>
      <c r="V25" s="17">
        <f t="shared" si="11"/>
        <v>495.0422689</v>
      </c>
      <c r="W25" s="17">
        <f t="shared" si="11"/>
        <v>524.512519</v>
      </c>
      <c r="X25" s="17">
        <f t="shared" si="11"/>
        <v>554.6063673</v>
      </c>
      <c r="Y25" s="17">
        <f t="shared" si="11"/>
        <v>585.3366196</v>
      </c>
    </row>
    <row r="26">
      <c r="A26" s="8" t="s">
        <v>27</v>
      </c>
      <c r="B26" s="17">
        <f t="shared" ref="B26:Y26" si="12">B6+B16</f>
        <v>32.94</v>
      </c>
      <c r="C26" s="17">
        <f t="shared" si="12"/>
        <v>66.741446</v>
      </c>
      <c r="D26" s="17">
        <f t="shared" si="12"/>
        <v>101.4262117</v>
      </c>
      <c r="E26" s="17">
        <f t="shared" si="12"/>
        <v>137.0167146</v>
      </c>
      <c r="F26" s="17">
        <f t="shared" si="12"/>
        <v>173.5359296</v>
      </c>
      <c r="G26" s="17">
        <f t="shared" si="12"/>
        <v>211.0074026</v>
      </c>
      <c r="H26" s="17">
        <f t="shared" si="12"/>
        <v>249.4552639</v>
      </c>
      <c r="I26" s="17">
        <f t="shared" si="12"/>
        <v>288.9042433</v>
      </c>
      <c r="J26" s="17">
        <f t="shared" si="12"/>
        <v>329.3796838</v>
      </c>
      <c r="K26" s="17">
        <f t="shared" si="12"/>
        <v>370.9075575</v>
      </c>
      <c r="L26" s="17">
        <f t="shared" si="12"/>
        <v>413.5144801</v>
      </c>
      <c r="M26" s="17">
        <f t="shared" si="12"/>
        <v>457.227727</v>
      </c>
      <c r="N26" s="17">
        <f t="shared" si="12"/>
        <v>502.0752494</v>
      </c>
      <c r="O26" s="17">
        <f t="shared" si="12"/>
        <v>548.0856903</v>
      </c>
      <c r="P26" s="17">
        <f t="shared" si="12"/>
        <v>595.2884021</v>
      </c>
      <c r="Q26" s="17">
        <f t="shared" si="12"/>
        <v>643.7134629</v>
      </c>
      <c r="R26" s="17">
        <f t="shared" si="12"/>
        <v>693.3916949</v>
      </c>
      <c r="S26" s="17">
        <f t="shared" si="12"/>
        <v>744.3546821</v>
      </c>
      <c r="T26" s="17">
        <f t="shared" si="12"/>
        <v>796.6347889</v>
      </c>
      <c r="U26" s="17">
        <f t="shared" si="12"/>
        <v>850.2651791</v>
      </c>
      <c r="V26" s="17">
        <f t="shared" si="12"/>
        <v>905.2798351</v>
      </c>
      <c r="W26" s="17">
        <f t="shared" si="12"/>
        <v>961.7135777</v>
      </c>
      <c r="X26" s="17">
        <f t="shared" si="12"/>
        <v>1019.602087</v>
      </c>
      <c r="Y26" s="17">
        <f t="shared" si="12"/>
        <v>1078.981922</v>
      </c>
    </row>
    <row r="27">
      <c r="A27" s="8" t="s">
        <v>28</v>
      </c>
      <c r="B27" s="17">
        <f t="shared" ref="B27:Y27" si="13">B7+B17</f>
        <v>0.6</v>
      </c>
      <c r="C27" s="17">
        <f t="shared" si="13"/>
        <v>1.16777</v>
      </c>
      <c r="D27" s="17">
        <f t="shared" si="13"/>
        <v>1.701212669</v>
      </c>
      <c r="E27" s="17">
        <f t="shared" si="13"/>
        <v>2.19814294</v>
      </c>
      <c r="F27" s="17">
        <f t="shared" si="13"/>
        <v>2.656284847</v>
      </c>
      <c r="G27" s="17">
        <f t="shared" si="13"/>
        <v>3.07326825</v>
      </c>
      <c r="H27" s="17">
        <f t="shared" si="13"/>
        <v>3.446625459</v>
      </c>
      <c r="I27" s="17">
        <f t="shared" si="13"/>
        <v>3.773787738</v>
      </c>
      <c r="J27" s="17">
        <f t="shared" si="13"/>
        <v>4.052081695</v>
      </c>
      <c r="K27" s="17">
        <f t="shared" si="13"/>
        <v>4.27872555</v>
      </c>
      <c r="L27" s="17">
        <f t="shared" si="13"/>
        <v>4.450825283</v>
      </c>
      <c r="M27" s="17">
        <f t="shared" si="13"/>
        <v>4.565370649</v>
      </c>
      <c r="N27" s="17">
        <f t="shared" si="13"/>
        <v>4.619231061</v>
      </c>
      <c r="O27" s="17">
        <f t="shared" si="13"/>
        <v>4.609151339</v>
      </c>
      <c r="P27" s="17">
        <f t="shared" si="13"/>
        <v>4.531747319</v>
      </c>
      <c r="Q27" s="17">
        <f t="shared" si="13"/>
        <v>4.383501308</v>
      </c>
      <c r="R27" s="17">
        <f t="shared" si="13"/>
        <v>4.160757401</v>
      </c>
      <c r="S27" s="17">
        <f t="shared" si="13"/>
        <v>3.859716635</v>
      </c>
      <c r="T27" s="17">
        <f t="shared" si="13"/>
        <v>3.476431986</v>
      </c>
      <c r="U27" s="17">
        <f t="shared" si="13"/>
        <v>3.006803197</v>
      </c>
      <c r="V27" s="17">
        <f t="shared" si="13"/>
        <v>2.446571444</v>
      </c>
      <c r="W27" s="17">
        <f t="shared" si="13"/>
        <v>1.791313818</v>
      </c>
      <c r="X27" s="17">
        <f t="shared" si="13"/>
        <v>1.036437631</v>
      </c>
      <c r="Y27" s="17">
        <f t="shared" si="13"/>
        <v>0.1771745324</v>
      </c>
    </row>
    <row r="28">
      <c r="A28" s="8" t="s">
        <v>29</v>
      </c>
      <c r="B28" s="17">
        <f t="shared" ref="B28:Y28" si="14">B8+B18</f>
        <v>1.1</v>
      </c>
      <c r="C28" s="17">
        <f t="shared" si="14"/>
        <v>2.02437</v>
      </c>
      <c r="D28" s="17">
        <f t="shared" si="14"/>
        <v>2.766578149</v>
      </c>
      <c r="E28" s="17">
        <f t="shared" si="14"/>
        <v>3.31989987</v>
      </c>
      <c r="F28" s="17">
        <f t="shared" si="14"/>
        <v>3.67741242</v>
      </c>
      <c r="G28" s="17">
        <f t="shared" si="14"/>
        <v>3.831989296</v>
      </c>
      <c r="H28" s="17">
        <f t="shared" si="14"/>
        <v>3.776294484</v>
      </c>
      <c r="I28" s="17">
        <f t="shared" si="14"/>
        <v>3.502776544</v>
      </c>
      <c r="J28" s="17">
        <f t="shared" si="14"/>
        <v>3.003662529</v>
      </c>
      <c r="K28" s="17">
        <f t="shared" si="14"/>
        <v>2.270951732</v>
      </c>
      <c r="L28" s="17">
        <f t="shared" si="14"/>
        <v>1.296409254</v>
      </c>
      <c r="M28" s="17">
        <f t="shared" si="14"/>
        <v>0.0715593955</v>
      </c>
      <c r="N28" s="17">
        <f t="shared" si="14"/>
        <v>-1.412321148</v>
      </c>
      <c r="O28" s="17">
        <f t="shared" si="14"/>
        <v>-3.164210272</v>
      </c>
      <c r="P28" s="17">
        <f t="shared" si="14"/>
        <v>-5.193347659</v>
      </c>
      <c r="Q28" s="17">
        <f t="shared" si="14"/>
        <v>-7.509242166</v>
      </c>
      <c r="R28" s="17">
        <f t="shared" si="14"/>
        <v>-10.12167943</v>
      </c>
      <c r="S28" s="17">
        <f t="shared" si="14"/>
        <v>-13.04072969</v>
      </c>
      <c r="T28" s="17">
        <f t="shared" si="14"/>
        <v>-16.27675583</v>
      </c>
      <c r="U28" s="17">
        <f t="shared" si="14"/>
        <v>-19.84042162</v>
      </c>
      <c r="V28" s="17">
        <f t="shared" si="14"/>
        <v>-23.74270026</v>
      </c>
      <c r="W28" s="17">
        <f t="shared" si="14"/>
        <v>-27.9948831</v>
      </c>
      <c r="X28" s="17">
        <f t="shared" si="14"/>
        <v>-32.60858863</v>
      </c>
      <c r="Y28" s="17">
        <f t="shared" si="14"/>
        <v>-37.59577175</v>
      </c>
    </row>
    <row r="29">
      <c r="A29" s="8" t="s">
        <v>30</v>
      </c>
      <c r="B29" s="17">
        <f t="shared" ref="B29:Y29" si="15">B9+B19</f>
        <v>2.3</v>
      </c>
      <c r="C29" s="17">
        <f t="shared" si="15"/>
        <v>4.80101</v>
      </c>
      <c r="D29" s="17">
        <f t="shared" si="15"/>
        <v>7.511873957</v>
      </c>
      <c r="E29" s="17">
        <f t="shared" si="15"/>
        <v>10.44176124</v>
      </c>
      <c r="F29" s="17">
        <f t="shared" si="15"/>
        <v>13.6001777</v>
      </c>
      <c r="G29" s="17">
        <f t="shared" si="15"/>
        <v>16.99697702</v>
      </c>
      <c r="H29" s="17">
        <f t="shared" si="15"/>
        <v>20.64237259</v>
      </c>
      <c r="I29" s="17">
        <f t="shared" si="15"/>
        <v>24.54694958</v>
      </c>
      <c r="J29" s="17">
        <f t="shared" si="15"/>
        <v>28.72167754</v>
      </c>
      <c r="K29" s="17">
        <f t="shared" si="15"/>
        <v>33.17792336</v>
      </c>
      <c r="L29" s="17">
        <f t="shared" si="15"/>
        <v>37.92746462</v>
      </c>
      <c r="M29" s="17">
        <f t="shared" si="15"/>
        <v>42.98250348</v>
      </c>
      <c r="N29" s="17">
        <f t="shared" si="15"/>
        <v>48.35568086</v>
      </c>
      <c r="O29" s="17">
        <f t="shared" si="15"/>
        <v>54.0600912</v>
      </c>
      <c r="P29" s="17">
        <f t="shared" si="15"/>
        <v>60.10929767</v>
      </c>
      <c r="Q29" s="17">
        <f t="shared" si="15"/>
        <v>66.51734784</v>
      </c>
      <c r="R29" s="17">
        <f t="shared" si="15"/>
        <v>73.29878987</v>
      </c>
      <c r="S29" s="17">
        <f t="shared" si="15"/>
        <v>80.46868923</v>
      </c>
      <c r="T29" s="17">
        <f t="shared" si="15"/>
        <v>88.042646</v>
      </c>
      <c r="U29" s="17">
        <f t="shared" si="15"/>
        <v>96.03681257</v>
      </c>
      <c r="V29" s="17">
        <f t="shared" si="15"/>
        <v>104.4679122</v>
      </c>
      <c r="W29" s="17">
        <f t="shared" si="15"/>
        <v>113.3532577</v>
      </c>
      <c r="X29" s="17">
        <f t="shared" si="15"/>
        <v>122.7107713</v>
      </c>
      <c r="Y29" s="17">
        <f t="shared" si="15"/>
        <v>132.5590048</v>
      </c>
    </row>
    <row r="30">
      <c r="A30" s="8" t="s">
        <v>31</v>
      </c>
      <c r="B30" s="17">
        <f t="shared" ref="B30:Y30" si="16">B10+B20</f>
        <v>0.75</v>
      </c>
      <c r="C30" s="17">
        <f t="shared" si="16"/>
        <v>1.5015</v>
      </c>
      <c r="D30" s="17">
        <f t="shared" si="16"/>
        <v>2.254467</v>
      </c>
      <c r="E30" s="17">
        <f t="shared" si="16"/>
        <v>3.008867286</v>
      </c>
      <c r="F30" s="17">
        <f t="shared" si="16"/>
        <v>3.76466642</v>
      </c>
      <c r="G30" s="17">
        <f t="shared" si="16"/>
        <v>4.521829229</v>
      </c>
      <c r="H30" s="17">
        <f t="shared" si="16"/>
        <v>5.280319795</v>
      </c>
      <c r="I30" s="17">
        <f t="shared" si="16"/>
        <v>6.040101445</v>
      </c>
      <c r="J30" s="17">
        <f t="shared" si="16"/>
        <v>6.801136739</v>
      </c>
      <c r="K30" s="17">
        <f t="shared" si="16"/>
        <v>7.56338746</v>
      </c>
      <c r="L30" s="17">
        <f t="shared" si="16"/>
        <v>8.326814603</v>
      </c>
      <c r="M30" s="17">
        <f t="shared" si="16"/>
        <v>9.091378364</v>
      </c>
      <c r="N30" s="17">
        <f t="shared" si="16"/>
        <v>9.857038127</v>
      </c>
      <c r="O30" s="17">
        <f t="shared" si="16"/>
        <v>10.62375246</v>
      </c>
      <c r="P30" s="17">
        <f t="shared" si="16"/>
        <v>11.39147908</v>
      </c>
      <c r="Q30" s="17">
        <f t="shared" si="16"/>
        <v>12.16017488</v>
      </c>
      <c r="R30" s="17">
        <f t="shared" si="16"/>
        <v>12.92979589</v>
      </c>
      <c r="S30" s="17">
        <f t="shared" si="16"/>
        <v>13.70029726</v>
      </c>
      <c r="T30" s="17">
        <f t="shared" si="16"/>
        <v>14.47163328</v>
      </c>
      <c r="U30" s="17">
        <f t="shared" si="16"/>
        <v>15.24375732</v>
      </c>
      <c r="V30" s="17">
        <f t="shared" si="16"/>
        <v>16.01662186</v>
      </c>
      <c r="W30" s="17">
        <f t="shared" si="16"/>
        <v>16.79017846</v>
      </c>
      <c r="X30" s="17">
        <f t="shared" si="16"/>
        <v>17.56437775</v>
      </c>
      <c r="Y30" s="17">
        <f t="shared" si="16"/>
        <v>18.33916941</v>
      </c>
    </row>
    <row r="32">
      <c r="A32" s="9" t="s">
        <v>92</v>
      </c>
    </row>
    <row r="33">
      <c r="A33" s="8" t="s">
        <v>24</v>
      </c>
      <c r="B33" s="19">
        <f>B23*Assumptions!$B26</f>
        <v>1360</v>
      </c>
      <c r="C33" s="19">
        <f>C23*Assumptions!$B26</f>
        <v>2741.496</v>
      </c>
      <c r="D33" s="19">
        <f>D23*Assumptions!$B26</f>
        <v>4144.690512</v>
      </c>
      <c r="E33" s="19">
        <f>E23*Assumptions!$B26</f>
        <v>5569.782737</v>
      </c>
      <c r="F33" s="19">
        <f>F23*Assumptions!$B26</f>
        <v>7016.968276</v>
      </c>
      <c r="G33" s="19">
        <f>G23*Assumptions!$B26</f>
        <v>8486.438827</v>
      </c>
      <c r="H33" s="19">
        <f>H23*Assumptions!$B26</f>
        <v>9978.381864</v>
      </c>
      <c r="I33" s="19">
        <f>I23*Assumptions!$B26</f>
        <v>11492.98031</v>
      </c>
      <c r="J33" s="19">
        <f>J23*Assumptions!$B26</f>
        <v>13030.4122</v>
      </c>
      <c r="K33" s="19">
        <f>K23*Assumptions!$B26</f>
        <v>14590.8503</v>
      </c>
      <c r="L33" s="19">
        <f>L23*Assumptions!$B26</f>
        <v>16174.46177</v>
      </c>
      <c r="M33" s="19">
        <f>M23*Assumptions!$B26</f>
        <v>17781.40774</v>
      </c>
      <c r="N33" s="19">
        <f>N23*Assumptions!$B26</f>
        <v>19411.84292</v>
      </c>
      <c r="O33" s="19">
        <f>O23*Assumptions!$B26</f>
        <v>21065.91518</v>
      </c>
      <c r="P33" s="19">
        <f>P23*Assumptions!$B26</f>
        <v>22743.76512</v>
      </c>
      <c r="Q33" s="19">
        <f>Q23*Assumptions!$B26</f>
        <v>24445.52557</v>
      </c>
      <c r="R33" s="19">
        <f>R23*Assumptions!$B26</f>
        <v>26171.32118</v>
      </c>
      <c r="S33" s="19">
        <f>S23*Assumptions!$B26</f>
        <v>27921.26789</v>
      </c>
      <c r="T33" s="19">
        <f>T23*Assumptions!$B26</f>
        <v>29695.47239</v>
      </c>
      <c r="U33" s="19">
        <f>U23*Assumptions!$B26</f>
        <v>31494.03166</v>
      </c>
      <c r="V33" s="19">
        <f>V23*Assumptions!$B26</f>
        <v>33317.03233</v>
      </c>
      <c r="W33" s="19">
        <f>W23*Assumptions!$B26</f>
        <v>35164.55016</v>
      </c>
      <c r="X33" s="19">
        <f>X23*Assumptions!$B26</f>
        <v>37036.64943</v>
      </c>
      <c r="Y33" s="19">
        <f>Y23*Assumptions!$B26</f>
        <v>38933.3823</v>
      </c>
    </row>
    <row r="34">
      <c r="A34" s="8" t="s">
        <v>25</v>
      </c>
      <c r="B34" s="19">
        <f>B24*Assumptions!$B27</f>
        <v>374.65</v>
      </c>
      <c r="C34" s="19">
        <f>C24*Assumptions!$B27</f>
        <v>744.94521</v>
      </c>
      <c r="D34" s="19">
        <f>D24*Assumptions!$B27</f>
        <v>1110.436753</v>
      </c>
      <c r="E34" s="19">
        <f>E24*Assumptions!$B27</f>
        <v>1470.656359</v>
      </c>
      <c r="F34" s="19">
        <f>F24*Assumptions!$B27</f>
        <v>1825.115678</v>
      </c>
      <c r="G34" s="19">
        <f>G24*Assumptions!$B27</f>
        <v>2173.305576</v>
      </c>
      <c r="H34" s="19">
        <f>H24*Assumptions!$B27</f>
        <v>2514.695399</v>
      </c>
      <c r="I34" s="19">
        <f>I24*Assumptions!$B27</f>
        <v>2848.732224</v>
      </c>
      <c r="J34" s="19">
        <f>J24*Assumptions!$B27</f>
        <v>3174.840076</v>
      </c>
      <c r="K34" s="19">
        <f>K24*Assumptions!$B27</f>
        <v>3492.419128</v>
      </c>
      <c r="L34" s="19">
        <f>L24*Assumptions!$B27</f>
        <v>3800.844868</v>
      </c>
      <c r="M34" s="19">
        <f>M24*Assumptions!$B27</f>
        <v>4099.467242</v>
      </c>
      <c r="N34" s="19">
        <f>N24*Assumptions!$B27</f>
        <v>4387.609775</v>
      </c>
      <c r="O34" s="19">
        <f>O24*Assumptions!$B27</f>
        <v>4664.56865</v>
      </c>
      <c r="P34" s="19">
        <f>P24*Assumptions!$B27</f>
        <v>4929.611777</v>
      </c>
      <c r="Q34" s="19">
        <f>Q24*Assumptions!$B27</f>
        <v>5181.977808</v>
      </c>
      <c r="R34" s="19">
        <f>R24*Assumptions!$B27</f>
        <v>5420.875146</v>
      </c>
      <c r="S34" s="19">
        <f>S24*Assumptions!$B27</f>
        <v>5645.4809</v>
      </c>
      <c r="T34" s="19">
        <f>T24*Assumptions!$B27</f>
        <v>5854.939824</v>
      </c>
      <c r="U34" s="19">
        <f>U24*Assumptions!$B27</f>
        <v>6048.363209</v>
      </c>
      <c r="V34" s="19">
        <f>V24*Assumptions!$B27</f>
        <v>6224.827747</v>
      </c>
      <c r="W34" s="19">
        <f>W24*Assumptions!$B27</f>
        <v>6383.374357</v>
      </c>
      <c r="X34" s="19">
        <f>X24*Assumptions!$B27</f>
        <v>6523.006974</v>
      </c>
      <c r="Y34" s="19">
        <f>Y24*Assumptions!$B27</f>
        <v>6642.691299</v>
      </c>
    </row>
    <row r="35">
      <c r="A35" s="8" t="s">
        <v>26</v>
      </c>
      <c r="B35" s="19">
        <f>B25*Assumptions!$B28</f>
        <v>1097.94</v>
      </c>
      <c r="C35" s="19">
        <f>C25*Assumptions!$B28</f>
        <v>2219.408338</v>
      </c>
      <c r="D35" s="19">
        <f>D25*Assumptions!$B28</f>
        <v>3364.894837</v>
      </c>
      <c r="E35" s="19">
        <f>E25*Assumptions!$B28</f>
        <v>4534.89921</v>
      </c>
      <c r="F35" s="19">
        <f>F25*Assumptions!$B28</f>
        <v>5729.931257</v>
      </c>
      <c r="G35" s="19">
        <f>G25*Assumptions!$B28</f>
        <v>6950.511052</v>
      </c>
      <c r="H35" s="19">
        <f>H25*Assumptions!$B28</f>
        <v>8197.169149</v>
      </c>
      <c r="I35" s="19">
        <f>I25*Assumptions!$B28</f>
        <v>9470.446781</v>
      </c>
      <c r="J35" s="19">
        <f>J25*Assumptions!$B28</f>
        <v>10770.89607</v>
      </c>
      <c r="K35" s="19">
        <f>K25*Assumptions!$B28</f>
        <v>12099.08021</v>
      </c>
      <c r="L35" s="19">
        <f>L25*Assumptions!$B28</f>
        <v>13455.57375</v>
      </c>
      <c r="M35" s="19">
        <f>M25*Assumptions!$B28</f>
        <v>14840.96271</v>
      </c>
      <c r="N35" s="19">
        <f>N25*Assumptions!$B28</f>
        <v>16255.8449</v>
      </c>
      <c r="O35" s="19">
        <f>O25*Assumptions!$B28</f>
        <v>17700.83008</v>
      </c>
      <c r="P35" s="19">
        <f>P25*Assumptions!$B28</f>
        <v>19176.5402</v>
      </c>
      <c r="Q35" s="19">
        <f>Q25*Assumptions!$B28</f>
        <v>20683.60967</v>
      </c>
      <c r="R35" s="19">
        <f>R25*Assumptions!$B28</f>
        <v>22222.68555</v>
      </c>
      <c r="S35" s="19">
        <f>S25*Assumptions!$B28</f>
        <v>23794.42782</v>
      </c>
      <c r="T35" s="19">
        <f>T25*Assumptions!$B28</f>
        <v>25399.50962</v>
      </c>
      <c r="U35" s="19">
        <f>U25*Assumptions!$B28</f>
        <v>27038.61747</v>
      </c>
      <c r="V35" s="19">
        <f>V25*Assumptions!$B28</f>
        <v>28712.4516</v>
      </c>
      <c r="W35" s="19">
        <f>W25*Assumptions!$B28</f>
        <v>30421.7261</v>
      </c>
      <c r="X35" s="19">
        <f>X25*Assumptions!$B28</f>
        <v>32167.1693</v>
      </c>
      <c r="Y35" s="19">
        <f>Y25*Assumptions!$B28</f>
        <v>33949.52394</v>
      </c>
    </row>
    <row r="36">
      <c r="A36" s="8" t="s">
        <v>27</v>
      </c>
      <c r="B36" s="19">
        <f>B26*Assumptions!$B29</f>
        <v>14823</v>
      </c>
      <c r="C36" s="19">
        <f>C26*Assumptions!$B29</f>
        <v>30033.6507</v>
      </c>
      <c r="D36" s="19">
        <f>D26*Assumptions!$B29</f>
        <v>45641.79524</v>
      </c>
      <c r="E36" s="19">
        <f>E26*Assumptions!$B29</f>
        <v>61657.52156</v>
      </c>
      <c r="F36" s="19">
        <f>F26*Assumptions!$B29</f>
        <v>78091.16834</v>
      </c>
      <c r="G36" s="19">
        <f>G26*Assumptions!$B29</f>
        <v>94953.33116</v>
      </c>
      <c r="H36" s="19">
        <f>H26*Assumptions!$B29</f>
        <v>112254.8688</v>
      </c>
      <c r="I36" s="19">
        <f>I26*Assumptions!$B29</f>
        <v>130006.9095</v>
      </c>
      <c r="J36" s="19">
        <f>J26*Assumptions!$B29</f>
        <v>148220.8577</v>
      </c>
      <c r="K36" s="19">
        <f>K26*Assumptions!$B29</f>
        <v>166908.4009</v>
      </c>
      <c r="L36" s="19">
        <f>L26*Assumptions!$B29</f>
        <v>186081.5161</v>
      </c>
      <c r="M36" s="19">
        <f>M26*Assumptions!$B29</f>
        <v>205752.4772</v>
      </c>
      <c r="N36" s="19">
        <f>N26*Assumptions!$B29</f>
        <v>225933.8622</v>
      </c>
      <c r="O36" s="19">
        <f>O26*Assumptions!$B29</f>
        <v>246638.5607</v>
      </c>
      <c r="P36" s="19">
        <f>P26*Assumptions!$B29</f>
        <v>267879.7809</v>
      </c>
      <c r="Q36" s="19">
        <f>Q26*Assumptions!$B29</f>
        <v>289671.0583</v>
      </c>
      <c r="R36" s="19">
        <f>R26*Assumptions!$B29</f>
        <v>312026.2627</v>
      </c>
      <c r="S36" s="19">
        <f>S26*Assumptions!$B29</f>
        <v>334959.6069</v>
      </c>
      <c r="T36" s="19">
        <f>T26*Assumptions!$B29</f>
        <v>358485.655</v>
      </c>
      <c r="U36" s="19">
        <f>U26*Assumptions!$B29</f>
        <v>382619.3306</v>
      </c>
      <c r="V36" s="19">
        <f>V26*Assumptions!$B29</f>
        <v>407375.9258</v>
      </c>
      <c r="W36" s="19">
        <f>W26*Assumptions!$B29</f>
        <v>432771.11</v>
      </c>
      <c r="X36" s="19">
        <f>X26*Assumptions!$B29</f>
        <v>458820.9391</v>
      </c>
      <c r="Y36" s="19">
        <f>Y26*Assumptions!$B29</f>
        <v>485541.865</v>
      </c>
    </row>
    <row r="37">
      <c r="A37" s="8" t="s">
        <v>28</v>
      </c>
      <c r="B37" s="19">
        <f>B27*Assumptions!$B30</f>
        <v>540</v>
      </c>
      <c r="C37" s="19">
        <f>C27*Assumptions!$B30</f>
        <v>1050.993</v>
      </c>
      <c r="D37" s="19">
        <f>D27*Assumptions!$B30</f>
        <v>1531.091402</v>
      </c>
      <c r="E37" s="19">
        <f>E27*Assumptions!$B30</f>
        <v>1978.328646</v>
      </c>
      <c r="F37" s="19">
        <f>F27*Assumptions!$B30</f>
        <v>2390.656362</v>
      </c>
      <c r="G37" s="19">
        <f>G27*Assumptions!$B30</f>
        <v>2765.941425</v>
      </c>
      <c r="H37" s="19">
        <f>H27*Assumptions!$B30</f>
        <v>3101.962914</v>
      </c>
      <c r="I37" s="19">
        <f>I27*Assumptions!$B30</f>
        <v>3396.408965</v>
      </c>
      <c r="J37" s="19">
        <f>J27*Assumptions!$B30</f>
        <v>3646.873526</v>
      </c>
      <c r="K37" s="19">
        <f>K27*Assumptions!$B30</f>
        <v>3850.852995</v>
      </c>
      <c r="L37" s="19">
        <f>L27*Assumptions!$B30</f>
        <v>4005.742755</v>
      </c>
      <c r="M37" s="19">
        <f>M27*Assumptions!$B30</f>
        <v>4108.833584</v>
      </c>
      <c r="N37" s="19">
        <f>N27*Assumptions!$B30</f>
        <v>4157.307955</v>
      </c>
      <c r="O37" s="19">
        <f>O27*Assumptions!$B30</f>
        <v>4148.236206</v>
      </c>
      <c r="P37" s="19">
        <f>P27*Assumptions!$B30</f>
        <v>4078.572587</v>
      </c>
      <c r="Q37" s="19">
        <f>Q27*Assumptions!$B30</f>
        <v>3945.151177</v>
      </c>
      <c r="R37" s="19">
        <f>R27*Assumptions!$B30</f>
        <v>3744.681661</v>
      </c>
      <c r="S37" s="19">
        <f>S27*Assumptions!$B30</f>
        <v>3473.744972</v>
      </c>
      <c r="T37" s="19">
        <f>T27*Assumptions!$B30</f>
        <v>3128.788787</v>
      </c>
      <c r="U37" s="19">
        <f>U27*Assumptions!$B30</f>
        <v>2706.122877</v>
      </c>
      <c r="V37" s="19">
        <f>V27*Assumptions!$B30</f>
        <v>2201.9143</v>
      </c>
      <c r="W37" s="19">
        <f>W27*Assumptions!$B30</f>
        <v>1612.182436</v>
      </c>
      <c r="X37" s="19">
        <f>X27*Assumptions!$B30</f>
        <v>932.7938679</v>
      </c>
      <c r="Y37" s="19">
        <f>Y27*Assumptions!$B30</f>
        <v>159.4570792</v>
      </c>
    </row>
    <row r="38">
      <c r="A38" s="8" t="s">
        <v>29</v>
      </c>
      <c r="B38" s="19">
        <f>B28*Assumptions!$B31</f>
        <v>440</v>
      </c>
      <c r="C38" s="19">
        <f>C28*Assumptions!$B31</f>
        <v>809.748</v>
      </c>
      <c r="D38" s="19">
        <f>D28*Assumptions!$B31</f>
        <v>1106.63126</v>
      </c>
      <c r="E38" s="19">
        <f>E28*Assumptions!$B31</f>
        <v>1327.959948</v>
      </c>
      <c r="F38" s="19">
        <f>F28*Assumptions!$B31</f>
        <v>1470.964968</v>
      </c>
      <c r="G38" s="19">
        <f>G28*Assumptions!$B31</f>
        <v>1532.795718</v>
      </c>
      <c r="H38" s="19">
        <f>H28*Assumptions!$B31</f>
        <v>1510.517794</v>
      </c>
      <c r="I38" s="19">
        <f>I28*Assumptions!$B31</f>
        <v>1401.110618</v>
      </c>
      <c r="J38" s="19">
        <f>J28*Assumptions!$B31</f>
        <v>1201.465012</v>
      </c>
      <c r="K38" s="19">
        <f>K28*Assumptions!$B31</f>
        <v>908.3806928</v>
      </c>
      <c r="L38" s="19">
        <f>L28*Assumptions!$B31</f>
        <v>518.5637017</v>
      </c>
      <c r="M38" s="19">
        <f>M28*Assumptions!$B31</f>
        <v>28.6237582</v>
      </c>
      <c r="N38" s="19">
        <f>N28*Assumptions!$B31</f>
        <v>-564.9284591</v>
      </c>
      <c r="O38" s="19">
        <f>O28*Assumptions!$B31</f>
        <v>-1265.684109</v>
      </c>
      <c r="P38" s="19">
        <f>P28*Assumptions!$B31</f>
        <v>-2077.339064</v>
      </c>
      <c r="Q38" s="19">
        <f>Q28*Assumptions!$B31</f>
        <v>-3003.696867</v>
      </c>
      <c r="R38" s="19">
        <f>R28*Assumptions!$B31</f>
        <v>-4048.671773</v>
      </c>
      <c r="S38" s="19">
        <f>S28*Assumptions!$B31</f>
        <v>-5216.291878</v>
      </c>
      <c r="T38" s="19">
        <f>T28*Assumptions!$B31</f>
        <v>-6510.702332</v>
      </c>
      <c r="U38" s="19">
        <f>U28*Assumptions!$B31</f>
        <v>-7936.168648</v>
      </c>
      <c r="V38" s="19">
        <f>V28*Assumptions!$B31</f>
        <v>-9497.080104</v>
      </c>
      <c r="W38" s="19">
        <f>W28*Assumptions!$B31</f>
        <v>-11197.95324</v>
      </c>
      <c r="X38" s="19">
        <f>X28*Assumptions!$B31</f>
        <v>-13043.43545</v>
      </c>
      <c r="Y38" s="19">
        <f>Y28*Assumptions!$B31</f>
        <v>-15038.3087</v>
      </c>
    </row>
    <row r="39">
      <c r="A39" s="8" t="s">
        <v>30</v>
      </c>
      <c r="B39" s="19">
        <f>B29*Assumptions!$B32</f>
        <v>1955</v>
      </c>
      <c r="C39" s="19">
        <f>C29*Assumptions!$B32</f>
        <v>4080.8585</v>
      </c>
      <c r="D39" s="19">
        <f>D29*Assumptions!$B32</f>
        <v>6385.092863</v>
      </c>
      <c r="E39" s="19">
        <f>E29*Assumptions!$B32</f>
        <v>8875.497057</v>
      </c>
      <c r="F39" s="19">
        <f>F29*Assumptions!$B32</f>
        <v>11560.15104</v>
      </c>
      <c r="G39" s="19">
        <f>G29*Assumptions!$B32</f>
        <v>14447.43047</v>
      </c>
      <c r="H39" s="19">
        <f>H29*Assumptions!$B32</f>
        <v>17546.0167</v>
      </c>
      <c r="I39" s="19">
        <f>I29*Assumptions!$B32</f>
        <v>20864.90715</v>
      </c>
      <c r="J39" s="19">
        <f>J29*Assumptions!$B32</f>
        <v>24413.42591</v>
      </c>
      <c r="K39" s="19">
        <f>K29*Assumptions!$B32</f>
        <v>28201.23485</v>
      </c>
      <c r="L39" s="19">
        <f>L29*Assumptions!$B32</f>
        <v>32238.34493</v>
      </c>
      <c r="M39" s="19">
        <f>M29*Assumptions!$B32</f>
        <v>36535.12796</v>
      </c>
      <c r="N39" s="19">
        <f>N29*Assumptions!$B32</f>
        <v>41102.32873</v>
      </c>
      <c r="O39" s="19">
        <f>O29*Assumptions!$B32</f>
        <v>45951.07752</v>
      </c>
      <c r="P39" s="19">
        <f>P29*Assumptions!$B32</f>
        <v>51092.90302</v>
      </c>
      <c r="Q39" s="19">
        <f>Q29*Assumptions!$B32</f>
        <v>56539.74566</v>
      </c>
      <c r="R39" s="19">
        <f>R29*Assumptions!$B32</f>
        <v>62303.97139</v>
      </c>
      <c r="S39" s="19">
        <f>S29*Assumptions!$B32</f>
        <v>68398.38585</v>
      </c>
      <c r="T39" s="19">
        <f>T29*Assumptions!$B32</f>
        <v>74836.2491</v>
      </c>
      <c r="U39" s="19">
        <f>U29*Assumptions!$B32</f>
        <v>81631.29069</v>
      </c>
      <c r="V39" s="19">
        <f>V29*Assumptions!$B32</f>
        <v>88797.72533</v>
      </c>
      <c r="W39" s="19">
        <f>W29*Assumptions!$B32</f>
        <v>96350.26901</v>
      </c>
      <c r="X39" s="19">
        <f>X29*Assumptions!$B32</f>
        <v>104304.1556</v>
      </c>
      <c r="Y39" s="19">
        <f>Y29*Assumptions!$B32</f>
        <v>112675.1541</v>
      </c>
    </row>
    <row r="40">
      <c r="A40" s="8" t="s">
        <v>31</v>
      </c>
      <c r="B40" s="19">
        <f>B30*Assumptions!$B33</f>
        <v>450</v>
      </c>
      <c r="C40" s="19">
        <f>C30*Assumptions!$B33</f>
        <v>900.9</v>
      </c>
      <c r="D40" s="19">
        <f>D30*Assumptions!$B33</f>
        <v>1352.6802</v>
      </c>
      <c r="E40" s="19">
        <f>E30*Assumptions!$B33</f>
        <v>1805.320372</v>
      </c>
      <c r="F40" s="19">
        <f>F30*Assumptions!$B33</f>
        <v>2258.799852</v>
      </c>
      <c r="G40" s="19">
        <f>G30*Assumptions!$B33</f>
        <v>2713.097537</v>
      </c>
      <c r="H40" s="19">
        <f>H30*Assumptions!$B33</f>
        <v>3168.191877</v>
      </c>
      <c r="I40" s="19">
        <f>I30*Assumptions!$B33</f>
        <v>3624.060867</v>
      </c>
      <c r="J40" s="19">
        <f>J30*Assumptions!$B33</f>
        <v>4080.682043</v>
      </c>
      <c r="K40" s="19">
        <f>K30*Assumptions!$B33</f>
        <v>4538.032476</v>
      </c>
      <c r="L40" s="19">
        <f>L30*Assumptions!$B33</f>
        <v>4996.088762</v>
      </c>
      <c r="M40" s="19">
        <f>M30*Assumptions!$B33</f>
        <v>5454.827018</v>
      </c>
      <c r="N40" s="19">
        <f>N30*Assumptions!$B33</f>
        <v>5914.222876</v>
      </c>
      <c r="O40" s="19">
        <f>O30*Assumptions!$B33</f>
        <v>6374.251474</v>
      </c>
      <c r="P40" s="19">
        <f>P30*Assumptions!$B33</f>
        <v>6834.887448</v>
      </c>
      <c r="Q40" s="19">
        <f>Q30*Assumptions!$B33</f>
        <v>7296.104929</v>
      </c>
      <c r="R40" s="19">
        <f>R30*Assumptions!$B33</f>
        <v>7757.877535</v>
      </c>
      <c r="S40" s="19">
        <f>S30*Assumptions!$B33</f>
        <v>8220.178359</v>
      </c>
      <c r="T40" s="19">
        <f>T30*Assumptions!$B33</f>
        <v>8682.979967</v>
      </c>
      <c r="U40" s="19">
        <f>U30*Assumptions!$B33</f>
        <v>9146.25439</v>
      </c>
      <c r="V40" s="19">
        <f>V30*Assumptions!$B33</f>
        <v>9609.973114</v>
      </c>
      <c r="W40" s="19">
        <f>W30*Assumptions!$B33</f>
        <v>10074.10708</v>
      </c>
      <c r="X40" s="19">
        <f>X30*Assumptions!$B33</f>
        <v>10538.62665</v>
      </c>
      <c r="Y40" s="19">
        <f>Y30*Assumptions!$B33</f>
        <v>11003.50165</v>
      </c>
    </row>
    <row r="41">
      <c r="A41" s="9" t="s">
        <v>82</v>
      </c>
      <c r="B41" s="19">
        <f t="shared" ref="B41:Y41" si="17">SUM(B33:B40)</f>
        <v>21040.59</v>
      </c>
      <c r="C41" s="19">
        <f t="shared" si="17"/>
        <v>42581.99975</v>
      </c>
      <c r="D41" s="19">
        <f t="shared" si="17"/>
        <v>64637.31307</v>
      </c>
      <c r="E41" s="19">
        <f t="shared" si="17"/>
        <v>87219.96589</v>
      </c>
      <c r="F41" s="19">
        <f t="shared" si="17"/>
        <v>110343.7558</v>
      </c>
      <c r="G41" s="19">
        <f t="shared" si="17"/>
        <v>134022.8518</v>
      </c>
      <c r="H41" s="19">
        <f t="shared" si="17"/>
        <v>158271.8045</v>
      </c>
      <c r="I41" s="19">
        <f t="shared" si="17"/>
        <v>183105.5564</v>
      </c>
      <c r="J41" s="19">
        <f t="shared" si="17"/>
        <v>208539.4526</v>
      </c>
      <c r="K41" s="19">
        <f t="shared" si="17"/>
        <v>234589.2516</v>
      </c>
      <c r="L41" s="19">
        <f t="shared" si="17"/>
        <v>261271.1366</v>
      </c>
      <c r="M41" s="19">
        <f t="shared" si="17"/>
        <v>288601.7272</v>
      </c>
      <c r="N41" s="19">
        <f t="shared" si="17"/>
        <v>316598.0909</v>
      </c>
      <c r="O41" s="19">
        <f t="shared" si="17"/>
        <v>345277.7557</v>
      </c>
      <c r="P41" s="19">
        <f t="shared" si="17"/>
        <v>374658.722</v>
      </c>
      <c r="Q41" s="19">
        <f t="shared" si="17"/>
        <v>404759.4762</v>
      </c>
      <c r="R41" s="19">
        <f t="shared" si="17"/>
        <v>435599.0034</v>
      </c>
      <c r="S41" s="19">
        <f t="shared" si="17"/>
        <v>467196.8008</v>
      </c>
      <c r="T41" s="19">
        <f t="shared" si="17"/>
        <v>499572.8924</v>
      </c>
      <c r="U41" s="19">
        <f t="shared" si="17"/>
        <v>532747.8423</v>
      </c>
      <c r="V41" s="19">
        <f t="shared" si="17"/>
        <v>566742.7701</v>
      </c>
      <c r="W41" s="19">
        <f t="shared" si="17"/>
        <v>601579.3659</v>
      </c>
      <c r="X41" s="19">
        <f t="shared" si="17"/>
        <v>637279.9055</v>
      </c>
      <c r="Y41" s="19">
        <f t="shared" si="17"/>
        <v>673867.2667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c r="T1" s="9" t="s">
        <v>73</v>
      </c>
      <c r="U1" s="9" t="s">
        <v>74</v>
      </c>
      <c r="V1" s="9" t="s">
        <v>75</v>
      </c>
      <c r="W1" s="9" t="s">
        <v>76</v>
      </c>
      <c r="X1" s="9" t="s">
        <v>77</v>
      </c>
      <c r="Y1" s="9" t="s">
        <v>78</v>
      </c>
    </row>
    <row r="2">
      <c r="A2" s="9" t="s">
        <v>90</v>
      </c>
    </row>
    <row r="3">
      <c r="A3" s="8" t="s">
        <v>32</v>
      </c>
      <c r="B3" s="9">
        <v>0.0</v>
      </c>
      <c r="C3" s="16">
        <f t="shared" ref="C3:Y3" si="1">B17</f>
        <v>3</v>
      </c>
      <c r="D3" s="17">
        <f t="shared" si="1"/>
        <v>6.119</v>
      </c>
      <c r="E3" s="17">
        <f t="shared" si="1"/>
        <v>9.360377</v>
      </c>
      <c r="F3" s="17">
        <f t="shared" si="1"/>
        <v>12.72759225</v>
      </c>
      <c r="G3" s="17">
        <f t="shared" si="1"/>
        <v>16.22419322</v>
      </c>
      <c r="H3" s="17">
        <f t="shared" si="1"/>
        <v>19.85381558</v>
      </c>
      <c r="I3" s="17">
        <f t="shared" si="1"/>
        <v>23.6201853</v>
      </c>
      <c r="J3" s="17">
        <f t="shared" si="1"/>
        <v>27.5271207</v>
      </c>
      <c r="K3" s="17">
        <f t="shared" si="1"/>
        <v>31.5785346</v>
      </c>
      <c r="L3" s="17">
        <f t="shared" si="1"/>
        <v>35.77843653</v>
      </c>
      <c r="M3" s="17">
        <f t="shared" si="1"/>
        <v>40.13093499</v>
      </c>
      <c r="N3" s="17">
        <f t="shared" si="1"/>
        <v>44.64023966</v>
      </c>
      <c r="O3" s="17">
        <f t="shared" si="1"/>
        <v>49.31066382</v>
      </c>
      <c r="P3" s="17">
        <f t="shared" si="1"/>
        <v>54.14662671</v>
      </c>
      <c r="Q3" s="17">
        <f t="shared" si="1"/>
        <v>59.15265599</v>
      </c>
      <c r="R3" s="17">
        <f t="shared" si="1"/>
        <v>64.3333902</v>
      </c>
      <c r="S3" s="17">
        <f t="shared" si="1"/>
        <v>69.69358137</v>
      </c>
      <c r="T3" s="17">
        <f t="shared" si="1"/>
        <v>75.23809759</v>
      </c>
      <c r="U3" s="17">
        <f t="shared" si="1"/>
        <v>80.97192571</v>
      </c>
      <c r="V3" s="17">
        <f t="shared" si="1"/>
        <v>86.90017403</v>
      </c>
      <c r="W3" s="17">
        <f t="shared" si="1"/>
        <v>93.02807515</v>
      </c>
      <c r="X3" s="17">
        <f t="shared" si="1"/>
        <v>99.36098875</v>
      </c>
      <c r="Y3" s="17">
        <f t="shared" si="1"/>
        <v>105.9044046</v>
      </c>
    </row>
    <row r="4">
      <c r="A4" s="8" t="s">
        <v>33</v>
      </c>
      <c r="B4" s="9">
        <v>0.0</v>
      </c>
      <c r="C4" s="16">
        <f t="shared" ref="C4:Y4" si="2">B18</f>
        <v>2</v>
      </c>
      <c r="D4" s="17">
        <f t="shared" si="2"/>
        <v>4.0436</v>
      </c>
      <c r="E4" s="17">
        <f t="shared" si="2"/>
        <v>6.13173128</v>
      </c>
      <c r="F4" s="17">
        <f t="shared" si="2"/>
        <v>8.265344704</v>
      </c>
      <c r="G4" s="17">
        <f t="shared" si="2"/>
        <v>10.44541113</v>
      </c>
      <c r="H4" s="17">
        <f t="shared" si="2"/>
        <v>12.67292181</v>
      </c>
      <c r="I4" s="17">
        <f t="shared" si="2"/>
        <v>14.94888884</v>
      </c>
      <c r="J4" s="17">
        <f t="shared" si="2"/>
        <v>17.27434556</v>
      </c>
      <c r="K4" s="17">
        <f t="shared" si="2"/>
        <v>19.65034705</v>
      </c>
      <c r="L4" s="17">
        <f t="shared" si="2"/>
        <v>22.07797049</v>
      </c>
      <c r="M4" s="17">
        <f t="shared" si="2"/>
        <v>24.55831572</v>
      </c>
      <c r="N4" s="17">
        <f t="shared" si="2"/>
        <v>27.09250563</v>
      </c>
      <c r="O4" s="17">
        <f t="shared" si="2"/>
        <v>29.6816867</v>
      </c>
      <c r="P4" s="17">
        <f t="shared" si="2"/>
        <v>32.32702943</v>
      </c>
      <c r="Q4" s="17">
        <f t="shared" si="2"/>
        <v>35.02972889</v>
      </c>
      <c r="R4" s="17">
        <f t="shared" si="2"/>
        <v>37.79100519</v>
      </c>
      <c r="S4" s="17">
        <f t="shared" si="2"/>
        <v>40.61210402</v>
      </c>
      <c r="T4" s="17">
        <f t="shared" si="2"/>
        <v>43.4942972</v>
      </c>
      <c r="U4" s="17">
        <f t="shared" si="2"/>
        <v>46.43888316</v>
      </c>
      <c r="V4" s="17">
        <f t="shared" si="2"/>
        <v>49.44718755</v>
      </c>
      <c r="W4" s="17">
        <f t="shared" si="2"/>
        <v>52.52056378</v>
      </c>
      <c r="X4" s="17">
        <f t="shared" si="2"/>
        <v>55.66039358</v>
      </c>
      <c r="Y4" s="17">
        <f t="shared" si="2"/>
        <v>58.86808763</v>
      </c>
    </row>
    <row r="5">
      <c r="A5" s="8" t="s">
        <v>34</v>
      </c>
      <c r="B5" s="9">
        <v>0.0</v>
      </c>
      <c r="C5" s="16">
        <f t="shared" ref="C5:Y5" si="3">B19</f>
        <v>1</v>
      </c>
      <c r="D5" s="17">
        <f t="shared" si="3"/>
        <v>2.0285</v>
      </c>
      <c r="E5" s="17">
        <f t="shared" si="3"/>
        <v>3.08625823</v>
      </c>
      <c r="F5" s="17">
        <f t="shared" si="3"/>
        <v>4.174052245</v>
      </c>
      <c r="G5" s="17">
        <f t="shared" si="3"/>
        <v>5.292679401</v>
      </c>
      <c r="H5" s="17">
        <f t="shared" si="3"/>
        <v>6.442957349</v>
      </c>
      <c r="I5" s="17">
        <f t="shared" si="3"/>
        <v>7.625724533</v>
      </c>
      <c r="J5" s="17">
        <f t="shared" si="3"/>
        <v>8.841840705</v>
      </c>
      <c r="K5" s="17">
        <f t="shared" si="3"/>
        <v>10.09218745</v>
      </c>
      <c r="L5" s="17">
        <f t="shared" si="3"/>
        <v>11.37766873</v>
      </c>
      <c r="M5" s="17">
        <f t="shared" si="3"/>
        <v>12.69921144</v>
      </c>
      <c r="N5" s="17">
        <f t="shared" si="3"/>
        <v>14.05776594</v>
      </c>
      <c r="O5" s="17">
        <f t="shared" si="3"/>
        <v>15.45430668</v>
      </c>
      <c r="P5" s="17">
        <f t="shared" si="3"/>
        <v>16.88983278</v>
      </c>
      <c r="Q5" s="17">
        <f t="shared" si="3"/>
        <v>18.36536861</v>
      </c>
      <c r="R5" s="17">
        <f t="shared" si="3"/>
        <v>19.88196445</v>
      </c>
      <c r="S5" s="17">
        <f t="shared" si="3"/>
        <v>21.4406971</v>
      </c>
      <c r="T5" s="17">
        <f t="shared" si="3"/>
        <v>23.04267053</v>
      </c>
      <c r="U5" s="17">
        <f t="shared" si="3"/>
        <v>24.68901659</v>
      </c>
      <c r="V5" s="17">
        <f t="shared" si="3"/>
        <v>26.38089564</v>
      </c>
      <c r="W5" s="17">
        <f t="shared" si="3"/>
        <v>28.11949728</v>
      </c>
      <c r="X5" s="17">
        <f t="shared" si="3"/>
        <v>29.90604107</v>
      </c>
      <c r="Y5" s="17">
        <f t="shared" si="3"/>
        <v>31.74177725</v>
      </c>
    </row>
    <row r="6">
      <c r="A6" s="8" t="s">
        <v>35</v>
      </c>
      <c r="B6" s="9">
        <v>0.0</v>
      </c>
      <c r="C6" s="16">
        <f t="shared" ref="C6:Y6" si="4">B20</f>
        <v>4</v>
      </c>
      <c r="D6" s="17">
        <f t="shared" si="4"/>
        <v>8.0477</v>
      </c>
      <c r="E6" s="17">
        <f t="shared" si="4"/>
        <v>12.14364861</v>
      </c>
      <c r="F6" s="17">
        <f t="shared" si="4"/>
        <v>16.28840059</v>
      </c>
      <c r="G6" s="17">
        <f t="shared" si="4"/>
        <v>20.48251693</v>
      </c>
      <c r="H6" s="17">
        <f t="shared" si="4"/>
        <v>24.72656489</v>
      </c>
      <c r="I6" s="17">
        <f t="shared" si="4"/>
        <v>29.0211181</v>
      </c>
      <c r="J6" s="17">
        <f t="shared" si="4"/>
        <v>33.36675662</v>
      </c>
      <c r="K6" s="17">
        <f t="shared" si="4"/>
        <v>37.764067</v>
      </c>
      <c r="L6" s="17">
        <f t="shared" si="4"/>
        <v>42.21364235</v>
      </c>
      <c r="M6" s="17">
        <f t="shared" si="4"/>
        <v>46.71608246</v>
      </c>
      <c r="N6" s="17">
        <f t="shared" si="4"/>
        <v>51.27199379</v>
      </c>
      <c r="O6" s="17">
        <f t="shared" si="4"/>
        <v>55.88198961</v>
      </c>
      <c r="P6" s="17">
        <f t="shared" si="4"/>
        <v>60.54669006</v>
      </c>
      <c r="Q6" s="17">
        <f t="shared" si="4"/>
        <v>65.2667222</v>
      </c>
      <c r="R6" s="17">
        <f t="shared" si="4"/>
        <v>70.04272012</v>
      </c>
      <c r="S6" s="17">
        <f t="shared" si="4"/>
        <v>74.875325</v>
      </c>
      <c r="T6" s="17">
        <f t="shared" si="4"/>
        <v>79.76518517</v>
      </c>
      <c r="U6" s="17">
        <f t="shared" si="4"/>
        <v>84.71295625</v>
      </c>
      <c r="V6" s="17">
        <f t="shared" si="4"/>
        <v>89.71930114</v>
      </c>
      <c r="W6" s="17">
        <f t="shared" si="4"/>
        <v>94.78489018</v>
      </c>
      <c r="X6" s="17">
        <f t="shared" si="4"/>
        <v>99.91040119</v>
      </c>
      <c r="Y6" s="17">
        <f t="shared" si="4"/>
        <v>105.0965196</v>
      </c>
    </row>
    <row r="7">
      <c r="A7" s="8" t="s">
        <v>36</v>
      </c>
      <c r="B7" s="9">
        <v>0.0</v>
      </c>
      <c r="C7" s="16">
        <f t="shared" ref="C7:Y7" si="5">B21</f>
        <v>0.5</v>
      </c>
      <c r="D7" s="17">
        <f t="shared" si="5"/>
        <v>1.04995</v>
      </c>
      <c r="E7" s="17">
        <f t="shared" si="5"/>
        <v>1.652354925</v>
      </c>
      <c r="F7" s="17">
        <f t="shared" si="5"/>
        <v>2.309823819</v>
      </c>
      <c r="G7" s="17">
        <f t="shared" si="5"/>
        <v>3.025073804</v>
      </c>
      <c r="H7" s="17">
        <f t="shared" si="5"/>
        <v>3.800934176</v>
      </c>
      <c r="I7" s="17">
        <f t="shared" si="5"/>
        <v>4.640350657</v>
      </c>
      <c r="J7" s="17">
        <f t="shared" si="5"/>
        <v>5.546389795</v>
      </c>
      <c r="K7" s="17">
        <f t="shared" si="5"/>
        <v>6.522243517</v>
      </c>
      <c r="L7" s="17">
        <f t="shared" si="5"/>
        <v>7.571233861</v>
      </c>
      <c r="M7" s="17">
        <f t="shared" si="5"/>
        <v>8.696817857</v>
      </c>
      <c r="N7" s="17">
        <f t="shared" si="5"/>
        <v>9.902592601</v>
      </c>
      <c r="O7" s="17">
        <f t="shared" si="5"/>
        <v>11.1923005</v>
      </c>
      <c r="P7" s="17">
        <f t="shared" si="5"/>
        <v>12.56983471</v>
      </c>
      <c r="Q7" s="17">
        <f t="shared" si="5"/>
        <v>14.03924477</v>
      </c>
      <c r="R7" s="17">
        <f t="shared" si="5"/>
        <v>15.6047424</v>
      </c>
      <c r="S7" s="17">
        <f t="shared" si="5"/>
        <v>17.2707076</v>
      </c>
      <c r="T7" s="17">
        <f t="shared" si="5"/>
        <v>19.04169484</v>
      </c>
      <c r="U7" s="17">
        <f t="shared" si="5"/>
        <v>20.92243957</v>
      </c>
      <c r="V7" s="17">
        <f t="shared" si="5"/>
        <v>22.91786493</v>
      </c>
      <c r="W7" s="17">
        <f t="shared" si="5"/>
        <v>25.03308867</v>
      </c>
      <c r="X7" s="17">
        <f t="shared" si="5"/>
        <v>27.27343033</v>
      </c>
      <c r="Y7" s="17">
        <f t="shared" si="5"/>
        <v>29.64441874</v>
      </c>
    </row>
    <row r="9">
      <c r="A9" s="9" t="s">
        <v>91</v>
      </c>
    </row>
    <row r="10">
      <c r="A10" s="8" t="s">
        <v>32</v>
      </c>
      <c r="B10" s="16">
        <f>'Calcs-1'!B3-'Calcs-1'!B87</f>
        <v>3</v>
      </c>
      <c r="C10" s="17">
        <f>'Calcs-1'!C3-'Calcs-1'!C87</f>
        <v>3.119</v>
      </c>
      <c r="D10" s="17">
        <f>'Calcs-1'!D3-'Calcs-1'!D87</f>
        <v>3.241377</v>
      </c>
      <c r="E10" s="17">
        <f>'Calcs-1'!E3-'Calcs-1'!E87</f>
        <v>3.367215251</v>
      </c>
      <c r="F10" s="17">
        <f>'Calcs-1'!F3-'Calcs-1'!F87</f>
        <v>3.496600966</v>
      </c>
      <c r="G10" s="17">
        <f>'Calcs-1'!G3-'Calcs-1'!G87</f>
        <v>3.629622366</v>
      </c>
      <c r="H10" s="17">
        <f>'Calcs-1'!H3-'Calcs-1'!H87</f>
        <v>3.766369719</v>
      </c>
      <c r="I10" s="17">
        <f>'Calcs-1'!I3-'Calcs-1'!I87</f>
        <v>3.906935394</v>
      </c>
      <c r="J10" s="17">
        <f>'Calcs-1'!J3-'Calcs-1'!J87</f>
        <v>4.0514139</v>
      </c>
      <c r="K10" s="17">
        <f>'Calcs-1'!K3-'Calcs-1'!K87</f>
        <v>4.199901939</v>
      </c>
      <c r="L10" s="17">
        <f>'Calcs-1'!L3-'Calcs-1'!L87</f>
        <v>4.352498452</v>
      </c>
      <c r="M10" s="17">
        <f>'Calcs-1'!M3-'Calcs-1'!M87</f>
        <v>4.509304669</v>
      </c>
      <c r="N10" s="17">
        <f>'Calcs-1'!N3-'Calcs-1'!N87</f>
        <v>4.670424162</v>
      </c>
      <c r="O10" s="17">
        <f>'Calcs-1'!O3-'Calcs-1'!O87</f>
        <v>4.835962894</v>
      </c>
      <c r="P10" s="17">
        <f>'Calcs-1'!P3-'Calcs-1'!P87</f>
        <v>5.006029274</v>
      </c>
      <c r="Q10" s="17">
        <f>'Calcs-1'!Q3-'Calcs-1'!Q87</f>
        <v>5.180734211</v>
      </c>
      <c r="R10" s="17">
        <f>'Calcs-1'!R3-'Calcs-1'!R87</f>
        <v>5.360191169</v>
      </c>
      <c r="S10" s="17">
        <f>'Calcs-1'!S3-'Calcs-1'!S87</f>
        <v>5.544516222</v>
      </c>
      <c r="T10" s="17">
        <f>'Calcs-1'!T3-'Calcs-1'!T87</f>
        <v>5.733828118</v>
      </c>
      <c r="U10" s="17">
        <f>'Calcs-1'!U3-'Calcs-1'!U87</f>
        <v>5.928248329</v>
      </c>
      <c r="V10" s="17">
        <f>'Calcs-1'!V3-'Calcs-1'!V87</f>
        <v>6.127901118</v>
      </c>
      <c r="W10" s="17">
        <f>'Calcs-1'!W3-'Calcs-1'!W87</f>
        <v>6.3329136</v>
      </c>
      <c r="X10" s="17">
        <f>'Calcs-1'!X3-'Calcs-1'!X87</f>
        <v>6.543415802</v>
      </c>
      <c r="Y10" s="17">
        <f>'Calcs-1'!Y3-'Calcs-1'!Y87</f>
        <v>6.759540728</v>
      </c>
    </row>
    <row r="11">
      <c r="A11" s="8" t="s">
        <v>33</v>
      </c>
      <c r="B11" s="16">
        <f>'Calcs-1'!B4-'Calcs-1'!B88</f>
        <v>2</v>
      </c>
      <c r="C11" s="17">
        <f>'Calcs-1'!C4-'Calcs-1'!C88</f>
        <v>2.0436</v>
      </c>
      <c r="D11" s="17">
        <f>'Calcs-1'!D4-'Calcs-1'!D88</f>
        <v>2.08813128</v>
      </c>
      <c r="E11" s="17">
        <f>'Calcs-1'!E4-'Calcs-1'!E88</f>
        <v>2.133613424</v>
      </c>
      <c r="F11" s="17">
        <f>'Calcs-1'!F4-'Calcs-1'!F88</f>
        <v>2.180066422</v>
      </c>
      <c r="G11" s="17">
        <f>'Calcs-1'!G4-'Calcs-1'!G88</f>
        <v>2.227510681</v>
      </c>
      <c r="H11" s="17">
        <f>'Calcs-1'!H4-'Calcs-1'!H88</f>
        <v>2.275967029</v>
      </c>
      <c r="I11" s="17">
        <f>'Calcs-1'!I4-'Calcs-1'!I88</f>
        <v>2.325456728</v>
      </c>
      <c r="J11" s="17">
        <f>'Calcs-1'!J4-'Calcs-1'!J88</f>
        <v>2.376001482</v>
      </c>
      <c r="K11" s="17">
        <f>'Calcs-1'!K4-'Calcs-1'!K88</f>
        <v>2.427623445</v>
      </c>
      <c r="L11" s="17">
        <f>'Calcs-1'!L4-'Calcs-1'!L88</f>
        <v>2.480345228</v>
      </c>
      <c r="M11" s="17">
        <f>'Calcs-1'!M4-'Calcs-1'!M88</f>
        <v>2.534189915</v>
      </c>
      <c r="N11" s="17">
        <f>'Calcs-1'!N4-'Calcs-1'!N88</f>
        <v>2.589181066</v>
      </c>
      <c r="O11" s="17">
        <f>'Calcs-1'!O4-'Calcs-1'!O88</f>
        <v>2.64534273</v>
      </c>
      <c r="P11" s="17">
        <f>'Calcs-1'!P4-'Calcs-1'!P88</f>
        <v>2.702699456</v>
      </c>
      <c r="Q11" s="17">
        <f>'Calcs-1'!Q4-'Calcs-1'!Q88</f>
        <v>2.7612763</v>
      </c>
      <c r="R11" s="17">
        <f>'Calcs-1'!R4-'Calcs-1'!R88</f>
        <v>2.821098838</v>
      </c>
      <c r="S11" s="17">
        <f>'Calcs-1'!S4-'Calcs-1'!S88</f>
        <v>2.882193176</v>
      </c>
      <c r="T11" s="17">
        <f>'Calcs-1'!T4-'Calcs-1'!T88</f>
        <v>2.944585961</v>
      </c>
      <c r="U11" s="17">
        <f>'Calcs-1'!U4-'Calcs-1'!U88</f>
        <v>3.00830439</v>
      </c>
      <c r="V11" s="17">
        <f>'Calcs-1'!V4-'Calcs-1'!V88</f>
        <v>3.073376225</v>
      </c>
      <c r="W11" s="17">
        <f>'Calcs-1'!W4-'Calcs-1'!W88</f>
        <v>3.139829803</v>
      </c>
      <c r="X11" s="17">
        <f>'Calcs-1'!X4-'Calcs-1'!X88</f>
        <v>3.207694047</v>
      </c>
      <c r="Y11" s="17">
        <f>'Calcs-1'!Y4-'Calcs-1'!Y88</f>
        <v>3.276998478</v>
      </c>
    </row>
    <row r="12">
      <c r="A12" s="8" t="s">
        <v>34</v>
      </c>
      <c r="B12" s="16">
        <f>'Calcs-1'!B5-'Calcs-1'!B89</f>
        <v>1</v>
      </c>
      <c r="C12" s="17">
        <f>'Calcs-1'!C5-'Calcs-1'!C89</f>
        <v>1.0285</v>
      </c>
      <c r="D12" s="17">
        <f>'Calcs-1'!D5-'Calcs-1'!D89</f>
        <v>1.05775823</v>
      </c>
      <c r="E12" s="17">
        <f>'Calcs-1'!E5-'Calcs-1'!E89</f>
        <v>1.087794015</v>
      </c>
      <c r="F12" s="17">
        <f>'Calcs-1'!F5-'Calcs-1'!F89</f>
        <v>1.118627156</v>
      </c>
      <c r="G12" s="17">
        <f>'Calcs-1'!G5-'Calcs-1'!G89</f>
        <v>1.150277948</v>
      </c>
      <c r="H12" s="17">
        <f>'Calcs-1'!H5-'Calcs-1'!H89</f>
        <v>1.182767184</v>
      </c>
      <c r="I12" s="17">
        <f>'Calcs-1'!I5-'Calcs-1'!I89</f>
        <v>1.216116172</v>
      </c>
      <c r="J12" s="17">
        <f>'Calcs-1'!J5-'Calcs-1'!J89</f>
        <v>1.250346747</v>
      </c>
      <c r="K12" s="17">
        <f>'Calcs-1'!K5-'Calcs-1'!K89</f>
        <v>1.285481282</v>
      </c>
      <c r="L12" s="17">
        <f>'Calcs-1'!L5-'Calcs-1'!L89</f>
        <v>1.321542703</v>
      </c>
      <c r="M12" s="17">
        <f>'Calcs-1'!M5-'Calcs-1'!M89</f>
        <v>1.358554501</v>
      </c>
      <c r="N12" s="17">
        <f>'Calcs-1'!N5-'Calcs-1'!N89</f>
        <v>1.396540745</v>
      </c>
      <c r="O12" s="17">
        <f>'Calcs-1'!O5-'Calcs-1'!O89</f>
        <v>1.435526098</v>
      </c>
      <c r="P12" s="17">
        <f>'Calcs-1'!P5-'Calcs-1'!P89</f>
        <v>1.475535832</v>
      </c>
      <c r="Q12" s="17">
        <f>'Calcs-1'!Q5-'Calcs-1'!Q89</f>
        <v>1.516595838</v>
      </c>
      <c r="R12" s="17">
        <f>'Calcs-1'!R5-'Calcs-1'!R89</f>
        <v>1.558732645</v>
      </c>
      <c r="S12" s="17">
        <f>'Calcs-1'!S5-'Calcs-1'!S89</f>
        <v>1.601973435</v>
      </c>
      <c r="T12" s="17">
        <f>'Calcs-1'!T5-'Calcs-1'!T89</f>
        <v>1.646346059</v>
      </c>
      <c r="U12" s="17">
        <f>'Calcs-1'!U5-'Calcs-1'!U89</f>
        <v>1.69187905</v>
      </c>
      <c r="V12" s="17">
        <f>'Calcs-1'!V5-'Calcs-1'!V89</f>
        <v>1.738601643</v>
      </c>
      <c r="W12" s="17">
        <f>'Calcs-1'!W5-'Calcs-1'!W89</f>
        <v>1.78654379</v>
      </c>
      <c r="X12" s="17">
        <f>'Calcs-1'!X5-'Calcs-1'!X89</f>
        <v>1.835736179</v>
      </c>
      <c r="Y12" s="17">
        <f>'Calcs-1'!Y5-'Calcs-1'!Y89</f>
        <v>1.886210249</v>
      </c>
    </row>
    <row r="13">
      <c r="A13" s="8" t="s">
        <v>35</v>
      </c>
      <c r="B13" s="16">
        <f>'Calcs-1'!B6-'Calcs-1'!B90</f>
        <v>4</v>
      </c>
      <c r="C13" s="17">
        <f>'Calcs-1'!C6-'Calcs-1'!C90</f>
        <v>4.0477</v>
      </c>
      <c r="D13" s="17">
        <f>'Calcs-1'!D6-'Calcs-1'!D90</f>
        <v>4.09594861</v>
      </c>
      <c r="E13" s="17">
        <f>'Calcs-1'!E6-'Calcs-1'!E90</f>
        <v>4.144751982</v>
      </c>
      <c r="F13" s="17">
        <f>'Calcs-1'!F6-'Calcs-1'!F90</f>
        <v>4.194116336</v>
      </c>
      <c r="G13" s="17">
        <f>'Calcs-1'!G6-'Calcs-1'!G90</f>
        <v>4.24404796</v>
      </c>
      <c r="H13" s="17">
        <f>'Calcs-1'!H6-'Calcs-1'!H90</f>
        <v>4.294553212</v>
      </c>
      <c r="I13" s="17">
        <f>'Calcs-1'!I6-'Calcs-1'!I90</f>
        <v>4.345638518</v>
      </c>
      <c r="J13" s="17">
        <f>'Calcs-1'!J6-'Calcs-1'!J90</f>
        <v>4.397310377</v>
      </c>
      <c r="K13" s="17">
        <f>'Calcs-1'!K6-'Calcs-1'!K90</f>
        <v>4.449575359</v>
      </c>
      <c r="L13" s="17">
        <f>'Calcs-1'!L6-'Calcs-1'!L90</f>
        <v>4.502440106</v>
      </c>
      <c r="M13" s="17">
        <f>'Calcs-1'!M6-'Calcs-1'!M90</f>
        <v>4.555911331</v>
      </c>
      <c r="N13" s="17">
        <f>'Calcs-1'!N6-'Calcs-1'!N90</f>
        <v>4.609995824</v>
      </c>
      <c r="O13" s="17">
        <f>'Calcs-1'!O6-'Calcs-1'!O90</f>
        <v>4.664700448</v>
      </c>
      <c r="P13" s="17">
        <f>'Calcs-1'!P6-'Calcs-1'!P90</f>
        <v>4.720032141</v>
      </c>
      <c r="Q13" s="17">
        <f>'Calcs-1'!Q6-'Calcs-1'!Q90</f>
        <v>4.77599792</v>
      </c>
      <c r="R13" s="17">
        <f>'Calcs-1'!R6-'Calcs-1'!R90</f>
        <v>4.832604874</v>
      </c>
      <c r="S13" s="17">
        <f>'Calcs-1'!S6-'Calcs-1'!S90</f>
        <v>4.889860175</v>
      </c>
      <c r="T13" s="17">
        <f>'Calcs-1'!T6-'Calcs-1'!T90</f>
        <v>4.947771072</v>
      </c>
      <c r="U13" s="17">
        <f>'Calcs-1'!U6-'Calcs-1'!U90</f>
        <v>5.006344891</v>
      </c>
      <c r="V13" s="17">
        <f>'Calcs-1'!V6-'Calcs-1'!V90</f>
        <v>5.065589043</v>
      </c>
      <c r="W13" s="17">
        <f>'Calcs-1'!W6-'Calcs-1'!W90</f>
        <v>5.125511016</v>
      </c>
      <c r="X13" s="17">
        <f>'Calcs-1'!X6-'Calcs-1'!X90</f>
        <v>5.186118384</v>
      </c>
      <c r="Y13" s="17">
        <f>'Calcs-1'!Y6-'Calcs-1'!Y90</f>
        <v>5.247418801</v>
      </c>
    </row>
    <row r="14">
      <c r="A14" s="8" t="s">
        <v>36</v>
      </c>
      <c r="B14" s="16">
        <f>'Calcs-1'!B7-'Calcs-1'!B91</f>
        <v>0.5</v>
      </c>
      <c r="C14" s="17">
        <f>'Calcs-1'!C7-'Calcs-1'!C91</f>
        <v>0.54995</v>
      </c>
      <c r="D14" s="17">
        <f>'Calcs-1'!D7-'Calcs-1'!D91</f>
        <v>0.602404925</v>
      </c>
      <c r="E14" s="17">
        <f>'Calcs-1'!E7-'Calcs-1'!E91</f>
        <v>0.6574688943</v>
      </c>
      <c r="F14" s="17">
        <f>'Calcs-1'!F7-'Calcs-1'!F91</f>
        <v>0.7152499845</v>
      </c>
      <c r="G14" s="17">
        <f>'Calcs-1'!G7-'Calcs-1'!G91</f>
        <v>0.7758603722</v>
      </c>
      <c r="H14" s="17">
        <f>'Calcs-1'!H7-'Calcs-1'!H91</f>
        <v>0.8394164815</v>
      </c>
      <c r="I14" s="17">
        <f>'Calcs-1'!I7-'Calcs-1'!I91</f>
        <v>0.9060391372</v>
      </c>
      <c r="J14" s="17">
        <f>'Calcs-1'!J7-'Calcs-1'!J91</f>
        <v>0.9758537226</v>
      </c>
      <c r="K14" s="17">
        <f>'Calcs-1'!K7-'Calcs-1'!K91</f>
        <v>1.048990343</v>
      </c>
      <c r="L14" s="17">
        <f>'Calcs-1'!L7-'Calcs-1'!L91</f>
        <v>1.125583996</v>
      </c>
      <c r="M14" s="17">
        <f>'Calcs-1'!M7-'Calcs-1'!M91</f>
        <v>1.205774745</v>
      </c>
      <c r="N14" s="17">
        <f>'Calcs-1'!N7-'Calcs-1'!N91</f>
        <v>1.289707901</v>
      </c>
      <c r="O14" s="17">
        <f>'Calcs-1'!O7-'Calcs-1'!O91</f>
        <v>1.377534212</v>
      </c>
      <c r="P14" s="17">
        <f>'Calcs-1'!P7-'Calcs-1'!P91</f>
        <v>1.469410054</v>
      </c>
      <c r="Q14" s="17">
        <f>'Calcs-1'!Q7-'Calcs-1'!Q91</f>
        <v>1.565497634</v>
      </c>
      <c r="R14" s="17">
        <f>'Calcs-1'!R7-'Calcs-1'!R91</f>
        <v>1.665965197</v>
      </c>
      <c r="S14" s="17">
        <f>'Calcs-1'!S7-'Calcs-1'!S91</f>
        <v>1.77098724</v>
      </c>
      <c r="T14" s="17">
        <f>'Calcs-1'!T7-'Calcs-1'!T91</f>
        <v>1.880744735</v>
      </c>
      <c r="U14" s="17">
        <f>'Calcs-1'!U7-'Calcs-1'!U91</f>
        <v>1.99542536</v>
      </c>
      <c r="V14" s="17">
        <f>'Calcs-1'!V7-'Calcs-1'!V91</f>
        <v>2.115223734</v>
      </c>
      <c r="W14" s="17">
        <f>'Calcs-1'!W7-'Calcs-1'!W91</f>
        <v>2.240341666</v>
      </c>
      <c r="X14" s="17">
        <f>'Calcs-1'!X7-'Calcs-1'!X91</f>
        <v>2.370988409</v>
      </c>
      <c r="Y14" s="17">
        <f>'Calcs-1'!Y7-'Calcs-1'!Y91</f>
        <v>2.50738092</v>
      </c>
    </row>
    <row r="16">
      <c r="A16" s="9" t="s">
        <v>92</v>
      </c>
    </row>
    <row r="17">
      <c r="A17" s="8" t="s">
        <v>32</v>
      </c>
      <c r="B17" s="16">
        <f t="shared" ref="B17:Y17" si="6">B3+B10</f>
        <v>3</v>
      </c>
      <c r="C17" s="17">
        <f t="shared" si="6"/>
        <v>6.119</v>
      </c>
      <c r="D17" s="17">
        <f t="shared" si="6"/>
        <v>9.360377</v>
      </c>
      <c r="E17" s="17">
        <f t="shared" si="6"/>
        <v>12.72759225</v>
      </c>
      <c r="F17" s="17">
        <f t="shared" si="6"/>
        <v>16.22419322</v>
      </c>
      <c r="G17" s="17">
        <f t="shared" si="6"/>
        <v>19.85381558</v>
      </c>
      <c r="H17" s="17">
        <f t="shared" si="6"/>
        <v>23.6201853</v>
      </c>
      <c r="I17" s="17">
        <f t="shared" si="6"/>
        <v>27.5271207</v>
      </c>
      <c r="J17" s="17">
        <f t="shared" si="6"/>
        <v>31.5785346</v>
      </c>
      <c r="K17" s="17">
        <f t="shared" si="6"/>
        <v>35.77843653</v>
      </c>
      <c r="L17" s="17">
        <f t="shared" si="6"/>
        <v>40.13093499</v>
      </c>
      <c r="M17" s="17">
        <f t="shared" si="6"/>
        <v>44.64023966</v>
      </c>
      <c r="N17" s="17">
        <f t="shared" si="6"/>
        <v>49.31066382</v>
      </c>
      <c r="O17" s="17">
        <f t="shared" si="6"/>
        <v>54.14662671</v>
      </c>
      <c r="P17" s="17">
        <f t="shared" si="6"/>
        <v>59.15265599</v>
      </c>
      <c r="Q17" s="17">
        <f t="shared" si="6"/>
        <v>64.3333902</v>
      </c>
      <c r="R17" s="17">
        <f t="shared" si="6"/>
        <v>69.69358137</v>
      </c>
      <c r="S17" s="17">
        <f t="shared" si="6"/>
        <v>75.23809759</v>
      </c>
      <c r="T17" s="17">
        <f t="shared" si="6"/>
        <v>80.97192571</v>
      </c>
      <c r="U17" s="17">
        <f t="shared" si="6"/>
        <v>86.90017403</v>
      </c>
      <c r="V17" s="17">
        <f t="shared" si="6"/>
        <v>93.02807515</v>
      </c>
      <c r="W17" s="17">
        <f t="shared" si="6"/>
        <v>99.36098875</v>
      </c>
      <c r="X17" s="17">
        <f t="shared" si="6"/>
        <v>105.9044046</v>
      </c>
      <c r="Y17" s="17">
        <f t="shared" si="6"/>
        <v>112.6639453</v>
      </c>
    </row>
    <row r="18">
      <c r="A18" s="8" t="s">
        <v>33</v>
      </c>
      <c r="B18" s="16">
        <f t="shared" ref="B18:Y18" si="7">B4+B11</f>
        <v>2</v>
      </c>
      <c r="C18" s="17">
        <f t="shared" si="7"/>
        <v>4.0436</v>
      </c>
      <c r="D18" s="17">
        <f t="shared" si="7"/>
        <v>6.13173128</v>
      </c>
      <c r="E18" s="17">
        <f t="shared" si="7"/>
        <v>8.265344704</v>
      </c>
      <c r="F18" s="17">
        <f t="shared" si="7"/>
        <v>10.44541113</v>
      </c>
      <c r="G18" s="17">
        <f t="shared" si="7"/>
        <v>12.67292181</v>
      </c>
      <c r="H18" s="17">
        <f t="shared" si="7"/>
        <v>14.94888884</v>
      </c>
      <c r="I18" s="17">
        <f t="shared" si="7"/>
        <v>17.27434556</v>
      </c>
      <c r="J18" s="17">
        <f t="shared" si="7"/>
        <v>19.65034705</v>
      </c>
      <c r="K18" s="17">
        <f t="shared" si="7"/>
        <v>22.07797049</v>
      </c>
      <c r="L18" s="17">
        <f t="shared" si="7"/>
        <v>24.55831572</v>
      </c>
      <c r="M18" s="17">
        <f t="shared" si="7"/>
        <v>27.09250563</v>
      </c>
      <c r="N18" s="17">
        <f t="shared" si="7"/>
        <v>29.6816867</v>
      </c>
      <c r="O18" s="17">
        <f t="shared" si="7"/>
        <v>32.32702943</v>
      </c>
      <c r="P18" s="17">
        <f t="shared" si="7"/>
        <v>35.02972889</v>
      </c>
      <c r="Q18" s="17">
        <f t="shared" si="7"/>
        <v>37.79100519</v>
      </c>
      <c r="R18" s="17">
        <f t="shared" si="7"/>
        <v>40.61210402</v>
      </c>
      <c r="S18" s="17">
        <f t="shared" si="7"/>
        <v>43.4942972</v>
      </c>
      <c r="T18" s="17">
        <f t="shared" si="7"/>
        <v>46.43888316</v>
      </c>
      <c r="U18" s="17">
        <f t="shared" si="7"/>
        <v>49.44718755</v>
      </c>
      <c r="V18" s="17">
        <f t="shared" si="7"/>
        <v>52.52056378</v>
      </c>
      <c r="W18" s="17">
        <f t="shared" si="7"/>
        <v>55.66039358</v>
      </c>
      <c r="X18" s="17">
        <f t="shared" si="7"/>
        <v>58.86808763</v>
      </c>
      <c r="Y18" s="17">
        <f t="shared" si="7"/>
        <v>62.14508611</v>
      </c>
    </row>
    <row r="19">
      <c r="A19" s="8" t="s">
        <v>34</v>
      </c>
      <c r="B19" s="16">
        <f t="shared" ref="B19:Y19" si="8">B5+B12</f>
        <v>1</v>
      </c>
      <c r="C19" s="17">
        <f t="shared" si="8"/>
        <v>2.0285</v>
      </c>
      <c r="D19" s="17">
        <f t="shared" si="8"/>
        <v>3.08625823</v>
      </c>
      <c r="E19" s="17">
        <f t="shared" si="8"/>
        <v>4.174052245</v>
      </c>
      <c r="F19" s="17">
        <f t="shared" si="8"/>
        <v>5.292679401</v>
      </c>
      <c r="G19" s="17">
        <f t="shared" si="8"/>
        <v>6.442957349</v>
      </c>
      <c r="H19" s="17">
        <f t="shared" si="8"/>
        <v>7.625724533</v>
      </c>
      <c r="I19" s="17">
        <f t="shared" si="8"/>
        <v>8.841840705</v>
      </c>
      <c r="J19" s="17">
        <f t="shared" si="8"/>
        <v>10.09218745</v>
      </c>
      <c r="K19" s="17">
        <f t="shared" si="8"/>
        <v>11.37766873</v>
      </c>
      <c r="L19" s="17">
        <f t="shared" si="8"/>
        <v>12.69921144</v>
      </c>
      <c r="M19" s="17">
        <f t="shared" si="8"/>
        <v>14.05776594</v>
      </c>
      <c r="N19" s="17">
        <f t="shared" si="8"/>
        <v>15.45430668</v>
      </c>
      <c r="O19" s="17">
        <f t="shared" si="8"/>
        <v>16.88983278</v>
      </c>
      <c r="P19" s="17">
        <f t="shared" si="8"/>
        <v>18.36536861</v>
      </c>
      <c r="Q19" s="17">
        <f t="shared" si="8"/>
        <v>19.88196445</v>
      </c>
      <c r="R19" s="17">
        <f t="shared" si="8"/>
        <v>21.4406971</v>
      </c>
      <c r="S19" s="17">
        <f t="shared" si="8"/>
        <v>23.04267053</v>
      </c>
      <c r="T19" s="17">
        <f t="shared" si="8"/>
        <v>24.68901659</v>
      </c>
      <c r="U19" s="17">
        <f t="shared" si="8"/>
        <v>26.38089564</v>
      </c>
      <c r="V19" s="17">
        <f t="shared" si="8"/>
        <v>28.11949728</v>
      </c>
      <c r="W19" s="17">
        <f t="shared" si="8"/>
        <v>29.90604107</v>
      </c>
      <c r="X19" s="17">
        <f t="shared" si="8"/>
        <v>31.74177725</v>
      </c>
      <c r="Y19" s="17">
        <f t="shared" si="8"/>
        <v>33.6279875</v>
      </c>
    </row>
    <row r="20">
      <c r="A20" s="8" t="s">
        <v>35</v>
      </c>
      <c r="B20" s="16">
        <f t="shared" ref="B20:Y20" si="9">B6+B13</f>
        <v>4</v>
      </c>
      <c r="C20" s="17">
        <f t="shared" si="9"/>
        <v>8.0477</v>
      </c>
      <c r="D20" s="17">
        <f t="shared" si="9"/>
        <v>12.14364861</v>
      </c>
      <c r="E20" s="17">
        <f t="shared" si="9"/>
        <v>16.28840059</v>
      </c>
      <c r="F20" s="17">
        <f t="shared" si="9"/>
        <v>20.48251693</v>
      </c>
      <c r="G20" s="17">
        <f t="shared" si="9"/>
        <v>24.72656489</v>
      </c>
      <c r="H20" s="17">
        <f t="shared" si="9"/>
        <v>29.0211181</v>
      </c>
      <c r="I20" s="17">
        <f t="shared" si="9"/>
        <v>33.36675662</v>
      </c>
      <c r="J20" s="17">
        <f t="shared" si="9"/>
        <v>37.764067</v>
      </c>
      <c r="K20" s="17">
        <f t="shared" si="9"/>
        <v>42.21364235</v>
      </c>
      <c r="L20" s="17">
        <f t="shared" si="9"/>
        <v>46.71608246</v>
      </c>
      <c r="M20" s="17">
        <f t="shared" si="9"/>
        <v>51.27199379</v>
      </c>
      <c r="N20" s="17">
        <f t="shared" si="9"/>
        <v>55.88198961</v>
      </c>
      <c r="O20" s="17">
        <f t="shared" si="9"/>
        <v>60.54669006</v>
      </c>
      <c r="P20" s="17">
        <f t="shared" si="9"/>
        <v>65.2667222</v>
      </c>
      <c r="Q20" s="17">
        <f t="shared" si="9"/>
        <v>70.04272012</v>
      </c>
      <c r="R20" s="17">
        <f t="shared" si="9"/>
        <v>74.875325</v>
      </c>
      <c r="S20" s="17">
        <f t="shared" si="9"/>
        <v>79.76518517</v>
      </c>
      <c r="T20" s="17">
        <f t="shared" si="9"/>
        <v>84.71295625</v>
      </c>
      <c r="U20" s="17">
        <f t="shared" si="9"/>
        <v>89.71930114</v>
      </c>
      <c r="V20" s="17">
        <f t="shared" si="9"/>
        <v>94.78489018</v>
      </c>
      <c r="W20" s="17">
        <f t="shared" si="9"/>
        <v>99.91040119</v>
      </c>
      <c r="X20" s="17">
        <f t="shared" si="9"/>
        <v>105.0965196</v>
      </c>
      <c r="Y20" s="17">
        <f t="shared" si="9"/>
        <v>110.3439384</v>
      </c>
    </row>
    <row r="21">
      <c r="A21" s="8" t="s">
        <v>36</v>
      </c>
      <c r="B21" s="16">
        <f t="shared" ref="B21:Y21" si="10">B7+B14</f>
        <v>0.5</v>
      </c>
      <c r="C21" s="17">
        <f t="shared" si="10"/>
        <v>1.04995</v>
      </c>
      <c r="D21" s="17">
        <f t="shared" si="10"/>
        <v>1.652354925</v>
      </c>
      <c r="E21" s="17">
        <f t="shared" si="10"/>
        <v>2.309823819</v>
      </c>
      <c r="F21" s="17">
        <f t="shared" si="10"/>
        <v>3.025073804</v>
      </c>
      <c r="G21" s="17">
        <f t="shared" si="10"/>
        <v>3.800934176</v>
      </c>
      <c r="H21" s="17">
        <f t="shared" si="10"/>
        <v>4.640350657</v>
      </c>
      <c r="I21" s="17">
        <f t="shared" si="10"/>
        <v>5.546389795</v>
      </c>
      <c r="J21" s="17">
        <f t="shared" si="10"/>
        <v>6.522243517</v>
      </c>
      <c r="K21" s="17">
        <f t="shared" si="10"/>
        <v>7.571233861</v>
      </c>
      <c r="L21" s="17">
        <f t="shared" si="10"/>
        <v>8.696817857</v>
      </c>
      <c r="M21" s="17">
        <f t="shared" si="10"/>
        <v>9.902592601</v>
      </c>
      <c r="N21" s="17">
        <f t="shared" si="10"/>
        <v>11.1923005</v>
      </c>
      <c r="O21" s="17">
        <f t="shared" si="10"/>
        <v>12.56983471</v>
      </c>
      <c r="P21" s="17">
        <f t="shared" si="10"/>
        <v>14.03924477</v>
      </c>
      <c r="Q21" s="17">
        <f t="shared" si="10"/>
        <v>15.6047424</v>
      </c>
      <c r="R21" s="17">
        <f t="shared" si="10"/>
        <v>17.2707076</v>
      </c>
      <c r="S21" s="17">
        <f t="shared" si="10"/>
        <v>19.04169484</v>
      </c>
      <c r="T21" s="17">
        <f t="shared" si="10"/>
        <v>20.92243957</v>
      </c>
      <c r="U21" s="17">
        <f t="shared" si="10"/>
        <v>22.91786493</v>
      </c>
      <c r="V21" s="17">
        <f t="shared" si="10"/>
        <v>25.03308867</v>
      </c>
      <c r="W21" s="17">
        <f t="shared" si="10"/>
        <v>27.27343033</v>
      </c>
      <c r="X21" s="17">
        <f t="shared" si="10"/>
        <v>29.64441874</v>
      </c>
      <c r="Y21" s="17">
        <f t="shared" si="10"/>
        <v>32.15179966</v>
      </c>
    </row>
    <row r="23">
      <c r="A23" s="9" t="s">
        <v>92</v>
      </c>
    </row>
    <row r="24">
      <c r="A24" s="8" t="s">
        <v>32</v>
      </c>
      <c r="B24" s="19">
        <f>B17*'Calcs-2'!$B11</f>
        <v>735.3</v>
      </c>
      <c r="C24" s="19">
        <f>C17*'Calcs-2'!$B11</f>
        <v>1499.7669</v>
      </c>
      <c r="D24" s="19">
        <f>D17*'Calcs-2'!$B11</f>
        <v>2294.228403</v>
      </c>
      <c r="E24" s="19">
        <f>E17*'Calcs-2'!$B11</f>
        <v>3119.532861</v>
      </c>
      <c r="F24" s="19">
        <f>F17*'Calcs-2'!$B11</f>
        <v>3976.549758</v>
      </c>
      <c r="G24" s="19">
        <f>G17*'Calcs-2'!$B11</f>
        <v>4866.170199</v>
      </c>
      <c r="H24" s="19">
        <f>H17*'Calcs-2'!$B11</f>
        <v>5789.307417</v>
      </c>
      <c r="I24" s="19">
        <f>I17*'Calcs-2'!$B11</f>
        <v>6746.897282</v>
      </c>
      <c r="J24" s="19">
        <f>J17*'Calcs-2'!$B11</f>
        <v>7739.898829</v>
      </c>
      <c r="K24" s="19">
        <f>K17*'Calcs-2'!$B11</f>
        <v>8769.294795</v>
      </c>
      <c r="L24" s="19">
        <f>L17*'Calcs-2'!$B11</f>
        <v>9836.092165</v>
      </c>
      <c r="M24" s="19">
        <f>M17*'Calcs-2'!$B11</f>
        <v>10941.32274</v>
      </c>
      <c r="N24" s="19">
        <f>N17*'Calcs-2'!$B11</f>
        <v>12086.0437</v>
      </c>
      <c r="O24" s="19">
        <f>O17*'Calcs-2'!$B11</f>
        <v>13271.33821</v>
      </c>
      <c r="P24" s="19">
        <f>P17*'Calcs-2'!$B11</f>
        <v>14498.31598</v>
      </c>
      <c r="Q24" s="19">
        <f>Q17*'Calcs-2'!$B11</f>
        <v>15768.11394</v>
      </c>
      <c r="R24" s="19">
        <f>R17*'Calcs-2'!$B11</f>
        <v>17081.89679</v>
      </c>
      <c r="S24" s="19">
        <f>S17*'Calcs-2'!$B11</f>
        <v>18440.85772</v>
      </c>
      <c r="T24" s="19">
        <f>T17*'Calcs-2'!$B11</f>
        <v>19846.21899</v>
      </c>
      <c r="U24" s="19">
        <f>U17*'Calcs-2'!$B11</f>
        <v>21299.23266</v>
      </c>
      <c r="V24" s="19">
        <f>V17*'Calcs-2'!$B11</f>
        <v>22801.18122</v>
      </c>
      <c r="W24" s="19">
        <f>W17*'Calcs-2'!$B11</f>
        <v>24353.37834</v>
      </c>
      <c r="X24" s="19">
        <f>X17*'Calcs-2'!$B11</f>
        <v>25957.16956</v>
      </c>
      <c r="Y24" s="19">
        <f>Y17*'Calcs-2'!$B11</f>
        <v>27613.93299</v>
      </c>
    </row>
    <row r="25">
      <c r="A25" s="8" t="s">
        <v>33</v>
      </c>
      <c r="B25" s="19">
        <f>B18*'Calcs-2'!$B22</f>
        <v>330.2</v>
      </c>
      <c r="C25" s="19">
        <f>C18*'Calcs-2'!$B22</f>
        <v>667.59836</v>
      </c>
      <c r="D25" s="19">
        <f>D18*'Calcs-2'!$B22</f>
        <v>1012.348834</v>
      </c>
      <c r="E25" s="19">
        <f>E18*'Calcs-2'!$B22</f>
        <v>1364.608411</v>
      </c>
      <c r="F25" s="19">
        <f>F18*'Calcs-2'!$B22</f>
        <v>1724.537377</v>
      </c>
      <c r="G25" s="19">
        <f>G18*'Calcs-2'!$B22</f>
        <v>2092.29939</v>
      </c>
      <c r="H25" s="19">
        <f>H18*'Calcs-2'!$B22</f>
        <v>2468.061547</v>
      </c>
      <c r="I25" s="19">
        <f>I18*'Calcs-2'!$B22</f>
        <v>2851.994452</v>
      </c>
      <c r="J25" s="19">
        <f>J18*'Calcs-2'!$B22</f>
        <v>3244.272297</v>
      </c>
      <c r="K25" s="19">
        <f>K18*'Calcs-2'!$B22</f>
        <v>3645.072928</v>
      </c>
      <c r="L25" s="19">
        <f>L18*'Calcs-2'!$B22</f>
        <v>4054.577925</v>
      </c>
      <c r="M25" s="19">
        <f>M18*'Calcs-2'!$B22</f>
        <v>4472.97268</v>
      </c>
      <c r="N25" s="19">
        <f>N18*'Calcs-2'!$B22</f>
        <v>4900.446474</v>
      </c>
      <c r="O25" s="19">
        <f>O18*'Calcs-2'!$B22</f>
        <v>5337.192559</v>
      </c>
      <c r="P25" s="19">
        <f>P18*'Calcs-2'!$B22</f>
        <v>5783.408239</v>
      </c>
      <c r="Q25" s="19">
        <f>Q18*'Calcs-2'!$B22</f>
        <v>6239.294956</v>
      </c>
      <c r="R25" s="19">
        <f>R18*'Calcs-2'!$B22</f>
        <v>6705.058374</v>
      </c>
      <c r="S25" s="19">
        <f>S18*'Calcs-2'!$B22</f>
        <v>7180.908468</v>
      </c>
      <c r="T25" s="19">
        <f>T18*'Calcs-2'!$B22</f>
        <v>7667.05961</v>
      </c>
      <c r="U25" s="19">
        <f>U18*'Calcs-2'!$B22</f>
        <v>8163.730665</v>
      </c>
      <c r="V25" s="19">
        <f>V18*'Calcs-2'!$B22</f>
        <v>8671.145079</v>
      </c>
      <c r="W25" s="19">
        <f>W18*'Calcs-2'!$B22</f>
        <v>9189.53098</v>
      </c>
      <c r="X25" s="19">
        <f>X18*'Calcs-2'!$B22</f>
        <v>9719.121267</v>
      </c>
      <c r="Y25" s="19">
        <f>Y18*'Calcs-2'!$B22</f>
        <v>10260.15372</v>
      </c>
    </row>
    <row r="26">
      <c r="A26" s="8" t="s">
        <v>34</v>
      </c>
      <c r="B26" s="19">
        <f>B19*'Calcs-2'!$B33</f>
        <v>235.1</v>
      </c>
      <c r="C26" s="19">
        <f>C19*'Calcs-2'!$B33</f>
        <v>476.90035</v>
      </c>
      <c r="D26" s="19">
        <f>D19*'Calcs-2'!$B33</f>
        <v>725.5793099</v>
      </c>
      <c r="E26" s="19">
        <f>E19*'Calcs-2'!$B33</f>
        <v>981.3196827</v>
      </c>
      <c r="F26" s="19">
        <f>F19*'Calcs-2'!$B33</f>
        <v>1244.308927</v>
      </c>
      <c r="G26" s="19">
        <f>G19*'Calcs-2'!$B33</f>
        <v>1514.739273</v>
      </c>
      <c r="H26" s="19">
        <f>H19*'Calcs-2'!$B33</f>
        <v>1792.807838</v>
      </c>
      <c r="I26" s="19">
        <f>I19*'Calcs-2'!$B33</f>
        <v>2078.71675</v>
      </c>
      <c r="J26" s="19">
        <f>J19*'Calcs-2'!$B33</f>
        <v>2372.67327</v>
      </c>
      <c r="K26" s="19">
        <f>K19*'Calcs-2'!$B33</f>
        <v>2674.889919</v>
      </c>
      <c r="L26" s="19">
        <f>L19*'Calcs-2'!$B33</f>
        <v>2985.584609</v>
      </c>
      <c r="M26" s="19">
        <f>M19*'Calcs-2'!$B33</f>
        <v>3304.980772</v>
      </c>
      <c r="N26" s="19">
        <f>N19*'Calcs-2'!$B33</f>
        <v>3633.307501</v>
      </c>
      <c r="O26" s="19">
        <f>O19*'Calcs-2'!$B33</f>
        <v>3970.799687</v>
      </c>
      <c r="P26" s="19">
        <f>P19*'Calcs-2'!$B33</f>
        <v>4317.698161</v>
      </c>
      <c r="Q26" s="19">
        <f>Q19*'Calcs-2'!$B33</f>
        <v>4674.249842</v>
      </c>
      <c r="R26" s="19">
        <f>R19*'Calcs-2'!$B33</f>
        <v>5040.707887</v>
      </c>
      <c r="S26" s="19">
        <f>S19*'Calcs-2'!$B33</f>
        <v>5417.331842</v>
      </c>
      <c r="T26" s="19">
        <f>T19*'Calcs-2'!$B33</f>
        <v>5804.3878</v>
      </c>
      <c r="U26" s="19">
        <f>U19*'Calcs-2'!$B33</f>
        <v>6202.148565</v>
      </c>
      <c r="V26" s="19">
        <f>V19*'Calcs-2'!$B33</f>
        <v>6610.893811</v>
      </c>
      <c r="W26" s="19">
        <f>W19*'Calcs-2'!$B33</f>
        <v>7030.910256</v>
      </c>
      <c r="X26" s="19">
        <f>X19*'Calcs-2'!$B33</f>
        <v>7462.491832</v>
      </c>
      <c r="Y26" s="19">
        <f>Y19*'Calcs-2'!$B33</f>
        <v>7905.939862</v>
      </c>
    </row>
    <row r="27">
      <c r="A27" s="8" t="s">
        <v>35</v>
      </c>
      <c r="B27" s="19">
        <f>B20*'Calcs-2'!$B44</f>
        <v>622.76</v>
      </c>
      <c r="C27" s="19">
        <f>C20*'Calcs-2'!$B44</f>
        <v>1252.946413</v>
      </c>
      <c r="D27" s="19">
        <f>D20*'Calcs-2'!$B44</f>
        <v>1890.644652</v>
      </c>
      <c r="E27" s="19">
        <f>E20*'Calcs-2'!$B44</f>
        <v>2535.941088</v>
      </c>
      <c r="F27" s="19">
        <f>F20*'Calcs-2'!$B44</f>
        <v>3188.923061</v>
      </c>
      <c r="G27" s="19">
        <f>G20*'Calcs-2'!$B44</f>
        <v>3849.678887</v>
      </c>
      <c r="H27" s="19">
        <f>H20*'Calcs-2'!$B44</f>
        <v>4518.297877</v>
      </c>
      <c r="I27" s="19">
        <f>I20*'Calcs-2'!$B44</f>
        <v>5194.870338</v>
      </c>
      <c r="J27" s="19">
        <f>J20*'Calcs-2'!$B44</f>
        <v>5879.48759</v>
      </c>
      <c r="K27" s="19">
        <f>K20*'Calcs-2'!$B44</f>
        <v>6572.241978</v>
      </c>
      <c r="L27" s="19">
        <f>L20*'Calcs-2'!$B44</f>
        <v>7273.226878</v>
      </c>
      <c r="M27" s="19">
        <f>M20*'Calcs-2'!$B44</f>
        <v>7982.536713</v>
      </c>
      <c r="N27" s="19">
        <f>N20*'Calcs-2'!$B44</f>
        <v>8700.266963</v>
      </c>
      <c r="O27" s="19">
        <f>O20*'Calcs-2'!$B44</f>
        <v>9426.514176</v>
      </c>
      <c r="P27" s="19">
        <f>P20*'Calcs-2'!$B44</f>
        <v>10161.37598</v>
      </c>
      <c r="Q27" s="19">
        <f>Q20*'Calcs-2'!$B44</f>
        <v>10904.9511</v>
      </c>
      <c r="R27" s="19">
        <f>R20*'Calcs-2'!$B44</f>
        <v>11657.33935</v>
      </c>
      <c r="S27" s="19">
        <f>S20*'Calcs-2'!$B44</f>
        <v>12418.64168</v>
      </c>
      <c r="T27" s="19">
        <f>T20*'Calcs-2'!$B44</f>
        <v>13188.96016</v>
      </c>
      <c r="U27" s="19">
        <f>U20*'Calcs-2'!$B44</f>
        <v>13968.39799</v>
      </c>
      <c r="V27" s="19">
        <f>V20*'Calcs-2'!$B44</f>
        <v>14757.05955</v>
      </c>
      <c r="W27" s="19">
        <f>W20*'Calcs-2'!$B44</f>
        <v>15555.05036</v>
      </c>
      <c r="X27" s="19">
        <f>X20*'Calcs-2'!$B44</f>
        <v>16362.47713</v>
      </c>
      <c r="Y27" s="19">
        <f>Y20*'Calcs-2'!$B44</f>
        <v>17179.44777</v>
      </c>
    </row>
    <row r="28">
      <c r="A28" s="8" t="s">
        <v>36</v>
      </c>
      <c r="B28" s="19">
        <f>B21*'Calcs-2'!$B55</f>
        <v>147.22</v>
      </c>
      <c r="C28" s="19">
        <f>C21*'Calcs-2'!$B55</f>
        <v>309.147278</v>
      </c>
      <c r="D28" s="19">
        <f>D21*'Calcs-2'!$B55</f>
        <v>486.5193841</v>
      </c>
      <c r="E28" s="19">
        <f>E21*'Calcs-2'!$B55</f>
        <v>680.1045254</v>
      </c>
      <c r="F28" s="19">
        <f>F21*'Calcs-2'!$B55</f>
        <v>890.7027308</v>
      </c>
      <c r="G28" s="19">
        <f>G21*'Calcs-2'!$B55</f>
        <v>1119.147059</v>
      </c>
      <c r="H28" s="19">
        <f>H21*'Calcs-2'!$B55</f>
        <v>1366.304848</v>
      </c>
      <c r="I28" s="19">
        <f>I21*'Calcs-2'!$B55</f>
        <v>1633.079011</v>
      </c>
      <c r="J28" s="19">
        <f>J21*'Calcs-2'!$B55</f>
        <v>1920.409381</v>
      </c>
      <c r="K28" s="19">
        <f>K21*'Calcs-2'!$B55</f>
        <v>2229.274098</v>
      </c>
      <c r="L28" s="19">
        <f>L21*'Calcs-2'!$B55</f>
        <v>2560.69105</v>
      </c>
      <c r="M28" s="19">
        <f>M21*'Calcs-2'!$B55</f>
        <v>2915.719366</v>
      </c>
      <c r="N28" s="19">
        <f>N21*'Calcs-2'!$B55</f>
        <v>3295.46096</v>
      </c>
      <c r="O28" s="19">
        <f>O21*'Calcs-2'!$B55</f>
        <v>3701.062133</v>
      </c>
      <c r="P28" s="19">
        <f>P21*'Calcs-2'!$B55</f>
        <v>4133.715229</v>
      </c>
      <c r="Q28" s="19">
        <f>Q21*'Calcs-2'!$B55</f>
        <v>4594.660353</v>
      </c>
      <c r="R28" s="19">
        <f>R21*'Calcs-2'!$B55</f>
        <v>5085.187145</v>
      </c>
      <c r="S28" s="19">
        <f>S21*'Calcs-2'!$B55</f>
        <v>5606.636628</v>
      </c>
      <c r="T28" s="19">
        <f>T21*'Calcs-2'!$B55</f>
        <v>6160.403108</v>
      </c>
      <c r="U28" s="19">
        <f>U21*'Calcs-2'!$B55</f>
        <v>6747.936151</v>
      </c>
      <c r="V28" s="19">
        <f>V21*'Calcs-2'!$B55</f>
        <v>7370.742627</v>
      </c>
      <c r="W28" s="19">
        <f>W21*'Calcs-2'!$B55</f>
        <v>8030.388827</v>
      </c>
      <c r="X28" s="19">
        <f>X21*'Calcs-2'!$B55</f>
        <v>8728.502654</v>
      </c>
      <c r="Y28" s="19">
        <f>Y21*'Calcs-2'!$B55</f>
        <v>9466.775892</v>
      </c>
    </row>
    <row r="29">
      <c r="A29" s="9" t="s">
        <v>82</v>
      </c>
      <c r="B29" s="19">
        <f t="shared" ref="B29:Y29" si="11">SUM(B24:B28)</f>
        <v>2070.58</v>
      </c>
      <c r="C29" s="19">
        <f t="shared" si="11"/>
        <v>4206.359301</v>
      </c>
      <c r="D29" s="19">
        <f t="shared" si="11"/>
        <v>6409.320583</v>
      </c>
      <c r="E29" s="19">
        <f t="shared" si="11"/>
        <v>8681.506568</v>
      </c>
      <c r="F29" s="19">
        <f t="shared" si="11"/>
        <v>11025.02185</v>
      </c>
      <c r="G29" s="19">
        <f t="shared" si="11"/>
        <v>13442.03481</v>
      </c>
      <c r="H29" s="19">
        <f t="shared" si="11"/>
        <v>15934.77953</v>
      </c>
      <c r="I29" s="19">
        <f t="shared" si="11"/>
        <v>18505.55783</v>
      </c>
      <c r="J29" s="19">
        <f t="shared" si="11"/>
        <v>21156.74137</v>
      </c>
      <c r="K29" s="19">
        <f t="shared" si="11"/>
        <v>23890.77372</v>
      </c>
      <c r="L29" s="19">
        <f t="shared" si="11"/>
        <v>26710.17263</v>
      </c>
      <c r="M29" s="19">
        <f t="shared" si="11"/>
        <v>29617.53227</v>
      </c>
      <c r="N29" s="19">
        <f t="shared" si="11"/>
        <v>32615.5256</v>
      </c>
      <c r="O29" s="19">
        <f t="shared" si="11"/>
        <v>35706.90676</v>
      </c>
      <c r="P29" s="19">
        <f t="shared" si="11"/>
        <v>38894.51359</v>
      </c>
      <c r="Q29" s="19">
        <f t="shared" si="11"/>
        <v>42181.27018</v>
      </c>
      <c r="R29" s="19">
        <f t="shared" si="11"/>
        <v>45570.18955</v>
      </c>
      <c r="S29" s="19">
        <f t="shared" si="11"/>
        <v>49064.37634</v>
      </c>
      <c r="T29" s="19">
        <f t="shared" si="11"/>
        <v>52667.02967</v>
      </c>
      <c r="U29" s="19">
        <f t="shared" si="11"/>
        <v>56381.44603</v>
      </c>
      <c r="V29" s="19">
        <f t="shared" si="11"/>
        <v>60211.02229</v>
      </c>
      <c r="W29" s="19">
        <f t="shared" si="11"/>
        <v>64159.25877</v>
      </c>
      <c r="X29" s="19">
        <f t="shared" si="11"/>
        <v>68229.76244</v>
      </c>
      <c r="Y29" s="19">
        <f t="shared" si="11"/>
        <v>72426.25023</v>
      </c>
    </row>
  </sheetData>
  <drawing r:id="rId1"/>
</worksheet>
</file>