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xt" sheetId="2" r:id="rId5"/>
    <sheet state="visible" name="Assumptions" sheetId="3" r:id="rId6"/>
    <sheet state="visible" name="Calcs-1" sheetId="4" r:id="rId7"/>
    <sheet state="visible" name="Sales and Costs-S1" sheetId="5" r:id="rId8"/>
    <sheet state="visible" name="Sales and Costs-S2" sheetId="6" r:id="rId9"/>
    <sheet state="visible" name="Sales and Costs-S3" sheetId="7" r:id="rId10"/>
    <sheet state="visible" name="Sales and Costs-S4" sheetId="8" r:id="rId11"/>
    <sheet state="visible" name="Sales and Costs-S5" sheetId="9" r:id="rId12"/>
    <sheet state="visible" name="Sales and Costs-Cons" sheetId="10" r:id="rId13"/>
    <sheet state="visible" name="Purchases" sheetId="11" r:id="rId14"/>
    <sheet state="visible" name="Cash Details" sheetId="12" r:id="rId15"/>
    <sheet state="visible" name="Balances" sheetId="13" r:id="rId16"/>
  </sheets>
  <definedNames/>
  <calcPr/>
</workbook>
</file>

<file path=xl/sharedStrings.xml><?xml version="1.0" encoding="utf-8"?>
<sst xmlns="http://schemas.openxmlformats.org/spreadsheetml/2006/main" count="592" uniqueCount="99">
  <si>
    <r>
      <rPr>
        <rFont val="Arial"/>
        <b/>
        <color theme="1"/>
        <sz val="12.0"/>
      </rPr>
      <t xml:space="preserve">Step 1:
</t>
    </r>
    <r>
      <rPr>
        <rFont val="Arial"/>
        <b val="0"/>
        <color theme="1"/>
        <sz val="12.0"/>
      </rPr>
      <t>- Sign in to the GMail ID that you have enrolled in the training program with.
    - You will have to enter your password.
    - You might also be asked to verify the login on your phone/other device.</t>
    </r>
  </si>
  <si>
    <r>
      <rPr>
        <rFont val="Arial"/>
        <b/>
        <color theme="1"/>
        <sz val="12.0"/>
      </rPr>
      <t xml:space="preserve">Step 2:
</t>
    </r>
    <r>
      <rPr>
        <rFont val="Arial"/>
        <b val="0"/>
        <color theme="1"/>
        <sz val="12.0"/>
      </rPr>
      <t>- After signing in, make a copy of the question sheet.
- Rename this copy to "</t>
    </r>
    <r>
      <rPr>
        <rFont val="Arial"/>
        <b val="0"/>
        <i/>
        <color theme="1"/>
        <sz val="12.0"/>
      </rPr>
      <t>&lt;your_name&gt;Test A6+ Watch Hub Store"</t>
    </r>
    <r>
      <rPr>
        <rFont val="Arial"/>
        <b val="0"/>
        <color theme="1"/>
        <sz val="12.0"/>
      </rPr>
      <t xml:space="preserve">
- Start your work.</t>
    </r>
  </si>
  <si>
    <r>
      <rPr>
        <rFont val="Arial"/>
        <b/>
        <color theme="1"/>
        <sz val="12.0"/>
      </rPr>
      <t>Note:</t>
    </r>
    <r>
      <rPr>
        <rFont val="Arial"/>
        <b/>
        <color theme="1"/>
        <sz val="12.0"/>
      </rPr>
      <t xml:space="preserve"> Do not close the sheet you are working on. It cannot be opened again and you will to start from the beginning.</t>
    </r>
  </si>
  <si>
    <t>The case study is given in the "Text" tab.</t>
  </si>
  <si>
    <r>
      <rPr>
        <rFont val="Arial"/>
        <b/>
        <color theme="1"/>
        <sz val="12.0"/>
      </rPr>
      <t xml:space="preserve">Step 3:
</t>
    </r>
    <r>
      <rPr>
        <rFont val="Arial"/>
        <b val="0"/>
        <color theme="1"/>
        <sz val="12.0"/>
      </rPr>
      <t xml:space="preserve"> Add 11 tabs in the sheet and name them as
- Assumptions
- Calcs-1
- Sales and costs-S1
- Sales and costs-S2
- Sales and costs-S3
- Sales and costs-S4
- Sales and costs-S5
- Sales and costs-Consolidated
- Purchases
- Cash details
-Balances</t>
    </r>
  </si>
  <si>
    <r>
      <rPr>
        <rFont val="Arial"/>
        <b/>
        <color theme="1"/>
        <sz val="12.0"/>
      </rPr>
      <t xml:space="preserve">Step 4:
</t>
    </r>
    <r>
      <rPr>
        <rFont val="Arial"/>
        <b val="0"/>
        <color theme="1"/>
        <sz val="12.0"/>
      </rPr>
      <t>Once done, go to Share --&gt; Restricted --&gt; Access to Anyone with the Link --&gt; Editor --&gt; Copy the Link.</t>
    </r>
  </si>
  <si>
    <r>
      <rPr>
        <rFont val="Arial"/>
        <b/>
        <color theme="1"/>
        <sz val="12.0"/>
      </rPr>
      <t>Step 5:</t>
    </r>
    <r>
      <rPr>
        <rFont val="Arial"/>
        <b val="0"/>
        <color theme="1"/>
        <sz val="12.0"/>
      </rPr>
      <t xml:space="preserve">
Paste the link in the Google Form given below and submit within the deadline. 
Make sure you are ready to submit and have copied the Sheet Link with Editor access before opening the form. </t>
    </r>
  </si>
  <si>
    <r>
      <rPr>
        <rFont val="Arial"/>
        <sz val="12.0"/>
      </rPr>
      <t xml:space="preserve">Form Link: </t>
    </r>
    <r>
      <rPr>
        <rFont val="Arial"/>
        <color rgb="FF1155CC"/>
        <sz val="12.0"/>
        <u/>
      </rPr>
      <t>https://forms.gle/5X8z9eAXPNtaHpsd7</t>
    </r>
  </si>
  <si>
    <r>
      <rPr>
        <rFont val="Arial"/>
        <b/>
        <color theme="1"/>
        <sz val="12.0"/>
      </rPr>
      <t xml:space="preserve">Step 6:
</t>
    </r>
    <r>
      <rPr>
        <rFont val="Arial"/>
        <b val="0"/>
        <color theme="1"/>
        <sz val="12.0"/>
      </rPr>
      <t>You can close the exam by clicking the power button in the bottom-right corner.
The password to quit is: invact@1</t>
    </r>
  </si>
  <si>
    <t>Description</t>
  </si>
  <si>
    <t>A company runs 5 Watch stores that sells the following Items: 
- Analog Watch 
- Smart Watch 
- Chronograph Watch</t>
  </si>
  <si>
    <t>In the first month Store1 sold: 
- 250 Analog Watch at an ASP (average selling price) of Rs 3,500 Analog Watch 
- 350 Smart Watch at an ASP of Rs 2,500 
- 100 Chronograph Watch at an ASP of Rs 5,000</t>
  </si>
  <si>
    <t xml:space="preserve">Store1 estimates that the number of Sales and ASP will increase as follows: 
For Analog Watch : 
- sales will increase by 0.3% every month 
- ASP will increase by 0.2% every month
For Smart Watch: 
- Sales will increase by 0.5% every month 
- ASP will increase by 0.6% every month 
For Chronograph Watch:
- Sales will increase by 0.4% every month 
- ASP will increase by 0.8% every month. </t>
  </si>
  <si>
    <t>Store1 has following expense: 
- Monthly Rent of Rs 40,000 
- Monthly Electricity bill of Rs 18,000 
- Monthly Salary expense of Rs 75,000.</t>
  </si>
  <si>
    <t>In the first month Store2 sold: 
- 262 Analog Watch at an ASP (average selling price) of Rs 3,650 
- 360 Smart Watch at an ASP of Rs 2,600 
- 110 Chronograph Watch at an ASP of Rs 5,500</t>
  </si>
  <si>
    <t xml:space="preserve">Store2 estimates that the number of Sales and ASP will increase as follows: 
For Analog Watch: 
-Sales will increase by 0.4% every month 
- ASP will increase by 0.3% every month 
For Smart Watch:
- Sales will increase by 0.7% every month 
- ASP will increase by 0.8% every month 
For Chronograph Watch: 
Sales will increase by 0.5% every month 
- ASP will increase by 0.9% every month. </t>
  </si>
  <si>
    <t>Store2 has following expense: 
- Monthly Rent of Rs 58,000 
- Monthly Electricity bill of Rs 24,000 
- Salary Expense of Rs 100,000</t>
  </si>
  <si>
    <t>In the first month, Store3 sold: 
- 150 Analog Watch at an ASP (average selling price) of Rs 3,600
- 200 Smart Watch at an ASP of Rs 2,500 
- 45 Chronograph Watch at an ASP of Rs 5,000</t>
  </si>
  <si>
    <t xml:space="preserve">Store3 estimates that the number of Sales and ASP will increase as follows: 
For Analog Watch: 
- Sales will increase by 0.2% every month 
- ASP will increase by 0.4% every month 
For Smart Watch: 
- Sales will increase by 0.5% every month 
- ASP will increase by 0.4% every month 
For Chronograph Watch 
- Sales will increase by 0.3% every month 
- ASP will increase by 0.9% every month. </t>
  </si>
  <si>
    <t>Store3 has a following expenses: 
-Monthly Rent of Rs 44,000 
- Monthly Electricity bill of Rs 16,000 
- Salary Expense of Rs 60,000</t>
  </si>
  <si>
    <t>In the first month, Store4 sold: 
- 280 Analog Watch at an ASP (average selling price) of Rs 3,800 Analog Watch 
- 385 Smart Watch at an ASP of Rs 2,900 
- 130 Chronograph Watch at an ASP of Rs 6,000</t>
  </si>
  <si>
    <t xml:space="preserve">Store 4 estimates that the number of Sales and ASP will increase as follows: 
For Analog Watch: 
- Sales will increase by 0.6% every month 
- ASP will increase by 0.5% every month 
For Smart Watch: 
-Sales will increase by 1% every month 
- ASP will increase by 1.1% every month 
For Chronograph Watch: 
- Sales will increase by 0.6% every month 
- ASP will increase by 1.2% every month. </t>
  </si>
  <si>
    <t>Store4 has a following expenses: 
- Monthly Rent of Rs 65,000 
- Monthly Electricity Bill of Rs 29,000 
- Salary Expense of Rs 110,000.</t>
  </si>
  <si>
    <t>In the first month, Store5 sold: 
- 300 Analog Watch at an ASP (average selling price) of Rs 4,000 Analog Watch 
- 400 Smart Watch at an ASP of Rs 3,000 
- 150 Chronograph Watch at an ASP of Rs 8,000</t>
  </si>
  <si>
    <t xml:space="preserve">Store 5 estimates that the number of Sales and ASP will increase as follows:
For Analog Watch: 
- Sales will increase by 0.7% every month 
- ASP will increase by 0.8% every month 
For Smart Watch: 
- Sales will increase by 1.1% every month 
- ASP will increase by 1.2% every month
For Chronograph Watch: 
- Sales will increase by 0.8% every month 
- ASP will increase by 1.4% every month. </t>
  </si>
  <si>
    <t>Store5 has following expense: 
- Monthly Rent of Rs 70,000 
- Monthly Electricity Bill of Rs 35,000 
- Salary Expense of Rs 125,000</t>
  </si>
  <si>
    <t xml:space="preserve">The store sells following brands of Analog Watch, Smart Watch and Chronograph Watch: 
- Rolex 
- Fossil 
- Titan 
- Fastrack </t>
  </si>
  <si>
    <t>It estimates that the value share of various brands in its Analog Watch sales will be as follows: 
- Rolex : 30% 
- Fossil  : 20% 
- Titan: 7% 
- Fastrack : 10% 
- Others : 33%</t>
  </si>
  <si>
    <t>It estimates that the value share of various brands in its Smart Watch sales will be as follows: 
- Rolex : 20% 
- Fossil  : 20% 
-Titan: 20% 
- Fastrack : 20% 
- Others : 20%</t>
  </si>
  <si>
    <t>It estimates that the value share of various brands in its Chronograph Watch sales will be as follows: 
- Rolex : 35% 
- Fossil  : 28% 
- Titan: 5% 
- Fastrack : 12% 
- Others : 20%</t>
  </si>
  <si>
    <t>The store estimates that the margins of various brands in its Analog Watch sales will be as follows: 
- Rolex : 28% 
- Fossil : 25% 
- Titan : 29% 
- Fastrack : 27% 
- Others : 30%</t>
  </si>
  <si>
    <t>The store estimates that the margins of various brands in its Smart Watch sales will be as follows: 
-  Rolex : 32% 
- Fossil : 35% 
- Titan : 38% 
- Fastrack : 33% 
- Others : 36%.</t>
  </si>
  <si>
    <t>The store estimates that the margins of various brands in its Chronograph Watch sales will be as follows: 
- Rolex : 34% 
- Fossil : 32% 
- Titan : 30% 
- Fastrack : 33% 
- Others : 35%</t>
  </si>
  <si>
    <t>The share of various brands is the same in all the 5 stores. The margins are also the same.</t>
  </si>
  <si>
    <t>Create a model for all the 5 WatchHub stores for 12 months</t>
  </si>
  <si>
    <t>Analog Watch</t>
  </si>
  <si>
    <t>Smart Watch</t>
  </si>
  <si>
    <t>Chronograph Watch</t>
  </si>
  <si>
    <t>Store 1</t>
  </si>
  <si>
    <t>Units</t>
  </si>
  <si>
    <t>ASP</t>
  </si>
  <si>
    <t>Units Growth</t>
  </si>
  <si>
    <t>ASP Growth</t>
  </si>
  <si>
    <t>Store 2</t>
  </si>
  <si>
    <t>Store 3</t>
  </si>
  <si>
    <t>Store 4</t>
  </si>
  <si>
    <t>Store 5</t>
  </si>
  <si>
    <t>Brand mix</t>
  </si>
  <si>
    <t>Analog</t>
  </si>
  <si>
    <t>Smart</t>
  </si>
  <si>
    <t>Chronograph</t>
  </si>
  <si>
    <t>Rolex</t>
  </si>
  <si>
    <t>Fossil</t>
  </si>
  <si>
    <t>Titan</t>
  </si>
  <si>
    <t>Fastrack</t>
  </si>
  <si>
    <t>Others</t>
  </si>
  <si>
    <t>Margins</t>
  </si>
  <si>
    <t>Other Costs</t>
  </si>
  <si>
    <t>Rent</t>
  </si>
  <si>
    <t>Electricity</t>
  </si>
  <si>
    <t>Salary</t>
  </si>
  <si>
    <t>M1</t>
  </si>
  <si>
    <t>M2</t>
  </si>
  <si>
    <t>M3</t>
  </si>
  <si>
    <t>M4</t>
  </si>
  <si>
    <t>M5</t>
  </si>
  <si>
    <t>M6</t>
  </si>
  <si>
    <t>M7</t>
  </si>
  <si>
    <t>M8</t>
  </si>
  <si>
    <t>M9</t>
  </si>
  <si>
    <t>M10</t>
  </si>
  <si>
    <t>M11</t>
  </si>
  <si>
    <t>M12</t>
  </si>
  <si>
    <t>Sales (Qty)</t>
  </si>
  <si>
    <t>Sales</t>
  </si>
  <si>
    <t>Total</t>
  </si>
  <si>
    <t>Brandwis Sales</t>
  </si>
  <si>
    <t>Cost of Goods sold</t>
  </si>
  <si>
    <t>Total Cost</t>
  </si>
  <si>
    <t>Profit</t>
  </si>
  <si>
    <t>Purchases</t>
  </si>
  <si>
    <t>Cash Inflow</t>
  </si>
  <si>
    <t>Cash collected from sales</t>
  </si>
  <si>
    <t>Cash Outflow</t>
  </si>
  <si>
    <t>Cash paid for purchases</t>
  </si>
  <si>
    <t>Other expenses</t>
  </si>
  <si>
    <t>Net cash for the month</t>
  </si>
  <si>
    <t>Cash in hand</t>
  </si>
  <si>
    <t>Opening cash</t>
  </si>
  <si>
    <t>Closing Cash</t>
  </si>
  <si>
    <t>Assets</t>
  </si>
  <si>
    <t>Total Assets(TA)</t>
  </si>
  <si>
    <t>Liabilities</t>
  </si>
  <si>
    <t>Total Liabilities(TL)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</si>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</sst>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0">
    <font>
      <sz val="10.0"/>
      <color rgb="FF000000"/>
      <name val="Arial"/>
      <scheme val="minor"/>
    </font>
    <font>
      <b/>
      <sz val="12.0"/>
      <color theme="1"/>
      <name val="Arial"/>
    </font>
    <font>
      <color theme="1"/>
      <name val="Arial"/>
    </font>
    <font>
      <sz val="12.0"/>
      <color theme="1"/>
      <name val="Arial"/>
    </font>
    <font>
      <u/>
      <sz val="12.0"/>
      <color rgb="FF0000FF"/>
      <name val="Arial"/>
    </font>
    <font>
      <b/>
      <sz val="16.0"/>
      <color theme="1"/>
      <name val="Arial"/>
    </font>
    <font>
      <sz val="16.0"/>
      <color theme="1"/>
      <name val="Arial"/>
    </font>
    <font>
      <color theme="1"/>
      <name val="Arial"/>
      <scheme val="minor"/>
    </font>
    <font>
      <b/>
      <color theme="1"/>
      <name val="Arial"/>
      <scheme val="minor"/>
    </font>
    <font>
      <b/>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vertical="bottom"/>
    </xf>
    <xf borderId="0" fillId="0" fontId="1"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readingOrder="0" shrinkToFit="0" vertical="bottom" wrapText="0"/>
    </xf>
    <xf borderId="0" fillId="0" fontId="5" numFmtId="0" xfId="0" applyAlignment="1" applyFont="1">
      <alignment shrinkToFit="0" vertical="bottom" wrapText="1"/>
    </xf>
    <xf borderId="0" fillId="0" fontId="6" numFmtId="0" xfId="0" applyAlignment="1" applyFont="1">
      <alignment readingOrder="0" shrinkToFit="0" vertical="bottom" wrapText="1"/>
    </xf>
    <xf borderId="0" fillId="2" fontId="6" numFmtId="0" xfId="0" applyAlignment="1" applyFill="1" applyFont="1">
      <alignment readingOrder="0" shrinkToFit="0" vertical="bottom" wrapText="1"/>
    </xf>
    <xf borderId="0" fillId="2" fontId="2" numFmtId="0" xfId="0" applyAlignment="1" applyFont="1">
      <alignment vertical="bottom"/>
    </xf>
    <xf borderId="0" fillId="2" fontId="6" numFmtId="0" xfId="0" applyAlignment="1" applyFont="1">
      <alignment vertical="bottom"/>
    </xf>
    <xf borderId="0" fillId="0" fontId="7" numFmtId="0" xfId="0" applyAlignment="1" applyFont="1">
      <alignment readingOrder="0"/>
    </xf>
    <xf borderId="0" fillId="0" fontId="7" numFmtId="164" xfId="0" applyAlignment="1" applyFont="1" applyNumberFormat="1">
      <alignment readingOrder="0"/>
    </xf>
    <xf borderId="0" fillId="0" fontId="7" numFmtId="9" xfId="0" applyAlignment="1" applyFont="1" applyNumberFormat="1">
      <alignment readingOrder="0"/>
    </xf>
    <xf borderId="0" fillId="0" fontId="7" numFmtId="3" xfId="0" applyAlignment="1" applyFont="1" applyNumberFormat="1">
      <alignment readingOrder="0"/>
    </xf>
    <xf borderId="0" fillId="0" fontId="8" numFmtId="0" xfId="0" applyAlignment="1" applyFont="1">
      <alignment readingOrder="0"/>
    </xf>
    <xf borderId="0" fillId="0" fontId="7" numFmtId="0" xfId="0" applyFont="1"/>
    <xf borderId="0" fillId="0" fontId="7" numFmtId="1" xfId="0" applyFont="1" applyNumberFormat="1"/>
    <xf borderId="0" fillId="0" fontId="7" numFmtId="3" xfId="0" applyFont="1" applyNumberFormat="1"/>
    <xf borderId="0" fillId="0" fontId="2" numFmtId="0" xfId="0" applyAlignment="1" applyFont="1">
      <alignment shrinkToFit="0" vertical="bottom" wrapText="0"/>
    </xf>
    <xf borderId="0" fillId="0" fontId="9" numFmtId="0" xfId="0" applyAlignment="1" applyFont="1">
      <alignment shrinkToFit="0" vertical="bottom" wrapText="0"/>
    </xf>
    <xf borderId="0" fillId="0" fontId="9"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orms.gle/5X8z9eAXPNtaHpsd7"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3" t="s">
        <v>1</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1" t="s">
        <v>2</v>
      </c>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4" t="s">
        <v>3</v>
      </c>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3" t="s">
        <v>4</v>
      </c>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1" t="s">
        <v>5</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1" t="s">
        <v>6</v>
      </c>
      <c r="B13" s="2"/>
      <c r="C13" s="2"/>
      <c r="D13" s="2"/>
      <c r="E13" s="2"/>
      <c r="F13" s="2"/>
      <c r="G13" s="2"/>
      <c r="H13" s="2"/>
      <c r="I13" s="2"/>
      <c r="J13" s="2"/>
      <c r="K13" s="2"/>
      <c r="L13" s="2"/>
      <c r="M13" s="2"/>
      <c r="N13" s="2"/>
      <c r="O13" s="2"/>
      <c r="P13" s="2"/>
      <c r="Q13" s="2"/>
      <c r="R13" s="2"/>
      <c r="S13" s="2"/>
      <c r="T13" s="2"/>
      <c r="U13" s="2"/>
      <c r="V13" s="2"/>
      <c r="W13" s="2"/>
      <c r="X13" s="2"/>
      <c r="Y13" s="2"/>
      <c r="Z13" s="2"/>
    </row>
    <row r="14">
      <c r="A14" s="5" t="s">
        <v>7</v>
      </c>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1" t="s">
        <v>8</v>
      </c>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hyperlinks>
    <hyperlink r:id="rId1" ref="A1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61</v>
      </c>
      <c r="C1" s="11" t="s">
        <v>62</v>
      </c>
      <c r="D1" s="11" t="s">
        <v>63</v>
      </c>
      <c r="E1" s="11" t="s">
        <v>64</v>
      </c>
      <c r="F1" s="11" t="s">
        <v>65</v>
      </c>
      <c r="G1" s="11" t="s">
        <v>66</v>
      </c>
      <c r="H1" s="11" t="s">
        <v>67</v>
      </c>
      <c r="I1" s="11" t="s">
        <v>68</v>
      </c>
      <c r="J1" s="11" t="s">
        <v>69</v>
      </c>
      <c r="K1" s="11" t="s">
        <v>70</v>
      </c>
      <c r="L1" s="11" t="s">
        <v>71</v>
      </c>
      <c r="M1" s="11" t="s">
        <v>72</v>
      </c>
    </row>
    <row r="2">
      <c r="A2" s="15" t="s">
        <v>74</v>
      </c>
    </row>
    <row r="3">
      <c r="A3" s="11" t="s">
        <v>48</v>
      </c>
      <c r="B3" s="18">
        <f>'Sales and Costs-S1'!B3+'Sales and Costs-S2'!B3+'Sales and Costs-S3'!B3+'Sales and Costs-S4'!B3+'Sales and Costs-S5'!B3</f>
        <v>4635300</v>
      </c>
      <c r="C3" s="18">
        <f>'Sales and Costs-S1'!C3+'Sales and Costs-S2'!C3+'Sales and Costs-S3'!C3+'Sales and Costs-S4'!C3+'Sales and Costs-S5'!C3</f>
        <v>4679433.266</v>
      </c>
      <c r="D3" s="18">
        <f>'Sales and Costs-S1'!D3+'Sales and Costs-S2'!D3+'Sales and Costs-S3'!D3+'Sales and Costs-S4'!D3+'Sales and Costs-S5'!D3</f>
        <v>4724056.437</v>
      </c>
      <c r="E3" s="18">
        <f>'Sales and Costs-S1'!E3+'Sales and Costs-S2'!E3+'Sales and Costs-S3'!E3+'Sales and Costs-S4'!E3+'Sales and Costs-S5'!E3</f>
        <v>4769175.594</v>
      </c>
      <c r="F3" s="18">
        <f>'Sales and Costs-S1'!F3+'Sales and Costs-S2'!F3+'Sales and Costs-S3'!F3+'Sales and Costs-S4'!F3+'Sales and Costs-S5'!F3</f>
        <v>4814796.898</v>
      </c>
      <c r="G3" s="18">
        <f>'Sales and Costs-S1'!G3+'Sales and Costs-S2'!G3+'Sales and Costs-S3'!G3+'Sales and Costs-S4'!G3+'Sales and Costs-S5'!G3</f>
        <v>4860926.592</v>
      </c>
      <c r="H3" s="18">
        <f>'Sales and Costs-S1'!H3+'Sales and Costs-S2'!H3+'Sales and Costs-S3'!H3+'Sales and Costs-S4'!H3+'Sales and Costs-S5'!H3</f>
        <v>4907571.001</v>
      </c>
      <c r="I3" s="18">
        <f>'Sales and Costs-S1'!I3+'Sales and Costs-S2'!I3+'Sales and Costs-S3'!I3+'Sales and Costs-S4'!I3+'Sales and Costs-S5'!I3</f>
        <v>4954736.537</v>
      </c>
      <c r="J3" s="18">
        <f>'Sales and Costs-S1'!J3+'Sales and Costs-S2'!J3+'Sales and Costs-S3'!J3+'Sales and Costs-S4'!J3+'Sales and Costs-S5'!J3</f>
        <v>5002429.696</v>
      </c>
      <c r="K3" s="18">
        <f>'Sales and Costs-S1'!K3+'Sales and Costs-S2'!K3+'Sales and Costs-S3'!K3+'Sales and Costs-S4'!K3+'Sales and Costs-S5'!K3</f>
        <v>5050657.06</v>
      </c>
      <c r="L3" s="18">
        <f>'Sales and Costs-S1'!L3+'Sales and Costs-S2'!L3+'Sales and Costs-S3'!L3+'Sales and Costs-S4'!L3+'Sales and Costs-S5'!L3</f>
        <v>5099425.301</v>
      </c>
      <c r="M3" s="18">
        <f>'Sales and Costs-S1'!M3+'Sales and Costs-S2'!M3+'Sales and Costs-S3'!M3+'Sales and Costs-S4'!M3+'Sales and Costs-S5'!M3</f>
        <v>5148741.179</v>
      </c>
    </row>
    <row r="4">
      <c r="A4" s="11" t="s">
        <v>49</v>
      </c>
      <c r="B4" s="18">
        <f>'Sales and Costs-S1'!B4+'Sales and Costs-S2'!B4+'Sales and Costs-S3'!B4+'Sales and Costs-S4'!B4+'Sales and Costs-S5'!B4</f>
        <v>4627500</v>
      </c>
      <c r="C4" s="18">
        <f>'Sales and Costs-S1'!C4+'Sales and Costs-S2'!C4+'Sales and Costs-S3'!C4+'Sales and Costs-S4'!C4+'Sales and Costs-S5'!C4</f>
        <v>4707081.381</v>
      </c>
      <c r="D4" s="18">
        <f>'Sales and Costs-S1'!D4+'Sales and Costs-S2'!D4+'Sales and Costs-S3'!D4+'Sales and Costs-S4'!D4+'Sales and Costs-S5'!D4</f>
        <v>4788161.726</v>
      </c>
      <c r="E4" s="18">
        <f>'Sales and Costs-S1'!E4+'Sales and Costs-S2'!E4+'Sales and Costs-S3'!E4+'Sales and Costs-S4'!E4+'Sales and Costs-S5'!E4</f>
        <v>4870771.128</v>
      </c>
      <c r="F4" s="18">
        <f>'Sales and Costs-S1'!F4+'Sales and Costs-S2'!F4+'Sales and Costs-S3'!F4+'Sales and Costs-S4'!F4+'Sales and Costs-S5'!F4</f>
        <v>4954940.309</v>
      </c>
      <c r="G4" s="18">
        <f>'Sales and Costs-S1'!G4+'Sales and Costs-S2'!G4+'Sales and Costs-S3'!G4+'Sales and Costs-S4'!G4+'Sales and Costs-S5'!G4</f>
        <v>5040700.632</v>
      </c>
      <c r="H4" s="18">
        <f>'Sales and Costs-S1'!H4+'Sales and Costs-S2'!H4+'Sales and Costs-S3'!H4+'Sales and Costs-S4'!H4+'Sales and Costs-S5'!H4</f>
        <v>5128084.121</v>
      </c>
      <c r="I4" s="18">
        <f>'Sales and Costs-S1'!I4+'Sales and Costs-S2'!I4+'Sales and Costs-S3'!I4+'Sales and Costs-S4'!I4+'Sales and Costs-S5'!I4</f>
        <v>5217123.468</v>
      </c>
      <c r="J4" s="18">
        <f>'Sales and Costs-S1'!J4+'Sales and Costs-S2'!J4+'Sales and Costs-S3'!J4+'Sales and Costs-S4'!J4+'Sales and Costs-S5'!J4</f>
        <v>5307852.052</v>
      </c>
      <c r="K4" s="18">
        <f>'Sales and Costs-S1'!K4+'Sales and Costs-S2'!K4+'Sales and Costs-S3'!K4+'Sales and Costs-S4'!K4+'Sales and Costs-S5'!K4</f>
        <v>5400303.953</v>
      </c>
      <c r="L4" s="18">
        <f>'Sales and Costs-S1'!L4+'Sales and Costs-S2'!L4+'Sales and Costs-S3'!L4+'Sales and Costs-S4'!L4+'Sales and Costs-S5'!L4</f>
        <v>5494513.963</v>
      </c>
      <c r="M4" s="18">
        <f>'Sales and Costs-S1'!M4+'Sales and Costs-S2'!M4+'Sales and Costs-S3'!M4+'Sales and Costs-S4'!M4+'Sales and Costs-S5'!M4</f>
        <v>5590517.609</v>
      </c>
    </row>
    <row r="5">
      <c r="A5" s="11" t="s">
        <v>50</v>
      </c>
      <c r="B5" s="18">
        <f>'Sales and Costs-S1'!B5+'Sales and Costs-S2'!B5+'Sales and Costs-S3'!B5+'Sales and Costs-S4'!B5+'Sales and Costs-S5'!B5</f>
        <v>3310000</v>
      </c>
      <c r="C5" s="18">
        <f>'Sales and Costs-S1'!C5+'Sales and Costs-S2'!C5+'Sales and Costs-S3'!C5+'Sales and Costs-S4'!C5+'Sales and Costs-S5'!C5</f>
        <v>3367849.86</v>
      </c>
      <c r="D5" s="18">
        <f>'Sales and Costs-S1'!D5+'Sales and Costs-S2'!D5+'Sales and Costs-S3'!D5+'Sales and Costs-S4'!D5+'Sales and Costs-S5'!D5</f>
        <v>3426765.468</v>
      </c>
      <c r="E5" s="18">
        <f>'Sales and Costs-S1'!E5+'Sales and Costs-S2'!E5+'Sales and Costs-S3'!E5+'Sales and Costs-S4'!E5+'Sales and Costs-S5'!E5</f>
        <v>3486767.341</v>
      </c>
      <c r="F5" s="18">
        <f>'Sales and Costs-S1'!F5+'Sales and Costs-S2'!F5+'Sales and Costs-S3'!F5+'Sales and Costs-S4'!F5+'Sales and Costs-S5'!F5</f>
        <v>3547876.404</v>
      </c>
      <c r="G5" s="18">
        <f>'Sales and Costs-S1'!G5+'Sales and Costs-S2'!G5+'Sales and Costs-S3'!G5+'Sales and Costs-S4'!G5+'Sales and Costs-S5'!G5</f>
        <v>3610113.997</v>
      </c>
      <c r="H5" s="18">
        <f>'Sales and Costs-S1'!H5+'Sales and Costs-S2'!H5+'Sales and Costs-S3'!H5+'Sales and Costs-S4'!H5+'Sales and Costs-S5'!H5</f>
        <v>3673501.89</v>
      </c>
      <c r="I5" s="18">
        <f>'Sales and Costs-S1'!I5+'Sales and Costs-S2'!I5+'Sales and Costs-S3'!I5+'Sales and Costs-S4'!I5+'Sales and Costs-S5'!I5</f>
        <v>3738062.284</v>
      </c>
      <c r="J5" s="18">
        <f>'Sales and Costs-S1'!J5+'Sales and Costs-S2'!J5+'Sales and Costs-S3'!J5+'Sales and Costs-S4'!J5+'Sales and Costs-S5'!J5</f>
        <v>3803817.825</v>
      </c>
      <c r="K5" s="18">
        <f>'Sales and Costs-S1'!K5+'Sales and Costs-S2'!K5+'Sales and Costs-S3'!K5+'Sales and Costs-S4'!K5+'Sales and Costs-S5'!K5</f>
        <v>3870791.61</v>
      </c>
      <c r="L5" s="18">
        <f>'Sales and Costs-S1'!L5+'Sales and Costs-S2'!L5+'Sales and Costs-S3'!L5+'Sales and Costs-S4'!L5+'Sales and Costs-S5'!L5</f>
        <v>3939007.199</v>
      </c>
      <c r="M5" s="18">
        <f>'Sales and Costs-S1'!M5+'Sales and Costs-S2'!M5+'Sales and Costs-S3'!M5+'Sales and Costs-S4'!M5+'Sales and Costs-S5'!M5</f>
        <v>4008488.623</v>
      </c>
    </row>
    <row r="6">
      <c r="A6" s="15" t="s">
        <v>75</v>
      </c>
      <c r="B6" s="18">
        <f t="shared" ref="B6:M6" si="1">SUM(B3:B5)</f>
        <v>12572800</v>
      </c>
      <c r="C6" s="18">
        <f t="shared" si="1"/>
        <v>12754364.51</v>
      </c>
      <c r="D6" s="18">
        <f t="shared" si="1"/>
        <v>12938983.63</v>
      </c>
      <c r="E6" s="18">
        <f t="shared" si="1"/>
        <v>13126714.06</v>
      </c>
      <c r="F6" s="18">
        <f t="shared" si="1"/>
        <v>13317613.61</v>
      </c>
      <c r="G6" s="18">
        <f t="shared" si="1"/>
        <v>13511741.22</v>
      </c>
      <c r="H6" s="18">
        <f t="shared" si="1"/>
        <v>13709157.01</v>
      </c>
      <c r="I6" s="18">
        <f t="shared" si="1"/>
        <v>13909922.29</v>
      </c>
      <c r="J6" s="18">
        <f t="shared" si="1"/>
        <v>14114099.57</v>
      </c>
      <c r="K6" s="18">
        <f t="shared" si="1"/>
        <v>14321752.62</v>
      </c>
      <c r="L6" s="18">
        <f t="shared" si="1"/>
        <v>14532946.46</v>
      </c>
      <c r="M6" s="18">
        <f t="shared" si="1"/>
        <v>14747747.41</v>
      </c>
    </row>
    <row r="8">
      <c r="A8" s="15" t="s">
        <v>76</v>
      </c>
    </row>
    <row r="9">
      <c r="A9" s="15" t="s">
        <v>48</v>
      </c>
    </row>
    <row r="10">
      <c r="A10" s="11" t="s">
        <v>51</v>
      </c>
      <c r="B10" s="18">
        <f>'Sales and Costs-S1'!B10+'Sales and Costs-S2'!B10+'Sales and Costs-S3'!B10+'Sales and Costs-S4'!B10+'Sales and Costs-S5'!B10</f>
        <v>1390590</v>
      </c>
      <c r="C10" s="18">
        <f>'Sales and Costs-S1'!C10+'Sales and Costs-S2'!C10+'Sales and Costs-S3'!C10+'Sales and Costs-S4'!C10+'Sales and Costs-S5'!C10</f>
        <v>1403829.98</v>
      </c>
      <c r="D10" s="18">
        <f>'Sales and Costs-S1'!D10+'Sales and Costs-S2'!D10+'Sales and Costs-S3'!D10+'Sales and Costs-S4'!D10+'Sales and Costs-S5'!D10</f>
        <v>1417216.931</v>
      </c>
      <c r="E10" s="18">
        <f>'Sales and Costs-S1'!E10+'Sales and Costs-S2'!E10+'Sales and Costs-S3'!E10+'Sales and Costs-S4'!E10+'Sales and Costs-S5'!E10</f>
        <v>1430752.678</v>
      </c>
      <c r="F10" s="18">
        <f>'Sales and Costs-S1'!F10+'Sales and Costs-S2'!F10+'Sales and Costs-S3'!F10+'Sales and Costs-S4'!F10+'Sales and Costs-S5'!F10</f>
        <v>1444439.069</v>
      </c>
      <c r="G10" s="18">
        <f>'Sales and Costs-S1'!G10+'Sales and Costs-S2'!G10+'Sales and Costs-S3'!G10+'Sales and Costs-S4'!G10+'Sales and Costs-S5'!G10</f>
        <v>1458277.978</v>
      </c>
      <c r="H10" s="18">
        <f>'Sales and Costs-S1'!H10+'Sales and Costs-S2'!H10+'Sales and Costs-S3'!H10+'Sales and Costs-S4'!H10+'Sales and Costs-S5'!H10</f>
        <v>1472271.3</v>
      </c>
      <c r="I10" s="18">
        <f>'Sales and Costs-S1'!I10+'Sales and Costs-S2'!I10+'Sales and Costs-S3'!I10+'Sales and Costs-S4'!I10+'Sales and Costs-S5'!I10</f>
        <v>1486420.961</v>
      </c>
      <c r="J10" s="18">
        <f>'Sales and Costs-S1'!J10+'Sales and Costs-S2'!J10+'Sales and Costs-S3'!J10+'Sales and Costs-S4'!J10+'Sales and Costs-S5'!J10</f>
        <v>1500728.909</v>
      </c>
      <c r="K10" s="18">
        <f>'Sales and Costs-S1'!K10+'Sales and Costs-S2'!K10+'Sales and Costs-S3'!K10+'Sales and Costs-S4'!K10+'Sales and Costs-S5'!K10</f>
        <v>1515197.118</v>
      </c>
      <c r="L10" s="18">
        <f>'Sales and Costs-S1'!L10+'Sales and Costs-S2'!L10+'Sales and Costs-S3'!L10+'Sales and Costs-S4'!L10+'Sales and Costs-S5'!L10</f>
        <v>1529827.59</v>
      </c>
      <c r="M10" s="18">
        <f>'Sales and Costs-S1'!M10+'Sales and Costs-S2'!M10+'Sales and Costs-S3'!M10+'Sales and Costs-S4'!M10+'Sales and Costs-S5'!M10</f>
        <v>1544622.354</v>
      </c>
    </row>
    <row r="11">
      <c r="A11" s="11" t="s">
        <v>52</v>
      </c>
      <c r="B11" s="18">
        <f>'Sales and Costs-S1'!B11+'Sales and Costs-S2'!B11+'Sales and Costs-S3'!B11+'Sales and Costs-S4'!B11+'Sales and Costs-S5'!B11</f>
        <v>927060</v>
      </c>
      <c r="C11" s="18">
        <f>'Sales and Costs-S1'!C11+'Sales and Costs-S2'!C11+'Sales and Costs-S3'!C11+'Sales and Costs-S4'!C11+'Sales and Costs-S5'!C11</f>
        <v>935886.6531</v>
      </c>
      <c r="D11" s="18">
        <f>'Sales and Costs-S1'!D11+'Sales and Costs-S2'!D11+'Sales and Costs-S3'!D11+'Sales and Costs-S4'!D11+'Sales and Costs-S5'!D11</f>
        <v>944811.2874</v>
      </c>
      <c r="E11" s="18">
        <f>'Sales and Costs-S1'!E11+'Sales and Costs-S2'!E11+'Sales and Costs-S3'!E11+'Sales and Costs-S4'!E11+'Sales and Costs-S5'!E11</f>
        <v>953835.1189</v>
      </c>
      <c r="F11" s="18">
        <f>'Sales and Costs-S1'!F11+'Sales and Costs-S2'!F11+'Sales and Costs-S3'!F11+'Sales and Costs-S4'!F11+'Sales and Costs-S5'!F11</f>
        <v>962959.3796</v>
      </c>
      <c r="G11" s="18">
        <f>'Sales and Costs-S1'!G11+'Sales and Costs-S2'!G11+'Sales and Costs-S3'!G11+'Sales and Costs-S4'!G11+'Sales and Costs-S5'!G11</f>
        <v>972185.3183</v>
      </c>
      <c r="H11" s="18">
        <f>'Sales and Costs-S1'!H11+'Sales and Costs-S2'!H11+'Sales and Costs-S3'!H11+'Sales and Costs-S4'!H11+'Sales and Costs-S5'!H11</f>
        <v>981514.2002</v>
      </c>
      <c r="I11" s="18">
        <f>'Sales and Costs-S1'!I11+'Sales and Costs-S2'!I11+'Sales and Costs-S3'!I11+'Sales and Costs-S4'!I11+'Sales and Costs-S5'!I11</f>
        <v>990947.3074</v>
      </c>
      <c r="J11" s="18">
        <f>'Sales and Costs-S1'!J11+'Sales and Costs-S2'!J11+'Sales and Costs-S3'!J11+'Sales and Costs-S4'!J11+'Sales and Costs-S5'!J11</f>
        <v>1000485.939</v>
      </c>
      <c r="K11" s="18">
        <f>'Sales and Costs-S1'!K11+'Sales and Costs-S2'!K11+'Sales and Costs-S3'!K11+'Sales and Costs-S4'!K11+'Sales and Costs-S5'!K11</f>
        <v>1010131.412</v>
      </c>
      <c r="L11" s="18">
        <f>'Sales and Costs-S1'!L11+'Sales and Costs-S2'!L11+'Sales and Costs-S3'!L11+'Sales and Costs-S4'!L11+'Sales and Costs-S5'!L11</f>
        <v>1019885.06</v>
      </c>
      <c r="M11" s="18">
        <f>'Sales and Costs-S1'!M11+'Sales and Costs-S2'!M11+'Sales and Costs-S3'!M11+'Sales and Costs-S4'!M11+'Sales and Costs-S5'!M11</f>
        <v>1029748.236</v>
      </c>
    </row>
    <row r="12">
      <c r="A12" s="11" t="s">
        <v>53</v>
      </c>
      <c r="B12" s="18">
        <f>'Sales and Costs-S1'!B12+'Sales and Costs-S2'!B12+'Sales and Costs-S3'!B12+'Sales and Costs-S4'!B12+'Sales and Costs-S5'!B12</f>
        <v>324471</v>
      </c>
      <c r="C12" s="18">
        <f>'Sales and Costs-S1'!C12+'Sales and Costs-S2'!C12+'Sales and Costs-S3'!C12+'Sales and Costs-S4'!C12+'Sales and Costs-S5'!C12</f>
        <v>327560.3286</v>
      </c>
      <c r="D12" s="18">
        <f>'Sales and Costs-S1'!D12+'Sales and Costs-S2'!D12+'Sales and Costs-S3'!D12+'Sales and Costs-S4'!D12+'Sales and Costs-S5'!D12</f>
        <v>330683.9506</v>
      </c>
      <c r="E12" s="18">
        <f>'Sales and Costs-S1'!E12+'Sales and Costs-S2'!E12+'Sales and Costs-S3'!E12+'Sales and Costs-S4'!E12+'Sales and Costs-S5'!E12</f>
        <v>333842.2916</v>
      </c>
      <c r="F12" s="18">
        <f>'Sales and Costs-S1'!F12+'Sales and Costs-S2'!F12+'Sales and Costs-S3'!F12+'Sales and Costs-S4'!F12+'Sales and Costs-S5'!F12</f>
        <v>337035.7829</v>
      </c>
      <c r="G12" s="18">
        <f>'Sales and Costs-S1'!G12+'Sales and Costs-S2'!G12+'Sales and Costs-S3'!G12+'Sales and Costs-S4'!G12+'Sales and Costs-S5'!G12</f>
        <v>340264.8614</v>
      </c>
      <c r="H12" s="18">
        <f>'Sales and Costs-S1'!H12+'Sales and Costs-S2'!H12+'Sales and Costs-S3'!H12+'Sales and Costs-S4'!H12+'Sales and Costs-S5'!H12</f>
        <v>343529.9701</v>
      </c>
      <c r="I12" s="18">
        <f>'Sales and Costs-S1'!I12+'Sales and Costs-S2'!I12+'Sales and Costs-S3'!I12+'Sales and Costs-S4'!I12+'Sales and Costs-S5'!I12</f>
        <v>346831.5576</v>
      </c>
      <c r="J12" s="18">
        <f>'Sales and Costs-S1'!J12+'Sales and Costs-S2'!J12+'Sales and Costs-S3'!J12+'Sales and Costs-S4'!J12+'Sales and Costs-S5'!J12</f>
        <v>350170.0787</v>
      </c>
      <c r="K12" s="18">
        <f>'Sales and Costs-S1'!K12+'Sales and Costs-S2'!K12+'Sales and Costs-S3'!K12+'Sales and Costs-S4'!K12+'Sales and Costs-S5'!K12</f>
        <v>353545.9942</v>
      </c>
      <c r="L12" s="18">
        <f>'Sales and Costs-S1'!L12+'Sales and Costs-S2'!L12+'Sales and Costs-S3'!L12+'Sales and Costs-S4'!L12+'Sales and Costs-S5'!L12</f>
        <v>356959.7711</v>
      </c>
      <c r="M12" s="18">
        <f>'Sales and Costs-S1'!M12+'Sales and Costs-S2'!M12+'Sales and Costs-S3'!M12+'Sales and Costs-S4'!M12+'Sales and Costs-S5'!M12</f>
        <v>360411.8825</v>
      </c>
    </row>
    <row r="13">
      <c r="A13" s="11" t="s">
        <v>54</v>
      </c>
      <c r="B13" s="18">
        <f>'Sales and Costs-S1'!B13+'Sales and Costs-S2'!B13+'Sales and Costs-S3'!B13+'Sales and Costs-S4'!B13+'Sales and Costs-S5'!B13</f>
        <v>463530</v>
      </c>
      <c r="C13" s="18">
        <f>'Sales and Costs-S1'!C13+'Sales and Costs-S2'!C13+'Sales and Costs-S3'!C13+'Sales and Costs-S4'!C13+'Sales and Costs-S5'!C13</f>
        <v>467943.3266</v>
      </c>
      <c r="D13" s="18">
        <f>'Sales and Costs-S1'!D13+'Sales and Costs-S2'!D13+'Sales and Costs-S3'!D13+'Sales and Costs-S4'!D13+'Sales and Costs-S5'!D13</f>
        <v>472405.6437</v>
      </c>
      <c r="E13" s="18">
        <f>'Sales and Costs-S1'!E13+'Sales and Costs-S2'!E13+'Sales and Costs-S3'!E13+'Sales and Costs-S4'!E13+'Sales and Costs-S5'!E13</f>
        <v>476917.5594</v>
      </c>
      <c r="F13" s="18">
        <f>'Sales and Costs-S1'!F13+'Sales and Costs-S2'!F13+'Sales and Costs-S3'!F13+'Sales and Costs-S4'!F13+'Sales and Costs-S5'!F13</f>
        <v>481479.6898</v>
      </c>
      <c r="G13" s="18">
        <f>'Sales and Costs-S1'!G13+'Sales and Costs-S2'!G13+'Sales and Costs-S3'!G13+'Sales and Costs-S4'!G13+'Sales and Costs-S5'!G13</f>
        <v>486092.6592</v>
      </c>
      <c r="H13" s="18">
        <f>'Sales and Costs-S1'!H13+'Sales and Costs-S2'!H13+'Sales and Costs-S3'!H13+'Sales and Costs-S4'!H13+'Sales and Costs-S5'!H13</f>
        <v>490757.1001</v>
      </c>
      <c r="I13" s="18">
        <f>'Sales and Costs-S1'!I13+'Sales and Costs-S2'!I13+'Sales and Costs-S3'!I13+'Sales and Costs-S4'!I13+'Sales and Costs-S5'!I13</f>
        <v>495473.6537</v>
      </c>
      <c r="J13" s="18">
        <f>'Sales and Costs-S1'!J13+'Sales and Costs-S2'!J13+'Sales and Costs-S3'!J13+'Sales and Costs-S4'!J13+'Sales and Costs-S5'!J13</f>
        <v>500242.9696</v>
      </c>
      <c r="K13" s="18">
        <f>'Sales and Costs-S1'!K13+'Sales and Costs-S2'!K13+'Sales and Costs-S3'!K13+'Sales and Costs-S4'!K13+'Sales and Costs-S5'!K13</f>
        <v>505065.706</v>
      </c>
      <c r="L13" s="18">
        <f>'Sales and Costs-S1'!L13+'Sales and Costs-S2'!L13+'Sales and Costs-S3'!L13+'Sales and Costs-S4'!L13+'Sales and Costs-S5'!L13</f>
        <v>509942.5301</v>
      </c>
      <c r="M13" s="18">
        <f>'Sales and Costs-S1'!M13+'Sales and Costs-S2'!M13+'Sales and Costs-S3'!M13+'Sales and Costs-S4'!M13+'Sales and Costs-S5'!M13</f>
        <v>514874.1179</v>
      </c>
    </row>
    <row r="14">
      <c r="A14" s="11" t="s">
        <v>55</v>
      </c>
      <c r="B14" s="18">
        <f>'Sales and Costs-S1'!B14+'Sales and Costs-S2'!B14+'Sales and Costs-S3'!B14+'Sales and Costs-S4'!B14+'Sales and Costs-S5'!B14</f>
        <v>1529649</v>
      </c>
      <c r="C14" s="18">
        <f>'Sales and Costs-S1'!C14+'Sales and Costs-S2'!C14+'Sales and Costs-S3'!C14+'Sales and Costs-S4'!C14+'Sales and Costs-S5'!C14</f>
        <v>1544212.978</v>
      </c>
      <c r="D14" s="18">
        <f>'Sales and Costs-S1'!D14+'Sales and Costs-S2'!D14+'Sales and Costs-S3'!D14+'Sales and Costs-S4'!D14+'Sales and Costs-S5'!D14</f>
        <v>1558938.624</v>
      </c>
      <c r="E14" s="18">
        <f>'Sales and Costs-S1'!E14+'Sales and Costs-S2'!E14+'Sales and Costs-S3'!E14+'Sales and Costs-S4'!E14+'Sales and Costs-S5'!E14</f>
        <v>1573827.946</v>
      </c>
      <c r="F14" s="18">
        <f>'Sales and Costs-S1'!F14+'Sales and Costs-S2'!F14+'Sales and Costs-S3'!F14+'Sales and Costs-S4'!F14+'Sales and Costs-S5'!F14</f>
        <v>1588882.976</v>
      </c>
      <c r="G14" s="18">
        <f>'Sales and Costs-S1'!G14+'Sales and Costs-S2'!G14+'Sales and Costs-S3'!G14+'Sales and Costs-S4'!G14+'Sales and Costs-S5'!G14</f>
        <v>1604105.775</v>
      </c>
      <c r="H14" s="18">
        <f>'Sales and Costs-S1'!H14+'Sales and Costs-S2'!H14+'Sales and Costs-S3'!H14+'Sales and Costs-S4'!H14+'Sales and Costs-S5'!H14</f>
        <v>1619498.43</v>
      </c>
      <c r="I14" s="18">
        <f>'Sales and Costs-S1'!I14+'Sales and Costs-S2'!I14+'Sales and Costs-S3'!I14+'Sales and Costs-S4'!I14+'Sales and Costs-S5'!I14</f>
        <v>1635063.057</v>
      </c>
      <c r="J14" s="18">
        <f>'Sales and Costs-S1'!J14+'Sales and Costs-S2'!J14+'Sales and Costs-S3'!J14+'Sales and Costs-S4'!J14+'Sales and Costs-S5'!J14</f>
        <v>1650801.8</v>
      </c>
      <c r="K14" s="18">
        <f>'Sales and Costs-S1'!K14+'Sales and Costs-S2'!K14+'Sales and Costs-S3'!K14+'Sales and Costs-S4'!K14+'Sales and Costs-S5'!K14</f>
        <v>1666716.83</v>
      </c>
      <c r="L14" s="18">
        <f>'Sales and Costs-S1'!L14+'Sales and Costs-S2'!L14+'Sales and Costs-S3'!L14+'Sales and Costs-S4'!L14+'Sales and Costs-S5'!L14</f>
        <v>1682810.349</v>
      </c>
      <c r="M14" s="18">
        <f>'Sales and Costs-S1'!M14+'Sales and Costs-S2'!M14+'Sales and Costs-S3'!M14+'Sales and Costs-S4'!M14+'Sales and Costs-S5'!M14</f>
        <v>1699084.589</v>
      </c>
    </row>
    <row r="16">
      <c r="A16" s="15" t="s">
        <v>49</v>
      </c>
    </row>
    <row r="17">
      <c r="A17" s="2" t="s">
        <v>51</v>
      </c>
      <c r="B17" s="18">
        <f>'Sales and Costs-S1'!B17+'Sales and Costs-S2'!B17+'Sales and Costs-S3'!B17+'Sales and Costs-S4'!B17+'Sales and Costs-S5'!B17</f>
        <v>925500</v>
      </c>
      <c r="C17" s="18">
        <f>'Sales and Costs-S1'!C17+'Sales and Costs-S2'!C17+'Sales and Costs-S3'!C17+'Sales and Costs-S4'!C17+'Sales and Costs-S5'!C17</f>
        <v>941416.2762</v>
      </c>
      <c r="D17" s="18">
        <f>'Sales and Costs-S1'!D17+'Sales and Costs-S2'!D17+'Sales and Costs-S3'!D17+'Sales and Costs-S4'!D17+'Sales and Costs-S5'!D17</f>
        <v>957632.3453</v>
      </c>
      <c r="E17" s="18">
        <f>'Sales and Costs-S1'!E17+'Sales and Costs-S2'!E17+'Sales and Costs-S3'!E17+'Sales and Costs-S4'!E17+'Sales and Costs-S5'!E17</f>
        <v>974154.2257</v>
      </c>
      <c r="F17" s="18">
        <f>'Sales and Costs-S1'!F17+'Sales and Costs-S2'!F17+'Sales and Costs-S3'!F17+'Sales and Costs-S4'!F17+'Sales and Costs-S5'!F17</f>
        <v>990988.0618</v>
      </c>
      <c r="G17" s="18">
        <f>'Sales and Costs-S1'!G17+'Sales and Costs-S2'!G17+'Sales and Costs-S3'!G17+'Sales and Costs-S4'!G17+'Sales and Costs-S5'!G17</f>
        <v>1008140.126</v>
      </c>
      <c r="H17" s="18">
        <f>'Sales and Costs-S1'!H17+'Sales and Costs-S2'!H17+'Sales and Costs-S3'!H17+'Sales and Costs-S4'!H17+'Sales and Costs-S5'!H17</f>
        <v>1025616.824</v>
      </c>
      <c r="I17" s="18">
        <f>'Sales and Costs-S1'!I17+'Sales and Costs-S2'!I17+'Sales and Costs-S3'!I17+'Sales and Costs-S4'!I17+'Sales and Costs-S5'!I17</f>
        <v>1043424.694</v>
      </c>
      <c r="J17" s="18">
        <f>'Sales and Costs-S1'!J17+'Sales and Costs-S2'!J17+'Sales and Costs-S3'!J17+'Sales and Costs-S4'!J17+'Sales and Costs-S5'!J17</f>
        <v>1061570.41</v>
      </c>
      <c r="K17" s="18">
        <f>'Sales and Costs-S1'!K17+'Sales and Costs-S2'!K17+'Sales and Costs-S3'!K17+'Sales and Costs-S4'!K17+'Sales and Costs-S5'!K17</f>
        <v>1080060.791</v>
      </c>
      <c r="L17" s="18">
        <f>'Sales and Costs-S1'!L17+'Sales and Costs-S2'!L17+'Sales and Costs-S3'!L17+'Sales and Costs-S4'!L17+'Sales and Costs-S5'!L17</f>
        <v>1098902.793</v>
      </c>
      <c r="M17" s="18">
        <f>'Sales and Costs-S1'!M17+'Sales and Costs-S2'!M17+'Sales and Costs-S3'!M17+'Sales and Costs-S4'!M17+'Sales and Costs-S5'!M17</f>
        <v>1118103.522</v>
      </c>
    </row>
    <row r="18">
      <c r="A18" s="2" t="s">
        <v>52</v>
      </c>
      <c r="B18" s="18">
        <f>'Sales and Costs-S1'!B18+'Sales and Costs-S2'!B18+'Sales and Costs-S3'!B18+'Sales and Costs-S4'!B18+'Sales and Costs-S5'!B18</f>
        <v>925500</v>
      </c>
      <c r="C18" s="18">
        <f>'Sales and Costs-S1'!C18+'Sales and Costs-S2'!C18+'Sales and Costs-S3'!C18+'Sales and Costs-S4'!C18+'Sales and Costs-S5'!C18</f>
        <v>941416.2762</v>
      </c>
      <c r="D18" s="18">
        <f>'Sales and Costs-S1'!D18+'Sales and Costs-S2'!D18+'Sales and Costs-S3'!D18+'Sales and Costs-S4'!D18+'Sales and Costs-S5'!D18</f>
        <v>957632.3453</v>
      </c>
      <c r="E18" s="18">
        <f>'Sales and Costs-S1'!E18+'Sales and Costs-S2'!E18+'Sales and Costs-S3'!E18+'Sales and Costs-S4'!E18+'Sales and Costs-S5'!E18</f>
        <v>974154.2257</v>
      </c>
      <c r="F18" s="18">
        <f>'Sales and Costs-S1'!F18+'Sales and Costs-S2'!F18+'Sales and Costs-S3'!F18+'Sales and Costs-S4'!F18+'Sales and Costs-S5'!F18</f>
        <v>990988.0618</v>
      </c>
      <c r="G18" s="18">
        <f>'Sales and Costs-S1'!G18+'Sales and Costs-S2'!G18+'Sales and Costs-S3'!G18+'Sales and Costs-S4'!G18+'Sales and Costs-S5'!G18</f>
        <v>1008140.126</v>
      </c>
      <c r="H18" s="18">
        <f>'Sales and Costs-S1'!H18+'Sales and Costs-S2'!H18+'Sales and Costs-S3'!H18+'Sales and Costs-S4'!H18+'Sales and Costs-S5'!H18</f>
        <v>1025616.824</v>
      </c>
      <c r="I18" s="18">
        <f>'Sales and Costs-S1'!I18+'Sales and Costs-S2'!I18+'Sales and Costs-S3'!I18+'Sales and Costs-S4'!I18+'Sales and Costs-S5'!I18</f>
        <v>1043424.694</v>
      </c>
      <c r="J18" s="18">
        <f>'Sales and Costs-S1'!J18+'Sales and Costs-S2'!J18+'Sales and Costs-S3'!J18+'Sales and Costs-S4'!J18+'Sales and Costs-S5'!J18</f>
        <v>1061570.41</v>
      </c>
      <c r="K18" s="18">
        <f>'Sales and Costs-S1'!K18+'Sales and Costs-S2'!K18+'Sales and Costs-S3'!K18+'Sales and Costs-S4'!K18+'Sales and Costs-S5'!K18</f>
        <v>1080060.791</v>
      </c>
      <c r="L18" s="18">
        <f>'Sales and Costs-S1'!L18+'Sales and Costs-S2'!L18+'Sales and Costs-S3'!L18+'Sales and Costs-S4'!L18+'Sales and Costs-S5'!L18</f>
        <v>1098902.793</v>
      </c>
      <c r="M18" s="18">
        <f>'Sales and Costs-S1'!M18+'Sales and Costs-S2'!M18+'Sales and Costs-S3'!M18+'Sales and Costs-S4'!M18+'Sales and Costs-S5'!M18</f>
        <v>1118103.522</v>
      </c>
    </row>
    <row r="19">
      <c r="A19" s="2" t="s">
        <v>53</v>
      </c>
      <c r="B19" s="18">
        <f>'Sales and Costs-S1'!B19+'Sales and Costs-S2'!B19+'Sales and Costs-S3'!B19+'Sales and Costs-S4'!B19+'Sales and Costs-S5'!B19</f>
        <v>925500</v>
      </c>
      <c r="C19" s="18">
        <f>'Sales and Costs-S1'!C19+'Sales and Costs-S2'!C19+'Sales and Costs-S3'!C19+'Sales and Costs-S4'!C19+'Sales and Costs-S5'!C19</f>
        <v>941416.2762</v>
      </c>
      <c r="D19" s="18">
        <f>'Sales and Costs-S1'!D19+'Sales and Costs-S2'!D19+'Sales and Costs-S3'!D19+'Sales and Costs-S4'!D19+'Sales and Costs-S5'!D19</f>
        <v>957632.3453</v>
      </c>
      <c r="E19" s="18">
        <f>'Sales and Costs-S1'!E19+'Sales and Costs-S2'!E19+'Sales and Costs-S3'!E19+'Sales and Costs-S4'!E19+'Sales and Costs-S5'!E19</f>
        <v>974154.2257</v>
      </c>
      <c r="F19" s="18">
        <f>'Sales and Costs-S1'!F19+'Sales and Costs-S2'!F19+'Sales and Costs-S3'!F19+'Sales and Costs-S4'!F19+'Sales and Costs-S5'!F19</f>
        <v>990988.0618</v>
      </c>
      <c r="G19" s="18">
        <f>'Sales and Costs-S1'!G19+'Sales and Costs-S2'!G19+'Sales and Costs-S3'!G19+'Sales and Costs-S4'!G19+'Sales and Costs-S5'!G19</f>
        <v>1008140.126</v>
      </c>
      <c r="H19" s="18">
        <f>'Sales and Costs-S1'!H19+'Sales and Costs-S2'!H19+'Sales and Costs-S3'!H19+'Sales and Costs-S4'!H19+'Sales and Costs-S5'!H19</f>
        <v>1025616.824</v>
      </c>
      <c r="I19" s="18">
        <f>'Sales and Costs-S1'!I19+'Sales and Costs-S2'!I19+'Sales and Costs-S3'!I19+'Sales and Costs-S4'!I19+'Sales and Costs-S5'!I19</f>
        <v>1043424.694</v>
      </c>
      <c r="J19" s="18">
        <f>'Sales and Costs-S1'!J19+'Sales and Costs-S2'!J19+'Sales and Costs-S3'!J19+'Sales and Costs-S4'!J19+'Sales and Costs-S5'!J19</f>
        <v>1061570.41</v>
      </c>
      <c r="K19" s="18">
        <f>'Sales and Costs-S1'!K19+'Sales and Costs-S2'!K19+'Sales and Costs-S3'!K19+'Sales and Costs-S4'!K19+'Sales and Costs-S5'!K19</f>
        <v>1080060.791</v>
      </c>
      <c r="L19" s="18">
        <f>'Sales and Costs-S1'!L19+'Sales and Costs-S2'!L19+'Sales and Costs-S3'!L19+'Sales and Costs-S4'!L19+'Sales and Costs-S5'!L19</f>
        <v>1098902.793</v>
      </c>
      <c r="M19" s="18">
        <f>'Sales and Costs-S1'!M19+'Sales and Costs-S2'!M19+'Sales and Costs-S3'!M19+'Sales and Costs-S4'!M19+'Sales and Costs-S5'!M19</f>
        <v>1118103.522</v>
      </c>
    </row>
    <row r="20">
      <c r="A20" s="2" t="s">
        <v>54</v>
      </c>
      <c r="B20" s="18">
        <f>'Sales and Costs-S1'!B20+'Sales and Costs-S2'!B20+'Sales and Costs-S3'!B20+'Sales and Costs-S4'!B20+'Sales and Costs-S5'!B20</f>
        <v>925500</v>
      </c>
      <c r="C20" s="18">
        <f>'Sales and Costs-S1'!C20+'Sales and Costs-S2'!C20+'Sales and Costs-S3'!C20+'Sales and Costs-S4'!C20+'Sales and Costs-S5'!C20</f>
        <v>941416.2762</v>
      </c>
      <c r="D20" s="18">
        <f>'Sales and Costs-S1'!D20+'Sales and Costs-S2'!D20+'Sales and Costs-S3'!D20+'Sales and Costs-S4'!D20+'Sales and Costs-S5'!D20</f>
        <v>957632.3453</v>
      </c>
      <c r="E20" s="18">
        <f>'Sales and Costs-S1'!E20+'Sales and Costs-S2'!E20+'Sales and Costs-S3'!E20+'Sales and Costs-S4'!E20+'Sales and Costs-S5'!E20</f>
        <v>974154.2257</v>
      </c>
      <c r="F20" s="18">
        <f>'Sales and Costs-S1'!F20+'Sales and Costs-S2'!F20+'Sales and Costs-S3'!F20+'Sales and Costs-S4'!F20+'Sales and Costs-S5'!F20</f>
        <v>990988.0618</v>
      </c>
      <c r="G20" s="18">
        <f>'Sales and Costs-S1'!G20+'Sales and Costs-S2'!G20+'Sales and Costs-S3'!G20+'Sales and Costs-S4'!G20+'Sales and Costs-S5'!G20</f>
        <v>1008140.126</v>
      </c>
      <c r="H20" s="18">
        <f>'Sales and Costs-S1'!H20+'Sales and Costs-S2'!H20+'Sales and Costs-S3'!H20+'Sales and Costs-S4'!H20+'Sales and Costs-S5'!H20</f>
        <v>1025616.824</v>
      </c>
      <c r="I20" s="18">
        <f>'Sales and Costs-S1'!I20+'Sales and Costs-S2'!I20+'Sales and Costs-S3'!I20+'Sales and Costs-S4'!I20+'Sales and Costs-S5'!I20</f>
        <v>1043424.694</v>
      </c>
      <c r="J20" s="18">
        <f>'Sales and Costs-S1'!J20+'Sales and Costs-S2'!J20+'Sales and Costs-S3'!J20+'Sales and Costs-S4'!J20+'Sales and Costs-S5'!J20</f>
        <v>1061570.41</v>
      </c>
      <c r="K20" s="18">
        <f>'Sales and Costs-S1'!K20+'Sales and Costs-S2'!K20+'Sales and Costs-S3'!K20+'Sales and Costs-S4'!K20+'Sales and Costs-S5'!K20</f>
        <v>1080060.791</v>
      </c>
      <c r="L20" s="18">
        <f>'Sales and Costs-S1'!L20+'Sales and Costs-S2'!L20+'Sales and Costs-S3'!L20+'Sales and Costs-S4'!L20+'Sales and Costs-S5'!L20</f>
        <v>1098902.793</v>
      </c>
      <c r="M20" s="18">
        <f>'Sales and Costs-S1'!M20+'Sales and Costs-S2'!M20+'Sales and Costs-S3'!M20+'Sales and Costs-S4'!M20+'Sales and Costs-S5'!M20</f>
        <v>1118103.522</v>
      </c>
    </row>
    <row r="21">
      <c r="A21" s="2" t="s">
        <v>55</v>
      </c>
      <c r="B21" s="18">
        <f>'Sales and Costs-S1'!B21+'Sales and Costs-S2'!B21+'Sales and Costs-S3'!B21+'Sales and Costs-S4'!B21+'Sales and Costs-S5'!B21</f>
        <v>925500</v>
      </c>
      <c r="C21" s="18">
        <f>'Sales and Costs-S1'!C21+'Sales and Costs-S2'!C21+'Sales and Costs-S3'!C21+'Sales and Costs-S4'!C21+'Sales and Costs-S5'!C21</f>
        <v>941416.2762</v>
      </c>
      <c r="D21" s="18">
        <f>'Sales and Costs-S1'!D21+'Sales and Costs-S2'!D21+'Sales and Costs-S3'!D21+'Sales and Costs-S4'!D21+'Sales and Costs-S5'!D21</f>
        <v>957632.3453</v>
      </c>
      <c r="E21" s="18">
        <f>'Sales and Costs-S1'!E21+'Sales and Costs-S2'!E21+'Sales and Costs-S3'!E21+'Sales and Costs-S4'!E21+'Sales and Costs-S5'!E21</f>
        <v>974154.2257</v>
      </c>
      <c r="F21" s="18">
        <f>'Sales and Costs-S1'!F21+'Sales and Costs-S2'!F21+'Sales and Costs-S3'!F21+'Sales and Costs-S4'!F21+'Sales and Costs-S5'!F21</f>
        <v>990988.0618</v>
      </c>
      <c r="G21" s="18">
        <f>'Sales and Costs-S1'!G21+'Sales and Costs-S2'!G21+'Sales and Costs-S3'!G21+'Sales and Costs-S4'!G21+'Sales and Costs-S5'!G21</f>
        <v>1008140.126</v>
      </c>
      <c r="H21" s="18">
        <f>'Sales and Costs-S1'!H21+'Sales and Costs-S2'!H21+'Sales and Costs-S3'!H21+'Sales and Costs-S4'!H21+'Sales and Costs-S5'!H21</f>
        <v>1025616.824</v>
      </c>
      <c r="I21" s="18">
        <f>'Sales and Costs-S1'!I21+'Sales and Costs-S2'!I21+'Sales and Costs-S3'!I21+'Sales and Costs-S4'!I21+'Sales and Costs-S5'!I21</f>
        <v>1043424.694</v>
      </c>
      <c r="J21" s="18">
        <f>'Sales and Costs-S1'!J21+'Sales and Costs-S2'!J21+'Sales and Costs-S3'!J21+'Sales and Costs-S4'!J21+'Sales and Costs-S5'!J21</f>
        <v>1061570.41</v>
      </c>
      <c r="K21" s="18">
        <f>'Sales and Costs-S1'!K21+'Sales and Costs-S2'!K21+'Sales and Costs-S3'!K21+'Sales and Costs-S4'!K21+'Sales and Costs-S5'!K21</f>
        <v>1080060.791</v>
      </c>
      <c r="L21" s="18">
        <f>'Sales and Costs-S1'!L21+'Sales and Costs-S2'!L21+'Sales and Costs-S3'!L21+'Sales and Costs-S4'!L21+'Sales and Costs-S5'!L21</f>
        <v>1098902.793</v>
      </c>
      <c r="M21" s="18">
        <f>'Sales and Costs-S1'!M21+'Sales and Costs-S2'!M21+'Sales and Costs-S3'!M21+'Sales and Costs-S4'!M21+'Sales and Costs-S5'!M21</f>
        <v>1118103.522</v>
      </c>
    </row>
    <row r="23">
      <c r="A23" s="15" t="s">
        <v>50</v>
      </c>
    </row>
    <row r="24">
      <c r="A24" s="2" t="s">
        <v>51</v>
      </c>
      <c r="B24" s="18">
        <f>'Sales and Costs-S1'!B24+'Sales and Costs-S2'!B24+'Sales and Costs-S3'!B24+'Sales and Costs-S4'!B24+'Sales and Costs-S5'!B24</f>
        <v>1158500</v>
      </c>
      <c r="C24" s="18">
        <f>'Sales and Costs-S1'!C24+'Sales and Costs-S2'!C24+'Sales and Costs-S3'!C24+'Sales and Costs-S4'!C24+'Sales and Costs-S5'!C24</f>
        <v>1178747.451</v>
      </c>
      <c r="D24" s="18">
        <f>'Sales and Costs-S1'!D24+'Sales and Costs-S2'!D24+'Sales and Costs-S3'!D24+'Sales and Costs-S4'!D24+'Sales and Costs-S5'!D24</f>
        <v>1199367.914</v>
      </c>
      <c r="E24" s="18">
        <f>'Sales and Costs-S1'!E24+'Sales and Costs-S2'!E24+'Sales and Costs-S3'!E24+'Sales and Costs-S4'!E24+'Sales and Costs-S5'!E24</f>
        <v>1220368.569</v>
      </c>
      <c r="F24" s="18">
        <f>'Sales and Costs-S1'!F24+'Sales and Costs-S2'!F24+'Sales and Costs-S3'!F24+'Sales and Costs-S4'!F24+'Sales and Costs-S5'!F24</f>
        <v>1241756.741</v>
      </c>
      <c r="G24" s="18">
        <f>'Sales and Costs-S1'!G24+'Sales and Costs-S2'!G24+'Sales and Costs-S3'!G24+'Sales and Costs-S4'!G24+'Sales and Costs-S5'!G24</f>
        <v>1263539.899</v>
      </c>
      <c r="H24" s="18">
        <f>'Sales and Costs-S1'!H24+'Sales and Costs-S2'!H24+'Sales and Costs-S3'!H24+'Sales and Costs-S4'!H24+'Sales and Costs-S5'!H24</f>
        <v>1285725.662</v>
      </c>
      <c r="I24" s="18">
        <f>'Sales and Costs-S1'!I24+'Sales and Costs-S2'!I24+'Sales and Costs-S3'!I24+'Sales and Costs-S4'!I24+'Sales and Costs-S5'!I24</f>
        <v>1308321.8</v>
      </c>
      <c r="J24" s="18">
        <f>'Sales and Costs-S1'!J24+'Sales and Costs-S2'!J24+'Sales and Costs-S3'!J24+'Sales and Costs-S4'!J24+'Sales and Costs-S5'!J24</f>
        <v>1331336.239</v>
      </c>
      <c r="K24" s="18">
        <f>'Sales and Costs-S1'!K24+'Sales and Costs-S2'!K24+'Sales and Costs-S3'!K24+'Sales and Costs-S4'!K24+'Sales and Costs-S5'!K24</f>
        <v>1354777.064</v>
      </c>
      <c r="L24" s="18">
        <f>'Sales and Costs-S1'!L24+'Sales and Costs-S2'!L24+'Sales and Costs-S3'!L24+'Sales and Costs-S4'!L24+'Sales and Costs-S5'!L24</f>
        <v>1378652.52</v>
      </c>
      <c r="M24" s="18">
        <f>'Sales and Costs-S1'!M24+'Sales and Costs-S2'!M24+'Sales and Costs-S3'!M24+'Sales and Costs-S4'!M24+'Sales and Costs-S5'!M24</f>
        <v>1402971.018</v>
      </c>
    </row>
    <row r="25">
      <c r="A25" s="2" t="s">
        <v>52</v>
      </c>
      <c r="B25" s="18">
        <f>'Sales and Costs-S1'!B25+'Sales and Costs-S2'!B25+'Sales and Costs-S3'!B25+'Sales and Costs-S4'!B25+'Sales and Costs-S5'!B25</f>
        <v>926800</v>
      </c>
      <c r="C25" s="18">
        <f>'Sales and Costs-S1'!C25+'Sales and Costs-S2'!C25+'Sales and Costs-S3'!C25+'Sales and Costs-S4'!C25+'Sales and Costs-S5'!C25</f>
        <v>942997.9608</v>
      </c>
      <c r="D25" s="18">
        <f>'Sales and Costs-S1'!D25+'Sales and Costs-S2'!D25+'Sales and Costs-S3'!D25+'Sales and Costs-S4'!D25+'Sales and Costs-S5'!D25</f>
        <v>959494.3312</v>
      </c>
      <c r="E25" s="18">
        <f>'Sales and Costs-S1'!E25+'Sales and Costs-S2'!E25+'Sales and Costs-S3'!E25+'Sales and Costs-S4'!E25+'Sales and Costs-S5'!E25</f>
        <v>976294.8556</v>
      </c>
      <c r="F25" s="18">
        <f>'Sales and Costs-S1'!F25+'Sales and Costs-S2'!F25+'Sales and Costs-S3'!F25+'Sales and Costs-S4'!F25+'Sales and Costs-S5'!F25</f>
        <v>993405.3931</v>
      </c>
      <c r="G25" s="18">
        <f>'Sales and Costs-S1'!G25+'Sales and Costs-S2'!G25+'Sales and Costs-S3'!G25+'Sales and Costs-S4'!G25+'Sales and Costs-S5'!G25</f>
        <v>1010831.919</v>
      </c>
      <c r="H25" s="18">
        <f>'Sales and Costs-S1'!H25+'Sales and Costs-S2'!H25+'Sales and Costs-S3'!H25+'Sales and Costs-S4'!H25+'Sales and Costs-S5'!H25</f>
        <v>1028580.529</v>
      </c>
      <c r="I25" s="18">
        <f>'Sales and Costs-S1'!I25+'Sales and Costs-S2'!I25+'Sales and Costs-S3'!I25+'Sales and Costs-S4'!I25+'Sales and Costs-S5'!I25</f>
        <v>1046657.44</v>
      </c>
      <c r="J25" s="18">
        <f>'Sales and Costs-S1'!J25+'Sales and Costs-S2'!J25+'Sales and Costs-S3'!J25+'Sales and Costs-S4'!J25+'Sales and Costs-S5'!J25</f>
        <v>1065068.991</v>
      </c>
      <c r="K25" s="18">
        <f>'Sales and Costs-S1'!K25+'Sales and Costs-S2'!K25+'Sales and Costs-S3'!K25+'Sales and Costs-S4'!K25+'Sales and Costs-S5'!K25</f>
        <v>1083821.651</v>
      </c>
      <c r="L25" s="18">
        <f>'Sales and Costs-S1'!L25+'Sales and Costs-S2'!L25+'Sales and Costs-S3'!L25+'Sales and Costs-S4'!L25+'Sales and Costs-S5'!L25</f>
        <v>1102922.016</v>
      </c>
      <c r="M25" s="18">
        <f>'Sales and Costs-S1'!M25+'Sales and Costs-S2'!M25+'Sales and Costs-S3'!M25+'Sales and Costs-S4'!M25+'Sales and Costs-S5'!M25</f>
        <v>1122376.814</v>
      </c>
    </row>
    <row r="26">
      <c r="A26" s="2" t="s">
        <v>53</v>
      </c>
      <c r="B26" s="18">
        <f>'Sales and Costs-S1'!B26+'Sales and Costs-S2'!B26+'Sales and Costs-S3'!B26+'Sales and Costs-S4'!B26+'Sales and Costs-S5'!B26</f>
        <v>165500</v>
      </c>
      <c r="C26" s="18">
        <f>'Sales and Costs-S1'!C26+'Sales and Costs-S2'!C26+'Sales and Costs-S3'!C26+'Sales and Costs-S4'!C26+'Sales and Costs-S5'!C26</f>
        <v>168392.493</v>
      </c>
      <c r="D26" s="18">
        <f>'Sales and Costs-S1'!D26+'Sales and Costs-S2'!D26+'Sales and Costs-S3'!D26+'Sales and Costs-S4'!D26+'Sales and Costs-S5'!D26</f>
        <v>171338.2734</v>
      </c>
      <c r="E26" s="18">
        <f>'Sales and Costs-S1'!E26+'Sales and Costs-S2'!E26+'Sales and Costs-S3'!E26+'Sales and Costs-S4'!E26+'Sales and Costs-S5'!E26</f>
        <v>174338.3671</v>
      </c>
      <c r="F26" s="18">
        <f>'Sales and Costs-S1'!F26+'Sales and Costs-S2'!F26+'Sales and Costs-S3'!F26+'Sales and Costs-S4'!F26+'Sales and Costs-S5'!F26</f>
        <v>177393.8202</v>
      </c>
      <c r="G26" s="18">
        <f>'Sales and Costs-S1'!G26+'Sales and Costs-S2'!G26+'Sales and Costs-S3'!G26+'Sales and Costs-S4'!G26+'Sales and Costs-S5'!G26</f>
        <v>180505.6999</v>
      </c>
      <c r="H26" s="18">
        <f>'Sales and Costs-S1'!H26+'Sales and Costs-S2'!H26+'Sales and Costs-S3'!H26+'Sales and Costs-S4'!H26+'Sales and Costs-S5'!H26</f>
        <v>183675.0945</v>
      </c>
      <c r="I26" s="18">
        <f>'Sales and Costs-S1'!I26+'Sales and Costs-S2'!I26+'Sales and Costs-S3'!I26+'Sales and Costs-S4'!I26+'Sales and Costs-S5'!I26</f>
        <v>186903.1142</v>
      </c>
      <c r="J26" s="18">
        <f>'Sales and Costs-S1'!J26+'Sales and Costs-S2'!J26+'Sales and Costs-S3'!J26+'Sales and Costs-S4'!J26+'Sales and Costs-S5'!J26</f>
        <v>190190.8912</v>
      </c>
      <c r="K26" s="18">
        <f>'Sales and Costs-S1'!K26+'Sales and Costs-S2'!K26+'Sales and Costs-S3'!K26+'Sales and Costs-S4'!K26+'Sales and Costs-S5'!K26</f>
        <v>193539.5805</v>
      </c>
      <c r="L26" s="18">
        <f>'Sales and Costs-S1'!L26+'Sales and Costs-S2'!L26+'Sales and Costs-S3'!L26+'Sales and Costs-S4'!L26+'Sales and Costs-S5'!L26</f>
        <v>196950.36</v>
      </c>
      <c r="M26" s="18">
        <f>'Sales and Costs-S1'!M26+'Sales and Costs-S2'!M26+'Sales and Costs-S3'!M26+'Sales and Costs-S4'!M26+'Sales and Costs-S5'!M26</f>
        <v>200424.4311</v>
      </c>
    </row>
    <row r="27">
      <c r="A27" s="2" t="s">
        <v>54</v>
      </c>
      <c r="B27" s="18">
        <f>'Sales and Costs-S1'!B27+'Sales and Costs-S2'!B27+'Sales and Costs-S3'!B27+'Sales and Costs-S4'!B27+'Sales and Costs-S5'!B27</f>
        <v>397200</v>
      </c>
      <c r="C27" s="18">
        <f>'Sales and Costs-S1'!C27+'Sales and Costs-S2'!C27+'Sales and Costs-S3'!C27+'Sales and Costs-S4'!C27+'Sales and Costs-S5'!C27</f>
        <v>404141.9832</v>
      </c>
      <c r="D27" s="18">
        <f>'Sales and Costs-S1'!D27+'Sales and Costs-S2'!D27+'Sales and Costs-S3'!D27+'Sales and Costs-S4'!D27+'Sales and Costs-S5'!D27</f>
        <v>411211.8562</v>
      </c>
      <c r="E27" s="18">
        <f>'Sales and Costs-S1'!E27+'Sales and Costs-S2'!E27+'Sales and Costs-S3'!E27+'Sales and Costs-S4'!E27+'Sales and Costs-S5'!E27</f>
        <v>418412.081</v>
      </c>
      <c r="F27" s="18">
        <f>'Sales and Costs-S1'!F27+'Sales and Costs-S2'!F27+'Sales and Costs-S3'!F27+'Sales and Costs-S4'!F27+'Sales and Costs-S5'!F27</f>
        <v>425745.1685</v>
      </c>
      <c r="G27" s="18">
        <f>'Sales and Costs-S1'!G27+'Sales and Costs-S2'!G27+'Sales and Costs-S3'!G27+'Sales and Costs-S4'!G27+'Sales and Costs-S5'!G27</f>
        <v>433213.6797</v>
      </c>
      <c r="H27" s="18">
        <f>'Sales and Costs-S1'!H27+'Sales and Costs-S2'!H27+'Sales and Costs-S3'!H27+'Sales and Costs-S4'!H27+'Sales and Costs-S5'!H27</f>
        <v>440820.2268</v>
      </c>
      <c r="I27" s="18">
        <f>'Sales and Costs-S1'!I27+'Sales and Costs-S2'!I27+'Sales and Costs-S3'!I27+'Sales and Costs-S4'!I27+'Sales and Costs-S5'!I27</f>
        <v>448567.4741</v>
      </c>
      <c r="J27" s="18">
        <f>'Sales and Costs-S1'!J27+'Sales and Costs-S2'!J27+'Sales and Costs-S3'!J27+'Sales and Costs-S4'!J27+'Sales and Costs-S5'!J27</f>
        <v>456458.139</v>
      </c>
      <c r="K27" s="18">
        <f>'Sales and Costs-S1'!K27+'Sales and Costs-S2'!K27+'Sales and Costs-S3'!K27+'Sales and Costs-S4'!K27+'Sales and Costs-S5'!K27</f>
        <v>464494.9932</v>
      </c>
      <c r="L27" s="18">
        <f>'Sales and Costs-S1'!L27+'Sales and Costs-S2'!L27+'Sales and Costs-S3'!L27+'Sales and Costs-S4'!L27+'Sales and Costs-S5'!L27</f>
        <v>472680.8639</v>
      </c>
      <c r="M27" s="18">
        <f>'Sales and Costs-S1'!M27+'Sales and Costs-S2'!M27+'Sales and Costs-S3'!M27+'Sales and Costs-S4'!M27+'Sales and Costs-S5'!M27</f>
        <v>481018.6347</v>
      </c>
    </row>
    <row r="28">
      <c r="A28" s="2" t="s">
        <v>55</v>
      </c>
      <c r="B28" s="18">
        <f>'Sales and Costs-S1'!B28+'Sales and Costs-S2'!B28+'Sales and Costs-S3'!B28+'Sales and Costs-S4'!B28+'Sales and Costs-S5'!B28</f>
        <v>662000</v>
      </c>
      <c r="C28" s="18">
        <f>'Sales and Costs-S1'!C28+'Sales and Costs-S2'!C28+'Sales and Costs-S3'!C28+'Sales and Costs-S4'!C28+'Sales and Costs-S5'!C28</f>
        <v>673569.972</v>
      </c>
      <c r="D28" s="18">
        <f>'Sales and Costs-S1'!D28+'Sales and Costs-S2'!D28+'Sales and Costs-S3'!D28+'Sales and Costs-S4'!D28+'Sales and Costs-S5'!D28</f>
        <v>685353.0937</v>
      </c>
      <c r="E28" s="18">
        <f>'Sales and Costs-S1'!E28+'Sales and Costs-S2'!E28+'Sales and Costs-S3'!E28+'Sales and Costs-S4'!E28+'Sales and Costs-S5'!E28</f>
        <v>697353.4683</v>
      </c>
      <c r="F28" s="18">
        <f>'Sales and Costs-S1'!F28+'Sales and Costs-S2'!F28+'Sales and Costs-S3'!F28+'Sales and Costs-S4'!F28+'Sales and Costs-S5'!F28</f>
        <v>709575.2808</v>
      </c>
      <c r="G28" s="18">
        <f>'Sales and Costs-S1'!G28+'Sales and Costs-S2'!G28+'Sales and Costs-S3'!G28+'Sales and Costs-S4'!G28+'Sales and Costs-S5'!G28</f>
        <v>722022.7995</v>
      </c>
      <c r="H28" s="18">
        <f>'Sales and Costs-S1'!H28+'Sales and Costs-S2'!H28+'Sales and Costs-S3'!H28+'Sales and Costs-S4'!H28+'Sales and Costs-S5'!H28</f>
        <v>734700.3781</v>
      </c>
      <c r="I28" s="18">
        <f>'Sales and Costs-S1'!I28+'Sales and Costs-S2'!I28+'Sales and Costs-S3'!I28+'Sales and Costs-S4'!I28+'Sales and Costs-S5'!I28</f>
        <v>747612.4569</v>
      </c>
      <c r="J28" s="18">
        <f>'Sales and Costs-S1'!J28+'Sales and Costs-S2'!J28+'Sales and Costs-S3'!J28+'Sales and Costs-S4'!J28+'Sales and Costs-S5'!J28</f>
        <v>760763.565</v>
      </c>
      <c r="K28" s="18">
        <f>'Sales and Costs-S1'!K28+'Sales and Costs-S2'!K28+'Sales and Costs-S3'!K28+'Sales and Costs-S4'!K28+'Sales and Costs-S5'!K28</f>
        <v>774158.322</v>
      </c>
      <c r="L28" s="18">
        <f>'Sales and Costs-S1'!L28+'Sales and Costs-S2'!L28+'Sales and Costs-S3'!L28+'Sales and Costs-S4'!L28+'Sales and Costs-S5'!L28</f>
        <v>787801.4398</v>
      </c>
      <c r="M28" s="18">
        <f>'Sales and Costs-S1'!M28+'Sales and Costs-S2'!M28+'Sales and Costs-S3'!M28+'Sales and Costs-S4'!M28+'Sales and Costs-S5'!M28</f>
        <v>801697.7246</v>
      </c>
    </row>
    <row r="30">
      <c r="A30" s="15" t="s">
        <v>77</v>
      </c>
    </row>
    <row r="31">
      <c r="A31" s="15" t="s">
        <v>48</v>
      </c>
    </row>
    <row r="32">
      <c r="A32" s="11" t="s">
        <v>51</v>
      </c>
      <c r="B32" s="18">
        <f>'Sales and Costs-S1'!B32+'Sales and Costs-S2'!B32+'Sales and Costs-S3'!B32+'Sales and Costs-S4'!B32+'Sales and Costs-S5'!B32</f>
        <v>1001224.8</v>
      </c>
      <c r="C32" s="18">
        <f>'Sales and Costs-S1'!C32+'Sales and Costs-S2'!C32+'Sales and Costs-S3'!C32+'Sales and Costs-S4'!C32+'Sales and Costs-S5'!C32</f>
        <v>1010757.585</v>
      </c>
      <c r="D32" s="18">
        <f>'Sales and Costs-S1'!D32+'Sales and Costs-S2'!D32+'Sales and Costs-S3'!D32+'Sales and Costs-S4'!D32+'Sales and Costs-S5'!D32</f>
        <v>1020396.19</v>
      </c>
      <c r="E32" s="18">
        <f>'Sales and Costs-S1'!E32+'Sales and Costs-S2'!E32+'Sales and Costs-S3'!E32+'Sales and Costs-S4'!E32+'Sales and Costs-S5'!E32</f>
        <v>1030141.928</v>
      </c>
      <c r="F32" s="18">
        <f>'Sales and Costs-S1'!F32+'Sales and Costs-S2'!F32+'Sales and Costs-S3'!F32+'Sales and Costs-S4'!F32+'Sales and Costs-S5'!F32</f>
        <v>1039996.13</v>
      </c>
      <c r="G32" s="18">
        <f>'Sales and Costs-S1'!G32+'Sales and Costs-S2'!G32+'Sales and Costs-S3'!G32+'Sales and Costs-S4'!G32+'Sales and Costs-S5'!G32</f>
        <v>1049960.144</v>
      </c>
      <c r="H32" s="18">
        <f>'Sales and Costs-S1'!H32+'Sales and Costs-S2'!H32+'Sales and Costs-S3'!H32+'Sales and Costs-S4'!H32+'Sales and Costs-S5'!H32</f>
        <v>1060035.336</v>
      </c>
      <c r="I32" s="18">
        <f>'Sales and Costs-S1'!I32+'Sales and Costs-S2'!I32+'Sales and Costs-S3'!I32+'Sales and Costs-S4'!I32+'Sales and Costs-S5'!I32</f>
        <v>1070223.092</v>
      </c>
      <c r="J32" s="18">
        <f>'Sales and Costs-S1'!J32+'Sales and Costs-S2'!J32+'Sales and Costs-S3'!J32+'Sales and Costs-S4'!J32+'Sales and Costs-S5'!J32</f>
        <v>1080524.814</v>
      </c>
      <c r="K32" s="18">
        <f>'Sales and Costs-S1'!K32+'Sales and Costs-S2'!K32+'Sales and Costs-S3'!K32+'Sales and Costs-S4'!K32+'Sales and Costs-S5'!K32</f>
        <v>1090941.925</v>
      </c>
      <c r="L32" s="18">
        <f>'Sales and Costs-S1'!L32+'Sales and Costs-S2'!L32+'Sales and Costs-S3'!L32+'Sales and Costs-S4'!L32+'Sales and Costs-S5'!L32</f>
        <v>1101475.865</v>
      </c>
      <c r="M32" s="18">
        <f>'Sales and Costs-S1'!M32+'Sales and Costs-S2'!M32+'Sales and Costs-S3'!M32+'Sales and Costs-S4'!M32+'Sales and Costs-S5'!M32</f>
        <v>1112128.095</v>
      </c>
    </row>
    <row r="33">
      <c r="A33" s="11" t="s">
        <v>52</v>
      </c>
      <c r="B33" s="18">
        <f>'Sales and Costs-S1'!B33+'Sales and Costs-S2'!B33+'Sales and Costs-S3'!B33+'Sales and Costs-S4'!B33+'Sales and Costs-S5'!B33</f>
        <v>695295</v>
      </c>
      <c r="C33" s="18">
        <f>'Sales and Costs-S1'!C33+'Sales and Costs-S2'!C33+'Sales and Costs-S3'!C33+'Sales and Costs-S4'!C33+'Sales and Costs-S5'!C33</f>
        <v>701914.9898</v>
      </c>
      <c r="D33" s="18">
        <f>'Sales and Costs-S1'!D33+'Sales and Costs-S2'!D33+'Sales and Costs-S3'!D33+'Sales and Costs-S4'!D33+'Sales and Costs-S5'!D33</f>
        <v>708608.4656</v>
      </c>
      <c r="E33" s="18">
        <f>'Sales and Costs-S1'!E33+'Sales and Costs-S2'!E33+'Sales and Costs-S3'!E33+'Sales and Costs-S4'!E33+'Sales and Costs-S5'!E33</f>
        <v>715376.3391</v>
      </c>
      <c r="F33" s="18">
        <f>'Sales and Costs-S1'!F33+'Sales and Costs-S2'!F33+'Sales and Costs-S3'!F33+'Sales and Costs-S4'!F33+'Sales and Costs-S5'!F33</f>
        <v>722219.5347</v>
      </c>
      <c r="G33" s="18">
        <f>'Sales and Costs-S1'!G33+'Sales and Costs-S2'!G33+'Sales and Costs-S3'!G33+'Sales and Costs-S4'!G33+'Sales and Costs-S5'!G33</f>
        <v>729138.9888</v>
      </c>
      <c r="H33" s="18">
        <f>'Sales and Costs-S1'!H33+'Sales and Costs-S2'!H33+'Sales and Costs-S3'!H33+'Sales and Costs-S4'!H33+'Sales and Costs-S5'!H33</f>
        <v>736135.6502</v>
      </c>
      <c r="I33" s="18">
        <f>'Sales and Costs-S1'!I33+'Sales and Costs-S2'!I33+'Sales and Costs-S3'!I33+'Sales and Costs-S4'!I33+'Sales and Costs-S5'!I33</f>
        <v>743210.4806</v>
      </c>
      <c r="J33" s="18">
        <f>'Sales and Costs-S1'!J33+'Sales and Costs-S2'!J33+'Sales and Costs-S3'!J33+'Sales and Costs-S4'!J33+'Sales and Costs-S5'!J33</f>
        <v>750364.4543</v>
      </c>
      <c r="K33" s="18">
        <f>'Sales and Costs-S1'!K33+'Sales and Costs-S2'!K33+'Sales and Costs-S3'!K33+'Sales and Costs-S4'!K33+'Sales and Costs-S5'!K33</f>
        <v>757598.559</v>
      </c>
      <c r="L33" s="18">
        <f>'Sales and Costs-S1'!L33+'Sales and Costs-S2'!L33+'Sales and Costs-S3'!L33+'Sales and Costs-S4'!L33+'Sales and Costs-S5'!L33</f>
        <v>764913.7951</v>
      </c>
      <c r="M33" s="18">
        <f>'Sales and Costs-S1'!M33+'Sales and Costs-S2'!M33+'Sales and Costs-S3'!M33+'Sales and Costs-S4'!M33+'Sales and Costs-S5'!M33</f>
        <v>772311.1768</v>
      </c>
    </row>
    <row r="34">
      <c r="A34" s="11" t="s">
        <v>53</v>
      </c>
      <c r="B34" s="18">
        <f>'Sales and Costs-S1'!B34+'Sales and Costs-S2'!B34+'Sales and Costs-S3'!B34+'Sales and Costs-S4'!B34+'Sales and Costs-S5'!B34</f>
        <v>230374.41</v>
      </c>
      <c r="C34" s="18">
        <f>'Sales and Costs-S1'!C34+'Sales and Costs-S2'!C34+'Sales and Costs-S3'!C34+'Sales and Costs-S4'!C34+'Sales and Costs-S5'!C34</f>
        <v>232567.8333</v>
      </c>
      <c r="D34" s="18">
        <f>'Sales and Costs-S1'!D34+'Sales and Costs-S2'!D34+'Sales and Costs-S3'!D34+'Sales and Costs-S4'!D34+'Sales and Costs-S5'!D34</f>
        <v>234785.6049</v>
      </c>
      <c r="E34" s="18">
        <f>'Sales and Costs-S1'!E34+'Sales and Costs-S2'!E34+'Sales and Costs-S3'!E34+'Sales and Costs-S4'!E34+'Sales and Costs-S5'!E34</f>
        <v>237028.027</v>
      </c>
      <c r="F34" s="18">
        <f>'Sales and Costs-S1'!F34+'Sales and Costs-S2'!F34+'Sales and Costs-S3'!F34+'Sales and Costs-S4'!F34+'Sales and Costs-S5'!F34</f>
        <v>239295.4058</v>
      </c>
      <c r="G34" s="18">
        <f>'Sales and Costs-S1'!G34+'Sales and Costs-S2'!G34+'Sales and Costs-S3'!G34+'Sales and Costs-S4'!G34+'Sales and Costs-S5'!G34</f>
        <v>241588.0516</v>
      </c>
      <c r="H34" s="18">
        <f>'Sales and Costs-S1'!H34+'Sales and Costs-S2'!H34+'Sales and Costs-S3'!H34+'Sales and Costs-S4'!H34+'Sales and Costs-S5'!H34</f>
        <v>243906.2788</v>
      </c>
      <c r="I34" s="18">
        <f>'Sales and Costs-S1'!I34+'Sales and Costs-S2'!I34+'Sales and Costs-S3'!I34+'Sales and Costs-S4'!I34+'Sales and Costs-S5'!I34</f>
        <v>246250.4059</v>
      </c>
      <c r="J34" s="18">
        <f>'Sales and Costs-S1'!J34+'Sales and Costs-S2'!J34+'Sales and Costs-S3'!J34+'Sales and Costs-S4'!J34+'Sales and Costs-S5'!J34</f>
        <v>248620.7559</v>
      </c>
      <c r="K34" s="18">
        <f>'Sales and Costs-S1'!K34+'Sales and Costs-S2'!K34+'Sales and Costs-S3'!K34+'Sales and Costs-S4'!K34+'Sales and Costs-S5'!K34</f>
        <v>251017.6559</v>
      </c>
      <c r="L34" s="18">
        <f>'Sales and Costs-S1'!L34+'Sales and Costs-S2'!L34+'Sales and Costs-S3'!L34+'Sales and Costs-S4'!L34+'Sales and Costs-S5'!L34</f>
        <v>253441.4375</v>
      </c>
      <c r="M34" s="18">
        <f>'Sales and Costs-S1'!M34+'Sales and Costs-S2'!M34+'Sales and Costs-S3'!M34+'Sales and Costs-S4'!M34+'Sales and Costs-S5'!M34</f>
        <v>255892.4366</v>
      </c>
    </row>
    <row r="35">
      <c r="A35" s="11" t="s">
        <v>54</v>
      </c>
      <c r="B35" s="18">
        <f>'Sales and Costs-S1'!B35+'Sales and Costs-S2'!B35+'Sales and Costs-S3'!B35+'Sales and Costs-S4'!B35+'Sales and Costs-S5'!B35</f>
        <v>338376.9</v>
      </c>
      <c r="C35" s="18">
        <f>'Sales and Costs-S1'!C35+'Sales and Costs-S2'!C35+'Sales and Costs-S3'!C35+'Sales and Costs-S4'!C35+'Sales and Costs-S5'!C35</f>
        <v>341598.6284</v>
      </c>
      <c r="D35" s="18">
        <f>'Sales and Costs-S1'!D35+'Sales and Costs-S2'!D35+'Sales and Costs-S3'!D35+'Sales and Costs-S4'!D35+'Sales and Costs-S5'!D35</f>
        <v>344856.1199</v>
      </c>
      <c r="E35" s="18">
        <f>'Sales and Costs-S1'!E35+'Sales and Costs-S2'!E35+'Sales and Costs-S3'!E35+'Sales and Costs-S4'!E35+'Sales and Costs-S5'!E35</f>
        <v>348149.8184</v>
      </c>
      <c r="F35" s="18">
        <f>'Sales and Costs-S1'!F35+'Sales and Costs-S2'!F35+'Sales and Costs-S3'!F35+'Sales and Costs-S4'!F35+'Sales and Costs-S5'!F35</f>
        <v>351480.1736</v>
      </c>
      <c r="G35" s="18">
        <f>'Sales and Costs-S1'!G35+'Sales and Costs-S2'!G35+'Sales and Costs-S3'!G35+'Sales and Costs-S4'!G35+'Sales and Costs-S5'!G35</f>
        <v>354847.6412</v>
      </c>
      <c r="H35" s="18">
        <f>'Sales and Costs-S1'!H35+'Sales and Costs-S2'!H35+'Sales and Costs-S3'!H35+'Sales and Costs-S4'!H35+'Sales and Costs-S5'!H35</f>
        <v>358252.6831</v>
      </c>
      <c r="I35" s="18">
        <f>'Sales and Costs-S1'!I35+'Sales and Costs-S2'!I35+'Sales and Costs-S3'!I35+'Sales and Costs-S4'!I35+'Sales and Costs-S5'!I35</f>
        <v>361695.7672</v>
      </c>
      <c r="J35" s="18">
        <f>'Sales and Costs-S1'!J35+'Sales and Costs-S2'!J35+'Sales and Costs-S3'!J35+'Sales and Costs-S4'!J35+'Sales and Costs-S5'!J35</f>
        <v>365177.3678</v>
      </c>
      <c r="K35" s="18">
        <f>'Sales and Costs-S1'!K35+'Sales and Costs-S2'!K35+'Sales and Costs-S3'!K35+'Sales and Costs-S4'!K35+'Sales and Costs-S5'!K35</f>
        <v>368697.9654</v>
      </c>
      <c r="L35" s="18">
        <f>'Sales and Costs-S1'!L35+'Sales and Costs-S2'!L35+'Sales and Costs-S3'!L35+'Sales and Costs-S4'!L35+'Sales and Costs-S5'!L35</f>
        <v>372258.047</v>
      </c>
      <c r="M35" s="18">
        <f>'Sales and Costs-S1'!M35+'Sales and Costs-S2'!M35+'Sales and Costs-S3'!M35+'Sales and Costs-S4'!M35+'Sales and Costs-S5'!M35</f>
        <v>375858.106</v>
      </c>
    </row>
    <row r="36">
      <c r="A36" s="11" t="s">
        <v>55</v>
      </c>
      <c r="B36" s="18">
        <f>'Sales and Costs-S1'!B36+'Sales and Costs-S2'!B36+'Sales and Costs-S3'!B36+'Sales and Costs-S4'!B36+'Sales and Costs-S5'!B36</f>
        <v>1070754.3</v>
      </c>
      <c r="C36" s="18">
        <f>'Sales and Costs-S1'!C36+'Sales and Costs-S2'!C36+'Sales and Costs-S3'!C36+'Sales and Costs-S4'!C36+'Sales and Costs-S5'!C36</f>
        <v>1080949.084</v>
      </c>
      <c r="D36" s="18">
        <f>'Sales and Costs-S1'!D36+'Sales and Costs-S2'!D36+'Sales and Costs-S3'!D36+'Sales and Costs-S4'!D36+'Sales and Costs-S5'!D36</f>
        <v>1091257.037</v>
      </c>
      <c r="E36" s="18">
        <f>'Sales and Costs-S1'!E36+'Sales and Costs-S2'!E36+'Sales and Costs-S3'!E36+'Sales and Costs-S4'!E36+'Sales and Costs-S5'!E36</f>
        <v>1101679.562</v>
      </c>
      <c r="F36" s="18">
        <f>'Sales and Costs-S1'!F36+'Sales and Costs-S2'!F36+'Sales and Costs-S3'!F36+'Sales and Costs-S4'!F36+'Sales and Costs-S5'!F36</f>
        <v>1112218.083</v>
      </c>
      <c r="G36" s="18">
        <f>'Sales and Costs-S1'!G36+'Sales and Costs-S2'!G36+'Sales and Costs-S3'!G36+'Sales and Costs-S4'!G36+'Sales and Costs-S5'!G36</f>
        <v>1122874.043</v>
      </c>
      <c r="H36" s="18">
        <f>'Sales and Costs-S1'!H36+'Sales and Costs-S2'!H36+'Sales and Costs-S3'!H36+'Sales and Costs-S4'!H36+'Sales and Costs-S5'!H36</f>
        <v>1133648.901</v>
      </c>
      <c r="I36" s="18">
        <f>'Sales and Costs-S1'!I36+'Sales and Costs-S2'!I36+'Sales and Costs-S3'!I36+'Sales and Costs-S4'!I36+'Sales and Costs-S5'!I36</f>
        <v>1144544.14</v>
      </c>
      <c r="J36" s="18">
        <f>'Sales and Costs-S1'!J36+'Sales and Costs-S2'!J36+'Sales and Costs-S3'!J36+'Sales and Costs-S4'!J36+'Sales and Costs-S5'!J36</f>
        <v>1155561.26</v>
      </c>
      <c r="K36" s="18">
        <f>'Sales and Costs-S1'!K36+'Sales and Costs-S2'!K36+'Sales and Costs-S3'!K36+'Sales and Costs-S4'!K36+'Sales and Costs-S5'!K36</f>
        <v>1166701.781</v>
      </c>
      <c r="L36" s="18">
        <f>'Sales and Costs-S1'!L36+'Sales and Costs-S2'!L36+'Sales and Costs-S3'!L36+'Sales and Costs-S4'!L36+'Sales and Costs-S5'!L36</f>
        <v>1177967.244</v>
      </c>
      <c r="M36" s="18">
        <f>'Sales and Costs-S1'!M36+'Sales and Costs-S2'!M36+'Sales and Costs-S3'!M36+'Sales and Costs-S4'!M36+'Sales and Costs-S5'!M36</f>
        <v>1189359.212</v>
      </c>
    </row>
    <row r="37">
      <c r="A37" s="11" t="s">
        <v>75</v>
      </c>
      <c r="B37" s="18">
        <f t="shared" ref="B37:M37" si="2">SUM(B32:B36)</f>
        <v>3336025.41</v>
      </c>
      <c r="C37" s="18">
        <f t="shared" si="2"/>
        <v>3367788.121</v>
      </c>
      <c r="D37" s="18">
        <f t="shared" si="2"/>
        <v>3399903.418</v>
      </c>
      <c r="E37" s="18">
        <f t="shared" si="2"/>
        <v>3432375.675</v>
      </c>
      <c r="F37" s="18">
        <f t="shared" si="2"/>
        <v>3465209.328</v>
      </c>
      <c r="G37" s="18">
        <f t="shared" si="2"/>
        <v>3498408.868</v>
      </c>
      <c r="H37" s="18">
        <f t="shared" si="2"/>
        <v>3531978.85</v>
      </c>
      <c r="I37" s="18">
        <f t="shared" si="2"/>
        <v>3565923.886</v>
      </c>
      <c r="J37" s="18">
        <f t="shared" si="2"/>
        <v>3600248.652</v>
      </c>
      <c r="K37" s="18">
        <f t="shared" si="2"/>
        <v>3634957.886</v>
      </c>
      <c r="L37" s="18">
        <f t="shared" si="2"/>
        <v>3670056.389</v>
      </c>
      <c r="M37" s="18">
        <f t="shared" si="2"/>
        <v>3705549.026</v>
      </c>
    </row>
    <row r="38">
      <c r="A38" s="11"/>
    </row>
    <row r="39">
      <c r="A39" s="15" t="s">
        <v>49</v>
      </c>
    </row>
    <row r="40">
      <c r="A40" s="2" t="s">
        <v>51</v>
      </c>
      <c r="B40" s="18">
        <f>'Sales and Costs-S1'!B40+'Sales and Costs-S2'!B40+'Sales and Costs-S3'!B40+'Sales and Costs-S4'!B40+'Sales and Costs-S5'!B40</f>
        <v>629340</v>
      </c>
      <c r="C40" s="18">
        <f>'Sales and Costs-S1'!C40+'Sales and Costs-S2'!C40+'Sales and Costs-S3'!C40+'Sales and Costs-S4'!C40+'Sales and Costs-S5'!C40</f>
        <v>640163.0678</v>
      </c>
      <c r="D40" s="18">
        <f>'Sales and Costs-S1'!D40+'Sales and Costs-S2'!D40+'Sales and Costs-S3'!D40+'Sales and Costs-S4'!D40+'Sales and Costs-S5'!D40</f>
        <v>651189.9948</v>
      </c>
      <c r="E40" s="18">
        <f>'Sales and Costs-S1'!E40+'Sales and Costs-S2'!E40+'Sales and Costs-S3'!E40+'Sales and Costs-S4'!E40+'Sales and Costs-S5'!E40</f>
        <v>662424.8735</v>
      </c>
      <c r="F40" s="18">
        <f>'Sales and Costs-S1'!F40+'Sales and Costs-S2'!F40+'Sales and Costs-S3'!F40+'Sales and Costs-S4'!F40+'Sales and Costs-S5'!F40</f>
        <v>673871.882</v>
      </c>
      <c r="G40" s="18">
        <f>'Sales and Costs-S1'!G40+'Sales and Costs-S2'!G40+'Sales and Costs-S3'!G40+'Sales and Costs-S4'!G40+'Sales and Costs-S5'!G40</f>
        <v>685535.286</v>
      </c>
      <c r="H40" s="18">
        <f>'Sales and Costs-S1'!H40+'Sales and Costs-S2'!H40+'Sales and Costs-S3'!H40+'Sales and Costs-S4'!H40+'Sales and Costs-S5'!H40</f>
        <v>697419.4405</v>
      </c>
      <c r="I40" s="18">
        <f>'Sales and Costs-S1'!I40+'Sales and Costs-S2'!I40+'Sales and Costs-S3'!I40+'Sales and Costs-S4'!I40+'Sales and Costs-S5'!I40</f>
        <v>709528.7917</v>
      </c>
      <c r="J40" s="18">
        <f>'Sales and Costs-S1'!J40+'Sales and Costs-S2'!J40+'Sales and Costs-S3'!J40+'Sales and Costs-S4'!J40+'Sales and Costs-S5'!J40</f>
        <v>721867.8791</v>
      </c>
      <c r="K40" s="18">
        <f>'Sales and Costs-S1'!K40+'Sales and Costs-S2'!K40+'Sales and Costs-S3'!K40+'Sales and Costs-S4'!K40+'Sales and Costs-S5'!K40</f>
        <v>734441.3376</v>
      </c>
      <c r="L40" s="18">
        <f>'Sales and Costs-S1'!L40+'Sales and Costs-S2'!L40+'Sales and Costs-S3'!L40+'Sales and Costs-S4'!L40+'Sales and Costs-S5'!L40</f>
        <v>747253.899</v>
      </c>
      <c r="M40" s="18">
        <f>'Sales and Costs-S1'!M40+'Sales and Costs-S2'!M40+'Sales and Costs-S3'!M40+'Sales and Costs-S4'!M40+'Sales and Costs-S5'!M40</f>
        <v>760310.3948</v>
      </c>
    </row>
    <row r="41">
      <c r="A41" s="2" t="s">
        <v>52</v>
      </c>
      <c r="B41" s="18">
        <f>'Sales and Costs-S1'!B41+'Sales and Costs-S2'!B41+'Sales and Costs-S3'!B41+'Sales and Costs-S4'!B41+'Sales and Costs-S5'!B41</f>
        <v>601575</v>
      </c>
      <c r="C41" s="18">
        <f>'Sales and Costs-S1'!C41+'Sales and Costs-S2'!C41+'Sales and Costs-S3'!C41+'Sales and Costs-S4'!C41+'Sales and Costs-S5'!C41</f>
        <v>611920.5795</v>
      </c>
      <c r="D41" s="18">
        <f>'Sales and Costs-S1'!D41+'Sales and Costs-S2'!D41+'Sales and Costs-S3'!D41+'Sales and Costs-S4'!D41+'Sales and Costs-S5'!D41</f>
        <v>622461.0244</v>
      </c>
      <c r="E41" s="18">
        <f>'Sales and Costs-S1'!E41+'Sales and Costs-S2'!E41+'Sales and Costs-S3'!E41+'Sales and Costs-S4'!E41+'Sales and Costs-S5'!E41</f>
        <v>633200.2467</v>
      </c>
      <c r="F41" s="18">
        <f>'Sales and Costs-S1'!F41+'Sales and Costs-S2'!F41+'Sales and Costs-S3'!F41+'Sales and Costs-S4'!F41+'Sales and Costs-S5'!F41</f>
        <v>644142.2401</v>
      </c>
      <c r="G41" s="18">
        <f>'Sales and Costs-S1'!G41+'Sales and Costs-S2'!G41+'Sales and Costs-S3'!G41+'Sales and Costs-S4'!G41+'Sales and Costs-S5'!G41</f>
        <v>655291.0822</v>
      </c>
      <c r="H41" s="18">
        <f>'Sales and Costs-S1'!H41+'Sales and Costs-S2'!H41+'Sales and Costs-S3'!H41+'Sales and Costs-S4'!H41+'Sales and Costs-S5'!H41</f>
        <v>666650.9358</v>
      </c>
      <c r="I41" s="18">
        <f>'Sales and Costs-S1'!I41+'Sales and Costs-S2'!I41+'Sales and Costs-S3'!I41+'Sales and Costs-S4'!I41+'Sales and Costs-S5'!I41</f>
        <v>678226.0509</v>
      </c>
      <c r="J41" s="18">
        <f>'Sales and Costs-S1'!J41+'Sales and Costs-S2'!J41+'Sales and Costs-S3'!J41+'Sales and Costs-S4'!J41+'Sales and Costs-S5'!J41</f>
        <v>690020.7668</v>
      </c>
      <c r="K41" s="18">
        <f>'Sales and Costs-S1'!K41+'Sales and Costs-S2'!K41+'Sales and Costs-S3'!K41+'Sales and Costs-S4'!K41+'Sales and Costs-S5'!K41</f>
        <v>702039.5138</v>
      </c>
      <c r="L41" s="18">
        <f>'Sales and Costs-S1'!L41+'Sales and Costs-S2'!L41+'Sales and Costs-S3'!L41+'Sales and Costs-S4'!L41+'Sales and Costs-S5'!L41</f>
        <v>714286.8152</v>
      </c>
      <c r="M41" s="18">
        <f>'Sales and Costs-S1'!M41+'Sales and Costs-S2'!M41+'Sales and Costs-S3'!M41+'Sales and Costs-S4'!M41+'Sales and Costs-S5'!M41</f>
        <v>726767.2892</v>
      </c>
    </row>
    <row r="42">
      <c r="A42" s="2" t="s">
        <v>53</v>
      </c>
      <c r="B42" s="18">
        <f>'Sales and Costs-S1'!B42+'Sales and Costs-S2'!B42+'Sales and Costs-S3'!B42+'Sales and Costs-S4'!B42+'Sales and Costs-S5'!B42</f>
        <v>573810</v>
      </c>
      <c r="C42" s="18">
        <f>'Sales and Costs-S1'!C42+'Sales and Costs-S2'!C42+'Sales and Costs-S3'!C42+'Sales and Costs-S4'!C42+'Sales and Costs-S5'!C42</f>
        <v>583678.0912</v>
      </c>
      <c r="D42" s="18">
        <f>'Sales and Costs-S1'!D42+'Sales and Costs-S2'!D42+'Sales and Costs-S3'!D42+'Sales and Costs-S4'!D42+'Sales and Costs-S5'!D42</f>
        <v>593732.0541</v>
      </c>
      <c r="E42" s="18">
        <f>'Sales and Costs-S1'!E42+'Sales and Costs-S2'!E42+'Sales and Costs-S3'!E42+'Sales and Costs-S4'!E42+'Sales and Costs-S5'!E42</f>
        <v>603975.6199</v>
      </c>
      <c r="F42" s="18">
        <f>'Sales and Costs-S1'!F42+'Sales and Costs-S2'!F42+'Sales and Costs-S3'!F42+'Sales and Costs-S4'!F42+'Sales and Costs-S5'!F42</f>
        <v>614412.5983</v>
      </c>
      <c r="G42" s="18">
        <f>'Sales and Costs-S1'!G42+'Sales and Costs-S2'!G42+'Sales and Costs-S3'!G42+'Sales and Costs-S4'!G42+'Sales and Costs-S5'!G42</f>
        <v>625046.8784</v>
      </c>
      <c r="H42" s="18">
        <f>'Sales and Costs-S1'!H42+'Sales and Costs-S2'!H42+'Sales and Costs-S3'!H42+'Sales and Costs-S4'!H42+'Sales and Costs-S5'!H42</f>
        <v>635882.431</v>
      </c>
      <c r="I42" s="18">
        <f>'Sales and Costs-S1'!I42+'Sales and Costs-S2'!I42+'Sales and Costs-S3'!I42+'Sales and Costs-S4'!I42+'Sales and Costs-S5'!I42</f>
        <v>646923.3101</v>
      </c>
      <c r="J42" s="18">
        <f>'Sales and Costs-S1'!J42+'Sales and Costs-S2'!J42+'Sales and Costs-S3'!J42+'Sales and Costs-S4'!J42+'Sales and Costs-S5'!J42</f>
        <v>658173.6545</v>
      </c>
      <c r="K42" s="18">
        <f>'Sales and Costs-S1'!K42+'Sales and Costs-S2'!K42+'Sales and Costs-S3'!K42+'Sales and Costs-S4'!K42+'Sales and Costs-S5'!K42</f>
        <v>669637.6901</v>
      </c>
      <c r="L42" s="18">
        <f>'Sales and Costs-S1'!L42+'Sales and Costs-S2'!L42+'Sales and Costs-S3'!L42+'Sales and Costs-S4'!L42+'Sales and Costs-S5'!L42</f>
        <v>681319.7314</v>
      </c>
      <c r="M42" s="18">
        <f>'Sales and Costs-S1'!M42+'Sales and Costs-S2'!M42+'Sales and Costs-S3'!M42+'Sales and Costs-S4'!M42+'Sales and Costs-S5'!M42</f>
        <v>693224.1835</v>
      </c>
    </row>
    <row r="43">
      <c r="A43" s="2" t="s">
        <v>54</v>
      </c>
      <c r="B43" s="18">
        <f>'Sales and Costs-S1'!B43+'Sales and Costs-S2'!B43+'Sales and Costs-S3'!B43+'Sales and Costs-S4'!B43+'Sales and Costs-S5'!B43</f>
        <v>620085</v>
      </c>
      <c r="C43" s="18">
        <f>'Sales and Costs-S1'!C43+'Sales and Costs-S2'!C43+'Sales and Costs-S3'!C43+'Sales and Costs-S4'!C43+'Sales and Costs-S5'!C43</f>
        <v>630748.9051</v>
      </c>
      <c r="D43" s="18">
        <f>'Sales and Costs-S1'!D43+'Sales and Costs-S2'!D43+'Sales and Costs-S3'!D43+'Sales and Costs-S4'!D43+'Sales and Costs-S5'!D43</f>
        <v>641613.6713</v>
      </c>
      <c r="E43" s="18">
        <f>'Sales and Costs-S1'!E43+'Sales and Costs-S2'!E43+'Sales and Costs-S3'!E43+'Sales and Costs-S4'!E43+'Sales and Costs-S5'!E43</f>
        <v>652683.3312</v>
      </c>
      <c r="F43" s="18">
        <f>'Sales and Costs-S1'!F43+'Sales and Costs-S2'!F43+'Sales and Costs-S3'!F43+'Sales and Costs-S4'!F43+'Sales and Costs-S5'!F43</f>
        <v>663962.0014</v>
      </c>
      <c r="G43" s="18">
        <f>'Sales and Costs-S1'!G43+'Sales and Costs-S2'!G43+'Sales and Costs-S3'!G43+'Sales and Costs-S4'!G43+'Sales and Costs-S5'!G43</f>
        <v>675453.8847</v>
      </c>
      <c r="H43" s="18">
        <f>'Sales and Costs-S1'!H43+'Sales and Costs-S2'!H43+'Sales and Costs-S3'!H43+'Sales and Costs-S4'!H43+'Sales and Costs-S5'!H43</f>
        <v>687163.2722</v>
      </c>
      <c r="I43" s="18">
        <f>'Sales and Costs-S1'!I43+'Sales and Costs-S2'!I43+'Sales and Costs-S3'!I43+'Sales and Costs-S4'!I43+'Sales and Costs-S5'!I43</f>
        <v>699094.5448</v>
      </c>
      <c r="J43" s="18">
        <f>'Sales and Costs-S1'!J43+'Sales and Costs-S2'!J43+'Sales and Costs-S3'!J43+'Sales and Costs-S4'!J43+'Sales and Costs-S5'!J43</f>
        <v>711252.175</v>
      </c>
      <c r="K43" s="18">
        <f>'Sales and Costs-S1'!K43+'Sales and Costs-S2'!K43+'Sales and Costs-S3'!K43+'Sales and Costs-S4'!K43+'Sales and Costs-S5'!K43</f>
        <v>723640.7296</v>
      </c>
      <c r="L43" s="18">
        <f>'Sales and Costs-S1'!L43+'Sales and Costs-S2'!L43+'Sales and Costs-S3'!L43+'Sales and Costs-S4'!L43+'Sales and Costs-S5'!L43</f>
        <v>736264.871</v>
      </c>
      <c r="M43" s="18">
        <f>'Sales and Costs-S1'!M43+'Sales and Costs-S2'!M43+'Sales and Costs-S3'!M43+'Sales and Costs-S4'!M43+'Sales and Costs-S5'!M43</f>
        <v>749129.3596</v>
      </c>
    </row>
    <row r="44">
      <c r="A44" s="2" t="s">
        <v>55</v>
      </c>
      <c r="B44" s="18">
        <f>'Sales and Costs-S1'!B44+'Sales and Costs-S2'!B44+'Sales and Costs-S3'!B44+'Sales and Costs-S4'!B44+'Sales and Costs-S5'!B44</f>
        <v>592320</v>
      </c>
      <c r="C44" s="18">
        <f>'Sales and Costs-S1'!C44+'Sales and Costs-S2'!C44+'Sales and Costs-S3'!C44+'Sales and Costs-S4'!C44+'Sales and Costs-S5'!C44</f>
        <v>602506.4168</v>
      </c>
      <c r="D44" s="18">
        <f>'Sales and Costs-S1'!D44+'Sales and Costs-S2'!D44+'Sales and Costs-S3'!D44+'Sales and Costs-S4'!D44+'Sales and Costs-S5'!D44</f>
        <v>612884.701</v>
      </c>
      <c r="E44" s="18">
        <f>'Sales and Costs-S1'!E44+'Sales and Costs-S2'!E44+'Sales and Costs-S3'!E44+'Sales and Costs-S4'!E44+'Sales and Costs-S5'!E44</f>
        <v>623458.7044</v>
      </c>
      <c r="F44" s="18">
        <f>'Sales and Costs-S1'!F44+'Sales and Costs-S2'!F44+'Sales and Costs-S3'!F44+'Sales and Costs-S4'!F44+'Sales and Costs-S5'!F44</f>
        <v>634232.3595</v>
      </c>
      <c r="G44" s="18">
        <f>'Sales and Costs-S1'!G44+'Sales and Costs-S2'!G44+'Sales and Costs-S3'!G44+'Sales and Costs-S4'!G44+'Sales and Costs-S5'!G44</f>
        <v>645209.6809</v>
      </c>
      <c r="H44" s="18">
        <f>'Sales and Costs-S1'!H44+'Sales and Costs-S2'!H44+'Sales and Costs-S3'!H44+'Sales and Costs-S4'!H44+'Sales and Costs-S5'!H44</f>
        <v>656394.7675</v>
      </c>
      <c r="I44" s="18">
        <f>'Sales and Costs-S1'!I44+'Sales and Costs-S2'!I44+'Sales and Costs-S3'!I44+'Sales and Costs-S4'!I44+'Sales and Costs-S5'!I44</f>
        <v>667791.8039</v>
      </c>
      <c r="J44" s="18">
        <f>'Sales and Costs-S1'!J44+'Sales and Costs-S2'!J44+'Sales and Costs-S3'!J44+'Sales and Costs-S4'!J44+'Sales and Costs-S5'!J44</f>
        <v>679405.0627</v>
      </c>
      <c r="K44" s="18">
        <f>'Sales and Costs-S1'!K44+'Sales and Costs-S2'!K44+'Sales and Costs-S3'!K44+'Sales and Costs-S4'!K44+'Sales and Costs-S5'!K44</f>
        <v>691238.9059</v>
      </c>
      <c r="L44" s="18">
        <f>'Sales and Costs-S1'!L44+'Sales and Costs-S2'!L44+'Sales and Costs-S3'!L44+'Sales and Costs-S4'!L44+'Sales and Costs-S5'!L44</f>
        <v>703297.7873</v>
      </c>
      <c r="M44" s="18">
        <f>'Sales and Costs-S1'!M44+'Sales and Costs-S2'!M44+'Sales and Costs-S3'!M44+'Sales and Costs-S4'!M44+'Sales and Costs-S5'!M44</f>
        <v>715586.254</v>
      </c>
    </row>
    <row r="45">
      <c r="A45" s="11" t="s">
        <v>75</v>
      </c>
      <c r="B45" s="18">
        <f t="shared" ref="B45:M45" si="3">SUM(B40:B44)</f>
        <v>3017130</v>
      </c>
      <c r="C45" s="18">
        <f t="shared" si="3"/>
        <v>3069017.06</v>
      </c>
      <c r="D45" s="18">
        <f t="shared" si="3"/>
        <v>3121881.446</v>
      </c>
      <c r="E45" s="18">
        <f t="shared" si="3"/>
        <v>3175742.776</v>
      </c>
      <c r="F45" s="18">
        <f t="shared" si="3"/>
        <v>3230621.081</v>
      </c>
      <c r="G45" s="18">
        <f t="shared" si="3"/>
        <v>3286536.812</v>
      </c>
      <c r="H45" s="18">
        <f t="shared" si="3"/>
        <v>3343510.847</v>
      </c>
      <c r="I45" s="18">
        <f t="shared" si="3"/>
        <v>3401564.501</v>
      </c>
      <c r="J45" s="18">
        <f t="shared" si="3"/>
        <v>3460719.538</v>
      </c>
      <c r="K45" s="18">
        <f t="shared" si="3"/>
        <v>3520998.177</v>
      </c>
      <c r="L45" s="18">
        <f t="shared" si="3"/>
        <v>3582423.104</v>
      </c>
      <c r="M45" s="18">
        <f t="shared" si="3"/>
        <v>3645017.481</v>
      </c>
    </row>
    <row r="46">
      <c r="A46" s="11"/>
    </row>
    <row r="47">
      <c r="A47" s="15" t="s">
        <v>50</v>
      </c>
    </row>
    <row r="48">
      <c r="A48" s="2" t="s">
        <v>51</v>
      </c>
      <c r="B48" s="18">
        <f>'Sales and Costs-S1'!B48+'Sales and Costs-S2'!B48+'Sales and Costs-S3'!B48+'Sales and Costs-S4'!B48+'Sales and Costs-S5'!B48</f>
        <v>764610</v>
      </c>
      <c r="C48" s="18">
        <f>'Sales and Costs-S1'!C48+'Sales and Costs-S2'!C48+'Sales and Costs-S3'!C48+'Sales and Costs-S4'!C48+'Sales and Costs-S5'!C48</f>
        <v>777973.3177</v>
      </c>
      <c r="D48" s="18">
        <f>'Sales and Costs-S1'!D48+'Sales and Costs-S2'!D48+'Sales and Costs-S3'!D48+'Sales and Costs-S4'!D48+'Sales and Costs-S5'!D48</f>
        <v>791582.8232</v>
      </c>
      <c r="E48" s="18">
        <f>'Sales and Costs-S1'!E48+'Sales and Costs-S2'!E48+'Sales and Costs-S3'!E48+'Sales and Costs-S4'!E48+'Sales and Costs-S5'!E48</f>
        <v>805443.2559</v>
      </c>
      <c r="F48" s="18">
        <f>'Sales and Costs-S1'!F48+'Sales and Costs-S2'!F48+'Sales and Costs-S3'!F48+'Sales and Costs-S4'!F48+'Sales and Costs-S5'!F48</f>
        <v>819559.4493</v>
      </c>
      <c r="G48" s="18">
        <f>'Sales and Costs-S1'!G48+'Sales and Costs-S2'!G48+'Sales and Costs-S3'!G48+'Sales and Costs-S4'!G48+'Sales and Costs-S5'!G48</f>
        <v>833936.3334</v>
      </c>
      <c r="H48" s="18">
        <f>'Sales and Costs-S1'!H48+'Sales and Costs-S2'!H48+'Sales and Costs-S3'!H48+'Sales and Costs-S4'!H48+'Sales and Costs-S5'!H48</f>
        <v>848578.9367</v>
      </c>
      <c r="I48" s="18">
        <f>'Sales and Costs-S1'!I48+'Sales and Costs-S2'!I48+'Sales and Costs-S3'!I48+'Sales and Costs-S4'!I48+'Sales and Costs-S5'!I48</f>
        <v>863492.3877</v>
      </c>
      <c r="J48" s="18">
        <f>'Sales and Costs-S1'!J48+'Sales and Costs-S2'!J48+'Sales and Costs-S3'!J48+'Sales and Costs-S4'!J48+'Sales and Costs-S5'!J48</f>
        <v>878681.9176</v>
      </c>
      <c r="K48" s="18">
        <f>'Sales and Costs-S1'!K48+'Sales and Costs-S2'!K48+'Sales and Costs-S3'!K48+'Sales and Costs-S4'!K48+'Sales and Costs-S5'!K48</f>
        <v>894152.8619</v>
      </c>
      <c r="L48" s="18">
        <f>'Sales and Costs-S1'!L48+'Sales and Costs-S2'!L48+'Sales and Costs-S3'!L48+'Sales and Costs-S4'!L48+'Sales and Costs-S5'!L48</f>
        <v>909910.663</v>
      </c>
      <c r="M48" s="18">
        <f>'Sales and Costs-S1'!M48+'Sales and Costs-S2'!M48+'Sales and Costs-S3'!M48+'Sales and Costs-S4'!M48+'Sales and Costs-S5'!M48</f>
        <v>925960.8719</v>
      </c>
    </row>
    <row r="49">
      <c r="A49" s="2" t="s">
        <v>52</v>
      </c>
      <c r="B49" s="18">
        <f>'Sales and Costs-S1'!B49+'Sales and Costs-S2'!B49+'Sales and Costs-S3'!B49+'Sales and Costs-S4'!B49+'Sales and Costs-S5'!B49</f>
        <v>630224</v>
      </c>
      <c r="C49" s="18">
        <f>'Sales and Costs-S1'!C49+'Sales and Costs-S2'!C49+'Sales and Costs-S3'!C49+'Sales and Costs-S4'!C49+'Sales and Costs-S5'!C49</f>
        <v>641238.6133</v>
      </c>
      <c r="D49" s="18">
        <f>'Sales and Costs-S1'!D49+'Sales and Costs-S2'!D49+'Sales and Costs-S3'!D49+'Sales and Costs-S4'!D49+'Sales and Costs-S5'!D49</f>
        <v>652456.1452</v>
      </c>
      <c r="E49" s="18">
        <f>'Sales and Costs-S1'!E49+'Sales and Costs-S2'!E49+'Sales and Costs-S3'!E49+'Sales and Costs-S4'!E49+'Sales and Costs-S5'!E49</f>
        <v>663880.5018</v>
      </c>
      <c r="F49" s="18">
        <f>'Sales and Costs-S1'!F49+'Sales and Costs-S2'!F49+'Sales and Costs-S3'!F49+'Sales and Costs-S4'!F49+'Sales and Costs-S5'!F49</f>
        <v>675515.6673</v>
      </c>
      <c r="G49" s="18">
        <f>'Sales and Costs-S1'!G49+'Sales and Costs-S2'!G49+'Sales and Costs-S3'!G49+'Sales and Costs-S4'!G49+'Sales and Costs-S5'!G49</f>
        <v>687365.7051</v>
      </c>
      <c r="H49" s="18">
        <f>'Sales and Costs-S1'!H49+'Sales and Costs-S2'!H49+'Sales and Costs-S3'!H49+'Sales and Costs-S4'!H49+'Sales and Costs-S5'!H49</f>
        <v>699434.7599</v>
      </c>
      <c r="I49" s="18">
        <f>'Sales and Costs-S1'!I49+'Sales and Costs-S2'!I49+'Sales and Costs-S3'!I49+'Sales and Costs-S4'!I49+'Sales and Costs-S5'!I49</f>
        <v>711727.0589</v>
      </c>
      <c r="J49" s="18">
        <f>'Sales and Costs-S1'!J49+'Sales and Costs-S2'!J49+'Sales and Costs-S3'!J49+'Sales and Costs-S4'!J49+'Sales and Costs-S5'!J49</f>
        <v>724246.9139</v>
      </c>
      <c r="K49" s="18">
        <f>'Sales and Costs-S1'!K49+'Sales and Costs-S2'!K49+'Sales and Costs-S3'!K49+'Sales and Costs-S4'!K49+'Sales and Costs-S5'!K49</f>
        <v>736998.7226</v>
      </c>
      <c r="L49" s="18">
        <f>'Sales and Costs-S1'!L49+'Sales and Costs-S2'!L49+'Sales and Costs-S3'!L49+'Sales and Costs-S4'!L49+'Sales and Costs-S5'!L49</f>
        <v>749986.9707</v>
      </c>
      <c r="M49" s="18">
        <f>'Sales and Costs-S1'!M49+'Sales and Costs-S2'!M49+'Sales and Costs-S3'!M49+'Sales and Costs-S4'!M49+'Sales and Costs-S5'!M49</f>
        <v>763216.2338</v>
      </c>
    </row>
    <row r="50">
      <c r="A50" s="2" t="s">
        <v>53</v>
      </c>
      <c r="B50" s="18">
        <f>'Sales and Costs-S1'!B50+'Sales and Costs-S2'!B50+'Sales and Costs-S3'!B50+'Sales and Costs-S4'!B50+'Sales and Costs-S5'!B50</f>
        <v>115850</v>
      </c>
      <c r="C50" s="18">
        <f>'Sales and Costs-S1'!C50+'Sales and Costs-S2'!C50+'Sales and Costs-S3'!C50+'Sales and Costs-S4'!C50+'Sales and Costs-S5'!C50</f>
        <v>117874.7451</v>
      </c>
      <c r="D50" s="18">
        <f>'Sales and Costs-S1'!D50+'Sales and Costs-S2'!D50+'Sales and Costs-S3'!D50+'Sales and Costs-S4'!D50+'Sales and Costs-S5'!D50</f>
        <v>119936.7914</v>
      </c>
      <c r="E50" s="18">
        <f>'Sales and Costs-S1'!E50+'Sales and Costs-S2'!E50+'Sales and Costs-S3'!E50+'Sales and Costs-S4'!E50+'Sales and Costs-S5'!E50</f>
        <v>122036.8569</v>
      </c>
      <c r="F50" s="18">
        <f>'Sales and Costs-S1'!F50+'Sales and Costs-S2'!F50+'Sales and Costs-S3'!F50+'Sales and Costs-S4'!F50+'Sales and Costs-S5'!F50</f>
        <v>124175.6741</v>
      </c>
      <c r="G50" s="18">
        <f>'Sales and Costs-S1'!G50+'Sales and Costs-S2'!G50+'Sales and Costs-S3'!G50+'Sales and Costs-S4'!G50+'Sales and Costs-S5'!G50</f>
        <v>126353.9899</v>
      </c>
      <c r="H50" s="18">
        <f>'Sales and Costs-S1'!H50+'Sales and Costs-S2'!H50+'Sales and Costs-S3'!H50+'Sales and Costs-S4'!H50+'Sales and Costs-S5'!H50</f>
        <v>128572.5662</v>
      </c>
      <c r="I50" s="18">
        <f>'Sales and Costs-S1'!I50+'Sales and Costs-S2'!I50+'Sales and Costs-S3'!I50+'Sales and Costs-S4'!I50+'Sales and Costs-S5'!I50</f>
        <v>130832.18</v>
      </c>
      <c r="J50" s="18">
        <f>'Sales and Costs-S1'!J50+'Sales and Costs-S2'!J50+'Sales and Costs-S3'!J50+'Sales and Costs-S4'!J50+'Sales and Costs-S5'!J50</f>
        <v>133133.6239</v>
      </c>
      <c r="K50" s="18">
        <f>'Sales and Costs-S1'!K50+'Sales and Costs-S2'!K50+'Sales and Costs-S3'!K50+'Sales and Costs-S4'!K50+'Sales and Costs-S5'!K50</f>
        <v>135477.7064</v>
      </c>
      <c r="L50" s="18">
        <f>'Sales and Costs-S1'!L50+'Sales and Costs-S2'!L50+'Sales and Costs-S3'!L50+'Sales and Costs-S4'!L50+'Sales and Costs-S5'!L50</f>
        <v>137865.252</v>
      </c>
      <c r="M50" s="18">
        <f>'Sales and Costs-S1'!M50+'Sales and Costs-S2'!M50+'Sales and Costs-S3'!M50+'Sales and Costs-S4'!M50+'Sales and Costs-S5'!M50</f>
        <v>140297.1018</v>
      </c>
    </row>
    <row r="51">
      <c r="A51" s="2" t="s">
        <v>54</v>
      </c>
      <c r="B51" s="18">
        <f>'Sales and Costs-S1'!B51+'Sales and Costs-S2'!B51+'Sales and Costs-S3'!B51+'Sales and Costs-S4'!B51+'Sales and Costs-S5'!B51</f>
        <v>266124</v>
      </c>
      <c r="C51" s="18">
        <f>'Sales and Costs-S1'!C51+'Sales and Costs-S2'!C51+'Sales and Costs-S3'!C51+'Sales and Costs-S4'!C51+'Sales and Costs-S5'!C51</f>
        <v>270775.1287</v>
      </c>
      <c r="D51" s="18">
        <f>'Sales and Costs-S1'!D51+'Sales and Costs-S2'!D51+'Sales and Costs-S3'!D51+'Sales and Costs-S4'!D51+'Sales and Costs-S5'!D51</f>
        <v>275511.9437</v>
      </c>
      <c r="E51" s="18">
        <f>'Sales and Costs-S1'!E51+'Sales and Costs-S2'!E51+'Sales and Costs-S3'!E51+'Sales and Costs-S4'!E51+'Sales and Costs-S5'!E51</f>
        <v>280336.0943</v>
      </c>
      <c r="F51" s="18">
        <f>'Sales and Costs-S1'!F51+'Sales and Costs-S2'!F51+'Sales and Costs-S3'!F51+'Sales and Costs-S4'!F51+'Sales and Costs-S5'!F51</f>
        <v>285249.2629</v>
      </c>
      <c r="G51" s="18">
        <f>'Sales and Costs-S1'!G51+'Sales and Costs-S2'!G51+'Sales and Costs-S3'!G51+'Sales and Costs-S4'!G51+'Sales and Costs-S5'!G51</f>
        <v>290253.1654</v>
      </c>
      <c r="H51" s="18">
        <f>'Sales and Costs-S1'!H51+'Sales and Costs-S2'!H51+'Sales and Costs-S3'!H51+'Sales and Costs-S4'!H51+'Sales and Costs-S5'!H51</f>
        <v>295349.552</v>
      </c>
      <c r="I51" s="18">
        <f>'Sales and Costs-S1'!I51+'Sales and Costs-S2'!I51+'Sales and Costs-S3'!I51+'Sales and Costs-S4'!I51+'Sales and Costs-S5'!I51</f>
        <v>300540.2077</v>
      </c>
      <c r="J51" s="18">
        <f>'Sales and Costs-S1'!J51+'Sales and Costs-S2'!J51+'Sales and Costs-S3'!J51+'Sales and Costs-S4'!J51+'Sales and Costs-S5'!J51</f>
        <v>305826.9531</v>
      </c>
      <c r="K51" s="18">
        <f>'Sales and Costs-S1'!K51+'Sales and Costs-S2'!K51+'Sales and Costs-S3'!K51+'Sales and Costs-S4'!K51+'Sales and Costs-S5'!K51</f>
        <v>311211.6455</v>
      </c>
      <c r="L51" s="18">
        <f>'Sales and Costs-S1'!L51+'Sales and Costs-S2'!L51+'Sales and Costs-S3'!L51+'Sales and Costs-S4'!L51+'Sales and Costs-S5'!L51</f>
        <v>316696.1788</v>
      </c>
      <c r="M51" s="18">
        <f>'Sales and Costs-S1'!M51+'Sales and Costs-S2'!M51+'Sales and Costs-S3'!M51+'Sales and Costs-S4'!M51+'Sales and Costs-S5'!M51</f>
        <v>322282.4853</v>
      </c>
    </row>
    <row r="52">
      <c r="A52" s="2" t="s">
        <v>55</v>
      </c>
      <c r="B52" s="18">
        <f>'Sales and Costs-S1'!B52+'Sales and Costs-S2'!B52+'Sales and Costs-S3'!B52+'Sales and Costs-S4'!B52+'Sales and Costs-S5'!B52</f>
        <v>430300</v>
      </c>
      <c r="C52" s="18">
        <f>'Sales and Costs-S1'!C52+'Sales and Costs-S2'!C52+'Sales and Costs-S3'!C52+'Sales and Costs-S4'!C52+'Sales and Costs-S5'!C52</f>
        <v>437820.4818</v>
      </c>
      <c r="D52" s="18">
        <f>'Sales and Costs-S1'!D52+'Sales and Costs-S2'!D52+'Sales and Costs-S3'!D52+'Sales and Costs-S4'!D52+'Sales and Costs-S5'!D52</f>
        <v>445479.5109</v>
      </c>
      <c r="E52" s="18">
        <f>'Sales and Costs-S1'!E52+'Sales and Costs-S2'!E52+'Sales and Costs-S3'!E52+'Sales and Costs-S4'!E52+'Sales and Costs-S5'!E52</f>
        <v>453279.7544</v>
      </c>
      <c r="F52" s="18">
        <f>'Sales and Costs-S1'!F52+'Sales and Costs-S2'!F52+'Sales and Costs-S3'!F52+'Sales and Costs-S4'!F52+'Sales and Costs-S5'!F52</f>
        <v>461223.9325</v>
      </c>
      <c r="G52" s="18">
        <f>'Sales and Costs-S1'!G52+'Sales and Costs-S2'!G52+'Sales and Costs-S3'!G52+'Sales and Costs-S4'!G52+'Sales and Costs-S5'!G52</f>
        <v>469314.8197</v>
      </c>
      <c r="H52" s="18">
        <f>'Sales and Costs-S1'!H52+'Sales and Costs-S2'!H52+'Sales and Costs-S3'!H52+'Sales and Costs-S4'!H52+'Sales and Costs-S5'!H52</f>
        <v>477555.2457</v>
      </c>
      <c r="I52" s="18">
        <f>'Sales and Costs-S1'!I52+'Sales and Costs-S2'!I52+'Sales and Costs-S3'!I52+'Sales and Costs-S4'!I52+'Sales and Costs-S5'!I52</f>
        <v>485948.097</v>
      </c>
      <c r="J52" s="18">
        <f>'Sales and Costs-S1'!J52+'Sales and Costs-S2'!J52+'Sales and Costs-S3'!J52+'Sales and Costs-S4'!J52+'Sales and Costs-S5'!J52</f>
        <v>494496.3172</v>
      </c>
      <c r="K52" s="18">
        <f>'Sales and Costs-S1'!K52+'Sales and Costs-S2'!K52+'Sales and Costs-S3'!K52+'Sales and Costs-S4'!K52+'Sales and Costs-S5'!K52</f>
        <v>503202.9093</v>
      </c>
      <c r="L52" s="18">
        <f>'Sales and Costs-S1'!L52+'Sales and Costs-S2'!L52+'Sales and Costs-S3'!L52+'Sales and Costs-S4'!L52+'Sales and Costs-S5'!L52</f>
        <v>512070.9359</v>
      </c>
      <c r="M52" s="18">
        <f>'Sales and Costs-S1'!M52+'Sales and Costs-S2'!M52+'Sales and Costs-S3'!M52+'Sales and Costs-S4'!M52+'Sales and Costs-S5'!M52</f>
        <v>521103.521</v>
      </c>
    </row>
    <row r="53">
      <c r="A53" s="11" t="s">
        <v>75</v>
      </c>
      <c r="B53" s="18">
        <f t="shared" ref="B53:M53" si="4">SUM(B48:B52)</f>
        <v>2207108</v>
      </c>
      <c r="C53" s="18">
        <f t="shared" si="4"/>
        <v>2245682.287</v>
      </c>
      <c r="D53" s="18">
        <f t="shared" si="4"/>
        <v>2284967.214</v>
      </c>
      <c r="E53" s="18">
        <f t="shared" si="4"/>
        <v>2324976.463</v>
      </c>
      <c r="F53" s="18">
        <f t="shared" si="4"/>
        <v>2365723.986</v>
      </c>
      <c r="G53" s="18">
        <f t="shared" si="4"/>
        <v>2407224.014</v>
      </c>
      <c r="H53" s="18">
        <f t="shared" si="4"/>
        <v>2449491.06</v>
      </c>
      <c r="I53" s="18">
        <f t="shared" si="4"/>
        <v>2492539.931</v>
      </c>
      <c r="J53" s="18">
        <f t="shared" si="4"/>
        <v>2536385.726</v>
      </c>
      <c r="K53" s="18">
        <f t="shared" si="4"/>
        <v>2581043.846</v>
      </c>
      <c r="L53" s="18">
        <f t="shared" si="4"/>
        <v>2626530</v>
      </c>
      <c r="M53" s="18">
        <f t="shared" si="4"/>
        <v>2672860.214</v>
      </c>
    </row>
    <row r="55">
      <c r="A55" s="15" t="s">
        <v>78</v>
      </c>
      <c r="B55" s="18">
        <f t="shared" ref="B55:M55" si="5">B53+B45+B37</f>
        <v>8560263.41</v>
      </c>
      <c r="C55" s="18">
        <f t="shared" si="5"/>
        <v>8682487.468</v>
      </c>
      <c r="D55" s="18">
        <f t="shared" si="5"/>
        <v>8806752.078</v>
      </c>
      <c r="E55" s="18">
        <f t="shared" si="5"/>
        <v>8933094.914</v>
      </c>
      <c r="F55" s="18">
        <f t="shared" si="5"/>
        <v>9061554.395</v>
      </c>
      <c r="G55" s="18">
        <f t="shared" si="5"/>
        <v>9192169.694</v>
      </c>
      <c r="H55" s="18">
        <f t="shared" si="5"/>
        <v>9324980.757</v>
      </c>
      <c r="I55" s="18">
        <f t="shared" si="5"/>
        <v>9460028.318</v>
      </c>
      <c r="J55" s="18">
        <f t="shared" si="5"/>
        <v>9597353.916</v>
      </c>
      <c r="K55" s="18">
        <f t="shared" si="5"/>
        <v>9736999.909</v>
      </c>
      <c r="L55" s="18">
        <f t="shared" si="5"/>
        <v>9879009.493</v>
      </c>
      <c r="M55" s="18">
        <f t="shared" si="5"/>
        <v>10023426.72</v>
      </c>
    </row>
    <row r="57">
      <c r="A57" s="15" t="s">
        <v>57</v>
      </c>
    </row>
    <row r="58">
      <c r="A58" s="11" t="s">
        <v>58</v>
      </c>
      <c r="B58" s="18">
        <f>'Sales and Costs-S1'!B58+'Sales and Costs-S2'!B58+'Sales and Costs-S3'!B58+'Sales and Costs-S4'!B58+'Sales and Costs-S5'!B58</f>
        <v>277000</v>
      </c>
      <c r="C58" s="18">
        <f>'Sales and Costs-S1'!C58+'Sales and Costs-S2'!C58+'Sales and Costs-S3'!C58+'Sales and Costs-S4'!C58+'Sales and Costs-S5'!C58</f>
        <v>277000</v>
      </c>
      <c r="D58" s="18">
        <f>'Sales and Costs-S1'!D58+'Sales and Costs-S2'!D58+'Sales and Costs-S3'!D58+'Sales and Costs-S4'!D58+'Sales and Costs-S5'!D58</f>
        <v>277000</v>
      </c>
      <c r="E58" s="18">
        <f>'Sales and Costs-S1'!E58+'Sales and Costs-S2'!E58+'Sales and Costs-S3'!E58+'Sales and Costs-S4'!E58+'Sales and Costs-S5'!E58</f>
        <v>277000</v>
      </c>
      <c r="F58" s="18">
        <f>'Sales and Costs-S1'!F58+'Sales and Costs-S2'!F58+'Sales and Costs-S3'!F58+'Sales and Costs-S4'!F58+'Sales and Costs-S5'!F58</f>
        <v>277000</v>
      </c>
      <c r="G58" s="18">
        <f>'Sales and Costs-S1'!G58+'Sales and Costs-S2'!G58+'Sales and Costs-S3'!G58+'Sales and Costs-S4'!G58+'Sales and Costs-S5'!G58</f>
        <v>277000</v>
      </c>
      <c r="H58" s="18">
        <f>'Sales and Costs-S1'!H58+'Sales and Costs-S2'!H58+'Sales and Costs-S3'!H58+'Sales and Costs-S4'!H58+'Sales and Costs-S5'!H58</f>
        <v>277000</v>
      </c>
      <c r="I58" s="18">
        <f>'Sales and Costs-S1'!I58+'Sales and Costs-S2'!I58+'Sales and Costs-S3'!I58+'Sales and Costs-S4'!I58+'Sales and Costs-S5'!I58</f>
        <v>277000</v>
      </c>
      <c r="J58" s="18">
        <f>'Sales and Costs-S1'!J58+'Sales and Costs-S2'!J58+'Sales and Costs-S3'!J58+'Sales and Costs-S4'!J58+'Sales and Costs-S5'!J58</f>
        <v>277000</v>
      </c>
      <c r="K58" s="18">
        <f>'Sales and Costs-S1'!K58+'Sales and Costs-S2'!K58+'Sales and Costs-S3'!K58+'Sales and Costs-S4'!K58+'Sales and Costs-S5'!K58</f>
        <v>277000</v>
      </c>
      <c r="L58" s="18">
        <f>'Sales and Costs-S1'!L58+'Sales and Costs-S2'!L58+'Sales and Costs-S3'!L58+'Sales and Costs-S4'!L58+'Sales and Costs-S5'!L58</f>
        <v>277000</v>
      </c>
      <c r="M58" s="18">
        <f>'Sales and Costs-S1'!M58+'Sales and Costs-S2'!M58+'Sales and Costs-S3'!M58+'Sales and Costs-S4'!M58+'Sales and Costs-S5'!M58</f>
        <v>277000</v>
      </c>
    </row>
    <row r="59">
      <c r="A59" s="11" t="s">
        <v>59</v>
      </c>
      <c r="B59" s="18">
        <f>'Sales and Costs-S1'!B59+'Sales and Costs-S2'!B59+'Sales and Costs-S3'!B59+'Sales and Costs-S4'!B59+'Sales and Costs-S5'!B59</f>
        <v>122000</v>
      </c>
      <c r="C59" s="18">
        <f>'Sales and Costs-S1'!C59+'Sales and Costs-S2'!C59+'Sales and Costs-S3'!C59+'Sales and Costs-S4'!C59+'Sales and Costs-S5'!C59</f>
        <v>122000</v>
      </c>
      <c r="D59" s="18">
        <f>'Sales and Costs-S1'!D59+'Sales and Costs-S2'!D59+'Sales and Costs-S3'!D59+'Sales and Costs-S4'!D59+'Sales and Costs-S5'!D59</f>
        <v>122000</v>
      </c>
      <c r="E59" s="18">
        <f>'Sales and Costs-S1'!E59+'Sales and Costs-S2'!E59+'Sales and Costs-S3'!E59+'Sales and Costs-S4'!E59+'Sales and Costs-S5'!E59</f>
        <v>122000</v>
      </c>
      <c r="F59" s="18">
        <f>'Sales and Costs-S1'!F59+'Sales and Costs-S2'!F59+'Sales and Costs-S3'!F59+'Sales and Costs-S4'!F59+'Sales and Costs-S5'!F59</f>
        <v>122000</v>
      </c>
      <c r="G59" s="18">
        <f>'Sales and Costs-S1'!G59+'Sales and Costs-S2'!G59+'Sales and Costs-S3'!G59+'Sales and Costs-S4'!G59+'Sales and Costs-S5'!G59</f>
        <v>122000</v>
      </c>
      <c r="H59" s="18">
        <f>'Sales and Costs-S1'!H59+'Sales and Costs-S2'!H59+'Sales and Costs-S3'!H59+'Sales and Costs-S4'!H59+'Sales and Costs-S5'!H59</f>
        <v>122000</v>
      </c>
      <c r="I59" s="18">
        <f>'Sales and Costs-S1'!I59+'Sales and Costs-S2'!I59+'Sales and Costs-S3'!I59+'Sales and Costs-S4'!I59+'Sales and Costs-S5'!I59</f>
        <v>122000</v>
      </c>
      <c r="J59" s="18">
        <f>'Sales and Costs-S1'!J59+'Sales and Costs-S2'!J59+'Sales and Costs-S3'!J59+'Sales and Costs-S4'!J59+'Sales and Costs-S5'!J59</f>
        <v>122000</v>
      </c>
      <c r="K59" s="18">
        <f>'Sales and Costs-S1'!K59+'Sales and Costs-S2'!K59+'Sales and Costs-S3'!K59+'Sales and Costs-S4'!K59+'Sales and Costs-S5'!K59</f>
        <v>122000</v>
      </c>
      <c r="L59" s="18">
        <f>'Sales and Costs-S1'!L59+'Sales and Costs-S2'!L59+'Sales and Costs-S3'!L59+'Sales and Costs-S4'!L59+'Sales and Costs-S5'!L59</f>
        <v>122000</v>
      </c>
      <c r="M59" s="18">
        <f>'Sales and Costs-S1'!M59+'Sales and Costs-S2'!M59+'Sales and Costs-S3'!M59+'Sales and Costs-S4'!M59+'Sales and Costs-S5'!M59</f>
        <v>122000</v>
      </c>
    </row>
    <row r="60">
      <c r="A60" s="11" t="s">
        <v>60</v>
      </c>
      <c r="B60" s="18">
        <f>'Sales and Costs-S1'!B60+'Sales and Costs-S2'!B60+'Sales and Costs-S3'!B60+'Sales and Costs-S4'!B60+'Sales and Costs-S5'!B60</f>
        <v>470000</v>
      </c>
      <c r="C60" s="18">
        <f>'Sales and Costs-S1'!C60+'Sales and Costs-S2'!C60+'Sales and Costs-S3'!C60+'Sales and Costs-S4'!C60+'Sales and Costs-S5'!C60</f>
        <v>470000</v>
      </c>
      <c r="D60" s="18">
        <f>'Sales and Costs-S1'!D60+'Sales and Costs-S2'!D60+'Sales and Costs-S3'!D60+'Sales and Costs-S4'!D60+'Sales and Costs-S5'!D60</f>
        <v>470000</v>
      </c>
      <c r="E60" s="18">
        <f>'Sales and Costs-S1'!E60+'Sales and Costs-S2'!E60+'Sales and Costs-S3'!E60+'Sales and Costs-S4'!E60+'Sales and Costs-S5'!E60</f>
        <v>470000</v>
      </c>
      <c r="F60" s="18">
        <f>'Sales and Costs-S1'!F60+'Sales and Costs-S2'!F60+'Sales and Costs-S3'!F60+'Sales and Costs-S4'!F60+'Sales and Costs-S5'!F60</f>
        <v>470000</v>
      </c>
      <c r="G60" s="18">
        <f>'Sales and Costs-S1'!G60+'Sales and Costs-S2'!G60+'Sales and Costs-S3'!G60+'Sales and Costs-S4'!G60+'Sales and Costs-S5'!G60</f>
        <v>470000</v>
      </c>
      <c r="H60" s="18">
        <f>'Sales and Costs-S1'!H60+'Sales and Costs-S2'!H60+'Sales and Costs-S3'!H60+'Sales and Costs-S4'!H60+'Sales and Costs-S5'!H60</f>
        <v>470000</v>
      </c>
      <c r="I60" s="18">
        <f>'Sales and Costs-S1'!I60+'Sales and Costs-S2'!I60+'Sales and Costs-S3'!I60+'Sales and Costs-S4'!I60+'Sales and Costs-S5'!I60</f>
        <v>470000</v>
      </c>
      <c r="J60" s="18">
        <f>'Sales and Costs-S1'!J60+'Sales and Costs-S2'!J60+'Sales and Costs-S3'!J60+'Sales and Costs-S4'!J60+'Sales and Costs-S5'!J60</f>
        <v>470000</v>
      </c>
      <c r="K60" s="18">
        <f>'Sales and Costs-S1'!K60+'Sales and Costs-S2'!K60+'Sales and Costs-S3'!K60+'Sales and Costs-S4'!K60+'Sales and Costs-S5'!K60</f>
        <v>470000</v>
      </c>
      <c r="L60" s="18">
        <f>'Sales and Costs-S1'!L60+'Sales and Costs-S2'!L60+'Sales and Costs-S3'!L60+'Sales and Costs-S4'!L60+'Sales and Costs-S5'!L60</f>
        <v>470000</v>
      </c>
      <c r="M60" s="18">
        <f>'Sales and Costs-S1'!M60+'Sales and Costs-S2'!M60+'Sales and Costs-S3'!M60+'Sales and Costs-S4'!M60+'Sales and Costs-S5'!M60</f>
        <v>470000</v>
      </c>
    </row>
    <row r="62">
      <c r="A62" s="15" t="s">
        <v>78</v>
      </c>
      <c r="B62" s="18">
        <f t="shared" ref="B62:M62" si="6">B55+SUM(B58:B60)</f>
        <v>9429263.41</v>
      </c>
      <c r="C62" s="18">
        <f t="shared" si="6"/>
        <v>9551487.468</v>
      </c>
      <c r="D62" s="18">
        <f t="shared" si="6"/>
        <v>9675752.078</v>
      </c>
      <c r="E62" s="18">
        <f t="shared" si="6"/>
        <v>9802094.914</v>
      </c>
      <c r="F62" s="18">
        <f t="shared" si="6"/>
        <v>9930554.395</v>
      </c>
      <c r="G62" s="18">
        <f t="shared" si="6"/>
        <v>10061169.69</v>
      </c>
      <c r="H62" s="18">
        <f t="shared" si="6"/>
        <v>10193980.76</v>
      </c>
      <c r="I62" s="18">
        <f t="shared" si="6"/>
        <v>10329028.32</v>
      </c>
      <c r="J62" s="18">
        <f t="shared" si="6"/>
        <v>10466353.92</v>
      </c>
      <c r="K62" s="18">
        <f t="shared" si="6"/>
        <v>10605999.91</v>
      </c>
      <c r="L62" s="18">
        <f t="shared" si="6"/>
        <v>10748009.49</v>
      </c>
      <c r="M62" s="18">
        <f t="shared" si="6"/>
        <v>10892426.72</v>
      </c>
    </row>
    <row r="64">
      <c r="A64" s="15" t="s">
        <v>79</v>
      </c>
      <c r="B64" s="18">
        <f t="shared" ref="B64:M64" si="7">B6-B62</f>
        <v>3143536.59</v>
      </c>
      <c r="C64" s="18">
        <f t="shared" si="7"/>
        <v>3202877.038</v>
      </c>
      <c r="D64" s="18">
        <f t="shared" si="7"/>
        <v>3263231.554</v>
      </c>
      <c r="E64" s="18">
        <f t="shared" si="7"/>
        <v>3324619.15</v>
      </c>
      <c r="F64" s="18">
        <f t="shared" si="7"/>
        <v>3387059.216</v>
      </c>
      <c r="G64" s="18">
        <f t="shared" si="7"/>
        <v>3450571.528</v>
      </c>
      <c r="H64" s="18">
        <f t="shared" si="7"/>
        <v>3515176.256</v>
      </c>
      <c r="I64" s="18">
        <f t="shared" si="7"/>
        <v>3580893.971</v>
      </c>
      <c r="J64" s="18">
        <f t="shared" si="7"/>
        <v>3647745.657</v>
      </c>
      <c r="K64" s="18">
        <f t="shared" si="7"/>
        <v>3715752.714</v>
      </c>
      <c r="L64" s="18">
        <f t="shared" si="7"/>
        <v>3784936.97</v>
      </c>
      <c r="M64" s="18">
        <f t="shared" si="7"/>
        <v>3855320.689</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61</v>
      </c>
      <c r="C1" s="11" t="s">
        <v>62</v>
      </c>
      <c r="D1" s="11" t="s">
        <v>63</v>
      </c>
      <c r="E1" s="11" t="s">
        <v>64</v>
      </c>
      <c r="F1" s="11" t="s">
        <v>65</v>
      </c>
      <c r="G1" s="11" t="s">
        <v>66</v>
      </c>
      <c r="H1" s="11" t="s">
        <v>67</v>
      </c>
      <c r="I1" s="11" t="s">
        <v>68</v>
      </c>
      <c r="J1" s="11" t="s">
        <v>69</v>
      </c>
      <c r="K1" s="11" t="s">
        <v>70</v>
      </c>
      <c r="L1" s="11" t="s">
        <v>71</v>
      </c>
      <c r="M1" s="11" t="s">
        <v>72</v>
      </c>
    </row>
    <row r="2">
      <c r="A2" s="11" t="s">
        <v>80</v>
      </c>
    </row>
    <row r="3">
      <c r="A3" s="11" t="s">
        <v>48</v>
      </c>
      <c r="B3" s="18">
        <f>'Sales and Costs-Cons'!B37</f>
        <v>3336025.41</v>
      </c>
      <c r="C3" s="18">
        <f>'Sales and Costs-Cons'!C37</f>
        <v>3367788.121</v>
      </c>
      <c r="D3" s="18">
        <f>'Sales and Costs-Cons'!D37</f>
        <v>3399903.418</v>
      </c>
      <c r="E3" s="18">
        <f>'Sales and Costs-Cons'!E37</f>
        <v>3432375.675</v>
      </c>
      <c r="F3" s="18">
        <f>'Sales and Costs-Cons'!F37</f>
        <v>3465209.328</v>
      </c>
      <c r="G3" s="18">
        <f>'Sales and Costs-Cons'!G37</f>
        <v>3498408.868</v>
      </c>
      <c r="H3" s="18">
        <f>'Sales and Costs-Cons'!H37</f>
        <v>3531978.85</v>
      </c>
      <c r="I3" s="18">
        <f>'Sales and Costs-Cons'!I37</f>
        <v>3565923.886</v>
      </c>
      <c r="J3" s="18">
        <f>'Sales and Costs-Cons'!J37</f>
        <v>3600248.652</v>
      </c>
      <c r="K3" s="18">
        <f>'Sales and Costs-Cons'!K37</f>
        <v>3634957.886</v>
      </c>
      <c r="L3" s="18">
        <f>'Sales and Costs-Cons'!L37</f>
        <v>3670056.389</v>
      </c>
      <c r="M3" s="18">
        <f>'Sales and Costs-Cons'!M37</f>
        <v>3705549.026</v>
      </c>
    </row>
    <row r="4">
      <c r="A4" s="11" t="s">
        <v>49</v>
      </c>
      <c r="B4" s="18">
        <f>'Sales and Costs-Cons'!B45</f>
        <v>3017130</v>
      </c>
      <c r="C4" s="18">
        <f>'Sales and Costs-Cons'!C45</f>
        <v>3069017.06</v>
      </c>
      <c r="D4" s="18">
        <f>'Sales and Costs-Cons'!D45</f>
        <v>3121881.446</v>
      </c>
      <c r="E4" s="18">
        <f>'Sales and Costs-Cons'!E45</f>
        <v>3175742.776</v>
      </c>
      <c r="F4" s="18">
        <f>'Sales and Costs-Cons'!F45</f>
        <v>3230621.081</v>
      </c>
      <c r="G4" s="18">
        <f>'Sales and Costs-Cons'!G45</f>
        <v>3286536.812</v>
      </c>
      <c r="H4" s="18">
        <f>'Sales and Costs-Cons'!H45</f>
        <v>3343510.847</v>
      </c>
      <c r="I4" s="18">
        <f>'Sales and Costs-Cons'!I45</f>
        <v>3401564.501</v>
      </c>
      <c r="J4" s="18">
        <f>'Sales and Costs-Cons'!J45</f>
        <v>3460719.538</v>
      </c>
      <c r="K4" s="18">
        <f>'Sales and Costs-Cons'!K45</f>
        <v>3520998.177</v>
      </c>
      <c r="L4" s="18">
        <f>'Sales and Costs-Cons'!L45</f>
        <v>3582423.104</v>
      </c>
      <c r="M4" s="18">
        <f>'Sales and Costs-Cons'!M45</f>
        <v>3645017.481</v>
      </c>
    </row>
    <row r="5">
      <c r="A5" s="11" t="s">
        <v>50</v>
      </c>
      <c r="B5" s="18">
        <f>'Sales and Costs-Cons'!B53</f>
        <v>2207108</v>
      </c>
      <c r="C5" s="18">
        <f>'Sales and Costs-Cons'!C53</f>
        <v>2245682.287</v>
      </c>
      <c r="D5" s="18">
        <f>'Sales and Costs-Cons'!D53</f>
        <v>2284967.214</v>
      </c>
      <c r="E5" s="18">
        <f>'Sales and Costs-Cons'!E53</f>
        <v>2324976.463</v>
      </c>
      <c r="F5" s="18">
        <f>'Sales and Costs-Cons'!F53</f>
        <v>2365723.986</v>
      </c>
      <c r="G5" s="18">
        <f>'Sales and Costs-Cons'!G53</f>
        <v>2407224.014</v>
      </c>
      <c r="H5" s="18">
        <f>'Sales and Costs-Cons'!H53</f>
        <v>2449491.06</v>
      </c>
      <c r="I5" s="18">
        <f>'Sales and Costs-Cons'!I53</f>
        <v>2492539.931</v>
      </c>
      <c r="J5" s="18">
        <f>'Sales and Costs-Cons'!J53</f>
        <v>2536385.726</v>
      </c>
      <c r="K5" s="18">
        <f>'Sales and Costs-Cons'!K53</f>
        <v>2581043.846</v>
      </c>
      <c r="L5" s="18">
        <f>'Sales and Costs-Cons'!L53</f>
        <v>2626530</v>
      </c>
      <c r="M5" s="18">
        <f>'Sales and Costs-Cons'!M53</f>
        <v>2672860.214</v>
      </c>
    </row>
    <row r="6">
      <c r="A6" s="11" t="s">
        <v>75</v>
      </c>
      <c r="B6" s="18">
        <f t="shared" ref="B6:M6" si="1">SUM(B3:B5)</f>
        <v>8560263.41</v>
      </c>
      <c r="C6" s="18">
        <f t="shared" si="1"/>
        <v>8682487.468</v>
      </c>
      <c r="D6" s="18">
        <f t="shared" si="1"/>
        <v>8806752.078</v>
      </c>
      <c r="E6" s="18">
        <f t="shared" si="1"/>
        <v>8933094.914</v>
      </c>
      <c r="F6" s="18">
        <f t="shared" si="1"/>
        <v>9061554.395</v>
      </c>
      <c r="G6" s="18">
        <f t="shared" si="1"/>
        <v>9192169.694</v>
      </c>
      <c r="H6" s="18">
        <f t="shared" si="1"/>
        <v>9324980.757</v>
      </c>
      <c r="I6" s="18">
        <f t="shared" si="1"/>
        <v>9460028.318</v>
      </c>
      <c r="J6" s="18">
        <f t="shared" si="1"/>
        <v>9597353.916</v>
      </c>
      <c r="K6" s="18">
        <f t="shared" si="1"/>
        <v>9736999.909</v>
      </c>
      <c r="L6" s="18">
        <f t="shared" si="1"/>
        <v>9879009.493</v>
      </c>
      <c r="M6" s="18">
        <f t="shared" si="1"/>
        <v>10023426.72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c r="B1" s="11" t="s">
        <v>61</v>
      </c>
      <c r="C1" s="11" t="s">
        <v>62</v>
      </c>
      <c r="D1" s="11" t="s">
        <v>63</v>
      </c>
      <c r="E1" s="11" t="s">
        <v>64</v>
      </c>
      <c r="F1" s="11" t="s">
        <v>65</v>
      </c>
      <c r="G1" s="11" t="s">
        <v>66</v>
      </c>
      <c r="H1" s="11" t="s">
        <v>67</v>
      </c>
      <c r="I1" s="11" t="s">
        <v>68</v>
      </c>
      <c r="J1" s="11" t="s">
        <v>69</v>
      </c>
      <c r="K1" s="11" t="s">
        <v>70</v>
      </c>
      <c r="L1" s="11" t="s">
        <v>71</v>
      </c>
      <c r="M1" s="11" t="s">
        <v>72</v>
      </c>
    </row>
    <row r="2">
      <c r="A2" s="20" t="s">
        <v>81</v>
      </c>
    </row>
    <row r="3">
      <c r="A3" s="19" t="s">
        <v>82</v>
      </c>
      <c r="B3" s="18">
        <f>'Sales and Costs-Cons'!B6</f>
        <v>12572800</v>
      </c>
      <c r="C3" s="18">
        <f>'Sales and Costs-Cons'!C6</f>
        <v>12754364.51</v>
      </c>
      <c r="D3" s="18">
        <f>'Sales and Costs-Cons'!D6</f>
        <v>12938983.63</v>
      </c>
      <c r="E3" s="18">
        <f>'Sales and Costs-Cons'!E6</f>
        <v>13126714.06</v>
      </c>
      <c r="F3" s="18">
        <f>'Sales and Costs-Cons'!F6</f>
        <v>13317613.61</v>
      </c>
      <c r="G3" s="18">
        <f>'Sales and Costs-Cons'!G6</f>
        <v>13511741.22</v>
      </c>
      <c r="H3" s="18">
        <f>'Sales and Costs-Cons'!H6</f>
        <v>13709157.01</v>
      </c>
      <c r="I3" s="18">
        <f>'Sales and Costs-Cons'!I6</f>
        <v>13909922.29</v>
      </c>
      <c r="J3" s="18">
        <f>'Sales and Costs-Cons'!J6</f>
        <v>14114099.57</v>
      </c>
      <c r="K3" s="18">
        <f>'Sales and Costs-Cons'!K6</f>
        <v>14321752.62</v>
      </c>
      <c r="L3" s="18">
        <f>'Sales and Costs-Cons'!L6</f>
        <v>14532946.46</v>
      </c>
      <c r="M3" s="18">
        <f>'Sales and Costs-Cons'!M6</f>
        <v>14747747.41</v>
      </c>
    </row>
    <row r="4">
      <c r="A4" s="19"/>
    </row>
    <row r="5">
      <c r="A5" s="20" t="s">
        <v>83</v>
      </c>
    </row>
    <row r="6">
      <c r="A6" s="19" t="s">
        <v>84</v>
      </c>
      <c r="B6" s="18">
        <f>Purchases!B6</f>
        <v>8560263.41</v>
      </c>
      <c r="C6" s="18">
        <f>Purchases!C6</f>
        <v>8682487.468</v>
      </c>
      <c r="D6" s="18">
        <f>Purchases!D6</f>
        <v>8806752.078</v>
      </c>
      <c r="E6" s="18">
        <f>Purchases!E6</f>
        <v>8933094.914</v>
      </c>
      <c r="F6" s="18">
        <f>Purchases!F6</f>
        <v>9061554.395</v>
      </c>
      <c r="G6" s="18">
        <f>Purchases!G6</f>
        <v>9192169.694</v>
      </c>
      <c r="H6" s="18">
        <f>Purchases!H6</f>
        <v>9324980.757</v>
      </c>
      <c r="I6" s="18">
        <f>Purchases!I6</f>
        <v>9460028.318</v>
      </c>
      <c r="J6" s="18">
        <f>Purchases!J6</f>
        <v>9597353.916</v>
      </c>
      <c r="K6" s="18">
        <f>Purchases!K6</f>
        <v>9736999.909</v>
      </c>
      <c r="L6" s="18">
        <f>Purchases!L6</f>
        <v>9879009.493</v>
      </c>
      <c r="M6" s="18">
        <f>Purchases!M6</f>
        <v>10023426.72</v>
      </c>
    </row>
    <row r="7">
      <c r="A7" s="19" t="s">
        <v>85</v>
      </c>
      <c r="B7" s="18">
        <f>'Sales and Costs-Cons'!B58+'Sales and Costs-Cons'!B59+'Sales and Costs-Cons'!B60</f>
        <v>869000</v>
      </c>
      <c r="C7" s="18">
        <f>'Sales and Costs-Cons'!C58+'Sales and Costs-Cons'!C59+'Sales and Costs-Cons'!C60</f>
        <v>869000</v>
      </c>
      <c r="D7" s="18">
        <f>'Sales and Costs-Cons'!D58+'Sales and Costs-Cons'!D59+'Sales and Costs-Cons'!D60</f>
        <v>869000</v>
      </c>
      <c r="E7" s="18">
        <f>'Sales and Costs-Cons'!E58+'Sales and Costs-Cons'!E59+'Sales and Costs-Cons'!E60</f>
        <v>869000</v>
      </c>
      <c r="F7" s="18">
        <f>'Sales and Costs-Cons'!F58+'Sales and Costs-Cons'!F59+'Sales and Costs-Cons'!F60</f>
        <v>869000</v>
      </c>
      <c r="G7" s="18">
        <f>'Sales and Costs-Cons'!G58+'Sales and Costs-Cons'!G59+'Sales and Costs-Cons'!G60</f>
        <v>869000</v>
      </c>
      <c r="H7" s="18">
        <f>'Sales and Costs-Cons'!H58+'Sales and Costs-Cons'!H59+'Sales and Costs-Cons'!H60</f>
        <v>869000</v>
      </c>
      <c r="I7" s="18">
        <f>'Sales and Costs-Cons'!I58+'Sales and Costs-Cons'!I59+'Sales and Costs-Cons'!I60</f>
        <v>869000</v>
      </c>
      <c r="J7" s="18">
        <f>'Sales and Costs-Cons'!J58+'Sales and Costs-Cons'!J59+'Sales and Costs-Cons'!J60</f>
        <v>869000</v>
      </c>
      <c r="K7" s="18">
        <f>'Sales and Costs-Cons'!K58+'Sales and Costs-Cons'!K59+'Sales and Costs-Cons'!K60</f>
        <v>869000</v>
      </c>
      <c r="L7" s="18">
        <f>'Sales and Costs-Cons'!L58+'Sales and Costs-Cons'!L59+'Sales and Costs-Cons'!L60</f>
        <v>869000</v>
      </c>
      <c r="M7" s="18">
        <f>'Sales and Costs-Cons'!M58+'Sales and Costs-Cons'!M59+'Sales and Costs-Cons'!M60</f>
        <v>869000</v>
      </c>
    </row>
    <row r="8">
      <c r="A8" s="20" t="s">
        <v>86</v>
      </c>
      <c r="B8" s="18">
        <f t="shared" ref="B8:M8" si="1">B3-B6-B7</f>
        <v>3143536.59</v>
      </c>
      <c r="C8" s="18">
        <f t="shared" si="1"/>
        <v>3202877.038</v>
      </c>
      <c r="D8" s="18">
        <f t="shared" si="1"/>
        <v>3263231.554</v>
      </c>
      <c r="E8" s="18">
        <f t="shared" si="1"/>
        <v>3324619.15</v>
      </c>
      <c r="F8" s="18">
        <f t="shared" si="1"/>
        <v>3387059.216</v>
      </c>
      <c r="G8" s="18">
        <f t="shared" si="1"/>
        <v>3450571.528</v>
      </c>
      <c r="H8" s="18">
        <f t="shared" si="1"/>
        <v>3515176.256</v>
      </c>
      <c r="I8" s="18">
        <f t="shared" si="1"/>
        <v>3580893.971</v>
      </c>
      <c r="J8" s="18">
        <f t="shared" si="1"/>
        <v>3647745.657</v>
      </c>
      <c r="K8" s="18">
        <f t="shared" si="1"/>
        <v>3715752.714</v>
      </c>
      <c r="L8" s="18">
        <f t="shared" si="1"/>
        <v>3784936.97</v>
      </c>
      <c r="M8" s="18">
        <f t="shared" si="1"/>
        <v>3855320.689</v>
      </c>
    </row>
    <row r="9">
      <c r="A9" s="19"/>
    </row>
    <row r="10">
      <c r="A10" s="20" t="s">
        <v>87</v>
      </c>
    </row>
    <row r="11">
      <c r="A11" s="19" t="s">
        <v>88</v>
      </c>
      <c r="B11" s="11">
        <v>0.0</v>
      </c>
      <c r="C11" s="18">
        <f t="shared" ref="C11:M11" si="2">B13</f>
        <v>3143536.59</v>
      </c>
      <c r="D11" s="18">
        <f t="shared" si="2"/>
        <v>6346413.628</v>
      </c>
      <c r="E11" s="18">
        <f t="shared" si="2"/>
        <v>9609645.182</v>
      </c>
      <c r="F11" s="18">
        <f t="shared" si="2"/>
        <v>12934264.33</v>
      </c>
      <c r="G11" s="18">
        <f t="shared" si="2"/>
        <v>16321323.55</v>
      </c>
      <c r="H11" s="18">
        <f t="shared" si="2"/>
        <v>19771895.08</v>
      </c>
      <c r="I11" s="18">
        <f t="shared" si="2"/>
        <v>23287071.33</v>
      </c>
      <c r="J11" s="18">
        <f t="shared" si="2"/>
        <v>26867965.3</v>
      </c>
      <c r="K11" s="18">
        <f t="shared" si="2"/>
        <v>30515710.96</v>
      </c>
      <c r="L11" s="18">
        <f t="shared" si="2"/>
        <v>34231463.67</v>
      </c>
      <c r="M11" s="18">
        <f t="shared" si="2"/>
        <v>38016400.64</v>
      </c>
    </row>
    <row r="12">
      <c r="A12" s="19" t="s">
        <v>86</v>
      </c>
      <c r="B12" s="18">
        <f t="shared" ref="B12:M12" si="3">B8</f>
        <v>3143536.59</v>
      </c>
      <c r="C12" s="18">
        <f t="shared" si="3"/>
        <v>3202877.038</v>
      </c>
      <c r="D12" s="18">
        <f t="shared" si="3"/>
        <v>3263231.554</v>
      </c>
      <c r="E12" s="18">
        <f t="shared" si="3"/>
        <v>3324619.15</v>
      </c>
      <c r="F12" s="18">
        <f t="shared" si="3"/>
        <v>3387059.216</v>
      </c>
      <c r="G12" s="18">
        <f t="shared" si="3"/>
        <v>3450571.528</v>
      </c>
      <c r="H12" s="18">
        <f t="shared" si="3"/>
        <v>3515176.256</v>
      </c>
      <c r="I12" s="18">
        <f t="shared" si="3"/>
        <v>3580893.971</v>
      </c>
      <c r="J12" s="18">
        <f t="shared" si="3"/>
        <v>3647745.657</v>
      </c>
      <c r="K12" s="18">
        <f t="shared" si="3"/>
        <v>3715752.714</v>
      </c>
      <c r="L12" s="18">
        <f t="shared" si="3"/>
        <v>3784936.97</v>
      </c>
      <c r="M12" s="18">
        <f t="shared" si="3"/>
        <v>3855320.689</v>
      </c>
    </row>
    <row r="13">
      <c r="A13" s="19" t="s">
        <v>89</v>
      </c>
      <c r="B13" s="18">
        <f t="shared" ref="B13:M13" si="4">B11+B12</f>
        <v>3143536.59</v>
      </c>
      <c r="C13" s="18">
        <f t="shared" si="4"/>
        <v>6346413.628</v>
      </c>
      <c r="D13" s="18">
        <f t="shared" si="4"/>
        <v>9609645.182</v>
      </c>
      <c r="E13" s="18">
        <f t="shared" si="4"/>
        <v>12934264.33</v>
      </c>
      <c r="F13" s="18">
        <f t="shared" si="4"/>
        <v>16321323.55</v>
      </c>
      <c r="G13" s="18">
        <f t="shared" si="4"/>
        <v>19771895.08</v>
      </c>
      <c r="H13" s="18">
        <f t="shared" si="4"/>
        <v>23287071.33</v>
      </c>
      <c r="I13" s="18">
        <f t="shared" si="4"/>
        <v>26867965.3</v>
      </c>
      <c r="J13" s="18">
        <f t="shared" si="4"/>
        <v>30515710.96</v>
      </c>
      <c r="K13" s="18">
        <f t="shared" si="4"/>
        <v>34231463.67</v>
      </c>
      <c r="L13" s="18">
        <f t="shared" si="4"/>
        <v>38016400.64</v>
      </c>
      <c r="M13" s="18">
        <f t="shared" si="4"/>
        <v>41871721.33</v>
      </c>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row r="77">
      <c r="A77" s="19"/>
    </row>
    <row r="78">
      <c r="A78" s="19"/>
    </row>
    <row r="79">
      <c r="A79" s="19"/>
    </row>
    <row r="80">
      <c r="A80" s="19"/>
    </row>
    <row r="81">
      <c r="A81" s="19"/>
    </row>
    <row r="82">
      <c r="A82" s="19"/>
    </row>
    <row r="83">
      <c r="A83" s="19"/>
    </row>
    <row r="84">
      <c r="A84" s="19"/>
    </row>
    <row r="85">
      <c r="A85" s="19"/>
    </row>
    <row r="86">
      <c r="A86" s="19"/>
    </row>
    <row r="87">
      <c r="A87" s="19"/>
    </row>
    <row r="88">
      <c r="A88" s="19"/>
    </row>
    <row r="89">
      <c r="A89" s="19"/>
    </row>
    <row r="90">
      <c r="A90" s="19"/>
    </row>
    <row r="91">
      <c r="A91" s="19"/>
    </row>
    <row r="92">
      <c r="A92" s="19"/>
    </row>
    <row r="93">
      <c r="A93" s="19"/>
    </row>
    <row r="94">
      <c r="A94" s="19"/>
    </row>
    <row r="95">
      <c r="A95" s="19"/>
    </row>
    <row r="96">
      <c r="A96" s="19"/>
    </row>
    <row r="97">
      <c r="A97" s="19"/>
    </row>
    <row r="98">
      <c r="A98" s="19"/>
    </row>
    <row r="99">
      <c r="A99" s="19"/>
    </row>
    <row r="100">
      <c r="A100" s="19"/>
    </row>
    <row r="101">
      <c r="A101" s="19"/>
    </row>
    <row r="102">
      <c r="A102" s="19"/>
    </row>
    <row r="103">
      <c r="A103" s="19"/>
    </row>
    <row r="104">
      <c r="A104" s="19"/>
    </row>
    <row r="105">
      <c r="A105" s="19"/>
    </row>
    <row r="106">
      <c r="A106" s="19"/>
    </row>
    <row r="107">
      <c r="A107" s="19"/>
    </row>
    <row r="108">
      <c r="A108" s="19"/>
    </row>
    <row r="109">
      <c r="A109" s="19"/>
    </row>
    <row r="110">
      <c r="A110" s="19"/>
    </row>
    <row r="111">
      <c r="A111" s="19"/>
    </row>
    <row r="112">
      <c r="A112" s="19"/>
    </row>
    <row r="113">
      <c r="A113" s="19"/>
    </row>
    <row r="114">
      <c r="A114" s="19"/>
    </row>
    <row r="115">
      <c r="A115" s="19"/>
    </row>
    <row r="116">
      <c r="A116" s="19"/>
    </row>
    <row r="117">
      <c r="A117" s="19"/>
    </row>
    <row r="118">
      <c r="A118" s="19"/>
    </row>
    <row r="119">
      <c r="A119" s="19"/>
    </row>
    <row r="120">
      <c r="A120" s="19"/>
    </row>
    <row r="121">
      <c r="A121" s="19"/>
    </row>
    <row r="122">
      <c r="A122" s="19"/>
    </row>
    <row r="123">
      <c r="A123" s="19"/>
    </row>
    <row r="124">
      <c r="A124" s="19"/>
    </row>
    <row r="125">
      <c r="A125" s="19"/>
    </row>
    <row r="126">
      <c r="A126" s="19"/>
    </row>
    <row r="127">
      <c r="A127" s="19"/>
    </row>
    <row r="128">
      <c r="A128" s="19"/>
    </row>
    <row r="129">
      <c r="A129" s="19"/>
    </row>
    <row r="130">
      <c r="A130" s="19"/>
    </row>
    <row r="131">
      <c r="A131" s="19"/>
    </row>
    <row r="132">
      <c r="A132" s="19"/>
    </row>
    <row r="133">
      <c r="A133" s="19"/>
    </row>
    <row r="134">
      <c r="A134" s="19"/>
    </row>
    <row r="135">
      <c r="A135" s="19"/>
    </row>
    <row r="136">
      <c r="A136" s="19"/>
    </row>
    <row r="137">
      <c r="A137" s="19"/>
    </row>
    <row r="138">
      <c r="A138" s="19"/>
    </row>
    <row r="139">
      <c r="A139" s="19"/>
    </row>
    <row r="140">
      <c r="A140" s="19"/>
    </row>
    <row r="141">
      <c r="A141" s="19"/>
    </row>
    <row r="142">
      <c r="A142" s="19"/>
    </row>
    <row r="143">
      <c r="A143" s="19"/>
    </row>
    <row r="144">
      <c r="A144" s="19"/>
    </row>
    <row r="145">
      <c r="A145" s="19"/>
    </row>
    <row r="146">
      <c r="A146" s="19"/>
    </row>
    <row r="147">
      <c r="A147" s="19"/>
    </row>
    <row r="148">
      <c r="A148" s="19"/>
    </row>
    <row r="149">
      <c r="A149" s="19"/>
    </row>
    <row r="150">
      <c r="A150" s="19"/>
    </row>
    <row r="151">
      <c r="A151" s="19"/>
    </row>
    <row r="152">
      <c r="A152" s="19"/>
    </row>
    <row r="153">
      <c r="A153" s="19"/>
    </row>
    <row r="154">
      <c r="A154" s="19"/>
    </row>
    <row r="155">
      <c r="A155" s="19"/>
    </row>
    <row r="156">
      <c r="A156" s="19"/>
    </row>
    <row r="157">
      <c r="A157" s="19"/>
    </row>
    <row r="158">
      <c r="A158" s="19"/>
    </row>
    <row r="159">
      <c r="A159" s="19"/>
    </row>
    <row r="160">
      <c r="A160" s="19"/>
    </row>
    <row r="161">
      <c r="A161" s="19"/>
    </row>
    <row r="162">
      <c r="A162" s="19"/>
    </row>
    <row r="163">
      <c r="A163" s="19"/>
    </row>
    <row r="164">
      <c r="A164" s="19"/>
    </row>
    <row r="165">
      <c r="A165" s="19"/>
    </row>
    <row r="166">
      <c r="A166" s="19"/>
    </row>
    <row r="167">
      <c r="A167" s="19"/>
    </row>
    <row r="168">
      <c r="A168" s="19"/>
    </row>
    <row r="169">
      <c r="A169" s="19"/>
    </row>
    <row r="170">
      <c r="A170" s="19"/>
    </row>
    <row r="171">
      <c r="A171" s="19"/>
    </row>
    <row r="172">
      <c r="A172" s="19"/>
    </row>
    <row r="173">
      <c r="A173" s="19"/>
    </row>
    <row r="174">
      <c r="A174" s="19"/>
    </row>
    <row r="175">
      <c r="A175" s="19"/>
    </row>
    <row r="176">
      <c r="A176" s="19"/>
    </row>
    <row r="177">
      <c r="A177" s="19"/>
    </row>
    <row r="178">
      <c r="A178" s="19"/>
    </row>
    <row r="179">
      <c r="A179" s="19"/>
    </row>
    <row r="180">
      <c r="A180" s="19"/>
    </row>
    <row r="181">
      <c r="A181" s="19"/>
    </row>
    <row r="182">
      <c r="A182" s="19"/>
    </row>
    <row r="183">
      <c r="A183" s="19"/>
    </row>
    <row r="184">
      <c r="A184" s="19"/>
    </row>
    <row r="185">
      <c r="A185" s="19"/>
    </row>
    <row r="186">
      <c r="A186" s="19"/>
    </row>
    <row r="187">
      <c r="A187" s="19"/>
    </row>
    <row r="188">
      <c r="A188" s="19"/>
    </row>
    <row r="189">
      <c r="A189" s="19"/>
    </row>
    <row r="190">
      <c r="A190" s="19"/>
    </row>
    <row r="191">
      <c r="A191" s="19"/>
    </row>
    <row r="192">
      <c r="A192" s="19"/>
    </row>
    <row r="193">
      <c r="A193" s="19"/>
    </row>
    <row r="194">
      <c r="A194" s="19"/>
    </row>
    <row r="195">
      <c r="A195" s="19"/>
    </row>
    <row r="196">
      <c r="A196" s="19"/>
    </row>
    <row r="197">
      <c r="A197" s="19"/>
    </row>
    <row r="198">
      <c r="A198" s="19"/>
    </row>
    <row r="199">
      <c r="A199" s="19"/>
    </row>
    <row r="200">
      <c r="A200" s="19"/>
    </row>
    <row r="201">
      <c r="A201" s="19"/>
    </row>
    <row r="202">
      <c r="A202" s="19"/>
    </row>
    <row r="203">
      <c r="A203" s="19"/>
    </row>
    <row r="204">
      <c r="A204" s="19"/>
    </row>
    <row r="205">
      <c r="A205" s="19"/>
    </row>
    <row r="206">
      <c r="A206" s="19"/>
    </row>
    <row r="207">
      <c r="A207" s="19"/>
    </row>
    <row r="208">
      <c r="A208" s="19"/>
    </row>
    <row r="209">
      <c r="A209" s="19"/>
    </row>
    <row r="210">
      <c r="A210" s="19"/>
    </row>
    <row r="211">
      <c r="A211" s="19"/>
    </row>
    <row r="212">
      <c r="A212" s="19"/>
    </row>
    <row r="213">
      <c r="A213" s="19"/>
    </row>
    <row r="214">
      <c r="A214" s="19"/>
    </row>
    <row r="215">
      <c r="A215" s="19"/>
    </row>
    <row r="216">
      <c r="A216" s="19"/>
    </row>
    <row r="217">
      <c r="A217" s="19"/>
    </row>
    <row r="218">
      <c r="A218" s="19"/>
    </row>
    <row r="219">
      <c r="A219" s="19"/>
    </row>
    <row r="220">
      <c r="A220" s="19"/>
    </row>
    <row r="221">
      <c r="A221" s="19"/>
    </row>
    <row r="222">
      <c r="A222" s="19"/>
    </row>
    <row r="223">
      <c r="A223" s="19"/>
    </row>
    <row r="224">
      <c r="A224" s="19"/>
    </row>
    <row r="225">
      <c r="A225" s="19"/>
    </row>
    <row r="226">
      <c r="A226" s="19"/>
    </row>
    <row r="227">
      <c r="A227" s="19"/>
    </row>
    <row r="228">
      <c r="A228" s="19"/>
    </row>
    <row r="229">
      <c r="A229" s="19"/>
    </row>
    <row r="230">
      <c r="A230" s="19"/>
    </row>
    <row r="231">
      <c r="A231" s="19"/>
    </row>
    <row r="232">
      <c r="A232" s="19"/>
    </row>
    <row r="233">
      <c r="A233" s="19"/>
    </row>
    <row r="234">
      <c r="A234" s="19"/>
    </row>
    <row r="235">
      <c r="A235" s="19"/>
    </row>
    <row r="236">
      <c r="A236" s="19"/>
    </row>
    <row r="237">
      <c r="A237" s="19"/>
    </row>
    <row r="238">
      <c r="A238" s="19"/>
    </row>
    <row r="239">
      <c r="A239" s="19"/>
    </row>
    <row r="240">
      <c r="A240" s="19"/>
    </row>
    <row r="241">
      <c r="A241" s="19"/>
    </row>
    <row r="242">
      <c r="A242" s="19"/>
    </row>
    <row r="243">
      <c r="A243" s="19"/>
    </row>
    <row r="244">
      <c r="A244" s="19"/>
    </row>
    <row r="245">
      <c r="A245" s="19"/>
    </row>
    <row r="246">
      <c r="A246" s="19"/>
    </row>
    <row r="247">
      <c r="A247" s="19"/>
    </row>
    <row r="248">
      <c r="A248" s="19"/>
    </row>
    <row r="249">
      <c r="A249" s="19"/>
    </row>
    <row r="250">
      <c r="A250" s="19"/>
    </row>
    <row r="251">
      <c r="A251" s="19"/>
    </row>
    <row r="252">
      <c r="A252" s="19"/>
    </row>
    <row r="253">
      <c r="A253" s="19"/>
    </row>
    <row r="254">
      <c r="A254" s="19"/>
    </row>
    <row r="255">
      <c r="A255" s="19"/>
    </row>
    <row r="256">
      <c r="A256" s="19"/>
    </row>
    <row r="257">
      <c r="A257" s="19"/>
    </row>
    <row r="258">
      <c r="A258" s="19"/>
    </row>
    <row r="259">
      <c r="A259" s="19"/>
    </row>
    <row r="260">
      <c r="A260" s="19"/>
    </row>
    <row r="261">
      <c r="A261" s="19"/>
    </row>
    <row r="262">
      <c r="A262" s="19"/>
    </row>
    <row r="263">
      <c r="A263" s="19"/>
    </row>
    <row r="264">
      <c r="A264" s="19"/>
    </row>
    <row r="265">
      <c r="A265" s="19"/>
    </row>
    <row r="266">
      <c r="A266" s="19"/>
    </row>
    <row r="267">
      <c r="A267" s="19"/>
    </row>
    <row r="268">
      <c r="A268" s="19"/>
    </row>
    <row r="269">
      <c r="A269" s="19"/>
    </row>
    <row r="270">
      <c r="A270" s="19"/>
    </row>
    <row r="271">
      <c r="A271" s="19"/>
    </row>
    <row r="272">
      <c r="A272" s="19"/>
    </row>
    <row r="273">
      <c r="A273" s="19"/>
    </row>
    <row r="274">
      <c r="A274" s="19"/>
    </row>
    <row r="275">
      <c r="A275" s="19"/>
    </row>
    <row r="276">
      <c r="A276" s="19"/>
    </row>
    <row r="277">
      <c r="A277" s="19"/>
    </row>
    <row r="278">
      <c r="A278" s="19"/>
    </row>
    <row r="279">
      <c r="A279" s="19"/>
    </row>
    <row r="280">
      <c r="A280" s="19"/>
    </row>
    <row r="281">
      <c r="A281" s="19"/>
    </row>
    <row r="282">
      <c r="A282" s="19"/>
    </row>
    <row r="283">
      <c r="A283" s="19"/>
    </row>
    <row r="284">
      <c r="A284" s="19"/>
    </row>
    <row r="285">
      <c r="A285" s="19"/>
    </row>
    <row r="286">
      <c r="A286" s="19"/>
    </row>
    <row r="287">
      <c r="A287" s="19"/>
    </row>
    <row r="288">
      <c r="A288" s="19"/>
    </row>
    <row r="289">
      <c r="A289" s="19"/>
    </row>
    <row r="290">
      <c r="A290" s="19"/>
    </row>
    <row r="291">
      <c r="A291" s="19"/>
    </row>
    <row r="292">
      <c r="A292" s="19"/>
    </row>
    <row r="293">
      <c r="A293" s="19"/>
    </row>
    <row r="294">
      <c r="A294" s="19"/>
    </row>
    <row r="295">
      <c r="A295" s="19"/>
    </row>
    <row r="296">
      <c r="A296" s="19"/>
    </row>
    <row r="297">
      <c r="A297" s="19"/>
    </row>
    <row r="298">
      <c r="A298" s="19"/>
    </row>
    <row r="299">
      <c r="A299" s="19"/>
    </row>
    <row r="300">
      <c r="A300" s="19"/>
    </row>
    <row r="301">
      <c r="A301" s="19"/>
    </row>
    <row r="302">
      <c r="A302" s="19"/>
    </row>
    <row r="303">
      <c r="A303" s="19"/>
    </row>
    <row r="304">
      <c r="A304" s="19"/>
    </row>
    <row r="305">
      <c r="A305" s="19"/>
    </row>
    <row r="306">
      <c r="A306" s="19"/>
    </row>
    <row r="307">
      <c r="A307" s="19"/>
    </row>
    <row r="308">
      <c r="A308" s="19"/>
    </row>
    <row r="309">
      <c r="A309" s="19"/>
    </row>
    <row r="310">
      <c r="A310" s="19"/>
    </row>
    <row r="311">
      <c r="A311" s="19"/>
    </row>
    <row r="312">
      <c r="A312" s="19"/>
    </row>
    <row r="313">
      <c r="A313" s="19"/>
    </row>
    <row r="314">
      <c r="A314" s="19"/>
    </row>
    <row r="315">
      <c r="A315" s="19"/>
    </row>
    <row r="316">
      <c r="A316" s="19"/>
    </row>
    <row r="317">
      <c r="A317" s="19"/>
    </row>
    <row r="318">
      <c r="A318" s="19"/>
    </row>
    <row r="319">
      <c r="A319" s="19"/>
    </row>
    <row r="320">
      <c r="A320" s="19"/>
    </row>
    <row r="321">
      <c r="A321" s="19"/>
    </row>
    <row r="322">
      <c r="A322" s="19"/>
    </row>
    <row r="323">
      <c r="A323" s="19"/>
    </row>
    <row r="324">
      <c r="A324" s="19"/>
    </row>
    <row r="325">
      <c r="A325" s="19"/>
    </row>
    <row r="326">
      <c r="A326" s="19"/>
    </row>
    <row r="327">
      <c r="A327" s="19"/>
    </row>
    <row r="328">
      <c r="A328" s="19"/>
    </row>
    <row r="329">
      <c r="A329" s="19"/>
    </row>
    <row r="330">
      <c r="A330" s="19"/>
    </row>
    <row r="331">
      <c r="A331" s="19"/>
    </row>
    <row r="332">
      <c r="A332" s="19"/>
    </row>
    <row r="333">
      <c r="A333" s="19"/>
    </row>
    <row r="334">
      <c r="A334" s="19"/>
    </row>
    <row r="335">
      <c r="A335" s="19"/>
    </row>
    <row r="336">
      <c r="A336" s="19"/>
    </row>
    <row r="337">
      <c r="A337" s="19"/>
    </row>
    <row r="338">
      <c r="A338" s="19"/>
    </row>
    <row r="339">
      <c r="A339" s="19"/>
    </row>
    <row r="340">
      <c r="A340" s="19"/>
    </row>
    <row r="341">
      <c r="A341" s="19"/>
    </row>
    <row r="342">
      <c r="A342" s="19"/>
    </row>
    <row r="343">
      <c r="A343" s="19"/>
    </row>
    <row r="344">
      <c r="A344" s="19"/>
    </row>
    <row r="345">
      <c r="A345" s="19"/>
    </row>
    <row r="346">
      <c r="A346" s="19"/>
    </row>
    <row r="347">
      <c r="A347" s="19"/>
    </row>
    <row r="348">
      <c r="A348" s="19"/>
    </row>
    <row r="349">
      <c r="A349" s="19"/>
    </row>
    <row r="350">
      <c r="A350" s="19"/>
    </row>
    <row r="351">
      <c r="A351" s="19"/>
    </row>
    <row r="352">
      <c r="A352" s="19"/>
    </row>
    <row r="353">
      <c r="A353" s="19"/>
    </row>
    <row r="354">
      <c r="A354" s="19"/>
    </row>
    <row r="355">
      <c r="A355" s="19"/>
    </row>
    <row r="356">
      <c r="A356" s="19"/>
    </row>
    <row r="357">
      <c r="A357" s="19"/>
    </row>
    <row r="358">
      <c r="A358" s="19"/>
    </row>
    <row r="359">
      <c r="A359" s="19"/>
    </row>
    <row r="360">
      <c r="A360" s="19"/>
    </row>
    <row r="361">
      <c r="A361" s="19"/>
    </row>
    <row r="362">
      <c r="A362" s="19"/>
    </row>
    <row r="363">
      <c r="A363" s="19"/>
    </row>
    <row r="364">
      <c r="A364" s="19"/>
    </row>
    <row r="365">
      <c r="A365" s="19"/>
    </row>
    <row r="366">
      <c r="A366" s="19"/>
    </row>
    <row r="367">
      <c r="A367" s="19"/>
    </row>
    <row r="368">
      <c r="A368" s="19"/>
    </row>
    <row r="369">
      <c r="A369" s="19"/>
    </row>
    <row r="370">
      <c r="A370" s="19"/>
    </row>
    <row r="371">
      <c r="A371" s="19"/>
    </row>
    <row r="372">
      <c r="A372" s="19"/>
    </row>
    <row r="373">
      <c r="A373" s="19"/>
    </row>
    <row r="374">
      <c r="A374" s="19"/>
    </row>
    <row r="375">
      <c r="A375" s="19"/>
    </row>
    <row r="376">
      <c r="A376" s="19"/>
    </row>
    <row r="377">
      <c r="A377" s="19"/>
    </row>
    <row r="378">
      <c r="A378" s="19"/>
    </row>
    <row r="379">
      <c r="A379" s="19"/>
    </row>
    <row r="380">
      <c r="A380" s="19"/>
    </row>
    <row r="381">
      <c r="A381" s="19"/>
    </row>
    <row r="382">
      <c r="A382" s="19"/>
    </row>
    <row r="383">
      <c r="A383" s="19"/>
    </row>
    <row r="384">
      <c r="A384" s="19"/>
    </row>
    <row r="385">
      <c r="A385" s="19"/>
    </row>
    <row r="386">
      <c r="A386" s="19"/>
    </row>
    <row r="387">
      <c r="A387" s="19"/>
    </row>
    <row r="388">
      <c r="A388" s="19"/>
    </row>
    <row r="389">
      <c r="A389" s="19"/>
    </row>
    <row r="390">
      <c r="A390" s="19"/>
    </row>
    <row r="391">
      <c r="A391" s="19"/>
    </row>
    <row r="392">
      <c r="A392" s="19"/>
    </row>
    <row r="393">
      <c r="A393" s="19"/>
    </row>
    <row r="394">
      <c r="A394" s="19"/>
    </row>
    <row r="395">
      <c r="A395" s="19"/>
    </row>
    <row r="396">
      <c r="A396" s="19"/>
    </row>
    <row r="397">
      <c r="A397" s="19"/>
    </row>
    <row r="398">
      <c r="A398" s="19"/>
    </row>
    <row r="399">
      <c r="A399" s="19"/>
    </row>
    <row r="400">
      <c r="A400" s="19"/>
    </row>
    <row r="401">
      <c r="A401" s="19"/>
    </row>
    <row r="402">
      <c r="A402" s="19"/>
    </row>
    <row r="403">
      <c r="A403" s="19"/>
    </row>
    <row r="404">
      <c r="A404" s="19"/>
    </row>
    <row r="405">
      <c r="A405" s="19"/>
    </row>
    <row r="406">
      <c r="A406" s="19"/>
    </row>
    <row r="407">
      <c r="A407" s="19"/>
    </row>
    <row r="408">
      <c r="A408" s="19"/>
    </row>
    <row r="409">
      <c r="A409" s="19"/>
    </row>
    <row r="410">
      <c r="A410" s="19"/>
    </row>
    <row r="411">
      <c r="A411" s="19"/>
    </row>
    <row r="412">
      <c r="A412" s="19"/>
    </row>
    <row r="413">
      <c r="A413" s="19"/>
    </row>
    <row r="414">
      <c r="A414" s="19"/>
    </row>
    <row r="415">
      <c r="A415" s="19"/>
    </row>
    <row r="416">
      <c r="A416" s="19"/>
    </row>
    <row r="417">
      <c r="A417" s="19"/>
    </row>
    <row r="418">
      <c r="A418" s="19"/>
    </row>
    <row r="419">
      <c r="A419" s="19"/>
    </row>
    <row r="420">
      <c r="A420" s="19"/>
    </row>
    <row r="421">
      <c r="A421" s="19"/>
    </row>
    <row r="422">
      <c r="A422" s="19"/>
    </row>
    <row r="423">
      <c r="A423" s="19"/>
    </row>
    <row r="424">
      <c r="A424" s="19"/>
    </row>
    <row r="425">
      <c r="A425" s="19"/>
    </row>
    <row r="426">
      <c r="A426" s="19"/>
    </row>
    <row r="427">
      <c r="A427" s="19"/>
    </row>
    <row r="428">
      <c r="A428" s="19"/>
    </row>
    <row r="429">
      <c r="A429" s="19"/>
    </row>
    <row r="430">
      <c r="A430" s="19"/>
    </row>
    <row r="431">
      <c r="A431" s="19"/>
    </row>
    <row r="432">
      <c r="A432" s="19"/>
    </row>
    <row r="433">
      <c r="A433" s="19"/>
    </row>
    <row r="434">
      <c r="A434" s="19"/>
    </row>
    <row r="435">
      <c r="A435" s="19"/>
    </row>
    <row r="436">
      <c r="A436" s="19"/>
    </row>
    <row r="437">
      <c r="A437" s="19"/>
    </row>
    <row r="438">
      <c r="A438" s="19"/>
    </row>
    <row r="439">
      <c r="A439" s="19"/>
    </row>
    <row r="440">
      <c r="A440" s="19"/>
    </row>
    <row r="441">
      <c r="A441" s="19"/>
    </row>
    <row r="442">
      <c r="A442" s="19"/>
    </row>
    <row r="443">
      <c r="A443" s="19"/>
    </row>
    <row r="444">
      <c r="A444" s="19"/>
    </row>
    <row r="445">
      <c r="A445" s="19"/>
    </row>
    <row r="446">
      <c r="A446" s="19"/>
    </row>
    <row r="447">
      <c r="A447" s="19"/>
    </row>
    <row r="448">
      <c r="A448" s="19"/>
    </row>
    <row r="449">
      <c r="A449" s="19"/>
    </row>
    <row r="450">
      <c r="A450" s="19"/>
    </row>
    <row r="451">
      <c r="A451" s="19"/>
    </row>
    <row r="452">
      <c r="A452" s="19"/>
    </row>
    <row r="453">
      <c r="A453" s="19"/>
    </row>
    <row r="454">
      <c r="A454" s="19"/>
    </row>
    <row r="455">
      <c r="A455" s="19"/>
    </row>
    <row r="456">
      <c r="A456" s="19"/>
    </row>
    <row r="457">
      <c r="A457" s="19"/>
    </row>
    <row r="458">
      <c r="A458" s="19"/>
    </row>
    <row r="459">
      <c r="A459" s="19"/>
    </row>
    <row r="460">
      <c r="A460" s="19"/>
    </row>
    <row r="461">
      <c r="A461" s="19"/>
    </row>
    <row r="462">
      <c r="A462" s="19"/>
    </row>
    <row r="463">
      <c r="A463" s="19"/>
    </row>
    <row r="464">
      <c r="A464" s="19"/>
    </row>
    <row r="465">
      <c r="A465" s="19"/>
    </row>
    <row r="466">
      <c r="A466" s="19"/>
    </row>
    <row r="467">
      <c r="A467" s="19"/>
    </row>
    <row r="468">
      <c r="A468" s="19"/>
    </row>
    <row r="469">
      <c r="A469" s="19"/>
    </row>
    <row r="470">
      <c r="A470" s="19"/>
    </row>
    <row r="471">
      <c r="A471" s="19"/>
    </row>
    <row r="472">
      <c r="A472" s="19"/>
    </row>
    <row r="473">
      <c r="A473" s="19"/>
    </row>
    <row r="474">
      <c r="A474" s="19"/>
    </row>
    <row r="475">
      <c r="A475" s="19"/>
    </row>
    <row r="476">
      <c r="A476" s="19"/>
    </row>
    <row r="477">
      <c r="A477" s="19"/>
    </row>
    <row r="478">
      <c r="A478" s="19"/>
    </row>
    <row r="479">
      <c r="A479" s="19"/>
    </row>
    <row r="480">
      <c r="A480" s="19"/>
    </row>
    <row r="481">
      <c r="A481" s="19"/>
    </row>
    <row r="482">
      <c r="A482" s="19"/>
    </row>
    <row r="483">
      <c r="A483" s="19"/>
    </row>
    <row r="484">
      <c r="A484" s="19"/>
    </row>
    <row r="485">
      <c r="A485" s="19"/>
    </row>
    <row r="486">
      <c r="A486" s="19"/>
    </row>
    <row r="487">
      <c r="A487" s="19"/>
    </row>
    <row r="488">
      <c r="A488" s="19"/>
    </row>
    <row r="489">
      <c r="A489" s="19"/>
    </row>
    <row r="490">
      <c r="A490" s="19"/>
    </row>
    <row r="491">
      <c r="A491" s="19"/>
    </row>
    <row r="492">
      <c r="A492" s="19"/>
    </row>
    <row r="493">
      <c r="A493" s="19"/>
    </row>
    <row r="494">
      <c r="A494" s="19"/>
    </row>
    <row r="495">
      <c r="A495" s="19"/>
    </row>
    <row r="496">
      <c r="A496" s="19"/>
    </row>
    <row r="497">
      <c r="A497" s="19"/>
    </row>
    <row r="498">
      <c r="A498" s="19"/>
    </row>
    <row r="499">
      <c r="A499" s="19"/>
    </row>
    <row r="500">
      <c r="A500" s="19"/>
    </row>
    <row r="501">
      <c r="A501" s="19"/>
    </row>
    <row r="502">
      <c r="A502" s="19"/>
    </row>
    <row r="503">
      <c r="A503" s="19"/>
    </row>
    <row r="504">
      <c r="A504" s="19"/>
    </row>
    <row r="505">
      <c r="A505" s="19"/>
    </row>
    <row r="506">
      <c r="A506" s="19"/>
    </row>
    <row r="507">
      <c r="A507" s="19"/>
    </row>
    <row r="508">
      <c r="A508" s="19"/>
    </row>
    <row r="509">
      <c r="A509" s="19"/>
    </row>
    <row r="510">
      <c r="A510" s="19"/>
    </row>
    <row r="511">
      <c r="A511" s="19"/>
    </row>
    <row r="512">
      <c r="A512" s="19"/>
    </row>
    <row r="513">
      <c r="A513" s="19"/>
    </row>
    <row r="514">
      <c r="A514" s="19"/>
    </row>
    <row r="515">
      <c r="A515" s="19"/>
    </row>
    <row r="516">
      <c r="A516" s="19"/>
    </row>
    <row r="517">
      <c r="A517" s="19"/>
    </row>
    <row r="518">
      <c r="A518" s="19"/>
    </row>
    <row r="519">
      <c r="A519" s="19"/>
    </row>
    <row r="520">
      <c r="A520" s="19"/>
    </row>
    <row r="521">
      <c r="A521" s="19"/>
    </row>
    <row r="522">
      <c r="A522" s="19"/>
    </row>
    <row r="523">
      <c r="A523" s="19"/>
    </row>
    <row r="524">
      <c r="A524" s="19"/>
    </row>
    <row r="525">
      <c r="A525" s="19"/>
    </row>
    <row r="526">
      <c r="A526" s="19"/>
    </row>
    <row r="527">
      <c r="A527" s="19"/>
    </row>
    <row r="528">
      <c r="A528" s="19"/>
    </row>
    <row r="529">
      <c r="A529" s="19"/>
    </row>
    <row r="530">
      <c r="A530" s="19"/>
    </row>
    <row r="531">
      <c r="A531" s="19"/>
    </row>
    <row r="532">
      <c r="A532" s="19"/>
    </row>
    <row r="533">
      <c r="A533" s="19"/>
    </row>
    <row r="534">
      <c r="A534" s="19"/>
    </row>
    <row r="535">
      <c r="A535" s="19"/>
    </row>
    <row r="536">
      <c r="A536" s="19"/>
    </row>
    <row r="537">
      <c r="A537" s="19"/>
    </row>
    <row r="538">
      <c r="A538" s="19"/>
    </row>
    <row r="539">
      <c r="A539" s="19"/>
    </row>
    <row r="540">
      <c r="A540" s="19"/>
    </row>
    <row r="541">
      <c r="A541" s="19"/>
    </row>
    <row r="542">
      <c r="A542" s="19"/>
    </row>
    <row r="543">
      <c r="A543" s="19"/>
    </row>
    <row r="544">
      <c r="A544" s="19"/>
    </row>
    <row r="545">
      <c r="A545" s="19"/>
    </row>
    <row r="546">
      <c r="A546" s="19"/>
    </row>
    <row r="547">
      <c r="A547" s="19"/>
    </row>
    <row r="548">
      <c r="A548" s="19"/>
    </row>
    <row r="549">
      <c r="A549" s="19"/>
    </row>
    <row r="550">
      <c r="A550" s="19"/>
    </row>
    <row r="551">
      <c r="A551" s="19"/>
    </row>
    <row r="552">
      <c r="A552" s="19"/>
    </row>
    <row r="553">
      <c r="A553" s="19"/>
    </row>
    <row r="554">
      <c r="A554" s="19"/>
    </row>
    <row r="555">
      <c r="A555" s="19"/>
    </row>
    <row r="556">
      <c r="A556" s="19"/>
    </row>
    <row r="557">
      <c r="A557" s="19"/>
    </row>
    <row r="558">
      <c r="A558" s="19"/>
    </row>
    <row r="559">
      <c r="A559" s="19"/>
    </row>
    <row r="560">
      <c r="A560" s="19"/>
    </row>
    <row r="561">
      <c r="A561" s="19"/>
    </row>
    <row r="562">
      <c r="A562" s="19"/>
    </row>
    <row r="563">
      <c r="A563" s="19"/>
    </row>
    <row r="564">
      <c r="A564" s="19"/>
    </row>
    <row r="565">
      <c r="A565" s="19"/>
    </row>
    <row r="566">
      <c r="A566" s="19"/>
    </row>
    <row r="567">
      <c r="A567" s="19"/>
    </row>
    <row r="568">
      <c r="A568" s="19"/>
    </row>
    <row r="569">
      <c r="A569" s="19"/>
    </row>
    <row r="570">
      <c r="A570" s="19"/>
    </row>
    <row r="571">
      <c r="A571" s="19"/>
    </row>
    <row r="572">
      <c r="A572" s="19"/>
    </row>
    <row r="573">
      <c r="A573" s="19"/>
    </row>
    <row r="574">
      <c r="A574" s="19"/>
    </row>
    <row r="575">
      <c r="A575" s="19"/>
    </row>
    <row r="576">
      <c r="A576" s="19"/>
    </row>
    <row r="577">
      <c r="A577" s="19"/>
    </row>
    <row r="578">
      <c r="A578" s="19"/>
    </row>
    <row r="579">
      <c r="A579" s="19"/>
    </row>
    <row r="580">
      <c r="A580" s="19"/>
    </row>
    <row r="581">
      <c r="A581" s="19"/>
    </row>
    <row r="582">
      <c r="A582" s="19"/>
    </row>
    <row r="583">
      <c r="A583" s="19"/>
    </row>
    <row r="584">
      <c r="A584" s="19"/>
    </row>
    <row r="585">
      <c r="A585" s="19"/>
    </row>
    <row r="586">
      <c r="A586" s="19"/>
    </row>
    <row r="587">
      <c r="A587" s="19"/>
    </row>
    <row r="588">
      <c r="A588" s="19"/>
    </row>
    <row r="589">
      <c r="A589" s="19"/>
    </row>
    <row r="590">
      <c r="A590" s="19"/>
    </row>
    <row r="591">
      <c r="A591" s="19"/>
    </row>
    <row r="592">
      <c r="A592" s="19"/>
    </row>
    <row r="593">
      <c r="A593" s="19"/>
    </row>
    <row r="594">
      <c r="A594" s="19"/>
    </row>
    <row r="595">
      <c r="A595" s="19"/>
    </row>
    <row r="596">
      <c r="A596" s="19"/>
    </row>
    <row r="597">
      <c r="A597" s="19"/>
    </row>
    <row r="598">
      <c r="A598" s="19"/>
    </row>
    <row r="599">
      <c r="A599" s="19"/>
    </row>
    <row r="600">
      <c r="A600" s="19"/>
    </row>
    <row r="601">
      <c r="A601" s="19"/>
    </row>
    <row r="602">
      <c r="A602" s="19"/>
    </row>
    <row r="603">
      <c r="A603" s="19"/>
    </row>
    <row r="604">
      <c r="A604" s="19"/>
    </row>
    <row r="605">
      <c r="A605" s="19"/>
    </row>
    <row r="606">
      <c r="A606" s="19"/>
    </row>
    <row r="607">
      <c r="A607" s="19"/>
    </row>
    <row r="608">
      <c r="A608" s="19"/>
    </row>
    <row r="609">
      <c r="A609" s="19"/>
    </row>
    <row r="610">
      <c r="A610" s="19"/>
    </row>
    <row r="611">
      <c r="A611" s="19"/>
    </row>
    <row r="612">
      <c r="A612" s="19"/>
    </row>
    <row r="613">
      <c r="A613" s="19"/>
    </row>
    <row r="614">
      <c r="A614" s="19"/>
    </row>
    <row r="615">
      <c r="A615" s="19"/>
    </row>
    <row r="616">
      <c r="A616" s="19"/>
    </row>
    <row r="617">
      <c r="A617" s="19"/>
    </row>
    <row r="618">
      <c r="A618" s="19"/>
    </row>
    <row r="619">
      <c r="A619" s="19"/>
    </row>
    <row r="620">
      <c r="A620" s="19"/>
    </row>
    <row r="621">
      <c r="A621" s="19"/>
    </row>
    <row r="622">
      <c r="A622" s="19"/>
    </row>
    <row r="623">
      <c r="A623" s="19"/>
    </row>
    <row r="624">
      <c r="A624" s="19"/>
    </row>
    <row r="625">
      <c r="A625" s="19"/>
    </row>
    <row r="626">
      <c r="A626" s="19"/>
    </row>
    <row r="627">
      <c r="A627" s="19"/>
    </row>
    <row r="628">
      <c r="A628" s="19"/>
    </row>
    <row r="629">
      <c r="A629" s="19"/>
    </row>
    <row r="630">
      <c r="A630" s="19"/>
    </row>
    <row r="631">
      <c r="A631" s="19"/>
    </row>
    <row r="632">
      <c r="A632" s="19"/>
    </row>
    <row r="633">
      <c r="A633" s="19"/>
    </row>
    <row r="634">
      <c r="A634" s="19"/>
    </row>
    <row r="635">
      <c r="A635" s="19"/>
    </row>
    <row r="636">
      <c r="A636" s="19"/>
    </row>
    <row r="637">
      <c r="A637" s="19"/>
    </row>
    <row r="638">
      <c r="A638" s="19"/>
    </row>
    <row r="639">
      <c r="A639" s="19"/>
    </row>
    <row r="640">
      <c r="A640" s="19"/>
    </row>
    <row r="641">
      <c r="A641" s="19"/>
    </row>
    <row r="642">
      <c r="A642" s="19"/>
    </row>
    <row r="643">
      <c r="A643" s="19"/>
    </row>
    <row r="644">
      <c r="A644" s="19"/>
    </row>
    <row r="645">
      <c r="A645" s="19"/>
    </row>
    <row r="646">
      <c r="A646" s="19"/>
    </row>
    <row r="647">
      <c r="A647" s="19"/>
    </row>
    <row r="648">
      <c r="A648" s="19"/>
    </row>
    <row r="649">
      <c r="A649" s="19"/>
    </row>
    <row r="650">
      <c r="A650" s="19"/>
    </row>
    <row r="651">
      <c r="A651" s="19"/>
    </row>
    <row r="652">
      <c r="A652" s="19"/>
    </row>
    <row r="653">
      <c r="A653" s="19"/>
    </row>
    <row r="654">
      <c r="A654" s="19"/>
    </row>
    <row r="655">
      <c r="A655" s="19"/>
    </row>
    <row r="656">
      <c r="A656" s="19"/>
    </row>
    <row r="657">
      <c r="A657" s="19"/>
    </row>
    <row r="658">
      <c r="A658" s="19"/>
    </row>
    <row r="659">
      <c r="A659" s="19"/>
    </row>
    <row r="660">
      <c r="A660" s="19"/>
    </row>
    <row r="661">
      <c r="A661" s="19"/>
    </row>
    <row r="662">
      <c r="A662" s="19"/>
    </row>
    <row r="663">
      <c r="A663" s="19"/>
    </row>
    <row r="664">
      <c r="A664" s="19"/>
    </row>
    <row r="665">
      <c r="A665" s="19"/>
    </row>
    <row r="666">
      <c r="A666" s="19"/>
    </row>
    <row r="667">
      <c r="A667" s="19"/>
    </row>
    <row r="668">
      <c r="A668" s="19"/>
    </row>
    <row r="669">
      <c r="A669" s="19"/>
    </row>
    <row r="670">
      <c r="A670" s="19"/>
    </row>
    <row r="671">
      <c r="A671" s="19"/>
    </row>
    <row r="672">
      <c r="A672" s="19"/>
    </row>
    <row r="673">
      <c r="A673" s="19"/>
    </row>
    <row r="674">
      <c r="A674" s="19"/>
    </row>
    <row r="675">
      <c r="A675" s="19"/>
    </row>
    <row r="676">
      <c r="A676" s="19"/>
    </row>
    <row r="677">
      <c r="A677" s="19"/>
    </row>
    <row r="678">
      <c r="A678" s="19"/>
    </row>
    <row r="679">
      <c r="A679" s="19"/>
    </row>
    <row r="680">
      <c r="A680" s="19"/>
    </row>
    <row r="681">
      <c r="A681" s="19"/>
    </row>
    <row r="682">
      <c r="A682" s="19"/>
    </row>
    <row r="683">
      <c r="A683" s="19"/>
    </row>
    <row r="684">
      <c r="A684" s="19"/>
    </row>
    <row r="685">
      <c r="A685" s="19"/>
    </row>
    <row r="686">
      <c r="A686" s="19"/>
    </row>
    <row r="687">
      <c r="A687" s="19"/>
    </row>
    <row r="688">
      <c r="A688" s="19"/>
    </row>
    <row r="689">
      <c r="A689" s="19"/>
    </row>
    <row r="690">
      <c r="A690" s="19"/>
    </row>
    <row r="691">
      <c r="A691" s="19"/>
    </row>
    <row r="692">
      <c r="A692" s="19"/>
    </row>
    <row r="693">
      <c r="A693" s="19"/>
    </row>
    <row r="694">
      <c r="A694" s="19"/>
    </row>
    <row r="695">
      <c r="A695" s="19"/>
    </row>
    <row r="696">
      <c r="A696" s="19"/>
    </row>
    <row r="697">
      <c r="A697" s="19"/>
    </row>
    <row r="698">
      <c r="A698" s="19"/>
    </row>
    <row r="699">
      <c r="A699" s="19"/>
    </row>
    <row r="700">
      <c r="A700" s="19"/>
    </row>
    <row r="701">
      <c r="A701" s="19"/>
    </row>
    <row r="702">
      <c r="A702" s="19"/>
    </row>
    <row r="703">
      <c r="A703" s="19"/>
    </row>
    <row r="704">
      <c r="A704" s="19"/>
    </row>
    <row r="705">
      <c r="A705" s="19"/>
    </row>
    <row r="706">
      <c r="A706" s="19"/>
    </row>
    <row r="707">
      <c r="A707" s="19"/>
    </row>
    <row r="708">
      <c r="A708" s="19"/>
    </row>
    <row r="709">
      <c r="A709" s="19"/>
    </row>
    <row r="710">
      <c r="A710" s="19"/>
    </row>
    <row r="711">
      <c r="A711" s="19"/>
    </row>
    <row r="712">
      <c r="A712" s="19"/>
    </row>
    <row r="713">
      <c r="A713" s="19"/>
    </row>
    <row r="714">
      <c r="A714" s="19"/>
    </row>
    <row r="715">
      <c r="A715" s="19"/>
    </row>
    <row r="716">
      <c r="A716" s="19"/>
    </row>
    <row r="717">
      <c r="A717" s="19"/>
    </row>
    <row r="718">
      <c r="A718" s="19"/>
    </row>
    <row r="719">
      <c r="A719" s="19"/>
    </row>
    <row r="720">
      <c r="A720" s="19"/>
    </row>
    <row r="721">
      <c r="A721" s="19"/>
    </row>
    <row r="722">
      <c r="A722" s="19"/>
    </row>
    <row r="723">
      <c r="A723" s="19"/>
    </row>
    <row r="724">
      <c r="A724" s="19"/>
    </row>
    <row r="725">
      <c r="A725" s="19"/>
    </row>
    <row r="726">
      <c r="A726" s="19"/>
    </row>
    <row r="727">
      <c r="A727" s="19"/>
    </row>
    <row r="728">
      <c r="A728" s="19"/>
    </row>
    <row r="729">
      <c r="A729" s="19"/>
    </row>
    <row r="730">
      <c r="A730" s="19"/>
    </row>
    <row r="731">
      <c r="A731" s="19"/>
    </row>
    <row r="732">
      <c r="A732" s="19"/>
    </row>
    <row r="733">
      <c r="A733" s="19"/>
    </row>
    <row r="734">
      <c r="A734" s="19"/>
    </row>
    <row r="735">
      <c r="A735" s="19"/>
    </row>
    <row r="736">
      <c r="A736" s="19"/>
    </row>
    <row r="737">
      <c r="A737" s="19"/>
    </row>
    <row r="738">
      <c r="A738" s="19"/>
    </row>
    <row r="739">
      <c r="A739" s="19"/>
    </row>
    <row r="740">
      <c r="A740" s="19"/>
    </row>
    <row r="741">
      <c r="A741" s="19"/>
    </row>
    <row r="742">
      <c r="A742" s="19"/>
    </row>
    <row r="743">
      <c r="A743" s="19"/>
    </row>
    <row r="744">
      <c r="A744" s="19"/>
    </row>
    <row r="745">
      <c r="A745" s="19"/>
    </row>
    <row r="746">
      <c r="A746" s="19"/>
    </row>
    <row r="747">
      <c r="A747" s="19"/>
    </row>
    <row r="748">
      <c r="A748" s="19"/>
    </row>
    <row r="749">
      <c r="A749" s="19"/>
    </row>
    <row r="750">
      <c r="A750" s="19"/>
    </row>
    <row r="751">
      <c r="A751" s="19"/>
    </row>
    <row r="752">
      <c r="A752" s="19"/>
    </row>
    <row r="753">
      <c r="A753" s="19"/>
    </row>
    <row r="754">
      <c r="A754" s="19"/>
    </row>
    <row r="755">
      <c r="A755" s="19"/>
    </row>
    <row r="756">
      <c r="A756" s="19"/>
    </row>
    <row r="757">
      <c r="A757" s="19"/>
    </row>
    <row r="758">
      <c r="A758" s="19"/>
    </row>
    <row r="759">
      <c r="A759" s="19"/>
    </row>
    <row r="760">
      <c r="A760" s="19"/>
    </row>
    <row r="761">
      <c r="A761" s="19"/>
    </row>
    <row r="762">
      <c r="A762" s="19"/>
    </row>
    <row r="763">
      <c r="A763" s="19"/>
    </row>
    <row r="764">
      <c r="A764" s="19"/>
    </row>
    <row r="765">
      <c r="A765" s="19"/>
    </row>
    <row r="766">
      <c r="A766" s="19"/>
    </row>
    <row r="767">
      <c r="A767" s="19"/>
    </row>
    <row r="768">
      <c r="A768" s="19"/>
    </row>
    <row r="769">
      <c r="A769" s="19"/>
    </row>
    <row r="770">
      <c r="A770" s="19"/>
    </row>
    <row r="771">
      <c r="A771" s="19"/>
    </row>
    <row r="772">
      <c r="A772" s="19"/>
    </row>
    <row r="773">
      <c r="A773" s="19"/>
    </row>
    <row r="774">
      <c r="A774" s="19"/>
    </row>
    <row r="775">
      <c r="A775" s="19"/>
    </row>
    <row r="776">
      <c r="A776" s="19"/>
    </row>
    <row r="777">
      <c r="A777" s="19"/>
    </row>
    <row r="778">
      <c r="A778" s="19"/>
    </row>
    <row r="779">
      <c r="A779" s="19"/>
    </row>
    <row r="780">
      <c r="A780" s="19"/>
    </row>
    <row r="781">
      <c r="A781" s="19"/>
    </row>
    <row r="782">
      <c r="A782" s="19"/>
    </row>
    <row r="783">
      <c r="A783" s="19"/>
    </row>
    <row r="784">
      <c r="A784" s="19"/>
    </row>
    <row r="785">
      <c r="A785" s="19"/>
    </row>
    <row r="786">
      <c r="A786" s="19"/>
    </row>
    <row r="787">
      <c r="A787" s="19"/>
    </row>
    <row r="788">
      <c r="A788" s="19"/>
    </row>
    <row r="789">
      <c r="A789" s="19"/>
    </row>
    <row r="790">
      <c r="A790" s="19"/>
    </row>
    <row r="791">
      <c r="A791" s="19"/>
    </row>
    <row r="792">
      <c r="A792" s="19"/>
    </row>
    <row r="793">
      <c r="A793" s="19"/>
    </row>
    <row r="794">
      <c r="A794" s="19"/>
    </row>
    <row r="795">
      <c r="A795" s="19"/>
    </row>
    <row r="796">
      <c r="A796" s="19"/>
    </row>
    <row r="797">
      <c r="A797" s="19"/>
    </row>
    <row r="798">
      <c r="A798" s="19"/>
    </row>
    <row r="799">
      <c r="A799" s="19"/>
    </row>
    <row r="800">
      <c r="A800" s="19"/>
    </row>
    <row r="801">
      <c r="A801" s="19"/>
    </row>
    <row r="802">
      <c r="A802" s="19"/>
    </row>
    <row r="803">
      <c r="A803" s="19"/>
    </row>
    <row r="804">
      <c r="A804" s="19"/>
    </row>
    <row r="805">
      <c r="A805" s="19"/>
    </row>
    <row r="806">
      <c r="A806" s="19"/>
    </row>
    <row r="807">
      <c r="A807" s="19"/>
    </row>
    <row r="808">
      <c r="A808" s="19"/>
    </row>
    <row r="809">
      <c r="A809" s="19"/>
    </row>
    <row r="810">
      <c r="A810" s="19"/>
    </row>
    <row r="811">
      <c r="A811" s="19"/>
    </row>
    <row r="812">
      <c r="A812" s="19"/>
    </row>
    <row r="813">
      <c r="A813" s="19"/>
    </row>
    <row r="814">
      <c r="A814" s="19"/>
    </row>
    <row r="815">
      <c r="A815" s="19"/>
    </row>
    <row r="816">
      <c r="A816" s="19"/>
    </row>
    <row r="817">
      <c r="A817" s="19"/>
    </row>
    <row r="818">
      <c r="A818" s="19"/>
    </row>
    <row r="819">
      <c r="A819" s="19"/>
    </row>
    <row r="820">
      <c r="A820" s="19"/>
    </row>
    <row r="821">
      <c r="A821" s="19"/>
    </row>
    <row r="822">
      <c r="A822" s="19"/>
    </row>
    <row r="823">
      <c r="A823" s="19"/>
    </row>
    <row r="824">
      <c r="A824" s="19"/>
    </row>
    <row r="825">
      <c r="A825" s="19"/>
    </row>
    <row r="826">
      <c r="A826" s="19"/>
    </row>
    <row r="827">
      <c r="A827" s="19"/>
    </row>
    <row r="828">
      <c r="A828" s="19"/>
    </row>
    <row r="829">
      <c r="A829" s="19"/>
    </row>
    <row r="830">
      <c r="A830" s="19"/>
    </row>
    <row r="831">
      <c r="A831" s="19"/>
    </row>
    <row r="832">
      <c r="A832" s="19"/>
    </row>
    <row r="833">
      <c r="A833" s="19"/>
    </row>
    <row r="834">
      <c r="A834" s="19"/>
    </row>
    <row r="835">
      <c r="A835" s="19"/>
    </row>
    <row r="836">
      <c r="A836" s="19"/>
    </row>
    <row r="837">
      <c r="A837" s="19"/>
    </row>
    <row r="838">
      <c r="A838" s="19"/>
    </row>
    <row r="839">
      <c r="A839" s="19"/>
    </row>
    <row r="840">
      <c r="A840" s="19"/>
    </row>
    <row r="841">
      <c r="A841" s="19"/>
    </row>
    <row r="842">
      <c r="A842" s="19"/>
    </row>
    <row r="843">
      <c r="A843" s="19"/>
    </row>
    <row r="844">
      <c r="A844" s="19"/>
    </row>
    <row r="845">
      <c r="A845" s="19"/>
    </row>
    <row r="846">
      <c r="A846" s="19"/>
    </row>
    <row r="847">
      <c r="A847" s="19"/>
    </row>
    <row r="848">
      <c r="A848" s="19"/>
    </row>
    <row r="849">
      <c r="A849" s="19"/>
    </row>
    <row r="850">
      <c r="A850" s="19"/>
    </row>
    <row r="851">
      <c r="A851" s="19"/>
    </row>
    <row r="852">
      <c r="A852" s="19"/>
    </row>
    <row r="853">
      <c r="A853" s="19"/>
    </row>
    <row r="854">
      <c r="A854" s="19"/>
    </row>
    <row r="855">
      <c r="A855" s="19"/>
    </row>
    <row r="856">
      <c r="A856" s="19"/>
    </row>
    <row r="857">
      <c r="A857" s="19"/>
    </row>
    <row r="858">
      <c r="A858" s="19"/>
    </row>
    <row r="859">
      <c r="A859" s="19"/>
    </row>
    <row r="860">
      <c r="A860" s="19"/>
    </row>
    <row r="861">
      <c r="A861" s="19"/>
    </row>
    <row r="862">
      <c r="A862" s="19"/>
    </row>
    <row r="863">
      <c r="A863" s="19"/>
    </row>
    <row r="864">
      <c r="A864" s="19"/>
    </row>
    <row r="865">
      <c r="A865" s="19"/>
    </row>
    <row r="866">
      <c r="A866" s="19"/>
    </row>
    <row r="867">
      <c r="A867" s="19"/>
    </row>
    <row r="868">
      <c r="A868" s="19"/>
    </row>
    <row r="869">
      <c r="A869" s="19"/>
    </row>
    <row r="870">
      <c r="A870" s="19"/>
    </row>
    <row r="871">
      <c r="A871" s="19"/>
    </row>
    <row r="872">
      <c r="A872" s="19"/>
    </row>
    <row r="873">
      <c r="A873" s="19"/>
    </row>
    <row r="874">
      <c r="A874" s="19"/>
    </row>
    <row r="875">
      <c r="A875" s="19"/>
    </row>
    <row r="876">
      <c r="A876" s="19"/>
    </row>
    <row r="877">
      <c r="A877" s="19"/>
    </row>
    <row r="878">
      <c r="A878" s="19"/>
    </row>
    <row r="879">
      <c r="A879" s="19"/>
    </row>
    <row r="880">
      <c r="A880" s="19"/>
    </row>
    <row r="881">
      <c r="A881" s="19"/>
    </row>
    <row r="882">
      <c r="A882" s="19"/>
    </row>
    <row r="883">
      <c r="A883" s="19"/>
    </row>
    <row r="884">
      <c r="A884" s="19"/>
    </row>
    <row r="885">
      <c r="A885" s="19"/>
    </row>
    <row r="886">
      <c r="A886" s="19"/>
    </row>
    <row r="887">
      <c r="A887" s="19"/>
    </row>
    <row r="888">
      <c r="A888" s="19"/>
    </row>
    <row r="889">
      <c r="A889" s="19"/>
    </row>
    <row r="890">
      <c r="A890" s="19"/>
    </row>
    <row r="891">
      <c r="A891" s="19"/>
    </row>
    <row r="892">
      <c r="A892" s="19"/>
    </row>
    <row r="893">
      <c r="A893" s="19"/>
    </row>
    <row r="894">
      <c r="A894" s="19"/>
    </row>
    <row r="895">
      <c r="A895" s="19"/>
    </row>
    <row r="896">
      <c r="A896" s="19"/>
    </row>
    <row r="897">
      <c r="A897" s="19"/>
    </row>
    <row r="898">
      <c r="A898" s="19"/>
    </row>
    <row r="899">
      <c r="A899" s="19"/>
    </row>
    <row r="900">
      <c r="A900" s="19"/>
    </row>
    <row r="901">
      <c r="A901" s="19"/>
    </row>
    <row r="902">
      <c r="A902" s="19"/>
    </row>
    <row r="903">
      <c r="A903" s="19"/>
    </row>
    <row r="904">
      <c r="A904" s="19"/>
    </row>
    <row r="905">
      <c r="A905" s="19"/>
    </row>
    <row r="906">
      <c r="A906" s="19"/>
    </row>
    <row r="907">
      <c r="A907" s="19"/>
    </row>
    <row r="908">
      <c r="A908" s="19"/>
    </row>
    <row r="909">
      <c r="A909" s="19"/>
    </row>
    <row r="910">
      <c r="A910" s="19"/>
    </row>
    <row r="911">
      <c r="A911" s="19"/>
    </row>
    <row r="912">
      <c r="A912" s="19"/>
    </row>
    <row r="913">
      <c r="A913" s="19"/>
    </row>
    <row r="914">
      <c r="A914" s="19"/>
    </row>
    <row r="915">
      <c r="A915" s="19"/>
    </row>
    <row r="916">
      <c r="A916" s="19"/>
    </row>
    <row r="917">
      <c r="A917" s="19"/>
    </row>
    <row r="918">
      <c r="A918" s="19"/>
    </row>
    <row r="919">
      <c r="A919" s="19"/>
    </row>
    <row r="920">
      <c r="A920" s="19"/>
    </row>
    <row r="921">
      <c r="A921" s="19"/>
    </row>
    <row r="922">
      <c r="A922" s="19"/>
    </row>
    <row r="923">
      <c r="A923" s="19"/>
    </row>
    <row r="924">
      <c r="A924" s="19"/>
    </row>
    <row r="925">
      <c r="A925" s="19"/>
    </row>
    <row r="926">
      <c r="A926" s="19"/>
    </row>
    <row r="927">
      <c r="A927" s="19"/>
    </row>
    <row r="928">
      <c r="A928" s="19"/>
    </row>
    <row r="929">
      <c r="A929" s="19"/>
    </row>
    <row r="930">
      <c r="A930" s="19"/>
    </row>
    <row r="931">
      <c r="A931" s="19"/>
    </row>
    <row r="932">
      <c r="A932" s="19"/>
    </row>
    <row r="933">
      <c r="A933" s="19"/>
    </row>
    <row r="934">
      <c r="A934" s="19"/>
    </row>
    <row r="935">
      <c r="A935" s="19"/>
    </row>
    <row r="936">
      <c r="A936" s="19"/>
    </row>
    <row r="937">
      <c r="A937" s="19"/>
    </row>
    <row r="938">
      <c r="A938" s="19"/>
    </row>
    <row r="939">
      <c r="A939" s="19"/>
    </row>
    <row r="940">
      <c r="A940" s="19"/>
    </row>
    <row r="941">
      <c r="A941" s="19"/>
    </row>
    <row r="942">
      <c r="A942" s="19"/>
    </row>
    <row r="943">
      <c r="A943" s="19"/>
    </row>
    <row r="944">
      <c r="A944" s="19"/>
    </row>
    <row r="945">
      <c r="A945" s="19"/>
    </row>
    <row r="946">
      <c r="A946" s="19"/>
    </row>
    <row r="947">
      <c r="A947" s="19"/>
    </row>
    <row r="948">
      <c r="A948" s="19"/>
    </row>
    <row r="949">
      <c r="A949" s="19"/>
    </row>
    <row r="950">
      <c r="A950" s="19"/>
    </row>
    <row r="951">
      <c r="A951" s="19"/>
    </row>
    <row r="952">
      <c r="A952" s="19"/>
    </row>
    <row r="953">
      <c r="A953" s="19"/>
    </row>
    <row r="954">
      <c r="A954" s="19"/>
    </row>
    <row r="955">
      <c r="A955" s="19"/>
    </row>
    <row r="956">
      <c r="A956" s="19"/>
    </row>
    <row r="957">
      <c r="A957" s="19"/>
    </row>
    <row r="958">
      <c r="A958" s="19"/>
    </row>
    <row r="959">
      <c r="A959" s="19"/>
    </row>
    <row r="960">
      <c r="A960" s="19"/>
    </row>
    <row r="961">
      <c r="A961" s="19"/>
    </row>
    <row r="962">
      <c r="A962" s="19"/>
    </row>
    <row r="963">
      <c r="A963" s="19"/>
    </row>
    <row r="964">
      <c r="A964" s="19"/>
    </row>
    <row r="965">
      <c r="A965" s="19"/>
    </row>
    <row r="966">
      <c r="A966" s="19"/>
    </row>
    <row r="967">
      <c r="A967" s="19"/>
    </row>
    <row r="968">
      <c r="A968" s="19"/>
    </row>
    <row r="969">
      <c r="A969" s="19"/>
    </row>
    <row r="970">
      <c r="A970" s="19"/>
    </row>
    <row r="971">
      <c r="A971" s="19"/>
    </row>
    <row r="972">
      <c r="A972" s="19"/>
    </row>
    <row r="973">
      <c r="A973" s="19"/>
    </row>
    <row r="974">
      <c r="A974" s="19"/>
    </row>
    <row r="975">
      <c r="A975" s="19"/>
    </row>
    <row r="976">
      <c r="A976" s="19"/>
    </row>
    <row r="977">
      <c r="A977" s="19"/>
    </row>
    <row r="978">
      <c r="A978" s="19"/>
    </row>
    <row r="979">
      <c r="A979" s="19"/>
    </row>
    <row r="980">
      <c r="A980" s="19"/>
    </row>
    <row r="981">
      <c r="A981" s="19"/>
    </row>
    <row r="982">
      <c r="A982" s="19"/>
    </row>
    <row r="983">
      <c r="A983" s="19"/>
    </row>
    <row r="984">
      <c r="A984" s="19"/>
    </row>
    <row r="985">
      <c r="A985" s="19"/>
    </row>
    <row r="986">
      <c r="A986" s="19"/>
    </row>
    <row r="987">
      <c r="A987" s="19"/>
    </row>
    <row r="988">
      <c r="A988" s="19"/>
    </row>
    <row r="989">
      <c r="A989" s="19"/>
    </row>
    <row r="990">
      <c r="A990" s="19"/>
    </row>
    <row r="991">
      <c r="A991" s="19"/>
    </row>
    <row r="992">
      <c r="A992" s="19"/>
    </row>
    <row r="993">
      <c r="A993" s="19"/>
    </row>
    <row r="994">
      <c r="A994" s="19"/>
    </row>
    <row r="995">
      <c r="A995" s="19"/>
    </row>
    <row r="996">
      <c r="A996" s="19"/>
    </row>
    <row r="997">
      <c r="A997" s="19"/>
    </row>
    <row r="998">
      <c r="A998" s="19"/>
    </row>
    <row r="999">
      <c r="A999" s="19"/>
    </row>
    <row r="1000">
      <c r="A1000" s="19"/>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11" t="s">
        <v>61</v>
      </c>
      <c r="C1" s="11" t="s">
        <v>62</v>
      </c>
      <c r="D1" s="11" t="s">
        <v>63</v>
      </c>
      <c r="E1" s="11" t="s">
        <v>64</v>
      </c>
      <c r="F1" s="11" t="s">
        <v>65</v>
      </c>
      <c r="G1" s="11" t="s">
        <v>66</v>
      </c>
      <c r="H1" s="11" t="s">
        <v>67</v>
      </c>
      <c r="I1" s="11" t="s">
        <v>68</v>
      </c>
      <c r="J1" s="11" t="s">
        <v>69</v>
      </c>
      <c r="K1" s="11" t="s">
        <v>70</v>
      </c>
      <c r="L1" s="11" t="s">
        <v>71</v>
      </c>
      <c r="M1" s="11" t="s">
        <v>72</v>
      </c>
    </row>
    <row r="2">
      <c r="A2" s="21" t="s">
        <v>90</v>
      </c>
    </row>
    <row r="3">
      <c r="A3" s="2" t="s">
        <v>87</v>
      </c>
      <c r="B3" s="18">
        <f>'Cash Details'!B13</f>
        <v>3143536.59</v>
      </c>
      <c r="C3" s="18">
        <f>'Cash Details'!C13</f>
        <v>6346413.628</v>
      </c>
      <c r="D3" s="18">
        <f>'Cash Details'!D13</f>
        <v>9609645.182</v>
      </c>
      <c r="E3" s="18">
        <f>'Cash Details'!E13</f>
        <v>12934264.33</v>
      </c>
      <c r="F3" s="18">
        <f>'Cash Details'!F13</f>
        <v>16321323.55</v>
      </c>
      <c r="G3" s="18">
        <f>'Cash Details'!G13</f>
        <v>19771895.08</v>
      </c>
      <c r="H3" s="18">
        <f>'Cash Details'!H13</f>
        <v>23287071.33</v>
      </c>
      <c r="I3" s="18">
        <f>'Cash Details'!I13</f>
        <v>26867965.3</v>
      </c>
      <c r="J3" s="18">
        <f>'Cash Details'!J13</f>
        <v>30515710.96</v>
      </c>
      <c r="K3" s="18">
        <f>'Cash Details'!K13</f>
        <v>34231463.67</v>
      </c>
      <c r="L3" s="18">
        <f>'Cash Details'!L13</f>
        <v>38016400.64</v>
      </c>
      <c r="M3" s="18">
        <f>'Cash Details'!M13</f>
        <v>41871721.33</v>
      </c>
    </row>
    <row r="4">
      <c r="A4" s="2"/>
    </row>
    <row r="5">
      <c r="A5" s="21" t="s">
        <v>91</v>
      </c>
      <c r="B5" s="18">
        <f t="shared" ref="B5:M5" si="1">B3</f>
        <v>3143536.59</v>
      </c>
      <c r="C5" s="18">
        <f t="shared" si="1"/>
        <v>6346413.628</v>
      </c>
      <c r="D5" s="18">
        <f t="shared" si="1"/>
        <v>9609645.182</v>
      </c>
      <c r="E5" s="18">
        <f t="shared" si="1"/>
        <v>12934264.33</v>
      </c>
      <c r="F5" s="18">
        <f t="shared" si="1"/>
        <v>16321323.55</v>
      </c>
      <c r="G5" s="18">
        <f t="shared" si="1"/>
        <v>19771895.08</v>
      </c>
      <c r="H5" s="18">
        <f t="shared" si="1"/>
        <v>23287071.33</v>
      </c>
      <c r="I5" s="18">
        <f t="shared" si="1"/>
        <v>26867965.3</v>
      </c>
      <c r="J5" s="18">
        <f t="shared" si="1"/>
        <v>30515710.96</v>
      </c>
      <c r="K5" s="18">
        <f t="shared" si="1"/>
        <v>34231463.67</v>
      </c>
      <c r="L5" s="18">
        <f t="shared" si="1"/>
        <v>38016400.64</v>
      </c>
      <c r="M5" s="18">
        <f t="shared" si="1"/>
        <v>41871721.33</v>
      </c>
    </row>
    <row r="6">
      <c r="A6" s="2"/>
    </row>
    <row r="7">
      <c r="A7" s="21" t="s">
        <v>92</v>
      </c>
    </row>
    <row r="8">
      <c r="A8" s="2"/>
    </row>
    <row r="9">
      <c r="A9" s="21" t="s">
        <v>93</v>
      </c>
      <c r="B9" s="11">
        <v>0.0</v>
      </c>
      <c r="C9" s="11">
        <v>0.0</v>
      </c>
      <c r="D9" s="11">
        <v>0.0</v>
      </c>
      <c r="E9" s="11">
        <v>0.0</v>
      </c>
      <c r="F9" s="11">
        <v>0.0</v>
      </c>
      <c r="G9" s="11">
        <v>0.0</v>
      </c>
      <c r="H9" s="11">
        <v>0.0</v>
      </c>
      <c r="I9" s="11">
        <v>0.0</v>
      </c>
      <c r="J9" s="11">
        <v>0.0</v>
      </c>
      <c r="K9" s="11">
        <v>0.0</v>
      </c>
      <c r="L9" s="11">
        <v>0.0</v>
      </c>
      <c r="M9" s="11">
        <v>0.0</v>
      </c>
    </row>
    <row r="10">
      <c r="A10" s="2"/>
    </row>
    <row r="11">
      <c r="A11" s="21" t="s">
        <v>94</v>
      </c>
      <c r="B11" s="18">
        <f t="shared" ref="B11:M11" si="2">B5-B9</f>
        <v>3143536.59</v>
      </c>
      <c r="C11" s="18">
        <f t="shared" si="2"/>
        <v>6346413.628</v>
      </c>
      <c r="D11" s="18">
        <f t="shared" si="2"/>
        <v>9609645.182</v>
      </c>
      <c r="E11" s="18">
        <f t="shared" si="2"/>
        <v>12934264.33</v>
      </c>
      <c r="F11" s="18">
        <f t="shared" si="2"/>
        <v>16321323.55</v>
      </c>
      <c r="G11" s="18">
        <f t="shared" si="2"/>
        <v>19771895.08</v>
      </c>
      <c r="H11" s="18">
        <f t="shared" si="2"/>
        <v>23287071.33</v>
      </c>
      <c r="I11" s="18">
        <f t="shared" si="2"/>
        <v>26867965.3</v>
      </c>
      <c r="J11" s="18">
        <f t="shared" si="2"/>
        <v>30515710.96</v>
      </c>
      <c r="K11" s="18">
        <f t="shared" si="2"/>
        <v>34231463.67</v>
      </c>
      <c r="L11" s="18">
        <f t="shared" si="2"/>
        <v>38016400.64</v>
      </c>
      <c r="M11" s="18">
        <f t="shared" si="2"/>
        <v>41871721.33</v>
      </c>
    </row>
    <row r="12">
      <c r="A12" s="2"/>
    </row>
    <row r="13">
      <c r="A13" s="2" t="s">
        <v>95</v>
      </c>
      <c r="B13" s="11">
        <v>0.0</v>
      </c>
      <c r="C13" s="18">
        <f t="shared" ref="C13:M13" si="3">B15</f>
        <v>3143536.59</v>
      </c>
      <c r="D13" s="18">
        <f t="shared" si="3"/>
        <v>6346413.628</v>
      </c>
      <c r="E13" s="18">
        <f t="shared" si="3"/>
        <v>9609645.182</v>
      </c>
      <c r="F13" s="18">
        <f t="shared" si="3"/>
        <v>12934264.33</v>
      </c>
      <c r="G13" s="18">
        <f t="shared" si="3"/>
        <v>16321323.55</v>
      </c>
      <c r="H13" s="18">
        <f t="shared" si="3"/>
        <v>19771895.08</v>
      </c>
      <c r="I13" s="18">
        <f t="shared" si="3"/>
        <v>23287071.33</v>
      </c>
      <c r="J13" s="18">
        <f t="shared" si="3"/>
        <v>26867965.3</v>
      </c>
      <c r="K13" s="18">
        <f t="shared" si="3"/>
        <v>30515710.96</v>
      </c>
      <c r="L13" s="18">
        <f t="shared" si="3"/>
        <v>34231463.67</v>
      </c>
      <c r="M13" s="18">
        <f t="shared" si="3"/>
        <v>38016400.64</v>
      </c>
    </row>
    <row r="14">
      <c r="A14" s="2" t="s">
        <v>96</v>
      </c>
      <c r="B14" s="18">
        <f>'Sales and Costs-Cons'!B64</f>
        <v>3143536.59</v>
      </c>
      <c r="C14" s="18">
        <f>'Sales and Costs-Cons'!C64</f>
        <v>3202877.038</v>
      </c>
      <c r="D14" s="18">
        <f>'Sales and Costs-Cons'!D64</f>
        <v>3263231.554</v>
      </c>
      <c r="E14" s="18">
        <f>'Sales and Costs-Cons'!E64</f>
        <v>3324619.15</v>
      </c>
      <c r="F14" s="18">
        <f>'Sales and Costs-Cons'!F64</f>
        <v>3387059.216</v>
      </c>
      <c r="G14" s="18">
        <f>'Sales and Costs-Cons'!G64</f>
        <v>3450571.528</v>
      </c>
      <c r="H14" s="18">
        <f>'Sales and Costs-Cons'!H64</f>
        <v>3515176.256</v>
      </c>
      <c r="I14" s="18">
        <f>'Sales and Costs-Cons'!I64</f>
        <v>3580893.971</v>
      </c>
      <c r="J14" s="18">
        <f>'Sales and Costs-Cons'!J64</f>
        <v>3647745.657</v>
      </c>
      <c r="K14" s="18">
        <f>'Sales and Costs-Cons'!K64</f>
        <v>3715752.714</v>
      </c>
      <c r="L14" s="18">
        <f>'Sales and Costs-Cons'!L64</f>
        <v>3784936.97</v>
      </c>
      <c r="M14" s="18">
        <f>'Sales and Costs-Cons'!M64</f>
        <v>3855320.689</v>
      </c>
    </row>
    <row r="15">
      <c r="A15" s="2" t="s">
        <v>97</v>
      </c>
      <c r="B15" s="18">
        <f t="shared" ref="B15:M15" si="4">B13+B14</f>
        <v>3143536.59</v>
      </c>
      <c r="C15" s="18">
        <f t="shared" si="4"/>
        <v>6346413.628</v>
      </c>
      <c r="D15" s="18">
        <f t="shared" si="4"/>
        <v>9609645.182</v>
      </c>
      <c r="E15" s="18">
        <f t="shared" si="4"/>
        <v>12934264.33</v>
      </c>
      <c r="F15" s="18">
        <f t="shared" si="4"/>
        <v>16321323.55</v>
      </c>
      <c r="G15" s="18">
        <f t="shared" si="4"/>
        <v>19771895.08</v>
      </c>
      <c r="H15" s="18">
        <f t="shared" si="4"/>
        <v>23287071.33</v>
      </c>
      <c r="I15" s="18">
        <f t="shared" si="4"/>
        <v>26867965.3</v>
      </c>
      <c r="J15" s="18">
        <f t="shared" si="4"/>
        <v>30515710.96</v>
      </c>
      <c r="K15" s="18">
        <f t="shared" si="4"/>
        <v>34231463.67</v>
      </c>
      <c r="L15" s="18">
        <f t="shared" si="4"/>
        <v>38016400.64</v>
      </c>
      <c r="M15" s="18">
        <f t="shared" si="4"/>
        <v>41871721.33</v>
      </c>
    </row>
    <row r="16">
      <c r="A16" s="2"/>
    </row>
    <row r="17">
      <c r="A17" s="21" t="s">
        <v>98</v>
      </c>
      <c r="B17" s="18">
        <f t="shared" ref="B17:M17" si="5">B15-B11</f>
        <v>0</v>
      </c>
      <c r="C17" s="18">
        <f t="shared" si="5"/>
        <v>0</v>
      </c>
      <c r="D17" s="18">
        <f t="shared" si="5"/>
        <v>0</v>
      </c>
      <c r="E17" s="18">
        <f t="shared" si="5"/>
        <v>0</v>
      </c>
      <c r="F17" s="18">
        <f t="shared" si="5"/>
        <v>0</v>
      </c>
      <c r="G17" s="18">
        <f t="shared" si="5"/>
        <v>0</v>
      </c>
      <c r="H17" s="18">
        <f t="shared" si="5"/>
        <v>0</v>
      </c>
      <c r="I17" s="18">
        <f t="shared" si="5"/>
        <v>0</v>
      </c>
      <c r="J17" s="18">
        <f t="shared" si="5"/>
        <v>0</v>
      </c>
      <c r="K17" s="18">
        <f t="shared" si="5"/>
        <v>0</v>
      </c>
      <c r="L17" s="18">
        <f t="shared" si="5"/>
        <v>0</v>
      </c>
      <c r="M17" s="18">
        <f t="shared" si="5"/>
        <v>0</v>
      </c>
    </row>
    <row r="18">
      <c r="A18" s="2"/>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63"/>
  </cols>
  <sheetData>
    <row r="1">
      <c r="A1" s="6" t="s">
        <v>9</v>
      </c>
    </row>
    <row r="2">
      <c r="A2" s="7" t="s">
        <v>10</v>
      </c>
    </row>
    <row r="3">
      <c r="A3" s="8" t="s">
        <v>11</v>
      </c>
    </row>
    <row r="4">
      <c r="A4" s="8" t="s">
        <v>12</v>
      </c>
    </row>
    <row r="5">
      <c r="A5" s="8" t="s">
        <v>13</v>
      </c>
    </row>
    <row r="6">
      <c r="A6" s="9"/>
    </row>
    <row r="7">
      <c r="A7" s="8" t="s">
        <v>14</v>
      </c>
    </row>
    <row r="8">
      <c r="A8" s="8" t="s">
        <v>15</v>
      </c>
    </row>
    <row r="9">
      <c r="A9" s="8" t="s">
        <v>16</v>
      </c>
    </row>
    <row r="10">
      <c r="A10" s="9"/>
    </row>
    <row r="11">
      <c r="A11" s="8" t="s">
        <v>17</v>
      </c>
    </row>
    <row r="12">
      <c r="A12" s="8" t="s">
        <v>18</v>
      </c>
    </row>
    <row r="13">
      <c r="A13" s="8" t="s">
        <v>19</v>
      </c>
    </row>
    <row r="14">
      <c r="A14" s="9"/>
    </row>
    <row r="15">
      <c r="A15" s="8" t="s">
        <v>20</v>
      </c>
    </row>
    <row r="16">
      <c r="A16" s="8" t="s">
        <v>21</v>
      </c>
    </row>
    <row r="17">
      <c r="A17" s="8" t="s">
        <v>22</v>
      </c>
    </row>
    <row r="18">
      <c r="A18" s="9"/>
    </row>
    <row r="19">
      <c r="A19" s="8" t="s">
        <v>23</v>
      </c>
    </row>
    <row r="20">
      <c r="A20" s="8" t="s">
        <v>24</v>
      </c>
    </row>
    <row r="21">
      <c r="A21" s="8" t="s">
        <v>25</v>
      </c>
    </row>
    <row r="22">
      <c r="A22" s="9"/>
    </row>
    <row r="23">
      <c r="A23" s="8" t="s">
        <v>26</v>
      </c>
    </row>
    <row r="24">
      <c r="A24" s="8" t="s">
        <v>27</v>
      </c>
    </row>
    <row r="25">
      <c r="A25" s="8" t="s">
        <v>28</v>
      </c>
    </row>
    <row r="26">
      <c r="A26" s="8" t="s">
        <v>29</v>
      </c>
    </row>
    <row r="27">
      <c r="A27" s="9"/>
    </row>
    <row r="28">
      <c r="A28" s="8" t="s">
        <v>30</v>
      </c>
    </row>
    <row r="29">
      <c r="A29" s="8" t="s">
        <v>31</v>
      </c>
    </row>
    <row r="30">
      <c r="A30" s="8" t="s">
        <v>32</v>
      </c>
    </row>
    <row r="31">
      <c r="A31" s="2"/>
    </row>
    <row r="32">
      <c r="A32" s="10" t="s">
        <v>33</v>
      </c>
    </row>
    <row r="33">
      <c r="A33" s="8" t="s">
        <v>34</v>
      </c>
    </row>
    <row r="34">
      <c r="A34"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35</v>
      </c>
      <c r="C1" s="11" t="s">
        <v>36</v>
      </c>
      <c r="D1" s="11" t="s">
        <v>37</v>
      </c>
    </row>
    <row r="2">
      <c r="A2" s="11" t="s">
        <v>38</v>
      </c>
    </row>
    <row r="3">
      <c r="A3" s="11" t="s">
        <v>39</v>
      </c>
      <c r="B3" s="11">
        <v>250.0</v>
      </c>
      <c r="C3" s="11">
        <v>350.0</v>
      </c>
      <c r="D3" s="11">
        <v>100.0</v>
      </c>
    </row>
    <row r="4">
      <c r="A4" s="11" t="s">
        <v>40</v>
      </c>
      <c r="B4" s="11">
        <v>3500.0</v>
      </c>
      <c r="C4" s="11">
        <v>2500.0</v>
      </c>
      <c r="D4" s="11">
        <v>5000.0</v>
      </c>
    </row>
    <row r="5">
      <c r="A5" s="11" t="s">
        <v>41</v>
      </c>
      <c r="B5" s="12">
        <v>0.003</v>
      </c>
      <c r="C5" s="12">
        <v>0.005</v>
      </c>
      <c r="D5" s="12">
        <v>0.004</v>
      </c>
    </row>
    <row r="6">
      <c r="A6" s="11" t="s">
        <v>42</v>
      </c>
      <c r="B6" s="12">
        <v>0.002</v>
      </c>
      <c r="C6" s="12">
        <v>0.006</v>
      </c>
      <c r="D6" s="12">
        <v>0.008</v>
      </c>
    </row>
    <row r="7">
      <c r="A7" s="11" t="s">
        <v>43</v>
      </c>
    </row>
    <row r="8">
      <c r="A8" s="11" t="s">
        <v>39</v>
      </c>
      <c r="B8" s="11">
        <v>262.0</v>
      </c>
      <c r="C8" s="11">
        <v>360.0</v>
      </c>
      <c r="D8" s="11">
        <v>110.0</v>
      </c>
    </row>
    <row r="9">
      <c r="A9" s="11" t="s">
        <v>40</v>
      </c>
      <c r="B9" s="11">
        <v>3650.0</v>
      </c>
      <c r="C9" s="11">
        <v>2600.0</v>
      </c>
      <c r="D9" s="11">
        <v>5500.0</v>
      </c>
    </row>
    <row r="10">
      <c r="A10" s="11" t="s">
        <v>41</v>
      </c>
      <c r="B10" s="12">
        <v>0.004</v>
      </c>
      <c r="C10" s="12">
        <v>0.007</v>
      </c>
      <c r="D10" s="12">
        <v>0.005</v>
      </c>
    </row>
    <row r="11">
      <c r="A11" s="11" t="s">
        <v>42</v>
      </c>
      <c r="B11" s="12">
        <v>0.003</v>
      </c>
      <c r="C11" s="12">
        <v>0.008</v>
      </c>
      <c r="D11" s="12">
        <v>0.009</v>
      </c>
    </row>
    <row r="12">
      <c r="A12" s="11" t="s">
        <v>44</v>
      </c>
    </row>
    <row r="13">
      <c r="A13" s="11" t="s">
        <v>39</v>
      </c>
      <c r="B13" s="11">
        <v>150.0</v>
      </c>
      <c r="C13" s="11">
        <v>200.0</v>
      </c>
      <c r="D13" s="11">
        <v>45.0</v>
      </c>
    </row>
    <row r="14">
      <c r="A14" s="11" t="s">
        <v>40</v>
      </c>
      <c r="B14" s="11">
        <v>3600.0</v>
      </c>
      <c r="C14" s="11">
        <v>2500.0</v>
      </c>
      <c r="D14" s="11">
        <v>5000.0</v>
      </c>
    </row>
    <row r="15">
      <c r="A15" s="11" t="s">
        <v>41</v>
      </c>
      <c r="B15" s="12">
        <v>0.002</v>
      </c>
      <c r="C15" s="12">
        <v>0.005</v>
      </c>
      <c r="D15" s="12">
        <v>0.003</v>
      </c>
    </row>
    <row r="16">
      <c r="A16" s="11" t="s">
        <v>42</v>
      </c>
      <c r="B16" s="12">
        <v>0.004</v>
      </c>
      <c r="C16" s="12">
        <v>0.004</v>
      </c>
      <c r="D16" s="12">
        <v>0.009</v>
      </c>
    </row>
    <row r="17">
      <c r="A17" s="11" t="s">
        <v>45</v>
      </c>
    </row>
    <row r="18">
      <c r="A18" s="11" t="s">
        <v>39</v>
      </c>
      <c r="B18" s="11">
        <v>280.0</v>
      </c>
      <c r="C18" s="11">
        <v>385.0</v>
      </c>
      <c r="D18" s="11">
        <v>130.0</v>
      </c>
    </row>
    <row r="19">
      <c r="A19" s="11" t="s">
        <v>40</v>
      </c>
      <c r="B19" s="11">
        <v>3800.0</v>
      </c>
      <c r="C19" s="11">
        <v>2900.0</v>
      </c>
      <c r="D19" s="11">
        <v>6000.0</v>
      </c>
    </row>
    <row r="20">
      <c r="A20" s="11" t="s">
        <v>41</v>
      </c>
      <c r="B20" s="12">
        <v>0.006</v>
      </c>
      <c r="C20" s="12">
        <v>0.01</v>
      </c>
      <c r="D20" s="12">
        <v>0.006</v>
      </c>
    </row>
    <row r="21">
      <c r="A21" s="11" t="s">
        <v>42</v>
      </c>
      <c r="B21" s="12">
        <v>0.005</v>
      </c>
      <c r="C21" s="12">
        <v>0.011</v>
      </c>
      <c r="D21" s="12">
        <v>0.012</v>
      </c>
    </row>
    <row r="22">
      <c r="A22" s="11" t="s">
        <v>46</v>
      </c>
    </row>
    <row r="23">
      <c r="A23" s="11" t="s">
        <v>39</v>
      </c>
      <c r="B23" s="11">
        <v>300.0</v>
      </c>
      <c r="C23" s="11">
        <v>400.0</v>
      </c>
      <c r="D23" s="11">
        <v>150.0</v>
      </c>
    </row>
    <row r="24">
      <c r="A24" s="11" t="s">
        <v>40</v>
      </c>
      <c r="B24" s="11">
        <v>4000.0</v>
      </c>
      <c r="C24" s="11">
        <v>3000.0</v>
      </c>
      <c r="D24" s="11">
        <v>8000.0</v>
      </c>
    </row>
    <row r="25">
      <c r="A25" s="11" t="s">
        <v>41</v>
      </c>
      <c r="B25" s="12">
        <v>0.007</v>
      </c>
      <c r="C25" s="12">
        <v>0.011</v>
      </c>
      <c r="D25" s="12">
        <v>0.008</v>
      </c>
    </row>
    <row r="26">
      <c r="A26" s="11" t="s">
        <v>42</v>
      </c>
      <c r="B26" s="12">
        <v>0.008</v>
      </c>
      <c r="C26" s="12">
        <v>0.012</v>
      </c>
      <c r="D26" s="12">
        <v>0.014</v>
      </c>
    </row>
    <row r="28">
      <c r="A28" s="11" t="s">
        <v>47</v>
      </c>
      <c r="B28" s="11" t="s">
        <v>48</v>
      </c>
      <c r="C28" s="11" t="s">
        <v>49</v>
      </c>
      <c r="D28" s="11" t="s">
        <v>50</v>
      </c>
    </row>
    <row r="29">
      <c r="A29" s="11" t="s">
        <v>51</v>
      </c>
      <c r="B29" s="13">
        <v>0.3</v>
      </c>
      <c r="C29" s="13">
        <v>0.2</v>
      </c>
      <c r="D29" s="13">
        <v>0.35</v>
      </c>
    </row>
    <row r="30">
      <c r="A30" s="11" t="s">
        <v>52</v>
      </c>
      <c r="B30" s="13">
        <v>0.2</v>
      </c>
      <c r="C30" s="13">
        <v>0.2</v>
      </c>
      <c r="D30" s="13">
        <v>0.28</v>
      </c>
    </row>
    <row r="31">
      <c r="A31" s="11" t="s">
        <v>53</v>
      </c>
      <c r="B31" s="13">
        <v>0.07</v>
      </c>
      <c r="C31" s="13">
        <v>0.2</v>
      </c>
      <c r="D31" s="13">
        <v>0.05</v>
      </c>
    </row>
    <row r="32">
      <c r="A32" s="11" t="s">
        <v>54</v>
      </c>
      <c r="B32" s="13">
        <v>0.1</v>
      </c>
      <c r="C32" s="13">
        <v>0.2</v>
      </c>
      <c r="D32" s="13">
        <v>0.12</v>
      </c>
    </row>
    <row r="33">
      <c r="A33" s="11" t="s">
        <v>55</v>
      </c>
      <c r="B33" s="13">
        <v>0.33</v>
      </c>
      <c r="C33" s="13">
        <v>0.2</v>
      </c>
      <c r="D33" s="13">
        <v>0.2</v>
      </c>
    </row>
    <row r="35">
      <c r="A35" s="11" t="s">
        <v>56</v>
      </c>
    </row>
    <row r="36">
      <c r="A36" s="11" t="s">
        <v>51</v>
      </c>
      <c r="B36" s="13">
        <v>0.28</v>
      </c>
      <c r="C36" s="13">
        <v>0.32</v>
      </c>
      <c r="D36" s="13">
        <v>0.34</v>
      </c>
    </row>
    <row r="37">
      <c r="A37" s="11" t="s">
        <v>52</v>
      </c>
      <c r="B37" s="13">
        <v>0.25</v>
      </c>
      <c r="C37" s="13">
        <v>0.35</v>
      </c>
      <c r="D37" s="13">
        <v>0.32</v>
      </c>
    </row>
    <row r="38">
      <c r="A38" s="11" t="s">
        <v>53</v>
      </c>
      <c r="B38" s="13">
        <v>0.29</v>
      </c>
      <c r="C38" s="13">
        <v>0.38</v>
      </c>
      <c r="D38" s="13">
        <v>0.3</v>
      </c>
    </row>
    <row r="39">
      <c r="A39" s="11" t="s">
        <v>54</v>
      </c>
      <c r="B39" s="13">
        <v>0.27</v>
      </c>
      <c r="C39" s="13">
        <v>0.33</v>
      </c>
      <c r="D39" s="13">
        <v>0.33</v>
      </c>
    </row>
    <row r="40">
      <c r="A40" s="11" t="s">
        <v>55</v>
      </c>
      <c r="B40" s="13">
        <v>0.3</v>
      </c>
      <c r="C40" s="13">
        <v>0.36</v>
      </c>
      <c r="D40" s="13">
        <v>0.35</v>
      </c>
    </row>
    <row r="42">
      <c r="A42" s="11" t="s">
        <v>57</v>
      </c>
      <c r="B42" s="11" t="s">
        <v>38</v>
      </c>
      <c r="C42" s="11" t="s">
        <v>43</v>
      </c>
      <c r="D42" s="11" t="s">
        <v>44</v>
      </c>
      <c r="E42" s="11" t="s">
        <v>45</v>
      </c>
      <c r="F42" s="11" t="s">
        <v>46</v>
      </c>
    </row>
    <row r="43">
      <c r="A43" s="11" t="s">
        <v>58</v>
      </c>
      <c r="B43" s="14">
        <v>40000.0</v>
      </c>
      <c r="C43" s="14">
        <v>58000.0</v>
      </c>
      <c r="D43" s="14">
        <v>44000.0</v>
      </c>
      <c r="E43" s="14">
        <v>65000.0</v>
      </c>
      <c r="F43" s="14">
        <v>70000.0</v>
      </c>
    </row>
    <row r="44">
      <c r="A44" s="11" t="s">
        <v>59</v>
      </c>
      <c r="B44" s="14">
        <v>18000.0</v>
      </c>
      <c r="C44" s="14">
        <v>24000.0</v>
      </c>
      <c r="D44" s="14">
        <v>16000.0</v>
      </c>
      <c r="E44" s="14">
        <v>29000.0</v>
      </c>
      <c r="F44" s="14">
        <v>35000.0</v>
      </c>
    </row>
    <row r="45">
      <c r="A45" s="11" t="s">
        <v>60</v>
      </c>
      <c r="B45" s="14">
        <v>75000.0</v>
      </c>
      <c r="C45" s="14">
        <v>100000.0</v>
      </c>
      <c r="D45" s="14">
        <v>60000.0</v>
      </c>
      <c r="E45" s="14">
        <v>110000.0</v>
      </c>
      <c r="F45" s="14">
        <v>125000.0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61</v>
      </c>
      <c r="C1" s="11" t="s">
        <v>62</v>
      </c>
      <c r="D1" s="11" t="s">
        <v>63</v>
      </c>
      <c r="E1" s="11" t="s">
        <v>64</v>
      </c>
      <c r="F1" s="11" t="s">
        <v>65</v>
      </c>
      <c r="G1" s="11" t="s">
        <v>66</v>
      </c>
      <c r="H1" s="11" t="s">
        <v>67</v>
      </c>
      <c r="I1" s="11" t="s">
        <v>68</v>
      </c>
      <c r="J1" s="11" t="s">
        <v>69</v>
      </c>
      <c r="K1" s="11" t="s">
        <v>70</v>
      </c>
      <c r="L1" s="11" t="s">
        <v>71</v>
      </c>
      <c r="M1" s="11" t="s">
        <v>72</v>
      </c>
    </row>
    <row r="2">
      <c r="A2" s="15" t="s">
        <v>73</v>
      </c>
    </row>
    <row r="3">
      <c r="A3" s="11" t="s">
        <v>38</v>
      </c>
    </row>
    <row r="4">
      <c r="A4" s="11" t="s">
        <v>48</v>
      </c>
      <c r="B4" s="16">
        <f>Assumptions!B3</f>
        <v>250</v>
      </c>
      <c r="C4" s="17">
        <f>B4*(1+Assumptions!$B5)</f>
        <v>250.75</v>
      </c>
      <c r="D4" s="17">
        <f>C4*(1+Assumptions!$B5)</f>
        <v>251.50225</v>
      </c>
      <c r="E4" s="17">
        <f>D4*(1+Assumptions!$B5)</f>
        <v>252.2567568</v>
      </c>
      <c r="F4" s="17">
        <f>E4*(1+Assumptions!$B5)</f>
        <v>253.013527</v>
      </c>
      <c r="G4" s="17">
        <f>F4*(1+Assumptions!$B5)</f>
        <v>253.7725676</v>
      </c>
      <c r="H4" s="17">
        <f>G4*(1+Assumptions!$B5)</f>
        <v>254.5338853</v>
      </c>
      <c r="I4" s="17">
        <f>H4*(1+Assumptions!$B5)</f>
        <v>255.297487</v>
      </c>
      <c r="J4" s="17">
        <f>I4*(1+Assumptions!$B5)</f>
        <v>256.0633794</v>
      </c>
      <c r="K4" s="17">
        <f>J4*(1+Assumptions!$B5)</f>
        <v>256.8315696</v>
      </c>
      <c r="L4" s="17">
        <f>K4*(1+Assumptions!$B5)</f>
        <v>257.6020643</v>
      </c>
      <c r="M4" s="17">
        <f>L4*(1+Assumptions!$B5)</f>
        <v>258.3748705</v>
      </c>
    </row>
    <row r="5">
      <c r="A5" s="11" t="s">
        <v>49</v>
      </c>
      <c r="B5" s="16">
        <f>Assumptions!C3</f>
        <v>350</v>
      </c>
      <c r="C5" s="17">
        <f>B5*(1+Assumptions!$C5)</f>
        <v>351.75</v>
      </c>
      <c r="D5" s="17">
        <f>C5*(1+Assumptions!$C5)</f>
        <v>353.50875</v>
      </c>
      <c r="E5" s="17">
        <f>D5*(1+Assumptions!$C5)</f>
        <v>355.2762938</v>
      </c>
      <c r="F5" s="17">
        <f>E5*(1+Assumptions!$C5)</f>
        <v>357.0526752</v>
      </c>
      <c r="G5" s="17">
        <f>F5*(1+Assumptions!$C5)</f>
        <v>358.8379386</v>
      </c>
      <c r="H5" s="17">
        <f>G5*(1+Assumptions!$C5)</f>
        <v>360.6321283</v>
      </c>
      <c r="I5" s="17">
        <f>H5*(1+Assumptions!$C5)</f>
        <v>362.4352889</v>
      </c>
      <c r="J5" s="17">
        <f>I5*(1+Assumptions!$C5)</f>
        <v>364.2474654</v>
      </c>
      <c r="K5" s="17">
        <f>J5*(1+Assumptions!$C5)</f>
        <v>366.0687027</v>
      </c>
      <c r="L5" s="17">
        <f>K5*(1+Assumptions!$C5)</f>
        <v>367.8990462</v>
      </c>
      <c r="M5" s="17">
        <f>L5*(1+Assumptions!$C5)</f>
        <v>369.7385414</v>
      </c>
    </row>
    <row r="6">
      <c r="A6" s="11" t="s">
        <v>50</v>
      </c>
      <c r="B6" s="16">
        <f>Assumptions!D3</f>
        <v>100</v>
      </c>
      <c r="C6" s="17">
        <f>B6*(1+Assumptions!$D5)</f>
        <v>100.4</v>
      </c>
      <c r="D6" s="17">
        <f>C6*(1+Assumptions!$D5)</f>
        <v>100.8016</v>
      </c>
      <c r="E6" s="17">
        <f>D6*(1+Assumptions!$D5)</f>
        <v>101.2048064</v>
      </c>
      <c r="F6" s="17">
        <f>E6*(1+Assumptions!$D5)</f>
        <v>101.6096256</v>
      </c>
      <c r="G6" s="17">
        <f>F6*(1+Assumptions!$D5)</f>
        <v>102.0160641</v>
      </c>
      <c r="H6" s="17">
        <f>G6*(1+Assumptions!$D5)</f>
        <v>102.4241284</v>
      </c>
      <c r="I6" s="17">
        <f>H6*(1+Assumptions!$D5)</f>
        <v>102.8338249</v>
      </c>
      <c r="J6" s="17">
        <f>I6*(1+Assumptions!$D5)</f>
        <v>103.2451602</v>
      </c>
      <c r="K6" s="17">
        <f>J6*(1+Assumptions!$D5)</f>
        <v>103.6581408</v>
      </c>
      <c r="L6" s="17">
        <f>K6*(1+Assumptions!$D5)</f>
        <v>104.0727734</v>
      </c>
      <c r="M6" s="17">
        <f>L6*(1+Assumptions!$D5)</f>
        <v>104.4890645</v>
      </c>
    </row>
    <row r="7">
      <c r="A7" s="11" t="s">
        <v>43</v>
      </c>
    </row>
    <row r="8">
      <c r="A8" s="11" t="s">
        <v>48</v>
      </c>
      <c r="B8" s="16">
        <f>Assumptions!B8</f>
        <v>262</v>
      </c>
      <c r="C8" s="17">
        <f>B8*(1+Assumptions!$B10)</f>
        <v>263.048</v>
      </c>
      <c r="D8" s="17">
        <f>C8*(1+Assumptions!$B10)</f>
        <v>264.100192</v>
      </c>
      <c r="E8" s="17">
        <f>D8*(1+Assumptions!$B10)</f>
        <v>265.1565928</v>
      </c>
      <c r="F8" s="17">
        <f>E8*(1+Assumptions!$B10)</f>
        <v>266.2172191</v>
      </c>
      <c r="G8" s="17">
        <f>F8*(1+Assumptions!$B10)</f>
        <v>267.282088</v>
      </c>
      <c r="H8" s="17">
        <f>G8*(1+Assumptions!$B10)</f>
        <v>268.3512164</v>
      </c>
      <c r="I8" s="17">
        <f>H8*(1+Assumptions!$B10)</f>
        <v>269.4246212</v>
      </c>
      <c r="J8" s="17">
        <f>I8*(1+Assumptions!$B10)</f>
        <v>270.5023197</v>
      </c>
      <c r="K8" s="17">
        <f>J8*(1+Assumptions!$B10)</f>
        <v>271.584329</v>
      </c>
      <c r="L8" s="17">
        <f>K8*(1+Assumptions!$B10)</f>
        <v>272.6706663</v>
      </c>
      <c r="M8" s="17">
        <f>L8*(1+Assumptions!$B10)</f>
        <v>273.761349</v>
      </c>
    </row>
    <row r="9">
      <c r="A9" s="11" t="s">
        <v>49</v>
      </c>
      <c r="B9" s="16">
        <f>Assumptions!C8</f>
        <v>360</v>
      </c>
      <c r="C9" s="17">
        <f>B9*(1+Assumptions!$C10)</f>
        <v>362.52</v>
      </c>
      <c r="D9" s="17">
        <f>C9*(1+Assumptions!$C10)</f>
        <v>365.05764</v>
      </c>
      <c r="E9" s="17">
        <f>D9*(1+Assumptions!$C10)</f>
        <v>367.6130435</v>
      </c>
      <c r="F9" s="17">
        <f>E9*(1+Assumptions!$C10)</f>
        <v>370.1863348</v>
      </c>
      <c r="G9" s="17">
        <f>F9*(1+Assumptions!$C10)</f>
        <v>372.7776391</v>
      </c>
      <c r="H9" s="17">
        <f>G9*(1+Assumptions!$C10)</f>
        <v>375.3870826</v>
      </c>
      <c r="I9" s="17">
        <f>H9*(1+Assumptions!$C10)</f>
        <v>378.0147922</v>
      </c>
      <c r="J9" s="17">
        <f>I9*(1+Assumptions!$C10)</f>
        <v>380.6608957</v>
      </c>
      <c r="K9" s="17">
        <f>J9*(1+Assumptions!$C10)</f>
        <v>383.325522</v>
      </c>
      <c r="L9" s="17">
        <f>K9*(1+Assumptions!$C10)</f>
        <v>386.0088006</v>
      </c>
      <c r="M9" s="17">
        <f>L9*(1+Assumptions!$C10)</f>
        <v>388.7108623</v>
      </c>
    </row>
    <row r="10">
      <c r="A10" s="11" t="s">
        <v>50</v>
      </c>
      <c r="B10" s="16">
        <f>Assumptions!D8</f>
        <v>110</v>
      </c>
      <c r="C10" s="17">
        <f>B10*(1+Assumptions!$D10)</f>
        <v>110.55</v>
      </c>
      <c r="D10" s="17">
        <f>C10*(1+Assumptions!$D10)</f>
        <v>111.10275</v>
      </c>
      <c r="E10" s="17">
        <f>D10*(1+Assumptions!$D10)</f>
        <v>111.6582638</v>
      </c>
      <c r="F10" s="17">
        <f>E10*(1+Assumptions!$D10)</f>
        <v>112.2165551</v>
      </c>
      <c r="G10" s="17">
        <f>F10*(1+Assumptions!$D10)</f>
        <v>112.7776378</v>
      </c>
      <c r="H10" s="17">
        <f>G10*(1+Assumptions!$D10)</f>
        <v>113.341526</v>
      </c>
      <c r="I10" s="17">
        <f>H10*(1+Assumptions!$D10)</f>
        <v>113.9082337</v>
      </c>
      <c r="J10" s="17">
        <f>I10*(1+Assumptions!$D10)</f>
        <v>114.4777748</v>
      </c>
      <c r="K10" s="17">
        <f>J10*(1+Assumptions!$D10)</f>
        <v>115.0501637</v>
      </c>
      <c r="L10" s="17">
        <f>K10*(1+Assumptions!$D10)</f>
        <v>115.6254145</v>
      </c>
      <c r="M10" s="17">
        <f>L10*(1+Assumptions!$D10)</f>
        <v>116.2035416</v>
      </c>
    </row>
    <row r="11">
      <c r="A11" s="11" t="s">
        <v>44</v>
      </c>
    </row>
    <row r="12">
      <c r="A12" s="11" t="s">
        <v>48</v>
      </c>
      <c r="B12" s="16">
        <f>Assumptions!B13</f>
        <v>150</v>
      </c>
      <c r="C12" s="17">
        <f>B12*(1+Assumptions!$B15)</f>
        <v>150.3</v>
      </c>
      <c r="D12" s="17">
        <f>C12*(1+Assumptions!$B15)</f>
        <v>150.6006</v>
      </c>
      <c r="E12" s="17">
        <f>D12*(1+Assumptions!$B15)</f>
        <v>150.9018012</v>
      </c>
      <c r="F12" s="17">
        <f>E12*(1+Assumptions!$B15)</f>
        <v>151.2036048</v>
      </c>
      <c r="G12" s="17">
        <f>F12*(1+Assumptions!$B15)</f>
        <v>151.506012</v>
      </c>
      <c r="H12" s="17">
        <f>G12*(1+Assumptions!$B15)</f>
        <v>151.809024</v>
      </c>
      <c r="I12" s="17">
        <f>H12*(1+Assumptions!$B15)</f>
        <v>152.1126421</v>
      </c>
      <c r="J12" s="17">
        <f>I12*(1+Assumptions!$B15)</f>
        <v>152.4168674</v>
      </c>
      <c r="K12" s="17">
        <f>J12*(1+Assumptions!$B15)</f>
        <v>152.7217011</v>
      </c>
      <c r="L12" s="17">
        <f>K12*(1+Assumptions!$B15)</f>
        <v>153.0271445</v>
      </c>
      <c r="M12" s="17">
        <f>L12*(1+Assumptions!$B15)</f>
        <v>153.3331988</v>
      </c>
    </row>
    <row r="13">
      <c r="A13" s="11" t="s">
        <v>49</v>
      </c>
      <c r="B13" s="16">
        <f>Assumptions!C13</f>
        <v>200</v>
      </c>
      <c r="C13" s="17">
        <f>B13*(1+Assumptions!$C15)</f>
        <v>201</v>
      </c>
      <c r="D13" s="17">
        <f>C13*(1+Assumptions!$C15)</f>
        <v>202.005</v>
      </c>
      <c r="E13" s="17">
        <f>D13*(1+Assumptions!$C15)</f>
        <v>203.015025</v>
      </c>
      <c r="F13" s="17">
        <f>E13*(1+Assumptions!$C15)</f>
        <v>204.0301001</v>
      </c>
      <c r="G13" s="17">
        <f>F13*(1+Assumptions!$C15)</f>
        <v>205.0502506</v>
      </c>
      <c r="H13" s="17">
        <f>G13*(1+Assumptions!$C15)</f>
        <v>206.0755019</v>
      </c>
      <c r="I13" s="17">
        <f>H13*(1+Assumptions!$C15)</f>
        <v>207.1058794</v>
      </c>
      <c r="J13" s="17">
        <f>I13*(1+Assumptions!$C15)</f>
        <v>208.1414088</v>
      </c>
      <c r="K13" s="17">
        <f>J13*(1+Assumptions!$C15)</f>
        <v>209.1821158</v>
      </c>
      <c r="L13" s="17">
        <f>K13*(1+Assumptions!$C15)</f>
        <v>210.2280264</v>
      </c>
      <c r="M13" s="17">
        <f>L13*(1+Assumptions!$C15)</f>
        <v>211.2791665</v>
      </c>
    </row>
    <row r="14">
      <c r="A14" s="11" t="s">
        <v>50</v>
      </c>
      <c r="B14" s="16">
        <f>Assumptions!D13</f>
        <v>45</v>
      </c>
      <c r="C14" s="17">
        <f>B14*(1+Assumptions!$D15)</f>
        <v>45.135</v>
      </c>
      <c r="D14" s="17">
        <f>C14*(1+Assumptions!$D15)</f>
        <v>45.270405</v>
      </c>
      <c r="E14" s="17">
        <f>D14*(1+Assumptions!$D15)</f>
        <v>45.40621622</v>
      </c>
      <c r="F14" s="17">
        <f>E14*(1+Assumptions!$D15)</f>
        <v>45.54243486</v>
      </c>
      <c r="G14" s="17">
        <f>F14*(1+Assumptions!$D15)</f>
        <v>45.67906217</v>
      </c>
      <c r="H14" s="17">
        <f>G14*(1+Assumptions!$D15)</f>
        <v>45.81609935</v>
      </c>
      <c r="I14" s="17">
        <f>H14*(1+Assumptions!$D15)</f>
        <v>45.95354765</v>
      </c>
      <c r="J14" s="17">
        <f>I14*(1+Assumptions!$D15)</f>
        <v>46.0914083</v>
      </c>
      <c r="K14" s="17">
        <f>J14*(1+Assumptions!$D15)</f>
        <v>46.22968252</v>
      </c>
      <c r="L14" s="17">
        <f>K14*(1+Assumptions!$D15)</f>
        <v>46.36837157</v>
      </c>
      <c r="M14" s="17">
        <f>L14*(1+Assumptions!$D15)</f>
        <v>46.50747668</v>
      </c>
    </row>
    <row r="15">
      <c r="A15" s="11" t="s">
        <v>45</v>
      </c>
    </row>
    <row r="16">
      <c r="A16" s="11" t="s">
        <v>48</v>
      </c>
      <c r="B16" s="16">
        <f>Assumptions!B18</f>
        <v>280</v>
      </c>
      <c r="C16" s="17">
        <f>B16*(1+Assumptions!$B20)</f>
        <v>281.68</v>
      </c>
      <c r="D16" s="17">
        <f>C16*(1+Assumptions!$B20)</f>
        <v>283.37008</v>
      </c>
      <c r="E16" s="17">
        <f>D16*(1+Assumptions!$B20)</f>
        <v>285.0703005</v>
      </c>
      <c r="F16" s="17">
        <f>E16*(1+Assumptions!$B20)</f>
        <v>286.7807223</v>
      </c>
      <c r="G16" s="17">
        <f>F16*(1+Assumptions!$B20)</f>
        <v>288.5014066</v>
      </c>
      <c r="H16" s="17">
        <f>G16*(1+Assumptions!$B20)</f>
        <v>290.2324151</v>
      </c>
      <c r="I16" s="17">
        <f>H16*(1+Assumptions!$B20)</f>
        <v>291.9738095</v>
      </c>
      <c r="J16" s="17">
        <f>I16*(1+Assumptions!$B20)</f>
        <v>293.7256524</v>
      </c>
      <c r="K16" s="17">
        <f>J16*(1+Assumptions!$B20)</f>
        <v>295.4880063</v>
      </c>
      <c r="L16" s="17">
        <f>K16*(1+Assumptions!$B20)</f>
        <v>297.2609344</v>
      </c>
      <c r="M16" s="17">
        <f>L16*(1+Assumptions!$B20)</f>
        <v>299.0445</v>
      </c>
    </row>
    <row r="17">
      <c r="A17" s="11" t="s">
        <v>49</v>
      </c>
      <c r="B17" s="16">
        <f>Assumptions!C18</f>
        <v>385</v>
      </c>
      <c r="C17" s="17">
        <f>B17*(1+Assumptions!$C20)</f>
        <v>388.85</v>
      </c>
      <c r="D17" s="17">
        <f>C17*(1+Assumptions!$C20)</f>
        <v>392.7385</v>
      </c>
      <c r="E17" s="17">
        <f>D17*(1+Assumptions!$C20)</f>
        <v>396.665885</v>
      </c>
      <c r="F17" s="17">
        <f>E17*(1+Assumptions!$C20)</f>
        <v>400.6325439</v>
      </c>
      <c r="G17" s="17">
        <f>F17*(1+Assumptions!$C20)</f>
        <v>404.6388693</v>
      </c>
      <c r="H17" s="17">
        <f>G17*(1+Assumptions!$C20)</f>
        <v>408.685258</v>
      </c>
      <c r="I17" s="17">
        <f>H17*(1+Assumptions!$C20)</f>
        <v>412.7721106</v>
      </c>
      <c r="J17" s="17">
        <f>I17*(1+Assumptions!$C20)</f>
        <v>416.8998317</v>
      </c>
      <c r="K17" s="17">
        <f>J17*(1+Assumptions!$C20)</f>
        <v>421.06883</v>
      </c>
      <c r="L17" s="17">
        <f>K17*(1+Assumptions!$C20)</f>
        <v>425.2795183</v>
      </c>
      <c r="M17" s="17">
        <f>L17*(1+Assumptions!$C20)</f>
        <v>429.5323135</v>
      </c>
    </row>
    <row r="18">
      <c r="A18" s="11" t="s">
        <v>50</v>
      </c>
      <c r="B18" s="16">
        <f>Assumptions!D18</f>
        <v>130</v>
      </c>
      <c r="C18" s="17">
        <f>B18*(1+Assumptions!$D20)</f>
        <v>130.78</v>
      </c>
      <c r="D18" s="17">
        <f>C18*(1+Assumptions!$D20)</f>
        <v>131.56468</v>
      </c>
      <c r="E18" s="17">
        <f>D18*(1+Assumptions!$D20)</f>
        <v>132.3540681</v>
      </c>
      <c r="F18" s="17">
        <f>E18*(1+Assumptions!$D20)</f>
        <v>133.1481925</v>
      </c>
      <c r="G18" s="17">
        <f>F18*(1+Assumptions!$D20)</f>
        <v>133.9470816</v>
      </c>
      <c r="H18" s="17">
        <f>G18*(1+Assumptions!$D20)</f>
        <v>134.7507641</v>
      </c>
      <c r="I18" s="17">
        <f>H18*(1+Assumptions!$D20)</f>
        <v>135.5592687</v>
      </c>
      <c r="J18" s="17">
        <f>I18*(1+Assumptions!$D20)</f>
        <v>136.3726243</v>
      </c>
      <c r="K18" s="17">
        <f>J18*(1+Assumptions!$D20)</f>
        <v>137.1908601</v>
      </c>
      <c r="L18" s="17">
        <f>K18*(1+Assumptions!$D20)</f>
        <v>138.0140052</v>
      </c>
      <c r="M18" s="17">
        <f>L18*(1+Assumptions!$D20)</f>
        <v>138.8420893</v>
      </c>
    </row>
    <row r="19">
      <c r="A19" s="11" t="s">
        <v>46</v>
      </c>
    </row>
    <row r="20">
      <c r="A20" s="11" t="s">
        <v>48</v>
      </c>
      <c r="B20" s="16">
        <f>Assumptions!B23</f>
        <v>300</v>
      </c>
      <c r="C20" s="17">
        <f>B20*(1+Assumptions!$B25)</f>
        <v>302.1</v>
      </c>
      <c r="D20" s="17">
        <f>C20*(1+Assumptions!$B25)</f>
        <v>304.2147</v>
      </c>
      <c r="E20" s="17">
        <f>D20*(1+Assumptions!$B25)</f>
        <v>306.3442029</v>
      </c>
      <c r="F20" s="17">
        <f>E20*(1+Assumptions!$B25)</f>
        <v>308.4886123</v>
      </c>
      <c r="G20" s="17">
        <f>F20*(1+Assumptions!$B25)</f>
        <v>310.6480326</v>
      </c>
      <c r="H20" s="17">
        <f>G20*(1+Assumptions!$B25)</f>
        <v>312.8225688</v>
      </c>
      <c r="I20" s="17">
        <f>H20*(1+Assumptions!$B25)</f>
        <v>315.0123268</v>
      </c>
      <c r="J20" s="17">
        <f>I20*(1+Assumptions!$B25)</f>
        <v>317.2174131</v>
      </c>
      <c r="K20" s="17">
        <f>J20*(1+Assumptions!$B25)</f>
        <v>319.437935</v>
      </c>
      <c r="L20" s="17">
        <f>K20*(1+Assumptions!$B25)</f>
        <v>321.6740005</v>
      </c>
      <c r="M20" s="17">
        <f>L20*(1+Assumptions!$B25)</f>
        <v>323.9257185</v>
      </c>
    </row>
    <row r="21">
      <c r="A21" s="11" t="s">
        <v>49</v>
      </c>
      <c r="B21" s="16">
        <f>Assumptions!C23</f>
        <v>400</v>
      </c>
      <c r="C21" s="17">
        <f>B21*(1+Assumptions!$C25)</f>
        <v>404.4</v>
      </c>
      <c r="D21" s="17">
        <f>C21*(1+Assumptions!$C25)</f>
        <v>408.8484</v>
      </c>
      <c r="E21" s="17">
        <f>D21*(1+Assumptions!$C25)</f>
        <v>413.3457324</v>
      </c>
      <c r="F21" s="17">
        <f>E21*(1+Assumptions!$C25)</f>
        <v>417.8925355</v>
      </c>
      <c r="G21" s="17">
        <f>F21*(1+Assumptions!$C25)</f>
        <v>422.4893533</v>
      </c>
      <c r="H21" s="17">
        <f>G21*(1+Assumptions!$C25)</f>
        <v>427.1367362</v>
      </c>
      <c r="I21" s="17">
        <f>H21*(1+Assumptions!$C25)</f>
        <v>431.8352403</v>
      </c>
      <c r="J21" s="17">
        <f>I21*(1+Assumptions!$C25)</f>
        <v>436.585428</v>
      </c>
      <c r="K21" s="17">
        <f>J21*(1+Assumptions!$C25)</f>
        <v>441.3878677</v>
      </c>
      <c r="L21" s="17">
        <f>K21*(1+Assumptions!$C25)</f>
        <v>446.2431342</v>
      </c>
      <c r="M21" s="17">
        <f>L21*(1+Assumptions!$C25)</f>
        <v>451.1518087</v>
      </c>
    </row>
    <row r="22">
      <c r="A22" s="11" t="s">
        <v>50</v>
      </c>
      <c r="B22" s="16">
        <f>Assumptions!D23</f>
        <v>150</v>
      </c>
      <c r="C22" s="17">
        <f>B22*(1+Assumptions!$D25)</f>
        <v>151.2</v>
      </c>
      <c r="D22" s="17">
        <f>C22*(1+Assumptions!$D25)</f>
        <v>152.4096</v>
      </c>
      <c r="E22" s="17">
        <f>D22*(1+Assumptions!$D25)</f>
        <v>153.6288768</v>
      </c>
      <c r="F22" s="17">
        <f>E22*(1+Assumptions!$D25)</f>
        <v>154.8579078</v>
      </c>
      <c r="G22" s="17">
        <f>F22*(1+Assumptions!$D25)</f>
        <v>156.0967711</v>
      </c>
      <c r="H22" s="17">
        <f>G22*(1+Assumptions!$D25)</f>
        <v>157.3455452</v>
      </c>
      <c r="I22" s="17">
        <f>H22*(1+Assumptions!$D25)</f>
        <v>158.6043096</v>
      </c>
      <c r="J22" s="17">
        <f>I22*(1+Assumptions!$D25)</f>
        <v>159.8731441</v>
      </c>
      <c r="K22" s="17">
        <f>J22*(1+Assumptions!$D25)</f>
        <v>161.1521292</v>
      </c>
      <c r="L22" s="17">
        <f>K22*(1+Assumptions!$D25)</f>
        <v>162.4413463</v>
      </c>
      <c r="M22" s="17">
        <f>L22*(1+Assumptions!$D25)</f>
        <v>163.740877</v>
      </c>
    </row>
    <row r="24">
      <c r="A24" s="15" t="s">
        <v>40</v>
      </c>
    </row>
    <row r="25">
      <c r="A25" s="11" t="s">
        <v>38</v>
      </c>
    </row>
    <row r="26">
      <c r="A26" s="11" t="s">
        <v>48</v>
      </c>
      <c r="B26" s="16">
        <f>Assumptions!B4</f>
        <v>3500</v>
      </c>
      <c r="C26" s="17">
        <f>B26*(1+Assumptions!$B6)</f>
        <v>3507</v>
      </c>
      <c r="D26" s="17">
        <f>C26*(1+Assumptions!$B6)</f>
        <v>3514.014</v>
      </c>
      <c r="E26" s="17">
        <f>D26*(1+Assumptions!$B6)</f>
        <v>3521.042028</v>
      </c>
      <c r="F26" s="17">
        <f>E26*(1+Assumptions!$B6)</f>
        <v>3528.084112</v>
      </c>
      <c r="G26" s="17">
        <f>F26*(1+Assumptions!$B6)</f>
        <v>3535.14028</v>
      </c>
      <c r="H26" s="17">
        <f>G26*(1+Assumptions!$B6)</f>
        <v>3542.210561</v>
      </c>
      <c r="I26" s="17">
        <f>H26*(1+Assumptions!$B6)</f>
        <v>3549.294982</v>
      </c>
      <c r="J26" s="17">
        <f>I26*(1+Assumptions!$B6)</f>
        <v>3556.393572</v>
      </c>
      <c r="K26" s="17">
        <f>J26*(1+Assumptions!$B6)</f>
        <v>3563.506359</v>
      </c>
      <c r="L26" s="17">
        <f>K26*(1+Assumptions!$B6)</f>
        <v>3570.633372</v>
      </c>
      <c r="M26" s="17">
        <f>L26*(1+Assumptions!$B6)</f>
        <v>3577.774639</v>
      </c>
    </row>
    <row r="27">
      <c r="A27" s="11" t="s">
        <v>49</v>
      </c>
      <c r="B27" s="16">
        <f>Assumptions!C4</f>
        <v>2500</v>
      </c>
      <c r="C27" s="17">
        <f>B27*(1+Assumptions!$C6)</f>
        <v>2515</v>
      </c>
      <c r="D27" s="17">
        <f>C27*(1+Assumptions!$C6)</f>
        <v>2530.09</v>
      </c>
      <c r="E27" s="17">
        <f>D27*(1+Assumptions!$C6)</f>
        <v>2545.27054</v>
      </c>
      <c r="F27" s="17">
        <f>E27*(1+Assumptions!$C6)</f>
        <v>2560.542163</v>
      </c>
      <c r="G27" s="17">
        <f>F27*(1+Assumptions!$C6)</f>
        <v>2575.905416</v>
      </c>
      <c r="H27" s="17">
        <f>G27*(1+Assumptions!$C6)</f>
        <v>2591.360849</v>
      </c>
      <c r="I27" s="17">
        <f>H27*(1+Assumptions!$C6)</f>
        <v>2606.909014</v>
      </c>
      <c r="J27" s="17">
        <f>I27*(1+Assumptions!$C6)</f>
        <v>2622.550468</v>
      </c>
      <c r="K27" s="17">
        <f>J27*(1+Assumptions!$C6)</f>
        <v>2638.285771</v>
      </c>
      <c r="L27" s="17">
        <f>K27*(1+Assumptions!$C6)</f>
        <v>2654.115485</v>
      </c>
      <c r="M27" s="17">
        <f>L27*(1+Assumptions!$C6)</f>
        <v>2670.040178</v>
      </c>
    </row>
    <row r="28">
      <c r="A28" s="11" t="s">
        <v>50</v>
      </c>
      <c r="B28" s="16">
        <f>Assumptions!D4</f>
        <v>5000</v>
      </c>
      <c r="C28" s="17">
        <f>B28*(1+Assumptions!$D6)</f>
        <v>5040</v>
      </c>
      <c r="D28" s="17">
        <f>C28*(1+Assumptions!$D6)</f>
        <v>5080.32</v>
      </c>
      <c r="E28" s="17">
        <f>D28*(1+Assumptions!$D6)</f>
        <v>5120.96256</v>
      </c>
      <c r="F28" s="17">
        <f>E28*(1+Assumptions!$D6)</f>
        <v>5161.93026</v>
      </c>
      <c r="G28" s="17">
        <f>F28*(1+Assumptions!$D6)</f>
        <v>5203.225703</v>
      </c>
      <c r="H28" s="17">
        <f>G28*(1+Assumptions!$D6)</f>
        <v>5244.851508</v>
      </c>
      <c r="I28" s="17">
        <f>H28*(1+Assumptions!$D6)</f>
        <v>5286.81032</v>
      </c>
      <c r="J28" s="17">
        <f>I28*(1+Assumptions!$D6)</f>
        <v>5329.104803</v>
      </c>
      <c r="K28" s="17">
        <f>J28*(1+Assumptions!$D6)</f>
        <v>5371.737641</v>
      </c>
      <c r="L28" s="17">
        <f>K28*(1+Assumptions!$D6)</f>
        <v>5414.711542</v>
      </c>
      <c r="M28" s="17">
        <f>L28*(1+Assumptions!$D6)</f>
        <v>5458.029235</v>
      </c>
    </row>
    <row r="29">
      <c r="A29" s="11" t="s">
        <v>43</v>
      </c>
    </row>
    <row r="30">
      <c r="A30" s="11" t="s">
        <v>48</v>
      </c>
      <c r="B30" s="16">
        <f>Assumptions!B9</f>
        <v>3650</v>
      </c>
      <c r="C30" s="17">
        <f>B30*(1+Assumptions!$B11)</f>
        <v>3660.95</v>
      </c>
      <c r="D30" s="17">
        <f>C30*(1+Assumptions!$B11)</f>
        <v>3671.93285</v>
      </c>
      <c r="E30" s="17">
        <f>D30*(1+Assumptions!$B11)</f>
        <v>3682.948649</v>
      </c>
      <c r="F30" s="17">
        <f>E30*(1+Assumptions!$B11)</f>
        <v>3693.997494</v>
      </c>
      <c r="G30" s="17">
        <f>F30*(1+Assumptions!$B11)</f>
        <v>3705.079487</v>
      </c>
      <c r="H30" s="17">
        <f>G30*(1+Assumptions!$B11)</f>
        <v>3716.194725</v>
      </c>
      <c r="I30" s="17">
        <f>H30*(1+Assumptions!$B11)</f>
        <v>3727.34331</v>
      </c>
      <c r="J30" s="17">
        <f>I30*(1+Assumptions!$B11)</f>
        <v>3738.52534</v>
      </c>
      <c r="K30" s="17">
        <f>J30*(1+Assumptions!$B11)</f>
        <v>3749.740916</v>
      </c>
      <c r="L30" s="17">
        <f>K30*(1+Assumptions!$B11)</f>
        <v>3760.990138</v>
      </c>
      <c r="M30" s="17">
        <f>L30*(1+Assumptions!$B11)</f>
        <v>3772.273109</v>
      </c>
    </row>
    <row r="31">
      <c r="A31" s="11" t="s">
        <v>49</v>
      </c>
      <c r="B31" s="16">
        <f>Assumptions!C9</f>
        <v>2600</v>
      </c>
      <c r="C31" s="17">
        <f>B31*(1+Assumptions!$C11)</f>
        <v>2620.8</v>
      </c>
      <c r="D31" s="17">
        <f>C31*(1+Assumptions!$C11)</f>
        <v>2641.7664</v>
      </c>
      <c r="E31" s="17">
        <f>D31*(1+Assumptions!$C11)</f>
        <v>2662.900531</v>
      </c>
      <c r="F31" s="17">
        <f>E31*(1+Assumptions!$C11)</f>
        <v>2684.203735</v>
      </c>
      <c r="G31" s="17">
        <f>F31*(1+Assumptions!$C11)</f>
        <v>2705.677365</v>
      </c>
      <c r="H31" s="17">
        <f>G31*(1+Assumptions!$C11)</f>
        <v>2727.322784</v>
      </c>
      <c r="I31" s="17">
        <f>H31*(1+Assumptions!$C11)</f>
        <v>2749.141367</v>
      </c>
      <c r="J31" s="17">
        <f>I31*(1+Assumptions!$C11)</f>
        <v>2771.134497</v>
      </c>
      <c r="K31" s="17">
        <f>J31*(1+Assumptions!$C11)</f>
        <v>2793.303573</v>
      </c>
      <c r="L31" s="17">
        <f>K31*(1+Assumptions!$C11)</f>
        <v>2815.650002</v>
      </c>
      <c r="M31" s="17">
        <f>L31*(1+Assumptions!$C11)</f>
        <v>2838.175202</v>
      </c>
    </row>
    <row r="32">
      <c r="A32" s="11" t="s">
        <v>50</v>
      </c>
      <c r="B32" s="16">
        <f>Assumptions!D9</f>
        <v>5500</v>
      </c>
      <c r="C32" s="17">
        <f>B32*(1+Assumptions!$D11)</f>
        <v>5549.5</v>
      </c>
      <c r="D32" s="17">
        <f>C32*(1+Assumptions!$D11)</f>
        <v>5599.4455</v>
      </c>
      <c r="E32" s="17">
        <f>D32*(1+Assumptions!$D11)</f>
        <v>5649.84051</v>
      </c>
      <c r="F32" s="17">
        <f>E32*(1+Assumptions!$D11)</f>
        <v>5700.689074</v>
      </c>
      <c r="G32" s="17">
        <f>F32*(1+Assumptions!$D11)</f>
        <v>5751.995276</v>
      </c>
      <c r="H32" s="17">
        <f>G32*(1+Assumptions!$D11)</f>
        <v>5803.763233</v>
      </c>
      <c r="I32" s="17">
        <f>H32*(1+Assumptions!$D11)</f>
        <v>5855.997102</v>
      </c>
      <c r="J32" s="17">
        <f>I32*(1+Assumptions!$D11)</f>
        <v>5908.701076</v>
      </c>
      <c r="K32" s="17">
        <f>J32*(1+Assumptions!$D11)</f>
        <v>5961.879386</v>
      </c>
      <c r="L32" s="17">
        <f>K32*(1+Assumptions!$D11)</f>
        <v>6015.5363</v>
      </c>
      <c r="M32" s="17">
        <f>L32*(1+Assumptions!$D11)</f>
        <v>6069.676127</v>
      </c>
    </row>
    <row r="33">
      <c r="A33" s="11" t="s">
        <v>44</v>
      </c>
    </row>
    <row r="34">
      <c r="A34" s="11" t="s">
        <v>48</v>
      </c>
      <c r="B34" s="16">
        <f>Assumptions!B14</f>
        <v>3600</v>
      </c>
      <c r="C34" s="17">
        <f>B34*(1+Assumptions!$B16)</f>
        <v>3614.4</v>
      </c>
      <c r="D34" s="17">
        <f>C34*(1+Assumptions!$B16)</f>
        <v>3628.8576</v>
      </c>
      <c r="E34" s="17">
        <f>D34*(1+Assumptions!$B16)</f>
        <v>3643.37303</v>
      </c>
      <c r="F34" s="17">
        <f>E34*(1+Assumptions!$B16)</f>
        <v>3657.946523</v>
      </c>
      <c r="G34" s="17">
        <f>F34*(1+Assumptions!$B16)</f>
        <v>3672.578309</v>
      </c>
      <c r="H34" s="17">
        <f>G34*(1+Assumptions!$B16)</f>
        <v>3687.268622</v>
      </c>
      <c r="I34" s="17">
        <f>H34*(1+Assumptions!$B16)</f>
        <v>3702.017696</v>
      </c>
      <c r="J34" s="17">
        <f>I34*(1+Assumptions!$B16)</f>
        <v>3716.825767</v>
      </c>
      <c r="K34" s="17">
        <f>J34*(1+Assumptions!$B16)</f>
        <v>3731.69307</v>
      </c>
      <c r="L34" s="17">
        <f>K34*(1+Assumptions!$B16)</f>
        <v>3746.619842</v>
      </c>
      <c r="M34" s="17">
        <f>L34*(1+Assumptions!$B16)</f>
        <v>3761.606322</v>
      </c>
    </row>
    <row r="35">
      <c r="A35" s="11" t="s">
        <v>49</v>
      </c>
      <c r="B35" s="16">
        <f>Assumptions!C14</f>
        <v>2500</v>
      </c>
      <c r="C35" s="17">
        <f>B35*(1+Assumptions!$C16)</f>
        <v>2510</v>
      </c>
      <c r="D35" s="17">
        <f>C35*(1+Assumptions!$C16)</f>
        <v>2520.04</v>
      </c>
      <c r="E35" s="17">
        <f>D35*(1+Assumptions!$C16)</f>
        <v>2530.12016</v>
      </c>
      <c r="F35" s="17">
        <f>E35*(1+Assumptions!$C16)</f>
        <v>2540.240641</v>
      </c>
      <c r="G35" s="17">
        <f>F35*(1+Assumptions!$C16)</f>
        <v>2550.401603</v>
      </c>
      <c r="H35" s="17">
        <f>G35*(1+Assumptions!$C16)</f>
        <v>2560.60321</v>
      </c>
      <c r="I35" s="17">
        <f>H35*(1+Assumptions!$C16)</f>
        <v>2570.845622</v>
      </c>
      <c r="J35" s="17">
        <f>I35*(1+Assumptions!$C16)</f>
        <v>2581.129005</v>
      </c>
      <c r="K35" s="17">
        <f>J35*(1+Assumptions!$C16)</f>
        <v>2591.453521</v>
      </c>
      <c r="L35" s="17">
        <f>K35*(1+Assumptions!$C16)</f>
        <v>2601.819335</v>
      </c>
      <c r="M35" s="17">
        <f>L35*(1+Assumptions!$C16)</f>
        <v>2612.226612</v>
      </c>
    </row>
    <row r="36">
      <c r="A36" s="11" t="s">
        <v>50</v>
      </c>
      <c r="B36" s="16">
        <f>Assumptions!D14</f>
        <v>5000</v>
      </c>
      <c r="C36" s="17">
        <f>B36*(1+Assumptions!$D16)</f>
        <v>5045</v>
      </c>
      <c r="D36" s="17">
        <f>C36*(1+Assumptions!$D16)</f>
        <v>5090.405</v>
      </c>
      <c r="E36" s="17">
        <f>D36*(1+Assumptions!$D16)</f>
        <v>5136.218645</v>
      </c>
      <c r="F36" s="17">
        <f>E36*(1+Assumptions!$D16)</f>
        <v>5182.444613</v>
      </c>
      <c r="G36" s="17">
        <f>F36*(1+Assumptions!$D16)</f>
        <v>5229.086614</v>
      </c>
      <c r="H36" s="17">
        <f>G36*(1+Assumptions!$D16)</f>
        <v>5276.148394</v>
      </c>
      <c r="I36" s="17">
        <f>H36*(1+Assumptions!$D16)</f>
        <v>5323.633729</v>
      </c>
      <c r="J36" s="17">
        <f>I36*(1+Assumptions!$D16)</f>
        <v>5371.546433</v>
      </c>
      <c r="K36" s="17">
        <f>J36*(1+Assumptions!$D16)</f>
        <v>5419.890351</v>
      </c>
      <c r="L36" s="17">
        <f>K36*(1+Assumptions!$D16)</f>
        <v>5468.669364</v>
      </c>
      <c r="M36" s="17">
        <f>L36*(1+Assumptions!$D16)</f>
        <v>5517.887388</v>
      </c>
    </row>
    <row r="37">
      <c r="A37" s="11" t="s">
        <v>45</v>
      </c>
    </row>
    <row r="38">
      <c r="A38" s="11" t="s">
        <v>48</v>
      </c>
      <c r="B38" s="16">
        <f>Assumptions!B19</f>
        <v>3800</v>
      </c>
      <c r="C38" s="17">
        <f>B38*(1+Assumptions!$B21)</f>
        <v>3819</v>
      </c>
      <c r="D38" s="17">
        <f>C38*(1+Assumptions!$B21)</f>
        <v>3838.095</v>
      </c>
      <c r="E38" s="17">
        <f>D38*(1+Assumptions!$B21)</f>
        <v>3857.285475</v>
      </c>
      <c r="F38" s="17">
        <f>E38*(1+Assumptions!$B21)</f>
        <v>3876.571902</v>
      </c>
      <c r="G38" s="17">
        <f>F38*(1+Assumptions!$B21)</f>
        <v>3895.954762</v>
      </c>
      <c r="H38" s="17">
        <f>G38*(1+Assumptions!$B21)</f>
        <v>3915.434536</v>
      </c>
      <c r="I38" s="17">
        <f>H38*(1+Assumptions!$B21)</f>
        <v>3935.011708</v>
      </c>
      <c r="J38" s="17">
        <f>I38*(1+Assumptions!$B21)</f>
        <v>3954.686767</v>
      </c>
      <c r="K38" s="17">
        <f>J38*(1+Assumptions!$B21)</f>
        <v>3974.460201</v>
      </c>
      <c r="L38" s="17">
        <f>K38*(1+Assumptions!$B21)</f>
        <v>3994.332502</v>
      </c>
      <c r="M38" s="17">
        <f>L38*(1+Assumptions!$B21)</f>
        <v>4014.304164</v>
      </c>
    </row>
    <row r="39">
      <c r="A39" s="11" t="s">
        <v>49</v>
      </c>
      <c r="B39" s="16">
        <f>Assumptions!C19</f>
        <v>2900</v>
      </c>
      <c r="C39" s="17">
        <f>B39*(1+Assumptions!$C21)</f>
        <v>2931.9</v>
      </c>
      <c r="D39" s="17">
        <f>C39*(1+Assumptions!$C21)</f>
        <v>2964.1509</v>
      </c>
      <c r="E39" s="17">
        <f>D39*(1+Assumptions!$C21)</f>
        <v>2996.75656</v>
      </c>
      <c r="F39" s="17">
        <f>E39*(1+Assumptions!$C21)</f>
        <v>3029.720882</v>
      </c>
      <c r="G39" s="17">
        <f>F39*(1+Assumptions!$C21)</f>
        <v>3063.047812</v>
      </c>
      <c r="H39" s="17">
        <f>G39*(1+Assumptions!$C21)</f>
        <v>3096.741338</v>
      </c>
      <c r="I39" s="17">
        <f>H39*(1+Assumptions!$C21)</f>
        <v>3130.805492</v>
      </c>
      <c r="J39" s="17">
        <f>I39*(1+Assumptions!$C21)</f>
        <v>3165.244353</v>
      </c>
      <c r="K39" s="17">
        <f>J39*(1+Assumptions!$C21)</f>
        <v>3200.062041</v>
      </c>
      <c r="L39" s="17">
        <f>K39*(1+Assumptions!$C21)</f>
        <v>3235.262723</v>
      </c>
      <c r="M39" s="17">
        <f>L39*(1+Assumptions!$C21)</f>
        <v>3270.850613</v>
      </c>
    </row>
    <row r="40">
      <c r="A40" s="11" t="s">
        <v>50</v>
      </c>
      <c r="B40" s="16">
        <f>Assumptions!D19</f>
        <v>6000</v>
      </c>
      <c r="C40" s="17">
        <f>B40*(1+Assumptions!$D21)</f>
        <v>6072</v>
      </c>
      <c r="D40" s="17">
        <f>C40*(1+Assumptions!$D21)</f>
        <v>6144.864</v>
      </c>
      <c r="E40" s="17">
        <f>D40*(1+Assumptions!$D21)</f>
        <v>6218.602368</v>
      </c>
      <c r="F40" s="17">
        <f>E40*(1+Assumptions!$D21)</f>
        <v>6293.225596</v>
      </c>
      <c r="G40" s="17">
        <f>F40*(1+Assumptions!$D21)</f>
        <v>6368.744304</v>
      </c>
      <c r="H40" s="17">
        <f>G40*(1+Assumptions!$D21)</f>
        <v>6445.169235</v>
      </c>
      <c r="I40" s="17">
        <f>H40*(1+Assumptions!$D21)</f>
        <v>6522.511266</v>
      </c>
      <c r="J40" s="17">
        <f>I40*(1+Assumptions!$D21)</f>
        <v>6600.781401</v>
      </c>
      <c r="K40" s="17">
        <f>J40*(1+Assumptions!$D21)</f>
        <v>6679.990778</v>
      </c>
      <c r="L40" s="17">
        <f>K40*(1+Assumptions!$D21)</f>
        <v>6760.150667</v>
      </c>
      <c r="M40" s="17">
        <f>L40*(1+Assumptions!$D21)</f>
        <v>6841.272475</v>
      </c>
    </row>
    <row r="41">
      <c r="A41" s="11" t="s">
        <v>46</v>
      </c>
    </row>
    <row r="42">
      <c r="A42" s="11" t="s">
        <v>48</v>
      </c>
      <c r="B42" s="16">
        <f>Assumptions!B24</f>
        <v>4000</v>
      </c>
      <c r="C42" s="17">
        <f>B42*(1+Assumptions!$B26)</f>
        <v>4032</v>
      </c>
      <c r="D42" s="17">
        <f>C42*(1+Assumptions!$B26)</f>
        <v>4064.256</v>
      </c>
      <c r="E42" s="17">
        <f>D42*(1+Assumptions!$B26)</f>
        <v>4096.770048</v>
      </c>
      <c r="F42" s="17">
        <f>E42*(1+Assumptions!$B26)</f>
        <v>4129.544208</v>
      </c>
      <c r="G42" s="17">
        <f>F42*(1+Assumptions!$B26)</f>
        <v>4162.580562</v>
      </c>
      <c r="H42" s="17">
        <f>G42*(1+Assumptions!$B26)</f>
        <v>4195.881207</v>
      </c>
      <c r="I42" s="17">
        <f>H42*(1+Assumptions!$B26)</f>
        <v>4229.448256</v>
      </c>
      <c r="J42" s="17">
        <f>I42*(1+Assumptions!$B26)</f>
        <v>4263.283842</v>
      </c>
      <c r="K42" s="17">
        <f>J42*(1+Assumptions!$B26)</f>
        <v>4297.390113</v>
      </c>
      <c r="L42" s="17">
        <f>K42*(1+Assumptions!$B26)</f>
        <v>4331.769234</v>
      </c>
      <c r="M42" s="17">
        <f>L42*(1+Assumptions!$B26)</f>
        <v>4366.423388</v>
      </c>
    </row>
    <row r="43">
      <c r="A43" s="11" t="s">
        <v>49</v>
      </c>
      <c r="B43" s="16">
        <f>Assumptions!C24</f>
        <v>3000</v>
      </c>
      <c r="C43" s="17">
        <f>B43*(1+Assumptions!$C26)</f>
        <v>3036</v>
      </c>
      <c r="D43" s="17">
        <f>C43*(1+Assumptions!$C26)</f>
        <v>3072.432</v>
      </c>
      <c r="E43" s="17">
        <f>D43*(1+Assumptions!$C26)</f>
        <v>3109.301184</v>
      </c>
      <c r="F43" s="17">
        <f>E43*(1+Assumptions!$C26)</f>
        <v>3146.612798</v>
      </c>
      <c r="G43" s="17">
        <f>F43*(1+Assumptions!$C26)</f>
        <v>3184.372152</v>
      </c>
      <c r="H43" s="17">
        <f>G43*(1+Assumptions!$C26)</f>
        <v>3222.584618</v>
      </c>
      <c r="I43" s="17">
        <f>H43*(1+Assumptions!$C26)</f>
        <v>3261.255633</v>
      </c>
      <c r="J43" s="17">
        <f>I43*(1+Assumptions!$C26)</f>
        <v>3300.390701</v>
      </c>
      <c r="K43" s="17">
        <f>J43*(1+Assumptions!$C26)</f>
        <v>3339.995389</v>
      </c>
      <c r="L43" s="17">
        <f>K43*(1+Assumptions!$C26)</f>
        <v>3380.075334</v>
      </c>
      <c r="M43" s="17">
        <f>L43*(1+Assumptions!$C26)</f>
        <v>3420.636238</v>
      </c>
    </row>
    <row r="44">
      <c r="A44" s="11" t="s">
        <v>50</v>
      </c>
      <c r="B44" s="16">
        <f>Assumptions!D24</f>
        <v>8000</v>
      </c>
      <c r="C44" s="17">
        <f>B44*(1+Assumptions!$D26)</f>
        <v>8112</v>
      </c>
      <c r="D44" s="17">
        <f>C44*(1+Assumptions!$D26)</f>
        <v>8225.568</v>
      </c>
      <c r="E44" s="17">
        <f>D44*(1+Assumptions!$D26)</f>
        <v>8340.725952</v>
      </c>
      <c r="F44" s="17">
        <f>E44*(1+Assumptions!$D26)</f>
        <v>8457.496115</v>
      </c>
      <c r="G44" s="17">
        <f>F44*(1+Assumptions!$D26)</f>
        <v>8575.901061</v>
      </c>
      <c r="H44" s="17">
        <f>G44*(1+Assumptions!$D26)</f>
        <v>8695.963676</v>
      </c>
      <c r="I44" s="17">
        <f>H44*(1+Assumptions!$D26)</f>
        <v>8817.707167</v>
      </c>
      <c r="J44" s="17">
        <f>I44*(1+Assumptions!$D26)</f>
        <v>8941.155068</v>
      </c>
      <c r="K44" s="17">
        <f>J44*(1+Assumptions!$D26)</f>
        <v>9066.331239</v>
      </c>
      <c r="L44" s="17">
        <f>K44*(1+Assumptions!$D26)</f>
        <v>9193.259876</v>
      </c>
      <c r="M44" s="17">
        <f>L44*(1+Assumptions!$D26)</f>
        <v>9321.965514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61</v>
      </c>
      <c r="C1" s="11" t="s">
        <v>62</v>
      </c>
      <c r="D1" s="11" t="s">
        <v>63</v>
      </c>
      <c r="E1" s="11" t="s">
        <v>64</v>
      </c>
      <c r="F1" s="11" t="s">
        <v>65</v>
      </c>
      <c r="G1" s="11" t="s">
        <v>66</v>
      </c>
      <c r="H1" s="11" t="s">
        <v>67</v>
      </c>
      <c r="I1" s="11" t="s">
        <v>68</v>
      </c>
      <c r="J1" s="11" t="s">
        <v>69</v>
      </c>
      <c r="K1" s="11" t="s">
        <v>70</v>
      </c>
      <c r="L1" s="11" t="s">
        <v>71</v>
      </c>
      <c r="M1" s="11" t="s">
        <v>72</v>
      </c>
    </row>
    <row r="2">
      <c r="A2" s="15" t="s">
        <v>74</v>
      </c>
      <c r="B2" s="18"/>
      <c r="C2" s="18"/>
      <c r="D2" s="18"/>
      <c r="E2" s="18"/>
      <c r="F2" s="18"/>
      <c r="G2" s="18"/>
      <c r="H2" s="18"/>
      <c r="I2" s="18"/>
      <c r="J2" s="18"/>
      <c r="K2" s="18"/>
      <c r="L2" s="18"/>
      <c r="M2" s="18"/>
    </row>
    <row r="3">
      <c r="A3" s="11" t="s">
        <v>48</v>
      </c>
      <c r="B3" s="18">
        <f>'Calcs-1'!B4*'Calcs-1'!B26</f>
        <v>875000</v>
      </c>
      <c r="C3" s="18">
        <f>'Calcs-1'!C4*'Calcs-1'!C26</f>
        <v>879380.25</v>
      </c>
      <c r="D3" s="18">
        <f>'Calcs-1'!D4*'Calcs-1'!D26</f>
        <v>883782.4275</v>
      </c>
      <c r="E3" s="18">
        <f>'Calcs-1'!E4*'Calcs-1'!E26</f>
        <v>888206.6424</v>
      </c>
      <c r="F3" s="18">
        <f>'Calcs-1'!F4*'Calcs-1'!F26</f>
        <v>892653.0048</v>
      </c>
      <c r="G3" s="18">
        <f>'Calcs-1'!G4*'Calcs-1'!G26</f>
        <v>897121.6258</v>
      </c>
      <c r="H3" s="18">
        <f>'Calcs-1'!H4*'Calcs-1'!H26</f>
        <v>901612.6166</v>
      </c>
      <c r="I3" s="18">
        <f>'Calcs-1'!I4*'Calcs-1'!I26</f>
        <v>906126.0894</v>
      </c>
      <c r="J3" s="18">
        <f>'Calcs-1'!J4*'Calcs-1'!J26</f>
        <v>910662.1566</v>
      </c>
      <c r="K3" s="18">
        <f>'Calcs-1'!K4*'Calcs-1'!K26</f>
        <v>915220.9313</v>
      </c>
      <c r="L3" s="18">
        <f>'Calcs-1'!L4*'Calcs-1'!L26</f>
        <v>919802.5273</v>
      </c>
      <c r="M3" s="18">
        <f>'Calcs-1'!M4*'Calcs-1'!M26</f>
        <v>924407.0588</v>
      </c>
    </row>
    <row r="4">
      <c r="A4" s="11" t="s">
        <v>49</v>
      </c>
      <c r="B4" s="18">
        <f>'Calcs-1'!B5*'Calcs-1'!B27</f>
        <v>875000</v>
      </c>
      <c r="C4" s="18">
        <f>'Calcs-1'!C5*'Calcs-1'!C27</f>
        <v>884651.25</v>
      </c>
      <c r="D4" s="18">
        <f>'Calcs-1'!D5*'Calcs-1'!D27</f>
        <v>894408.9533</v>
      </c>
      <c r="E4" s="18">
        <f>'Calcs-1'!E5*'Calcs-1'!E27</f>
        <v>904274.284</v>
      </c>
      <c r="F4" s="18">
        <f>'Calcs-1'!F5*'Calcs-1'!F27</f>
        <v>914248.4294</v>
      </c>
      <c r="G4" s="18">
        <f>'Calcs-1'!G5*'Calcs-1'!G27</f>
        <v>924332.5896</v>
      </c>
      <c r="H4" s="18">
        <f>'Calcs-1'!H5*'Calcs-1'!H27</f>
        <v>934527.978</v>
      </c>
      <c r="I4" s="18">
        <f>'Calcs-1'!I5*'Calcs-1'!I27</f>
        <v>944835.8216</v>
      </c>
      <c r="J4" s="18">
        <f>'Calcs-1'!J5*'Calcs-1'!J27</f>
        <v>955257.3607</v>
      </c>
      <c r="K4" s="18">
        <f>'Calcs-1'!K5*'Calcs-1'!K27</f>
        <v>965793.8494</v>
      </c>
      <c r="L4" s="18">
        <f>'Calcs-1'!L5*'Calcs-1'!L27</f>
        <v>976446.5556</v>
      </c>
      <c r="M4" s="18">
        <f>'Calcs-1'!M5*'Calcs-1'!M27</f>
        <v>987216.7611</v>
      </c>
    </row>
    <row r="5">
      <c r="A5" s="11" t="s">
        <v>50</v>
      </c>
      <c r="B5" s="18">
        <f>'Calcs-1'!B6*'Calcs-1'!B28</f>
        <v>500000</v>
      </c>
      <c r="C5" s="18">
        <f>'Calcs-1'!C6*'Calcs-1'!C28</f>
        <v>506016</v>
      </c>
      <c r="D5" s="18">
        <f>'Calcs-1'!D6*'Calcs-1'!D28</f>
        <v>512104.3845</v>
      </c>
      <c r="E5" s="18">
        <f>'Calcs-1'!E6*'Calcs-1'!E28</f>
        <v>518266.0245</v>
      </c>
      <c r="F5" s="18">
        <f>'Calcs-1'!F6*'Calcs-1'!F28</f>
        <v>524501.8013</v>
      </c>
      <c r="G5" s="18">
        <f>'Calcs-1'!G6*'Calcs-1'!G28</f>
        <v>530812.6069</v>
      </c>
      <c r="H5" s="18">
        <f>'Calcs-1'!H6*'Calcs-1'!H28</f>
        <v>537199.3442</v>
      </c>
      <c r="I5" s="18">
        <f>'Calcs-1'!I6*'Calcs-1'!I28</f>
        <v>543662.9267</v>
      </c>
      <c r="J5" s="18">
        <f>'Calcs-1'!J6*'Calcs-1'!J28</f>
        <v>550204.2791</v>
      </c>
      <c r="K5" s="18">
        <f>'Calcs-1'!K6*'Calcs-1'!K28</f>
        <v>556824.337</v>
      </c>
      <c r="L5" s="18">
        <f>'Calcs-1'!L6*'Calcs-1'!L28</f>
        <v>563524.0474</v>
      </c>
      <c r="M5" s="18">
        <f>'Calcs-1'!M6*'Calcs-1'!M28</f>
        <v>570304.3687</v>
      </c>
    </row>
    <row r="6">
      <c r="A6" s="15" t="s">
        <v>75</v>
      </c>
      <c r="B6" s="18">
        <f t="shared" ref="B6:M6" si="1">SUM(B3:B5)</f>
        <v>2250000</v>
      </c>
      <c r="C6" s="18">
        <f t="shared" si="1"/>
        <v>2270047.5</v>
      </c>
      <c r="D6" s="18">
        <f t="shared" si="1"/>
        <v>2290295.765</v>
      </c>
      <c r="E6" s="18">
        <f t="shared" si="1"/>
        <v>2310746.951</v>
      </c>
      <c r="F6" s="18">
        <f t="shared" si="1"/>
        <v>2331403.235</v>
      </c>
      <c r="G6" s="18">
        <f t="shared" si="1"/>
        <v>2352266.822</v>
      </c>
      <c r="H6" s="18">
        <f t="shared" si="1"/>
        <v>2373339.939</v>
      </c>
      <c r="I6" s="18">
        <f t="shared" si="1"/>
        <v>2394624.838</v>
      </c>
      <c r="J6" s="18">
        <f t="shared" si="1"/>
        <v>2416123.796</v>
      </c>
      <c r="K6" s="18">
        <f t="shared" si="1"/>
        <v>2437839.118</v>
      </c>
      <c r="L6" s="18">
        <f t="shared" si="1"/>
        <v>2459773.13</v>
      </c>
      <c r="M6" s="18">
        <f t="shared" si="1"/>
        <v>2481928.189</v>
      </c>
    </row>
    <row r="8">
      <c r="A8" s="15" t="s">
        <v>76</v>
      </c>
    </row>
    <row r="9">
      <c r="A9" s="15" t="s">
        <v>48</v>
      </c>
    </row>
    <row r="10">
      <c r="A10" s="11" t="s">
        <v>51</v>
      </c>
      <c r="B10" s="18">
        <f>B$3*Assumptions!$B29</f>
        <v>262500</v>
      </c>
      <c r="C10" s="18">
        <f>C$3*Assumptions!$B29</f>
        <v>263814.075</v>
      </c>
      <c r="D10" s="18">
        <f>D$3*Assumptions!$B29</f>
        <v>265134.7283</v>
      </c>
      <c r="E10" s="18">
        <f>E$3*Assumptions!$B29</f>
        <v>266461.9927</v>
      </c>
      <c r="F10" s="18">
        <f>F$3*Assumptions!$B29</f>
        <v>267795.9014</v>
      </c>
      <c r="G10" s="18">
        <f>G$3*Assumptions!$B29</f>
        <v>269136.4877</v>
      </c>
      <c r="H10" s="18">
        <f>H$3*Assumptions!$B29</f>
        <v>270483.785</v>
      </c>
      <c r="I10" s="18">
        <f>I$3*Assumptions!$B29</f>
        <v>271837.8268</v>
      </c>
      <c r="J10" s="18">
        <f>J$3*Assumptions!$B29</f>
        <v>273198.647</v>
      </c>
      <c r="K10" s="18">
        <f>K$3*Assumptions!$B29</f>
        <v>274566.2794</v>
      </c>
      <c r="L10" s="18">
        <f>L$3*Assumptions!$B29</f>
        <v>275940.7582</v>
      </c>
      <c r="M10" s="18">
        <f>M$3*Assumptions!$B29</f>
        <v>277322.1176</v>
      </c>
    </row>
    <row r="11">
      <c r="A11" s="11" t="s">
        <v>52</v>
      </c>
      <c r="B11" s="18">
        <f>B$3*Assumptions!$B30</f>
        <v>175000</v>
      </c>
      <c r="C11" s="18">
        <f>C$3*Assumptions!$B30</f>
        <v>175876.05</v>
      </c>
      <c r="D11" s="18">
        <f>D$3*Assumptions!$B30</f>
        <v>176756.4855</v>
      </c>
      <c r="E11" s="18">
        <f>E$3*Assumptions!$B30</f>
        <v>177641.3285</v>
      </c>
      <c r="F11" s="18">
        <f>F$3*Assumptions!$B30</f>
        <v>178530.601</v>
      </c>
      <c r="G11" s="18">
        <f>G$3*Assumptions!$B30</f>
        <v>179424.3252</v>
      </c>
      <c r="H11" s="18">
        <f>H$3*Assumptions!$B30</f>
        <v>180322.5233</v>
      </c>
      <c r="I11" s="18">
        <f>I$3*Assumptions!$B30</f>
        <v>181225.2179</v>
      </c>
      <c r="J11" s="18">
        <f>J$3*Assumptions!$B30</f>
        <v>182132.4313</v>
      </c>
      <c r="K11" s="18">
        <f>K$3*Assumptions!$B30</f>
        <v>183044.1863</v>
      </c>
      <c r="L11" s="18">
        <f>L$3*Assumptions!$B30</f>
        <v>183960.5055</v>
      </c>
      <c r="M11" s="18">
        <f>M$3*Assumptions!$B30</f>
        <v>184881.4118</v>
      </c>
    </row>
    <row r="12">
      <c r="A12" s="11" t="s">
        <v>53</v>
      </c>
      <c r="B12" s="18">
        <f>B$3*Assumptions!$B31</f>
        <v>61250</v>
      </c>
      <c r="C12" s="18">
        <f>C$3*Assumptions!$B31</f>
        <v>61556.6175</v>
      </c>
      <c r="D12" s="18">
        <f>D$3*Assumptions!$B31</f>
        <v>61864.76993</v>
      </c>
      <c r="E12" s="18">
        <f>E$3*Assumptions!$B31</f>
        <v>62174.46497</v>
      </c>
      <c r="F12" s="18">
        <f>F$3*Assumptions!$B31</f>
        <v>62485.71034</v>
      </c>
      <c r="G12" s="18">
        <f>G$3*Assumptions!$B31</f>
        <v>62798.5138</v>
      </c>
      <c r="H12" s="18">
        <f>H$3*Assumptions!$B31</f>
        <v>63112.88316</v>
      </c>
      <c r="I12" s="18">
        <f>I$3*Assumptions!$B31</f>
        <v>63428.82626</v>
      </c>
      <c r="J12" s="18">
        <f>J$3*Assumptions!$B31</f>
        <v>63746.35096</v>
      </c>
      <c r="K12" s="18">
        <f>K$3*Assumptions!$B31</f>
        <v>64065.46519</v>
      </c>
      <c r="L12" s="18">
        <f>L$3*Assumptions!$B31</f>
        <v>64386.17691</v>
      </c>
      <c r="M12" s="18">
        <f>M$3*Assumptions!$B31</f>
        <v>64708.49411</v>
      </c>
    </row>
    <row r="13">
      <c r="A13" s="11" t="s">
        <v>54</v>
      </c>
      <c r="B13" s="18">
        <f>B$3*Assumptions!$B32</f>
        <v>87500</v>
      </c>
      <c r="C13" s="18">
        <f>C$3*Assumptions!$B32</f>
        <v>87938.025</v>
      </c>
      <c r="D13" s="18">
        <f>D$3*Assumptions!$B32</f>
        <v>88378.24275</v>
      </c>
      <c r="E13" s="18">
        <f>E$3*Assumptions!$B32</f>
        <v>88820.66424</v>
      </c>
      <c r="F13" s="18">
        <f>F$3*Assumptions!$B32</f>
        <v>89265.30048</v>
      </c>
      <c r="G13" s="18">
        <f>G$3*Assumptions!$B32</f>
        <v>89712.16258</v>
      </c>
      <c r="H13" s="18">
        <f>H$3*Assumptions!$B32</f>
        <v>90161.26166</v>
      </c>
      <c r="I13" s="18">
        <f>I$3*Assumptions!$B32</f>
        <v>90612.60894</v>
      </c>
      <c r="J13" s="18">
        <f>J$3*Assumptions!$B32</f>
        <v>91066.21566</v>
      </c>
      <c r="K13" s="18">
        <f>K$3*Assumptions!$B32</f>
        <v>91522.09313</v>
      </c>
      <c r="L13" s="18">
        <f>L$3*Assumptions!$B32</f>
        <v>91980.25273</v>
      </c>
      <c r="M13" s="18">
        <f>M$3*Assumptions!$B32</f>
        <v>92440.70588</v>
      </c>
    </row>
    <row r="14">
      <c r="A14" s="11" t="s">
        <v>55</v>
      </c>
      <c r="B14" s="18">
        <f>B$3*Assumptions!$B33</f>
        <v>288750</v>
      </c>
      <c r="C14" s="18">
        <f>C$3*Assumptions!$B33</f>
        <v>290195.4825</v>
      </c>
      <c r="D14" s="18">
        <f>D$3*Assumptions!$B33</f>
        <v>291648.2011</v>
      </c>
      <c r="E14" s="18">
        <f>E$3*Assumptions!$B33</f>
        <v>293108.192</v>
      </c>
      <c r="F14" s="18">
        <f>F$3*Assumptions!$B33</f>
        <v>294575.4916</v>
      </c>
      <c r="G14" s="18">
        <f>G$3*Assumptions!$B33</f>
        <v>296050.1365</v>
      </c>
      <c r="H14" s="18">
        <f>H$3*Assumptions!$B33</f>
        <v>297532.1635</v>
      </c>
      <c r="I14" s="18">
        <f>I$3*Assumptions!$B33</f>
        <v>299021.6095</v>
      </c>
      <c r="J14" s="18">
        <f>J$3*Assumptions!$B33</f>
        <v>300518.5117</v>
      </c>
      <c r="K14" s="18">
        <f>K$3*Assumptions!$B33</f>
        <v>302022.9073</v>
      </c>
      <c r="L14" s="18">
        <f>L$3*Assumptions!$B33</f>
        <v>303534.834</v>
      </c>
      <c r="M14" s="18">
        <f>M$3*Assumptions!$B33</f>
        <v>305054.3294</v>
      </c>
    </row>
    <row r="16">
      <c r="A16" s="15" t="s">
        <v>49</v>
      </c>
    </row>
    <row r="17">
      <c r="A17" s="2" t="s">
        <v>51</v>
      </c>
      <c r="B17" s="18">
        <f>B$4*Assumptions!$C29</f>
        <v>175000</v>
      </c>
      <c r="C17" s="18">
        <f>C$4*Assumptions!$C29</f>
        <v>176930.25</v>
      </c>
      <c r="D17" s="18">
        <f>D$4*Assumptions!$C29</f>
        <v>178881.7907</v>
      </c>
      <c r="E17" s="18">
        <f>E$4*Assumptions!$C29</f>
        <v>180854.8568</v>
      </c>
      <c r="F17" s="18">
        <f>F$4*Assumptions!$C29</f>
        <v>182849.6859</v>
      </c>
      <c r="G17" s="18">
        <f>G$4*Assumptions!$C29</f>
        <v>184866.5179</v>
      </c>
      <c r="H17" s="18">
        <f>H$4*Assumptions!$C29</f>
        <v>186905.5956</v>
      </c>
      <c r="I17" s="18">
        <f>I$4*Assumptions!$C29</f>
        <v>188967.1643</v>
      </c>
      <c r="J17" s="18">
        <f>J$4*Assumptions!$C29</f>
        <v>191051.4721</v>
      </c>
      <c r="K17" s="18">
        <f>K$4*Assumptions!$C29</f>
        <v>193158.7699</v>
      </c>
      <c r="L17" s="18">
        <f>L$4*Assumptions!$C29</f>
        <v>195289.3111</v>
      </c>
      <c r="M17" s="18">
        <f>M$4*Assumptions!$C29</f>
        <v>197443.3522</v>
      </c>
    </row>
    <row r="18">
      <c r="A18" s="2" t="s">
        <v>52</v>
      </c>
      <c r="B18" s="18">
        <f>B$4*Assumptions!$C30</f>
        <v>175000</v>
      </c>
      <c r="C18" s="18">
        <f>C$4*Assumptions!$C30</f>
        <v>176930.25</v>
      </c>
      <c r="D18" s="18">
        <f>D$4*Assumptions!$C30</f>
        <v>178881.7907</v>
      </c>
      <c r="E18" s="18">
        <f>E$4*Assumptions!$C30</f>
        <v>180854.8568</v>
      </c>
      <c r="F18" s="18">
        <f>F$4*Assumptions!$C30</f>
        <v>182849.6859</v>
      </c>
      <c r="G18" s="18">
        <f>G$4*Assumptions!$C30</f>
        <v>184866.5179</v>
      </c>
      <c r="H18" s="18">
        <f>H$4*Assumptions!$C30</f>
        <v>186905.5956</v>
      </c>
      <c r="I18" s="18">
        <f>I$4*Assumptions!$C30</f>
        <v>188967.1643</v>
      </c>
      <c r="J18" s="18">
        <f>J$4*Assumptions!$C30</f>
        <v>191051.4721</v>
      </c>
      <c r="K18" s="18">
        <f>K$4*Assumptions!$C30</f>
        <v>193158.7699</v>
      </c>
      <c r="L18" s="18">
        <f>L$4*Assumptions!$C30</f>
        <v>195289.3111</v>
      </c>
      <c r="M18" s="18">
        <f>M$4*Assumptions!$C30</f>
        <v>197443.3522</v>
      </c>
    </row>
    <row r="19">
      <c r="A19" s="2" t="s">
        <v>53</v>
      </c>
      <c r="B19" s="18">
        <f>B$4*Assumptions!$C31</f>
        <v>175000</v>
      </c>
      <c r="C19" s="18">
        <f>C$4*Assumptions!$C31</f>
        <v>176930.25</v>
      </c>
      <c r="D19" s="18">
        <f>D$4*Assumptions!$C31</f>
        <v>178881.7907</v>
      </c>
      <c r="E19" s="18">
        <f>E$4*Assumptions!$C31</f>
        <v>180854.8568</v>
      </c>
      <c r="F19" s="18">
        <f>F$4*Assumptions!$C31</f>
        <v>182849.6859</v>
      </c>
      <c r="G19" s="18">
        <f>G$4*Assumptions!$C31</f>
        <v>184866.5179</v>
      </c>
      <c r="H19" s="18">
        <f>H$4*Assumptions!$C31</f>
        <v>186905.5956</v>
      </c>
      <c r="I19" s="18">
        <f>I$4*Assumptions!$C31</f>
        <v>188967.1643</v>
      </c>
      <c r="J19" s="18">
        <f>J$4*Assumptions!$C31</f>
        <v>191051.4721</v>
      </c>
      <c r="K19" s="18">
        <f>K$4*Assumptions!$C31</f>
        <v>193158.7699</v>
      </c>
      <c r="L19" s="18">
        <f>L$4*Assumptions!$C31</f>
        <v>195289.3111</v>
      </c>
      <c r="M19" s="18">
        <f>M$4*Assumptions!$C31</f>
        <v>197443.3522</v>
      </c>
    </row>
    <row r="20">
      <c r="A20" s="2" t="s">
        <v>54</v>
      </c>
      <c r="B20" s="18">
        <f>B$4*Assumptions!$C32</f>
        <v>175000</v>
      </c>
      <c r="C20" s="18">
        <f>C$4*Assumptions!$C32</f>
        <v>176930.25</v>
      </c>
      <c r="D20" s="18">
        <f>D$4*Assumptions!$C32</f>
        <v>178881.7907</v>
      </c>
      <c r="E20" s="18">
        <f>E$4*Assumptions!$C32</f>
        <v>180854.8568</v>
      </c>
      <c r="F20" s="18">
        <f>F$4*Assumptions!$C32</f>
        <v>182849.6859</v>
      </c>
      <c r="G20" s="18">
        <f>G$4*Assumptions!$C32</f>
        <v>184866.5179</v>
      </c>
      <c r="H20" s="18">
        <f>H$4*Assumptions!$C32</f>
        <v>186905.5956</v>
      </c>
      <c r="I20" s="18">
        <f>I$4*Assumptions!$C32</f>
        <v>188967.1643</v>
      </c>
      <c r="J20" s="18">
        <f>J$4*Assumptions!$C32</f>
        <v>191051.4721</v>
      </c>
      <c r="K20" s="18">
        <f>K$4*Assumptions!$C32</f>
        <v>193158.7699</v>
      </c>
      <c r="L20" s="18">
        <f>L$4*Assumptions!$C32</f>
        <v>195289.3111</v>
      </c>
      <c r="M20" s="18">
        <f>M$4*Assumptions!$C32</f>
        <v>197443.3522</v>
      </c>
    </row>
    <row r="21">
      <c r="A21" s="2" t="s">
        <v>55</v>
      </c>
      <c r="B21" s="18">
        <f>B$4*Assumptions!$C33</f>
        <v>175000</v>
      </c>
      <c r="C21" s="18">
        <f>C$4*Assumptions!$C33</f>
        <v>176930.25</v>
      </c>
      <c r="D21" s="18">
        <f>D$4*Assumptions!$C33</f>
        <v>178881.7907</v>
      </c>
      <c r="E21" s="18">
        <f>E$4*Assumptions!$C33</f>
        <v>180854.8568</v>
      </c>
      <c r="F21" s="18">
        <f>F$4*Assumptions!$C33</f>
        <v>182849.6859</v>
      </c>
      <c r="G21" s="18">
        <f>G$4*Assumptions!$C33</f>
        <v>184866.5179</v>
      </c>
      <c r="H21" s="18">
        <f>H$4*Assumptions!$C33</f>
        <v>186905.5956</v>
      </c>
      <c r="I21" s="18">
        <f>I$4*Assumptions!$C33</f>
        <v>188967.1643</v>
      </c>
      <c r="J21" s="18">
        <f>J$4*Assumptions!$C33</f>
        <v>191051.4721</v>
      </c>
      <c r="K21" s="18">
        <f>K$4*Assumptions!$C33</f>
        <v>193158.7699</v>
      </c>
      <c r="L21" s="18">
        <f>L$4*Assumptions!$C33</f>
        <v>195289.3111</v>
      </c>
      <c r="M21" s="18">
        <f>M$4*Assumptions!$C33</f>
        <v>197443.3522</v>
      </c>
    </row>
    <row r="23">
      <c r="A23" s="15" t="s">
        <v>50</v>
      </c>
    </row>
    <row r="24">
      <c r="A24" s="2" t="s">
        <v>51</v>
      </c>
      <c r="B24" s="18">
        <f>B$5*Assumptions!$D29</f>
        <v>175000</v>
      </c>
      <c r="C24" s="18">
        <f>C$5*Assumptions!$D29</f>
        <v>177105.6</v>
      </c>
      <c r="D24" s="18">
        <f>D$5*Assumptions!$D29</f>
        <v>179236.5346</v>
      </c>
      <c r="E24" s="18">
        <f>E$5*Assumptions!$D29</f>
        <v>181393.1086</v>
      </c>
      <c r="F24" s="18">
        <f>F$5*Assumptions!$D29</f>
        <v>183575.6304</v>
      </c>
      <c r="G24" s="18">
        <f>G$5*Assumptions!$D29</f>
        <v>185784.4124</v>
      </c>
      <c r="H24" s="18">
        <f>H$5*Assumptions!$D29</f>
        <v>188019.7705</v>
      </c>
      <c r="I24" s="18">
        <f>I$5*Assumptions!$D29</f>
        <v>190282.0244</v>
      </c>
      <c r="J24" s="18">
        <f>J$5*Assumptions!$D29</f>
        <v>192571.4977</v>
      </c>
      <c r="K24" s="18">
        <f>K$5*Assumptions!$D29</f>
        <v>194888.5179</v>
      </c>
      <c r="L24" s="18">
        <f>L$5*Assumptions!$D29</f>
        <v>197233.4166</v>
      </c>
      <c r="M24" s="18">
        <f>M$5*Assumptions!$D29</f>
        <v>199606.5291</v>
      </c>
    </row>
    <row r="25">
      <c r="A25" s="2" t="s">
        <v>52</v>
      </c>
      <c r="B25" s="18">
        <f>B$5*Assumptions!$D30</f>
        <v>140000</v>
      </c>
      <c r="C25" s="18">
        <f>C$5*Assumptions!$D30</f>
        <v>141684.48</v>
      </c>
      <c r="D25" s="18">
        <f>D$5*Assumptions!$D30</f>
        <v>143389.2277</v>
      </c>
      <c r="E25" s="18">
        <f>E$5*Assumptions!$D30</f>
        <v>145114.4869</v>
      </c>
      <c r="F25" s="18">
        <f>F$5*Assumptions!$D30</f>
        <v>146860.5044</v>
      </c>
      <c r="G25" s="18">
        <f>G$5*Assumptions!$D30</f>
        <v>148627.5299</v>
      </c>
      <c r="H25" s="18">
        <f>H$5*Assumptions!$D30</f>
        <v>150415.8164</v>
      </c>
      <c r="I25" s="18">
        <f>I$5*Assumptions!$D30</f>
        <v>152225.6195</v>
      </c>
      <c r="J25" s="18">
        <f>J$5*Assumptions!$D30</f>
        <v>154057.1981</v>
      </c>
      <c r="K25" s="18">
        <f>K$5*Assumptions!$D30</f>
        <v>155910.8143</v>
      </c>
      <c r="L25" s="18">
        <f>L$5*Assumptions!$D30</f>
        <v>157786.7333</v>
      </c>
      <c r="M25" s="18">
        <f>M$5*Assumptions!$D30</f>
        <v>159685.2232</v>
      </c>
    </row>
    <row r="26">
      <c r="A26" s="2" t="s">
        <v>53</v>
      </c>
      <c r="B26" s="18">
        <f>B$5*Assumptions!$D31</f>
        <v>25000</v>
      </c>
      <c r="C26" s="18">
        <f>C$5*Assumptions!$D31</f>
        <v>25300.8</v>
      </c>
      <c r="D26" s="18">
        <f>D$5*Assumptions!$D31</f>
        <v>25605.21923</v>
      </c>
      <c r="E26" s="18">
        <f>E$5*Assumptions!$D31</f>
        <v>25913.30122</v>
      </c>
      <c r="F26" s="18">
        <f>F$5*Assumptions!$D31</f>
        <v>26225.09006</v>
      </c>
      <c r="G26" s="18">
        <f>G$5*Assumptions!$D31</f>
        <v>26540.63035</v>
      </c>
      <c r="H26" s="18">
        <f>H$5*Assumptions!$D31</f>
        <v>26859.96721</v>
      </c>
      <c r="I26" s="18">
        <f>I$5*Assumptions!$D31</f>
        <v>27183.14634</v>
      </c>
      <c r="J26" s="18">
        <f>J$5*Assumptions!$D31</f>
        <v>27510.21395</v>
      </c>
      <c r="K26" s="18">
        <f>K$5*Assumptions!$D31</f>
        <v>27841.21685</v>
      </c>
      <c r="L26" s="18">
        <f>L$5*Assumptions!$D31</f>
        <v>28176.20237</v>
      </c>
      <c r="M26" s="18">
        <f>M$5*Assumptions!$D31</f>
        <v>28515.21844</v>
      </c>
    </row>
    <row r="27">
      <c r="A27" s="2" t="s">
        <v>54</v>
      </c>
      <c r="B27" s="18">
        <f>B$5*Assumptions!$D32</f>
        <v>60000</v>
      </c>
      <c r="C27" s="18">
        <f>C$5*Assumptions!$D32</f>
        <v>60721.92</v>
      </c>
      <c r="D27" s="18">
        <f>D$5*Assumptions!$D32</f>
        <v>61452.52614</v>
      </c>
      <c r="E27" s="18">
        <f>E$5*Assumptions!$D32</f>
        <v>62191.92294</v>
      </c>
      <c r="F27" s="18">
        <f>F$5*Assumptions!$D32</f>
        <v>62940.21615</v>
      </c>
      <c r="G27" s="18">
        <f>G$5*Assumptions!$D32</f>
        <v>63697.51283</v>
      </c>
      <c r="H27" s="18">
        <f>H$5*Assumptions!$D32</f>
        <v>64463.92131</v>
      </c>
      <c r="I27" s="18">
        <f>I$5*Assumptions!$D32</f>
        <v>65239.55121</v>
      </c>
      <c r="J27" s="18">
        <f>J$5*Assumptions!$D32</f>
        <v>66024.51349</v>
      </c>
      <c r="K27" s="18">
        <f>K$5*Assumptions!$D32</f>
        <v>66818.92044</v>
      </c>
      <c r="L27" s="18">
        <f>L$5*Assumptions!$D32</f>
        <v>67622.88569</v>
      </c>
      <c r="M27" s="18">
        <f>M$5*Assumptions!$D32</f>
        <v>68436.52425</v>
      </c>
    </row>
    <row r="28">
      <c r="A28" s="2" t="s">
        <v>55</v>
      </c>
      <c r="B28" s="18">
        <f>B$5*Assumptions!$D33</f>
        <v>100000</v>
      </c>
      <c r="C28" s="18">
        <f>C$5*Assumptions!$D33</f>
        <v>101203.2</v>
      </c>
      <c r="D28" s="18">
        <f>D$5*Assumptions!$D33</f>
        <v>102420.8769</v>
      </c>
      <c r="E28" s="18">
        <f>E$5*Assumptions!$D33</f>
        <v>103653.2049</v>
      </c>
      <c r="F28" s="18">
        <f>F$5*Assumptions!$D33</f>
        <v>104900.3603</v>
      </c>
      <c r="G28" s="18">
        <f>G$5*Assumptions!$D33</f>
        <v>106162.5214</v>
      </c>
      <c r="H28" s="18">
        <f>H$5*Assumptions!$D33</f>
        <v>107439.8688</v>
      </c>
      <c r="I28" s="18">
        <f>I$5*Assumptions!$D33</f>
        <v>108732.5853</v>
      </c>
      <c r="J28" s="18">
        <f>J$5*Assumptions!$D33</f>
        <v>110040.8558</v>
      </c>
      <c r="K28" s="18">
        <f>K$5*Assumptions!$D33</f>
        <v>111364.8674</v>
      </c>
      <c r="L28" s="18">
        <f>L$5*Assumptions!$D33</f>
        <v>112704.8095</v>
      </c>
      <c r="M28" s="18">
        <f>M$5*Assumptions!$D33</f>
        <v>114060.8737</v>
      </c>
    </row>
    <row r="30">
      <c r="A30" s="15" t="s">
        <v>77</v>
      </c>
    </row>
    <row r="31">
      <c r="A31" s="15" t="s">
        <v>48</v>
      </c>
    </row>
    <row r="32">
      <c r="A32" s="11" t="s">
        <v>51</v>
      </c>
      <c r="B32" s="18">
        <f>B10*(1-Assumptions!$B36)</f>
        <v>189000</v>
      </c>
      <c r="C32" s="18">
        <f>C10*(1-Assumptions!$B36)</f>
        <v>189946.134</v>
      </c>
      <c r="D32" s="18">
        <f>D10*(1-Assumptions!$B36)</f>
        <v>190897.0043</v>
      </c>
      <c r="E32" s="18">
        <f>E10*(1-Assumptions!$B36)</f>
        <v>191852.6348</v>
      </c>
      <c r="F32" s="18">
        <f>F10*(1-Assumptions!$B36)</f>
        <v>192813.049</v>
      </c>
      <c r="G32" s="18">
        <f>G10*(1-Assumptions!$B36)</f>
        <v>193778.2712</v>
      </c>
      <c r="H32" s="18">
        <f>H10*(1-Assumptions!$B36)</f>
        <v>194748.3252</v>
      </c>
      <c r="I32" s="18">
        <f>I10*(1-Assumptions!$B36)</f>
        <v>195723.2353</v>
      </c>
      <c r="J32" s="18">
        <f>J10*(1-Assumptions!$B36)</f>
        <v>196703.0258</v>
      </c>
      <c r="K32" s="18">
        <f>K10*(1-Assumptions!$B36)</f>
        <v>197687.7212</v>
      </c>
      <c r="L32" s="18">
        <f>L10*(1-Assumptions!$B36)</f>
        <v>198677.3459</v>
      </c>
      <c r="M32" s="18">
        <f>M10*(1-Assumptions!$B36)</f>
        <v>199671.9247</v>
      </c>
    </row>
    <row r="33">
      <c r="A33" s="11" t="s">
        <v>52</v>
      </c>
      <c r="B33" s="18">
        <f>B11*(1-Assumptions!$B37)</f>
        <v>131250</v>
      </c>
      <c r="C33" s="18">
        <f>C11*(1-Assumptions!$B37)</f>
        <v>131907.0375</v>
      </c>
      <c r="D33" s="18">
        <f>D11*(1-Assumptions!$B37)</f>
        <v>132567.3641</v>
      </c>
      <c r="E33" s="18">
        <f>E11*(1-Assumptions!$B37)</f>
        <v>133230.9964</v>
      </c>
      <c r="F33" s="18">
        <f>F11*(1-Assumptions!$B37)</f>
        <v>133897.9507</v>
      </c>
      <c r="G33" s="18">
        <f>G11*(1-Assumptions!$B37)</f>
        <v>134568.2439</v>
      </c>
      <c r="H33" s="18">
        <f>H11*(1-Assumptions!$B37)</f>
        <v>135241.8925</v>
      </c>
      <c r="I33" s="18">
        <f>I11*(1-Assumptions!$B37)</f>
        <v>135918.9134</v>
      </c>
      <c r="J33" s="18">
        <f>J11*(1-Assumptions!$B37)</f>
        <v>136599.3235</v>
      </c>
      <c r="K33" s="18">
        <f>K11*(1-Assumptions!$B37)</f>
        <v>137283.1397</v>
      </c>
      <c r="L33" s="18">
        <f>L11*(1-Assumptions!$B37)</f>
        <v>137970.3791</v>
      </c>
      <c r="M33" s="18">
        <f>M11*(1-Assumptions!$B37)</f>
        <v>138661.0588</v>
      </c>
    </row>
    <row r="34">
      <c r="A34" s="11" t="s">
        <v>53</v>
      </c>
      <c r="B34" s="18">
        <f>B12*(1-Assumptions!$B38)</f>
        <v>43487.5</v>
      </c>
      <c r="C34" s="18">
        <f>C12*(1-Assumptions!$B38)</f>
        <v>43705.19843</v>
      </c>
      <c r="D34" s="18">
        <f>D12*(1-Assumptions!$B38)</f>
        <v>43923.98665</v>
      </c>
      <c r="E34" s="18">
        <f>E12*(1-Assumptions!$B38)</f>
        <v>44143.87013</v>
      </c>
      <c r="F34" s="18">
        <f>F12*(1-Assumptions!$B38)</f>
        <v>44364.85434</v>
      </c>
      <c r="G34" s="18">
        <f>G12*(1-Assumptions!$B38)</f>
        <v>44586.9448</v>
      </c>
      <c r="H34" s="18">
        <f>H12*(1-Assumptions!$B38)</f>
        <v>44810.14705</v>
      </c>
      <c r="I34" s="18">
        <f>I12*(1-Assumptions!$B38)</f>
        <v>45034.46664</v>
      </c>
      <c r="J34" s="18">
        <f>J12*(1-Assumptions!$B38)</f>
        <v>45259.90918</v>
      </c>
      <c r="K34" s="18">
        <f>K12*(1-Assumptions!$B38)</f>
        <v>45486.48029</v>
      </c>
      <c r="L34" s="18">
        <f>L12*(1-Assumptions!$B38)</f>
        <v>45714.18561</v>
      </c>
      <c r="M34" s="18">
        <f>M12*(1-Assumptions!$B38)</f>
        <v>45943.03082</v>
      </c>
    </row>
    <row r="35">
      <c r="A35" s="11" t="s">
        <v>54</v>
      </c>
      <c r="B35" s="18">
        <f>B13*(1-Assumptions!$B39)</f>
        <v>63875</v>
      </c>
      <c r="C35" s="18">
        <f>C13*(1-Assumptions!$B39)</f>
        <v>64194.75825</v>
      </c>
      <c r="D35" s="18">
        <f>D13*(1-Assumptions!$B39)</f>
        <v>64516.11721</v>
      </c>
      <c r="E35" s="18">
        <f>E13*(1-Assumptions!$B39)</f>
        <v>64839.08489</v>
      </c>
      <c r="F35" s="18">
        <f>F13*(1-Assumptions!$B39)</f>
        <v>65163.66935</v>
      </c>
      <c r="G35" s="18">
        <f>G13*(1-Assumptions!$B39)</f>
        <v>65489.87868</v>
      </c>
      <c r="H35" s="18">
        <f>H13*(1-Assumptions!$B39)</f>
        <v>65817.72101</v>
      </c>
      <c r="I35" s="18">
        <f>I13*(1-Assumptions!$B39)</f>
        <v>66147.20452</v>
      </c>
      <c r="J35" s="18">
        <f>J13*(1-Assumptions!$B39)</f>
        <v>66478.33743</v>
      </c>
      <c r="K35" s="18">
        <f>K13*(1-Assumptions!$B39)</f>
        <v>66811.12799</v>
      </c>
      <c r="L35" s="18">
        <f>L13*(1-Assumptions!$B39)</f>
        <v>67145.58449</v>
      </c>
      <c r="M35" s="18">
        <f>M13*(1-Assumptions!$B39)</f>
        <v>67481.71529</v>
      </c>
    </row>
    <row r="36">
      <c r="A36" s="11" t="s">
        <v>55</v>
      </c>
      <c r="B36" s="18">
        <f>B14*(1-Assumptions!$B40)</f>
        <v>202125</v>
      </c>
      <c r="C36" s="18">
        <f>C14*(1-Assumptions!$B40)</f>
        <v>203136.8378</v>
      </c>
      <c r="D36" s="18">
        <f>D14*(1-Assumptions!$B40)</f>
        <v>204153.7408</v>
      </c>
      <c r="E36" s="18">
        <f>E14*(1-Assumptions!$B40)</f>
        <v>205175.7344</v>
      </c>
      <c r="F36" s="18">
        <f>F14*(1-Assumptions!$B40)</f>
        <v>206202.8441</v>
      </c>
      <c r="G36" s="18">
        <f>G14*(1-Assumptions!$B40)</f>
        <v>207235.0955</v>
      </c>
      <c r="H36" s="18">
        <f>H14*(1-Assumptions!$B40)</f>
        <v>208272.5144</v>
      </c>
      <c r="I36" s="18">
        <f>I14*(1-Assumptions!$B40)</f>
        <v>209315.1266</v>
      </c>
      <c r="J36" s="18">
        <f>J14*(1-Assumptions!$B40)</f>
        <v>210362.9582</v>
      </c>
      <c r="K36" s="18">
        <f>K14*(1-Assumptions!$B40)</f>
        <v>211416.0351</v>
      </c>
      <c r="L36" s="18">
        <f>L14*(1-Assumptions!$B40)</f>
        <v>212474.3838</v>
      </c>
      <c r="M36" s="18">
        <f>M14*(1-Assumptions!$B40)</f>
        <v>213538.0306</v>
      </c>
    </row>
    <row r="37">
      <c r="A37" s="11" t="s">
        <v>75</v>
      </c>
      <c r="B37" s="18">
        <f t="shared" ref="B37:M37" si="2">SUM(B32:B36)</f>
        <v>629737.5</v>
      </c>
      <c r="C37" s="18">
        <f t="shared" si="2"/>
        <v>632889.9659</v>
      </c>
      <c r="D37" s="18">
        <f t="shared" si="2"/>
        <v>636058.2131</v>
      </c>
      <c r="E37" s="18">
        <f t="shared" si="2"/>
        <v>639242.3205</v>
      </c>
      <c r="F37" s="18">
        <f t="shared" si="2"/>
        <v>642442.3676</v>
      </c>
      <c r="G37" s="18">
        <f t="shared" si="2"/>
        <v>645658.4341</v>
      </c>
      <c r="H37" s="18">
        <f t="shared" si="2"/>
        <v>648890.6002</v>
      </c>
      <c r="I37" s="18">
        <f t="shared" si="2"/>
        <v>652138.9465</v>
      </c>
      <c r="J37" s="18">
        <f t="shared" si="2"/>
        <v>655403.5541</v>
      </c>
      <c r="K37" s="18">
        <f t="shared" si="2"/>
        <v>658684.5043</v>
      </c>
      <c r="L37" s="18">
        <f t="shared" si="2"/>
        <v>661981.8789</v>
      </c>
      <c r="M37" s="18">
        <f t="shared" si="2"/>
        <v>665295.7602</v>
      </c>
    </row>
    <row r="38">
      <c r="A38" s="11"/>
    </row>
    <row r="39">
      <c r="A39" s="15" t="s">
        <v>49</v>
      </c>
    </row>
    <row r="40">
      <c r="A40" s="2" t="s">
        <v>51</v>
      </c>
      <c r="B40" s="18">
        <f>B17*(1-Assumptions!$C36)</f>
        <v>119000</v>
      </c>
      <c r="C40" s="18">
        <f>C17*(1-Assumptions!$C36)</f>
        <v>120312.57</v>
      </c>
      <c r="D40" s="18">
        <f>D17*(1-Assumptions!$C36)</f>
        <v>121639.6176</v>
      </c>
      <c r="E40" s="18">
        <f>E17*(1-Assumptions!$C36)</f>
        <v>122981.3026</v>
      </c>
      <c r="F40" s="18">
        <f>F17*(1-Assumptions!$C36)</f>
        <v>124337.7864</v>
      </c>
      <c r="G40" s="18">
        <f>G17*(1-Assumptions!$C36)</f>
        <v>125709.2322</v>
      </c>
      <c r="H40" s="18">
        <f>H17*(1-Assumptions!$C36)</f>
        <v>127095.805</v>
      </c>
      <c r="I40" s="18">
        <f>I17*(1-Assumptions!$C36)</f>
        <v>128497.6717</v>
      </c>
      <c r="J40" s="18">
        <f>J17*(1-Assumptions!$C36)</f>
        <v>129915.0011</v>
      </c>
      <c r="K40" s="18">
        <f>K17*(1-Assumptions!$C36)</f>
        <v>131347.9635</v>
      </c>
      <c r="L40" s="18">
        <f>L17*(1-Assumptions!$C36)</f>
        <v>132796.7316</v>
      </c>
      <c r="M40" s="18">
        <f>M17*(1-Assumptions!$C36)</f>
        <v>134261.4795</v>
      </c>
    </row>
    <row r="41">
      <c r="A41" s="2" t="s">
        <v>52</v>
      </c>
      <c r="B41" s="18">
        <f>B18*(1-Assumptions!$C37)</f>
        <v>113750</v>
      </c>
      <c r="C41" s="18">
        <f>C18*(1-Assumptions!$C37)</f>
        <v>115004.6625</v>
      </c>
      <c r="D41" s="18">
        <f>D18*(1-Assumptions!$C37)</f>
        <v>116273.1639</v>
      </c>
      <c r="E41" s="18">
        <f>E18*(1-Assumptions!$C37)</f>
        <v>117555.6569</v>
      </c>
      <c r="F41" s="18">
        <f>F18*(1-Assumptions!$C37)</f>
        <v>118852.2958</v>
      </c>
      <c r="G41" s="18">
        <f>G18*(1-Assumptions!$C37)</f>
        <v>120163.2366</v>
      </c>
      <c r="H41" s="18">
        <f>H18*(1-Assumptions!$C37)</f>
        <v>121488.6371</v>
      </c>
      <c r="I41" s="18">
        <f>I18*(1-Assumptions!$C37)</f>
        <v>122828.6568</v>
      </c>
      <c r="J41" s="18">
        <f>J18*(1-Assumptions!$C37)</f>
        <v>124183.4569</v>
      </c>
      <c r="K41" s="18">
        <f>K18*(1-Assumptions!$C37)</f>
        <v>125553.2004</v>
      </c>
      <c r="L41" s="18">
        <f>L18*(1-Assumptions!$C37)</f>
        <v>126938.0522</v>
      </c>
      <c r="M41" s="18">
        <f>M18*(1-Assumptions!$C37)</f>
        <v>128338.1789</v>
      </c>
    </row>
    <row r="42">
      <c r="A42" s="2" t="s">
        <v>53</v>
      </c>
      <c r="B42" s="18">
        <f>B19*(1-Assumptions!$C38)</f>
        <v>108500</v>
      </c>
      <c r="C42" s="18">
        <f>C19*(1-Assumptions!$C38)</f>
        <v>109696.755</v>
      </c>
      <c r="D42" s="18">
        <f>D19*(1-Assumptions!$C38)</f>
        <v>110906.7102</v>
      </c>
      <c r="E42" s="18">
        <f>E19*(1-Assumptions!$C38)</f>
        <v>112130.0112</v>
      </c>
      <c r="F42" s="18">
        <f>F19*(1-Assumptions!$C38)</f>
        <v>113366.8052</v>
      </c>
      <c r="G42" s="18">
        <f>G19*(1-Assumptions!$C38)</f>
        <v>114617.2411</v>
      </c>
      <c r="H42" s="18">
        <f>H19*(1-Assumptions!$C38)</f>
        <v>115881.4693</v>
      </c>
      <c r="I42" s="18">
        <f>I19*(1-Assumptions!$C38)</f>
        <v>117159.6419</v>
      </c>
      <c r="J42" s="18">
        <f>J19*(1-Assumptions!$C38)</f>
        <v>118451.9127</v>
      </c>
      <c r="K42" s="18">
        <f>K19*(1-Assumptions!$C38)</f>
        <v>119758.4373</v>
      </c>
      <c r="L42" s="18">
        <f>L19*(1-Assumptions!$C38)</f>
        <v>121079.3729</v>
      </c>
      <c r="M42" s="18">
        <f>M19*(1-Assumptions!$C38)</f>
        <v>122414.8784</v>
      </c>
    </row>
    <row r="43">
      <c r="A43" s="2" t="s">
        <v>54</v>
      </c>
      <c r="B43" s="18">
        <f>B20*(1-Assumptions!$C39)</f>
        <v>117250</v>
      </c>
      <c r="C43" s="18">
        <f>C20*(1-Assumptions!$C39)</f>
        <v>118543.2675</v>
      </c>
      <c r="D43" s="18">
        <f>D20*(1-Assumptions!$C39)</f>
        <v>119850.7997</v>
      </c>
      <c r="E43" s="18">
        <f>E20*(1-Assumptions!$C39)</f>
        <v>121172.7541</v>
      </c>
      <c r="F43" s="18">
        <f>F20*(1-Assumptions!$C39)</f>
        <v>122509.2895</v>
      </c>
      <c r="G43" s="18">
        <f>G20*(1-Assumptions!$C39)</f>
        <v>123860.567</v>
      </c>
      <c r="H43" s="18">
        <f>H20*(1-Assumptions!$C39)</f>
        <v>125226.7491</v>
      </c>
      <c r="I43" s="18">
        <f>I20*(1-Assumptions!$C39)</f>
        <v>126608.0001</v>
      </c>
      <c r="J43" s="18">
        <f>J20*(1-Assumptions!$C39)</f>
        <v>128004.4863</v>
      </c>
      <c r="K43" s="18">
        <f>K20*(1-Assumptions!$C39)</f>
        <v>129416.3758</v>
      </c>
      <c r="L43" s="18">
        <f>L20*(1-Assumptions!$C39)</f>
        <v>130843.8384</v>
      </c>
      <c r="M43" s="18">
        <f>M20*(1-Assumptions!$C39)</f>
        <v>132287.046</v>
      </c>
    </row>
    <row r="44">
      <c r="A44" s="2" t="s">
        <v>55</v>
      </c>
      <c r="B44" s="18">
        <f>B21*(1-Assumptions!$C40)</f>
        <v>112000</v>
      </c>
      <c r="C44" s="18">
        <f>C21*(1-Assumptions!$C40)</f>
        <v>113235.36</v>
      </c>
      <c r="D44" s="18">
        <f>D21*(1-Assumptions!$C40)</f>
        <v>114484.346</v>
      </c>
      <c r="E44" s="18">
        <f>E21*(1-Assumptions!$C40)</f>
        <v>115747.1084</v>
      </c>
      <c r="F44" s="18">
        <f>F21*(1-Assumptions!$C40)</f>
        <v>117023.799</v>
      </c>
      <c r="G44" s="18">
        <f>G21*(1-Assumptions!$C40)</f>
        <v>118314.5715</v>
      </c>
      <c r="H44" s="18">
        <f>H21*(1-Assumptions!$C40)</f>
        <v>119619.5812</v>
      </c>
      <c r="I44" s="18">
        <f>I21*(1-Assumptions!$C40)</f>
        <v>120938.9852</v>
      </c>
      <c r="J44" s="18">
        <f>J21*(1-Assumptions!$C40)</f>
        <v>122272.9422</v>
      </c>
      <c r="K44" s="18">
        <f>K21*(1-Assumptions!$C40)</f>
        <v>123621.6127</v>
      </c>
      <c r="L44" s="18">
        <f>L21*(1-Assumptions!$C40)</f>
        <v>124985.1591</v>
      </c>
      <c r="M44" s="18">
        <f>M21*(1-Assumptions!$C40)</f>
        <v>126363.7454</v>
      </c>
    </row>
    <row r="45">
      <c r="A45" s="11" t="s">
        <v>75</v>
      </c>
      <c r="B45" s="18">
        <f t="shared" ref="B45:M45" si="3">SUM(B40:B44)</f>
        <v>570500</v>
      </c>
      <c r="C45" s="18">
        <f t="shared" si="3"/>
        <v>576792.615</v>
      </c>
      <c r="D45" s="18">
        <f t="shared" si="3"/>
        <v>583154.6375</v>
      </c>
      <c r="E45" s="18">
        <f t="shared" si="3"/>
        <v>589586.8332</v>
      </c>
      <c r="F45" s="18">
        <f t="shared" si="3"/>
        <v>596089.976</v>
      </c>
      <c r="G45" s="18">
        <f t="shared" si="3"/>
        <v>602664.8484</v>
      </c>
      <c r="H45" s="18">
        <f t="shared" si="3"/>
        <v>609312.2417</v>
      </c>
      <c r="I45" s="18">
        <f t="shared" si="3"/>
        <v>616032.9557</v>
      </c>
      <c r="J45" s="18">
        <f t="shared" si="3"/>
        <v>622827.7992</v>
      </c>
      <c r="K45" s="18">
        <f t="shared" si="3"/>
        <v>629697.5898</v>
      </c>
      <c r="L45" s="18">
        <f t="shared" si="3"/>
        <v>636643.1542</v>
      </c>
      <c r="M45" s="18">
        <f t="shared" si="3"/>
        <v>643665.3282</v>
      </c>
    </row>
    <row r="46">
      <c r="A46" s="11"/>
    </row>
    <row r="47">
      <c r="A47" s="15" t="s">
        <v>50</v>
      </c>
    </row>
    <row r="48">
      <c r="A48" s="2" t="s">
        <v>51</v>
      </c>
      <c r="B48" s="18">
        <f>B24*(1-Assumptions!$D36)</f>
        <v>115500</v>
      </c>
      <c r="C48" s="18">
        <f>C24*(1-Assumptions!$D36)</f>
        <v>116889.696</v>
      </c>
      <c r="D48" s="18">
        <f>D24*(1-Assumptions!$D36)</f>
        <v>118296.1128</v>
      </c>
      <c r="E48" s="18">
        <f>E24*(1-Assumptions!$D36)</f>
        <v>119719.4517</v>
      </c>
      <c r="F48" s="18">
        <f>F24*(1-Assumptions!$D36)</f>
        <v>121159.9161</v>
      </c>
      <c r="G48" s="18">
        <f>G24*(1-Assumptions!$D36)</f>
        <v>122617.7122</v>
      </c>
      <c r="H48" s="18">
        <f>H24*(1-Assumptions!$D36)</f>
        <v>124093.0485</v>
      </c>
      <c r="I48" s="18">
        <f>I24*(1-Assumptions!$D36)</f>
        <v>125586.1361</v>
      </c>
      <c r="J48" s="18">
        <f>J24*(1-Assumptions!$D36)</f>
        <v>127097.1885</v>
      </c>
      <c r="K48" s="18">
        <f>K24*(1-Assumptions!$D36)</f>
        <v>128626.4218</v>
      </c>
      <c r="L48" s="18">
        <f>L24*(1-Assumptions!$D36)</f>
        <v>130174.0549</v>
      </c>
      <c r="M48" s="18">
        <f>M24*(1-Assumptions!$D36)</f>
        <v>131740.3092</v>
      </c>
    </row>
    <row r="49">
      <c r="A49" s="2" t="s">
        <v>52</v>
      </c>
      <c r="B49" s="18">
        <f>B25*(1-Assumptions!$D37)</f>
        <v>95200</v>
      </c>
      <c r="C49" s="18">
        <f>C25*(1-Assumptions!$D37)</f>
        <v>96345.4464</v>
      </c>
      <c r="D49" s="18">
        <f>D25*(1-Assumptions!$D37)</f>
        <v>97504.67481</v>
      </c>
      <c r="E49" s="18">
        <f>E25*(1-Assumptions!$D37)</f>
        <v>98677.85106</v>
      </c>
      <c r="F49" s="18">
        <f>F25*(1-Assumptions!$D37)</f>
        <v>99865.14296</v>
      </c>
      <c r="G49" s="18">
        <f>G25*(1-Assumptions!$D37)</f>
        <v>101066.7204</v>
      </c>
      <c r="H49" s="18">
        <f>H25*(1-Assumptions!$D37)</f>
        <v>102282.7551</v>
      </c>
      <c r="I49" s="18">
        <f>I25*(1-Assumptions!$D37)</f>
        <v>103513.4213</v>
      </c>
      <c r="J49" s="18">
        <f>J25*(1-Assumptions!$D37)</f>
        <v>104758.8947</v>
      </c>
      <c r="K49" s="18">
        <f>K25*(1-Assumptions!$D37)</f>
        <v>106019.3538</v>
      </c>
      <c r="L49" s="18">
        <f>L25*(1-Assumptions!$D37)</f>
        <v>107294.9786</v>
      </c>
      <c r="M49" s="18">
        <f>M25*(1-Assumptions!$D37)</f>
        <v>108585.9518</v>
      </c>
    </row>
    <row r="50">
      <c r="A50" s="2" t="s">
        <v>53</v>
      </c>
      <c r="B50" s="18">
        <f>B26*(1-Assumptions!$D38)</f>
        <v>17500</v>
      </c>
      <c r="C50" s="18">
        <f>C26*(1-Assumptions!$D38)</f>
        <v>17710.56</v>
      </c>
      <c r="D50" s="18">
        <f>D26*(1-Assumptions!$D38)</f>
        <v>17923.65346</v>
      </c>
      <c r="E50" s="18">
        <f>E26*(1-Assumptions!$D38)</f>
        <v>18139.31086</v>
      </c>
      <c r="F50" s="18">
        <f>F26*(1-Assumptions!$D38)</f>
        <v>18357.56304</v>
      </c>
      <c r="G50" s="18">
        <f>G26*(1-Assumptions!$D38)</f>
        <v>18578.44124</v>
      </c>
      <c r="H50" s="18">
        <f>H26*(1-Assumptions!$D38)</f>
        <v>18801.97705</v>
      </c>
      <c r="I50" s="18">
        <f>I26*(1-Assumptions!$D38)</f>
        <v>19028.20244</v>
      </c>
      <c r="J50" s="18">
        <f>J26*(1-Assumptions!$D38)</f>
        <v>19257.14977</v>
      </c>
      <c r="K50" s="18">
        <f>K26*(1-Assumptions!$D38)</f>
        <v>19488.85179</v>
      </c>
      <c r="L50" s="18">
        <f>L26*(1-Assumptions!$D38)</f>
        <v>19723.34166</v>
      </c>
      <c r="M50" s="18">
        <f>M26*(1-Assumptions!$D38)</f>
        <v>19960.65291</v>
      </c>
    </row>
    <row r="51">
      <c r="A51" s="2" t="s">
        <v>54</v>
      </c>
      <c r="B51" s="18">
        <f>B27*(1-Assumptions!$D39)</f>
        <v>40200</v>
      </c>
      <c r="C51" s="18">
        <f>C27*(1-Assumptions!$D39)</f>
        <v>40683.6864</v>
      </c>
      <c r="D51" s="18">
        <f>D27*(1-Assumptions!$D39)</f>
        <v>41173.19251</v>
      </c>
      <c r="E51" s="18">
        <f>E27*(1-Assumptions!$D39)</f>
        <v>41668.58837</v>
      </c>
      <c r="F51" s="18">
        <f>F27*(1-Assumptions!$D39)</f>
        <v>42169.94482</v>
      </c>
      <c r="G51" s="18">
        <f>G27*(1-Assumptions!$D39)</f>
        <v>42677.3336</v>
      </c>
      <c r="H51" s="18">
        <f>H27*(1-Assumptions!$D39)</f>
        <v>43190.82728</v>
      </c>
      <c r="I51" s="18">
        <f>I27*(1-Assumptions!$D39)</f>
        <v>43710.49931</v>
      </c>
      <c r="J51" s="18">
        <f>J27*(1-Assumptions!$D39)</f>
        <v>44236.42404</v>
      </c>
      <c r="K51" s="18">
        <f>K27*(1-Assumptions!$D39)</f>
        <v>44768.67669</v>
      </c>
      <c r="L51" s="18">
        <f>L27*(1-Assumptions!$D39)</f>
        <v>45307.33341</v>
      </c>
      <c r="M51" s="18">
        <f>M27*(1-Assumptions!$D39)</f>
        <v>45852.47125</v>
      </c>
    </row>
    <row r="52">
      <c r="A52" s="2" t="s">
        <v>55</v>
      </c>
      <c r="B52" s="18">
        <f>B28*(1-Assumptions!$D40)</f>
        <v>65000</v>
      </c>
      <c r="C52" s="18">
        <f>C28*(1-Assumptions!$D40)</f>
        <v>65782.08</v>
      </c>
      <c r="D52" s="18">
        <f>D28*(1-Assumptions!$D40)</f>
        <v>66573.56999</v>
      </c>
      <c r="E52" s="18">
        <f>E28*(1-Assumptions!$D40)</f>
        <v>67374.58318</v>
      </c>
      <c r="F52" s="18">
        <f>F28*(1-Assumptions!$D40)</f>
        <v>68185.23417</v>
      </c>
      <c r="G52" s="18">
        <f>G28*(1-Assumptions!$D40)</f>
        <v>69005.6389</v>
      </c>
      <c r="H52" s="18">
        <f>H28*(1-Assumptions!$D40)</f>
        <v>69835.91475</v>
      </c>
      <c r="I52" s="18">
        <f>I28*(1-Assumptions!$D40)</f>
        <v>70676.18048</v>
      </c>
      <c r="J52" s="18">
        <f>J28*(1-Assumptions!$D40)</f>
        <v>71526.55628</v>
      </c>
      <c r="K52" s="18">
        <f>K28*(1-Assumptions!$D40)</f>
        <v>72387.16381</v>
      </c>
      <c r="L52" s="18">
        <f>L28*(1-Assumptions!$D40)</f>
        <v>73258.12616</v>
      </c>
      <c r="M52" s="18">
        <f>M28*(1-Assumptions!$D40)</f>
        <v>74139.56793</v>
      </c>
    </row>
    <row r="53">
      <c r="A53" s="11" t="s">
        <v>75</v>
      </c>
      <c r="B53" s="18">
        <f t="shared" ref="B53:M53" si="4">SUM(B48:B52)</f>
        <v>333400</v>
      </c>
      <c r="C53" s="18">
        <f t="shared" si="4"/>
        <v>337411.4688</v>
      </c>
      <c r="D53" s="18">
        <f t="shared" si="4"/>
        <v>341471.2036</v>
      </c>
      <c r="E53" s="18">
        <f t="shared" si="4"/>
        <v>345579.7851</v>
      </c>
      <c r="F53" s="18">
        <f t="shared" si="4"/>
        <v>349737.8011</v>
      </c>
      <c r="G53" s="18">
        <f t="shared" si="4"/>
        <v>353945.8463</v>
      </c>
      <c r="H53" s="18">
        <f t="shared" si="4"/>
        <v>358204.5227</v>
      </c>
      <c r="I53" s="18">
        <f t="shared" si="4"/>
        <v>362514.4396</v>
      </c>
      <c r="J53" s="18">
        <f t="shared" si="4"/>
        <v>366876.2133</v>
      </c>
      <c r="K53" s="18">
        <f t="shared" si="4"/>
        <v>371290.4679</v>
      </c>
      <c r="L53" s="18">
        <f t="shared" si="4"/>
        <v>375757.8348</v>
      </c>
      <c r="M53" s="18">
        <f t="shared" si="4"/>
        <v>380278.9531</v>
      </c>
    </row>
    <row r="55">
      <c r="A55" s="15" t="s">
        <v>78</v>
      </c>
      <c r="B55" s="18">
        <f t="shared" ref="B55:M55" si="5">B53+B45+B37</f>
        <v>1533637.5</v>
      </c>
      <c r="C55" s="18">
        <f t="shared" si="5"/>
        <v>1547094.05</v>
      </c>
      <c r="D55" s="18">
        <f t="shared" si="5"/>
        <v>1560684.054</v>
      </c>
      <c r="E55" s="18">
        <f t="shared" si="5"/>
        <v>1574408.939</v>
      </c>
      <c r="F55" s="18">
        <f t="shared" si="5"/>
        <v>1588270.145</v>
      </c>
      <c r="G55" s="18">
        <f t="shared" si="5"/>
        <v>1602269.129</v>
      </c>
      <c r="H55" s="18">
        <f t="shared" si="5"/>
        <v>1616407.365</v>
      </c>
      <c r="I55" s="18">
        <f t="shared" si="5"/>
        <v>1630686.342</v>
      </c>
      <c r="J55" s="18">
        <f t="shared" si="5"/>
        <v>1645107.567</v>
      </c>
      <c r="K55" s="18">
        <f t="shared" si="5"/>
        <v>1659672.562</v>
      </c>
      <c r="L55" s="18">
        <f t="shared" si="5"/>
        <v>1674382.868</v>
      </c>
      <c r="M55" s="18">
        <f t="shared" si="5"/>
        <v>1689240.041</v>
      </c>
    </row>
    <row r="57">
      <c r="A57" s="15" t="s">
        <v>57</v>
      </c>
    </row>
    <row r="58">
      <c r="A58" s="11" t="s">
        <v>58</v>
      </c>
      <c r="B58" s="18">
        <f>Assumptions!$B43</f>
        <v>40000</v>
      </c>
      <c r="C58" s="18">
        <f>Assumptions!$B43</f>
        <v>40000</v>
      </c>
      <c r="D58" s="18">
        <f>Assumptions!$B43</f>
        <v>40000</v>
      </c>
      <c r="E58" s="18">
        <f>Assumptions!$B43</f>
        <v>40000</v>
      </c>
      <c r="F58" s="18">
        <f>Assumptions!$B43</f>
        <v>40000</v>
      </c>
      <c r="G58" s="18">
        <f>Assumptions!$B43</f>
        <v>40000</v>
      </c>
      <c r="H58" s="18">
        <f>Assumptions!$B43</f>
        <v>40000</v>
      </c>
      <c r="I58" s="18">
        <f>Assumptions!$B43</f>
        <v>40000</v>
      </c>
      <c r="J58" s="18">
        <f>Assumptions!$B43</f>
        <v>40000</v>
      </c>
      <c r="K58" s="18">
        <f>Assumptions!$B43</f>
        <v>40000</v>
      </c>
      <c r="L58" s="18">
        <f>Assumptions!$B43</f>
        <v>40000</v>
      </c>
      <c r="M58" s="18">
        <f>Assumptions!$B43</f>
        <v>40000</v>
      </c>
    </row>
    <row r="59">
      <c r="A59" s="11" t="s">
        <v>59</v>
      </c>
      <c r="B59" s="18">
        <f>Assumptions!$B44</f>
        <v>18000</v>
      </c>
      <c r="C59" s="18">
        <f>Assumptions!$B44</f>
        <v>18000</v>
      </c>
      <c r="D59" s="18">
        <f>Assumptions!$B44</f>
        <v>18000</v>
      </c>
      <c r="E59" s="18">
        <f>Assumptions!$B44</f>
        <v>18000</v>
      </c>
      <c r="F59" s="18">
        <f>Assumptions!$B44</f>
        <v>18000</v>
      </c>
      <c r="G59" s="18">
        <f>Assumptions!$B44</f>
        <v>18000</v>
      </c>
      <c r="H59" s="18">
        <f>Assumptions!$B44</f>
        <v>18000</v>
      </c>
      <c r="I59" s="18">
        <f>Assumptions!$B44</f>
        <v>18000</v>
      </c>
      <c r="J59" s="18">
        <f>Assumptions!$B44</f>
        <v>18000</v>
      </c>
      <c r="K59" s="18">
        <f>Assumptions!$B44</f>
        <v>18000</v>
      </c>
      <c r="L59" s="18">
        <f>Assumptions!$B44</f>
        <v>18000</v>
      </c>
      <c r="M59" s="18">
        <f>Assumptions!$B44</f>
        <v>18000</v>
      </c>
    </row>
    <row r="60">
      <c r="A60" s="11" t="s">
        <v>60</v>
      </c>
      <c r="B60" s="18">
        <f>Assumptions!$B45</f>
        <v>75000</v>
      </c>
      <c r="C60" s="18">
        <f>Assumptions!$B45</f>
        <v>75000</v>
      </c>
      <c r="D60" s="18">
        <f>Assumptions!$B45</f>
        <v>75000</v>
      </c>
      <c r="E60" s="18">
        <f>Assumptions!$B45</f>
        <v>75000</v>
      </c>
      <c r="F60" s="18">
        <f>Assumptions!$B45</f>
        <v>75000</v>
      </c>
      <c r="G60" s="18">
        <f>Assumptions!$B45</f>
        <v>75000</v>
      </c>
      <c r="H60" s="18">
        <f>Assumptions!$B45</f>
        <v>75000</v>
      </c>
      <c r="I60" s="18">
        <f>Assumptions!$B45</f>
        <v>75000</v>
      </c>
      <c r="J60" s="18">
        <f>Assumptions!$B45</f>
        <v>75000</v>
      </c>
      <c r="K60" s="18">
        <f>Assumptions!$B45</f>
        <v>75000</v>
      </c>
      <c r="L60" s="18">
        <f>Assumptions!$B45</f>
        <v>75000</v>
      </c>
      <c r="M60" s="18">
        <f>Assumptions!$B45</f>
        <v>75000</v>
      </c>
    </row>
    <row r="62">
      <c r="A62" s="15" t="s">
        <v>78</v>
      </c>
      <c r="B62" s="18">
        <f t="shared" ref="B62:M62" si="6">SUM(B58:B60)+B55</f>
        <v>1666637.5</v>
      </c>
      <c r="C62" s="18">
        <f t="shared" si="6"/>
        <v>1680094.05</v>
      </c>
      <c r="D62" s="18">
        <f t="shared" si="6"/>
        <v>1693684.054</v>
      </c>
      <c r="E62" s="18">
        <f t="shared" si="6"/>
        <v>1707408.939</v>
      </c>
      <c r="F62" s="18">
        <f t="shared" si="6"/>
        <v>1721270.145</v>
      </c>
      <c r="G62" s="18">
        <f t="shared" si="6"/>
        <v>1735269.129</v>
      </c>
      <c r="H62" s="18">
        <f t="shared" si="6"/>
        <v>1749407.365</v>
      </c>
      <c r="I62" s="18">
        <f t="shared" si="6"/>
        <v>1763686.342</v>
      </c>
      <c r="J62" s="18">
        <f t="shared" si="6"/>
        <v>1778107.567</v>
      </c>
      <c r="K62" s="18">
        <f t="shared" si="6"/>
        <v>1792672.562</v>
      </c>
      <c r="L62" s="18">
        <f t="shared" si="6"/>
        <v>1807382.868</v>
      </c>
      <c r="M62" s="18">
        <f t="shared" si="6"/>
        <v>1822240.041</v>
      </c>
    </row>
    <row r="64">
      <c r="A64" s="15" t="s">
        <v>79</v>
      </c>
      <c r="B64" s="18">
        <f t="shared" ref="B64:M64" si="7">B6-B62</f>
        <v>583362.5</v>
      </c>
      <c r="C64" s="18">
        <f t="shared" si="7"/>
        <v>589953.4503</v>
      </c>
      <c r="D64" s="18">
        <f t="shared" si="7"/>
        <v>596611.7111</v>
      </c>
      <c r="E64" s="18">
        <f t="shared" si="7"/>
        <v>603338.0121</v>
      </c>
      <c r="F64" s="18">
        <f t="shared" si="7"/>
        <v>610133.0909</v>
      </c>
      <c r="G64" s="18">
        <f t="shared" si="7"/>
        <v>616997.6935</v>
      </c>
      <c r="H64" s="18">
        <f t="shared" si="7"/>
        <v>623932.5743</v>
      </c>
      <c r="I64" s="18">
        <f t="shared" si="7"/>
        <v>630938.496</v>
      </c>
      <c r="J64" s="18">
        <f t="shared" si="7"/>
        <v>638016.2298</v>
      </c>
      <c r="K64" s="18">
        <f t="shared" si="7"/>
        <v>645166.5557</v>
      </c>
      <c r="L64" s="18">
        <f t="shared" si="7"/>
        <v>652390.2623</v>
      </c>
      <c r="M64" s="18">
        <f t="shared" si="7"/>
        <v>659688.1471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61</v>
      </c>
      <c r="C1" s="11" t="s">
        <v>62</v>
      </c>
      <c r="D1" s="11" t="s">
        <v>63</v>
      </c>
      <c r="E1" s="11" t="s">
        <v>64</v>
      </c>
      <c r="F1" s="11" t="s">
        <v>65</v>
      </c>
      <c r="G1" s="11" t="s">
        <v>66</v>
      </c>
      <c r="H1" s="11" t="s">
        <v>67</v>
      </c>
      <c r="I1" s="11" t="s">
        <v>68</v>
      </c>
      <c r="J1" s="11" t="s">
        <v>69</v>
      </c>
      <c r="K1" s="11" t="s">
        <v>70</v>
      </c>
      <c r="L1" s="11" t="s">
        <v>71</v>
      </c>
      <c r="M1" s="11" t="s">
        <v>72</v>
      </c>
    </row>
    <row r="2">
      <c r="A2" s="15" t="s">
        <v>74</v>
      </c>
    </row>
    <row r="3">
      <c r="A3" s="11" t="s">
        <v>48</v>
      </c>
      <c r="B3" s="18">
        <f>'Calcs-1'!B8*'Calcs-1'!B30</f>
        <v>956300</v>
      </c>
      <c r="C3" s="18">
        <f>'Calcs-1'!C8*'Calcs-1'!C30</f>
        <v>963005.5756</v>
      </c>
      <c r="D3" s="18">
        <f>'Calcs-1'!D8*'Calcs-1'!D30</f>
        <v>969758.1707</v>
      </c>
      <c r="E3" s="18">
        <f>'Calcs-1'!E8*'Calcs-1'!E30</f>
        <v>976558.115</v>
      </c>
      <c r="F3" s="18">
        <f>'Calcs-1'!F8*'Calcs-1'!F30</f>
        <v>983405.7405</v>
      </c>
      <c r="G3" s="18">
        <f>'Calcs-1'!G8*'Calcs-1'!G30</f>
        <v>990301.3815</v>
      </c>
      <c r="H3" s="18">
        <f>'Calcs-1'!H8*'Calcs-1'!H30</f>
        <v>997245.3748</v>
      </c>
      <c r="I3" s="18">
        <f>'Calcs-1'!I8*'Calcs-1'!I30</f>
        <v>1004238.059</v>
      </c>
      <c r="J3" s="18">
        <f>'Calcs-1'!J8*'Calcs-1'!J30</f>
        <v>1011279.777</v>
      </c>
      <c r="K3" s="18">
        <f>'Calcs-1'!K8*'Calcs-1'!K30</f>
        <v>1018370.87</v>
      </c>
      <c r="L3" s="18">
        <f>'Calcs-1'!L8*'Calcs-1'!L30</f>
        <v>1025511.687</v>
      </c>
      <c r="M3" s="18">
        <f>'Calcs-1'!M8*'Calcs-1'!M30</f>
        <v>1032702.575</v>
      </c>
    </row>
    <row r="4">
      <c r="A4" s="11" t="s">
        <v>49</v>
      </c>
      <c r="B4" s="18">
        <f>'Calcs-1'!B9*'Calcs-1'!B31</f>
        <v>936000</v>
      </c>
      <c r="C4" s="18">
        <f>'Calcs-1'!C9*'Calcs-1'!C31</f>
        <v>950092.416</v>
      </c>
      <c r="D4" s="18">
        <f>'Calcs-1'!D9*'Calcs-1'!D31</f>
        <v>964397.0074</v>
      </c>
      <c r="E4" s="18">
        <f>'Calcs-1'!E9*'Calcs-1'!E31</f>
        <v>978916.9688</v>
      </c>
      <c r="F4" s="18">
        <f>'Calcs-1'!F9*'Calcs-1'!F31</f>
        <v>993655.5426</v>
      </c>
      <c r="G4" s="18">
        <f>'Calcs-1'!G9*'Calcs-1'!G31</f>
        <v>1008616.02</v>
      </c>
      <c r="H4" s="18">
        <f>'Calcs-1'!H9*'Calcs-1'!H31</f>
        <v>1023801.743</v>
      </c>
      <c r="I4" s="18">
        <f>'Calcs-1'!I9*'Calcs-1'!I31</f>
        <v>1039216.102</v>
      </c>
      <c r="J4" s="18">
        <f>'Calcs-1'!J9*'Calcs-1'!J31</f>
        <v>1054862.54</v>
      </c>
      <c r="K4" s="18">
        <f>'Calcs-1'!K9*'Calcs-1'!K31</f>
        <v>1070744.55</v>
      </c>
      <c r="L4" s="18">
        <f>'Calcs-1'!L9*'Calcs-1'!L31</f>
        <v>1086865.68</v>
      </c>
      <c r="M4" s="18">
        <f>'Calcs-1'!M9*'Calcs-1'!M31</f>
        <v>1103229.53</v>
      </c>
    </row>
    <row r="5">
      <c r="A5" s="11" t="s">
        <v>50</v>
      </c>
      <c r="B5" s="18">
        <f>'Calcs-1'!B10*'Calcs-1'!B32</f>
        <v>605000</v>
      </c>
      <c r="C5" s="18">
        <f>'Calcs-1'!C10*'Calcs-1'!C32</f>
        <v>613497.225</v>
      </c>
      <c r="D5" s="18">
        <f>'Calcs-1'!D10*'Calcs-1'!D32</f>
        <v>622113.7935</v>
      </c>
      <c r="E5" s="18">
        <f>'Calcs-1'!E10*'Calcs-1'!E32</f>
        <v>630851.3818</v>
      </c>
      <c r="F5" s="18">
        <f>'Calcs-1'!F10*'Calcs-1'!F32</f>
        <v>639711.6894</v>
      </c>
      <c r="G5" s="18">
        <f>'Calcs-1'!G10*'Calcs-1'!G32</f>
        <v>648696.4401</v>
      </c>
      <c r="H5" s="18">
        <f>'Calcs-1'!H10*'Calcs-1'!H32</f>
        <v>657807.3816</v>
      </c>
      <c r="I5" s="18">
        <f>'Calcs-1'!I10*'Calcs-1'!I32</f>
        <v>667046.2863</v>
      </c>
      <c r="J5" s="18">
        <f>'Calcs-1'!J10*'Calcs-1'!J32</f>
        <v>676414.9514</v>
      </c>
      <c r="K5" s="18">
        <f>'Calcs-1'!K10*'Calcs-1'!K32</f>
        <v>685915.1993</v>
      </c>
      <c r="L5" s="18">
        <f>'Calcs-1'!L10*'Calcs-1'!L32</f>
        <v>695548.8783</v>
      </c>
      <c r="M5" s="18">
        <f>'Calcs-1'!M10*'Calcs-1'!M32</f>
        <v>705317.8623</v>
      </c>
    </row>
    <row r="6">
      <c r="A6" s="15" t="s">
        <v>75</v>
      </c>
      <c r="B6" s="18">
        <f t="shared" ref="B6:M6" si="1">SUM(B3:B5)</f>
        <v>2497300</v>
      </c>
      <c r="C6" s="18">
        <f t="shared" si="1"/>
        <v>2526595.217</v>
      </c>
      <c r="D6" s="18">
        <f t="shared" si="1"/>
        <v>2556268.972</v>
      </c>
      <c r="E6" s="18">
        <f t="shared" si="1"/>
        <v>2586326.466</v>
      </c>
      <c r="F6" s="18">
        <f t="shared" si="1"/>
        <v>2616772.973</v>
      </c>
      <c r="G6" s="18">
        <f t="shared" si="1"/>
        <v>2647613.842</v>
      </c>
      <c r="H6" s="18">
        <f t="shared" si="1"/>
        <v>2678854.5</v>
      </c>
      <c r="I6" s="18">
        <f t="shared" si="1"/>
        <v>2710500.448</v>
      </c>
      <c r="J6" s="18">
        <f t="shared" si="1"/>
        <v>2742557.268</v>
      </c>
      <c r="K6" s="18">
        <f t="shared" si="1"/>
        <v>2775030.62</v>
      </c>
      <c r="L6" s="18">
        <f t="shared" si="1"/>
        <v>2807926.246</v>
      </c>
      <c r="M6" s="18">
        <f t="shared" si="1"/>
        <v>2841249.967</v>
      </c>
    </row>
    <row r="8">
      <c r="A8" s="15" t="s">
        <v>76</v>
      </c>
    </row>
    <row r="9">
      <c r="A9" s="15" t="s">
        <v>48</v>
      </c>
    </row>
    <row r="10">
      <c r="A10" s="11" t="s">
        <v>51</v>
      </c>
      <c r="B10" s="18">
        <f>B$3*Assumptions!$B29</f>
        <v>286890</v>
      </c>
      <c r="C10" s="18">
        <f>C$3*Assumptions!$B29</f>
        <v>288901.6727</v>
      </c>
      <c r="D10" s="18">
        <f>D$3*Assumptions!$B29</f>
        <v>290927.4512</v>
      </c>
      <c r="E10" s="18">
        <f>E$3*Assumptions!$B29</f>
        <v>292967.4345</v>
      </c>
      <c r="F10" s="18">
        <f>F$3*Assumptions!$B29</f>
        <v>295021.7221</v>
      </c>
      <c r="G10" s="18">
        <f>G$3*Assumptions!$B29</f>
        <v>297090.4145</v>
      </c>
      <c r="H10" s="18">
        <f>H$3*Assumptions!$B29</f>
        <v>299173.6124</v>
      </c>
      <c r="I10" s="18">
        <f>I$3*Assumptions!$B29</f>
        <v>301271.4178</v>
      </c>
      <c r="J10" s="18">
        <f>J$3*Assumptions!$B29</f>
        <v>303383.933</v>
      </c>
      <c r="K10" s="18">
        <f>K$3*Assumptions!$B29</f>
        <v>305511.2611</v>
      </c>
      <c r="L10" s="18">
        <f>L$3*Assumptions!$B29</f>
        <v>307653.5061</v>
      </c>
      <c r="M10" s="18">
        <f>M$3*Assumptions!$B29</f>
        <v>309810.7725</v>
      </c>
    </row>
    <row r="11">
      <c r="A11" s="11" t="s">
        <v>52</v>
      </c>
      <c r="B11" s="18">
        <f>B$3*Assumptions!$B30</f>
        <v>191260</v>
      </c>
      <c r="C11" s="18">
        <f>C$3*Assumptions!$B30</f>
        <v>192601.1151</v>
      </c>
      <c r="D11" s="18">
        <f>D$3*Assumptions!$B30</f>
        <v>193951.6341</v>
      </c>
      <c r="E11" s="18">
        <f>E$3*Assumptions!$B30</f>
        <v>195311.623</v>
      </c>
      <c r="F11" s="18">
        <f>F$3*Assumptions!$B30</f>
        <v>196681.1481</v>
      </c>
      <c r="G11" s="18">
        <f>G$3*Assumptions!$B30</f>
        <v>198060.2763</v>
      </c>
      <c r="H11" s="18">
        <f>H$3*Assumptions!$B30</f>
        <v>199449.075</v>
      </c>
      <c r="I11" s="18">
        <f>I$3*Assumptions!$B30</f>
        <v>200847.6119</v>
      </c>
      <c r="J11" s="18">
        <f>J$3*Assumptions!$B30</f>
        <v>202255.9553</v>
      </c>
      <c r="K11" s="18">
        <f>K$3*Assumptions!$B30</f>
        <v>203674.1741</v>
      </c>
      <c r="L11" s="18">
        <f>L$3*Assumptions!$B30</f>
        <v>205102.3374</v>
      </c>
      <c r="M11" s="18">
        <f>M$3*Assumptions!$B30</f>
        <v>206540.515</v>
      </c>
    </row>
    <row r="12">
      <c r="A12" s="11" t="s">
        <v>53</v>
      </c>
      <c r="B12" s="18">
        <f>B$3*Assumptions!$B31</f>
        <v>66941</v>
      </c>
      <c r="C12" s="18">
        <f>C$3*Assumptions!$B31</f>
        <v>67410.39029</v>
      </c>
      <c r="D12" s="18">
        <f>D$3*Assumptions!$B31</f>
        <v>67883.07195</v>
      </c>
      <c r="E12" s="18">
        <f>E$3*Assumptions!$B31</f>
        <v>68359.06805</v>
      </c>
      <c r="F12" s="18">
        <f>F$3*Assumptions!$B31</f>
        <v>68838.40183</v>
      </c>
      <c r="G12" s="18">
        <f>G$3*Assumptions!$B31</f>
        <v>69321.09671</v>
      </c>
      <c r="H12" s="18">
        <f>H$3*Assumptions!$B31</f>
        <v>69807.17624</v>
      </c>
      <c r="I12" s="18">
        <f>I$3*Assumptions!$B31</f>
        <v>70296.66416</v>
      </c>
      <c r="J12" s="18">
        <f>J$3*Assumptions!$B31</f>
        <v>70789.58437</v>
      </c>
      <c r="K12" s="18">
        <f>K$3*Assumptions!$B31</f>
        <v>71285.96093</v>
      </c>
      <c r="L12" s="18">
        <f>L$3*Assumptions!$B31</f>
        <v>71785.81809</v>
      </c>
      <c r="M12" s="18">
        <f>M$3*Assumptions!$B31</f>
        <v>72289.18025</v>
      </c>
    </row>
    <row r="13">
      <c r="A13" s="11" t="s">
        <v>54</v>
      </c>
      <c r="B13" s="18">
        <f>B$3*Assumptions!$B32</f>
        <v>95630</v>
      </c>
      <c r="C13" s="18">
        <f>C$3*Assumptions!$B32</f>
        <v>96300.55756</v>
      </c>
      <c r="D13" s="18">
        <f>D$3*Assumptions!$B32</f>
        <v>96975.81707</v>
      </c>
      <c r="E13" s="18">
        <f>E$3*Assumptions!$B32</f>
        <v>97655.8115</v>
      </c>
      <c r="F13" s="18">
        <f>F$3*Assumptions!$B32</f>
        <v>98340.57405</v>
      </c>
      <c r="G13" s="18">
        <f>G$3*Assumptions!$B32</f>
        <v>99030.13815</v>
      </c>
      <c r="H13" s="18">
        <f>H$3*Assumptions!$B32</f>
        <v>99724.53748</v>
      </c>
      <c r="I13" s="18">
        <f>I$3*Assumptions!$B32</f>
        <v>100423.8059</v>
      </c>
      <c r="J13" s="18">
        <f>J$3*Assumptions!$B32</f>
        <v>101127.9777</v>
      </c>
      <c r="K13" s="18">
        <f>K$3*Assumptions!$B32</f>
        <v>101837.087</v>
      </c>
      <c r="L13" s="18">
        <f>L$3*Assumptions!$B32</f>
        <v>102551.1687</v>
      </c>
      <c r="M13" s="18">
        <f>M$3*Assumptions!$B32</f>
        <v>103270.2575</v>
      </c>
    </row>
    <row r="14">
      <c r="A14" s="11" t="s">
        <v>55</v>
      </c>
      <c r="B14" s="18">
        <f>B$3*Assumptions!$B33</f>
        <v>315579</v>
      </c>
      <c r="C14" s="18">
        <f>C$3*Assumptions!$B33</f>
        <v>317791.8399</v>
      </c>
      <c r="D14" s="18">
        <f>D$3*Assumptions!$B33</f>
        <v>320020.1963</v>
      </c>
      <c r="E14" s="18">
        <f>E$3*Assumptions!$B33</f>
        <v>322264.1779</v>
      </c>
      <c r="F14" s="18">
        <f>F$3*Assumptions!$B33</f>
        <v>324523.8944</v>
      </c>
      <c r="G14" s="18">
        <f>G$3*Assumptions!$B33</f>
        <v>326799.4559</v>
      </c>
      <c r="H14" s="18">
        <f>H$3*Assumptions!$B33</f>
        <v>329090.9737</v>
      </c>
      <c r="I14" s="18">
        <f>I$3*Assumptions!$B33</f>
        <v>331398.5596</v>
      </c>
      <c r="J14" s="18">
        <f>J$3*Assumptions!$B33</f>
        <v>333722.3263</v>
      </c>
      <c r="K14" s="18">
        <f>K$3*Assumptions!$B33</f>
        <v>336062.3873</v>
      </c>
      <c r="L14" s="18">
        <f>L$3*Assumptions!$B33</f>
        <v>338418.8567</v>
      </c>
      <c r="M14" s="18">
        <f>M$3*Assumptions!$B33</f>
        <v>340791.8497</v>
      </c>
    </row>
    <row r="16">
      <c r="A16" s="15" t="s">
        <v>49</v>
      </c>
    </row>
    <row r="17">
      <c r="A17" s="2" t="s">
        <v>51</v>
      </c>
      <c r="B17" s="18">
        <f>B$4*Assumptions!$C29</f>
        <v>187200</v>
      </c>
      <c r="C17" s="18">
        <f>C$4*Assumptions!$C29</f>
        <v>190018.4832</v>
      </c>
      <c r="D17" s="18">
        <f>D$4*Assumptions!$C29</f>
        <v>192879.4015</v>
      </c>
      <c r="E17" s="18">
        <f>E$4*Assumptions!$C29</f>
        <v>195783.3938</v>
      </c>
      <c r="F17" s="18">
        <f>F$4*Assumptions!$C29</f>
        <v>198731.1085</v>
      </c>
      <c r="G17" s="18">
        <f>G$4*Assumptions!$C29</f>
        <v>201723.2041</v>
      </c>
      <c r="H17" s="18">
        <f>H$4*Assumptions!$C29</f>
        <v>204760.3487</v>
      </c>
      <c r="I17" s="18">
        <f>I$4*Assumptions!$C29</f>
        <v>207843.2205</v>
      </c>
      <c r="J17" s="18">
        <f>J$4*Assumptions!$C29</f>
        <v>210972.508</v>
      </c>
      <c r="K17" s="18">
        <f>K$4*Assumptions!$C29</f>
        <v>214148.9101</v>
      </c>
      <c r="L17" s="18">
        <f>L$4*Assumptions!$C29</f>
        <v>217373.1361</v>
      </c>
      <c r="M17" s="18">
        <f>M$4*Assumptions!$C29</f>
        <v>220645.906</v>
      </c>
    </row>
    <row r="18">
      <c r="A18" s="2" t="s">
        <v>52</v>
      </c>
      <c r="B18" s="18">
        <f>B$4*Assumptions!$C30</f>
        <v>187200</v>
      </c>
      <c r="C18" s="18">
        <f>C$4*Assumptions!$C30</f>
        <v>190018.4832</v>
      </c>
      <c r="D18" s="18">
        <f>D$4*Assumptions!$C30</f>
        <v>192879.4015</v>
      </c>
      <c r="E18" s="18">
        <f>E$4*Assumptions!$C30</f>
        <v>195783.3938</v>
      </c>
      <c r="F18" s="18">
        <f>F$4*Assumptions!$C30</f>
        <v>198731.1085</v>
      </c>
      <c r="G18" s="18">
        <f>G$4*Assumptions!$C30</f>
        <v>201723.2041</v>
      </c>
      <c r="H18" s="18">
        <f>H$4*Assumptions!$C30</f>
        <v>204760.3487</v>
      </c>
      <c r="I18" s="18">
        <f>I$4*Assumptions!$C30</f>
        <v>207843.2205</v>
      </c>
      <c r="J18" s="18">
        <f>J$4*Assumptions!$C30</f>
        <v>210972.508</v>
      </c>
      <c r="K18" s="18">
        <f>K$4*Assumptions!$C30</f>
        <v>214148.9101</v>
      </c>
      <c r="L18" s="18">
        <f>L$4*Assumptions!$C30</f>
        <v>217373.1361</v>
      </c>
      <c r="M18" s="18">
        <f>M$4*Assumptions!$C30</f>
        <v>220645.906</v>
      </c>
    </row>
    <row r="19">
      <c r="A19" s="2" t="s">
        <v>53</v>
      </c>
      <c r="B19" s="18">
        <f>B$4*Assumptions!$C31</f>
        <v>187200</v>
      </c>
      <c r="C19" s="18">
        <f>C$4*Assumptions!$C31</f>
        <v>190018.4832</v>
      </c>
      <c r="D19" s="18">
        <f>D$4*Assumptions!$C31</f>
        <v>192879.4015</v>
      </c>
      <c r="E19" s="18">
        <f>E$4*Assumptions!$C31</f>
        <v>195783.3938</v>
      </c>
      <c r="F19" s="18">
        <f>F$4*Assumptions!$C31</f>
        <v>198731.1085</v>
      </c>
      <c r="G19" s="18">
        <f>G$4*Assumptions!$C31</f>
        <v>201723.2041</v>
      </c>
      <c r="H19" s="18">
        <f>H$4*Assumptions!$C31</f>
        <v>204760.3487</v>
      </c>
      <c r="I19" s="18">
        <f>I$4*Assumptions!$C31</f>
        <v>207843.2205</v>
      </c>
      <c r="J19" s="18">
        <f>J$4*Assumptions!$C31</f>
        <v>210972.508</v>
      </c>
      <c r="K19" s="18">
        <f>K$4*Assumptions!$C31</f>
        <v>214148.9101</v>
      </c>
      <c r="L19" s="18">
        <f>L$4*Assumptions!$C31</f>
        <v>217373.1361</v>
      </c>
      <c r="M19" s="18">
        <f>M$4*Assumptions!$C31</f>
        <v>220645.906</v>
      </c>
    </row>
    <row r="20">
      <c r="A20" s="2" t="s">
        <v>54</v>
      </c>
      <c r="B20" s="18">
        <f>B$4*Assumptions!$C32</f>
        <v>187200</v>
      </c>
      <c r="C20" s="18">
        <f>C$4*Assumptions!$C32</f>
        <v>190018.4832</v>
      </c>
      <c r="D20" s="18">
        <f>D$4*Assumptions!$C32</f>
        <v>192879.4015</v>
      </c>
      <c r="E20" s="18">
        <f>E$4*Assumptions!$C32</f>
        <v>195783.3938</v>
      </c>
      <c r="F20" s="18">
        <f>F$4*Assumptions!$C32</f>
        <v>198731.1085</v>
      </c>
      <c r="G20" s="18">
        <f>G$4*Assumptions!$C32</f>
        <v>201723.2041</v>
      </c>
      <c r="H20" s="18">
        <f>H$4*Assumptions!$C32</f>
        <v>204760.3487</v>
      </c>
      <c r="I20" s="18">
        <f>I$4*Assumptions!$C32</f>
        <v>207843.2205</v>
      </c>
      <c r="J20" s="18">
        <f>J$4*Assumptions!$C32</f>
        <v>210972.508</v>
      </c>
      <c r="K20" s="18">
        <f>K$4*Assumptions!$C32</f>
        <v>214148.9101</v>
      </c>
      <c r="L20" s="18">
        <f>L$4*Assumptions!$C32</f>
        <v>217373.1361</v>
      </c>
      <c r="M20" s="18">
        <f>M$4*Assumptions!$C32</f>
        <v>220645.906</v>
      </c>
    </row>
    <row r="21">
      <c r="A21" s="2" t="s">
        <v>55</v>
      </c>
      <c r="B21" s="18">
        <f>B$4*Assumptions!$C33</f>
        <v>187200</v>
      </c>
      <c r="C21" s="18">
        <f>C$4*Assumptions!$C33</f>
        <v>190018.4832</v>
      </c>
      <c r="D21" s="18">
        <f>D$4*Assumptions!$C33</f>
        <v>192879.4015</v>
      </c>
      <c r="E21" s="18">
        <f>E$4*Assumptions!$C33</f>
        <v>195783.3938</v>
      </c>
      <c r="F21" s="18">
        <f>F$4*Assumptions!$C33</f>
        <v>198731.1085</v>
      </c>
      <c r="G21" s="18">
        <f>G$4*Assumptions!$C33</f>
        <v>201723.2041</v>
      </c>
      <c r="H21" s="18">
        <f>H$4*Assumptions!$C33</f>
        <v>204760.3487</v>
      </c>
      <c r="I21" s="18">
        <f>I$4*Assumptions!$C33</f>
        <v>207843.2205</v>
      </c>
      <c r="J21" s="18">
        <f>J$4*Assumptions!$C33</f>
        <v>210972.508</v>
      </c>
      <c r="K21" s="18">
        <f>K$4*Assumptions!$C33</f>
        <v>214148.9101</v>
      </c>
      <c r="L21" s="18">
        <f>L$4*Assumptions!$C33</f>
        <v>217373.1361</v>
      </c>
      <c r="M21" s="18">
        <f>M$4*Assumptions!$C33</f>
        <v>220645.906</v>
      </c>
    </row>
    <row r="23">
      <c r="A23" s="15" t="s">
        <v>50</v>
      </c>
    </row>
    <row r="24">
      <c r="A24" s="2" t="s">
        <v>51</v>
      </c>
      <c r="B24" s="18">
        <f>B$5*Assumptions!$D29</f>
        <v>211750</v>
      </c>
      <c r="C24" s="18">
        <f>C$5*Assumptions!$D29</f>
        <v>214724.0288</v>
      </c>
      <c r="D24" s="18">
        <f>D$5*Assumptions!$D29</f>
        <v>217739.8277</v>
      </c>
      <c r="E24" s="18">
        <f>E$5*Assumptions!$D29</f>
        <v>220797.9836</v>
      </c>
      <c r="F24" s="18">
        <f>F$5*Assumptions!$D29</f>
        <v>223899.0913</v>
      </c>
      <c r="G24" s="18">
        <f>G$5*Assumptions!$D29</f>
        <v>227043.754</v>
      </c>
      <c r="H24" s="18">
        <f>H$5*Assumptions!$D29</f>
        <v>230232.5836</v>
      </c>
      <c r="I24" s="18">
        <f>I$5*Assumptions!$D29</f>
        <v>233466.2002</v>
      </c>
      <c r="J24" s="18">
        <f>J$5*Assumptions!$D29</f>
        <v>236745.233</v>
      </c>
      <c r="K24" s="18">
        <f>K$5*Assumptions!$D29</f>
        <v>240070.3198</v>
      </c>
      <c r="L24" s="18">
        <f>L$5*Assumptions!$D29</f>
        <v>243442.1074</v>
      </c>
      <c r="M24" s="18">
        <f>M$5*Assumptions!$D29</f>
        <v>246861.2518</v>
      </c>
    </row>
    <row r="25">
      <c r="A25" s="2" t="s">
        <v>52</v>
      </c>
      <c r="B25" s="18">
        <f>B$5*Assumptions!$D30</f>
        <v>169400</v>
      </c>
      <c r="C25" s="18">
        <f>C$5*Assumptions!$D30</f>
        <v>171779.223</v>
      </c>
      <c r="D25" s="18">
        <f>D$5*Assumptions!$D30</f>
        <v>174191.8622</v>
      </c>
      <c r="E25" s="18">
        <f>E$5*Assumptions!$D30</f>
        <v>176638.3869</v>
      </c>
      <c r="F25" s="18">
        <f>F$5*Assumptions!$D30</f>
        <v>179119.273</v>
      </c>
      <c r="G25" s="18">
        <f>G$5*Assumptions!$D30</f>
        <v>181635.0032</v>
      </c>
      <c r="H25" s="18">
        <f>H$5*Assumptions!$D30</f>
        <v>184186.0668</v>
      </c>
      <c r="I25" s="18">
        <f>I$5*Assumptions!$D30</f>
        <v>186772.9602</v>
      </c>
      <c r="J25" s="18">
        <f>J$5*Assumptions!$D30</f>
        <v>189396.1864</v>
      </c>
      <c r="K25" s="18">
        <f>K$5*Assumptions!$D30</f>
        <v>192056.2558</v>
      </c>
      <c r="L25" s="18">
        <f>L$5*Assumptions!$D30</f>
        <v>194753.6859</v>
      </c>
      <c r="M25" s="18">
        <f>M$5*Assumptions!$D30</f>
        <v>197489.0014</v>
      </c>
    </row>
    <row r="26">
      <c r="A26" s="2" t="s">
        <v>53</v>
      </c>
      <c r="B26" s="18">
        <f>B$5*Assumptions!$D31</f>
        <v>30250</v>
      </c>
      <c r="C26" s="18">
        <f>C$5*Assumptions!$D31</f>
        <v>30674.86125</v>
      </c>
      <c r="D26" s="18">
        <f>D$5*Assumptions!$D31</f>
        <v>31105.68968</v>
      </c>
      <c r="E26" s="18">
        <f>E$5*Assumptions!$D31</f>
        <v>31542.56909</v>
      </c>
      <c r="F26" s="18">
        <f>F$5*Assumptions!$D31</f>
        <v>31985.58447</v>
      </c>
      <c r="G26" s="18">
        <f>G$5*Assumptions!$D31</f>
        <v>32434.822</v>
      </c>
      <c r="H26" s="18">
        <f>H$5*Assumptions!$D31</f>
        <v>32890.36908</v>
      </c>
      <c r="I26" s="18">
        <f>I$5*Assumptions!$D31</f>
        <v>33352.31431</v>
      </c>
      <c r="J26" s="18">
        <f>J$5*Assumptions!$D31</f>
        <v>33820.74757</v>
      </c>
      <c r="K26" s="18">
        <f>K$5*Assumptions!$D31</f>
        <v>34295.75997</v>
      </c>
      <c r="L26" s="18">
        <f>L$5*Assumptions!$D31</f>
        <v>34777.44392</v>
      </c>
      <c r="M26" s="18">
        <f>M$5*Assumptions!$D31</f>
        <v>35265.89312</v>
      </c>
    </row>
    <row r="27">
      <c r="A27" s="2" t="s">
        <v>54</v>
      </c>
      <c r="B27" s="18">
        <f>B$5*Assumptions!$D32</f>
        <v>72600</v>
      </c>
      <c r="C27" s="18">
        <f>C$5*Assumptions!$D32</f>
        <v>73619.667</v>
      </c>
      <c r="D27" s="18">
        <f>D$5*Assumptions!$D32</f>
        <v>74653.65522</v>
      </c>
      <c r="E27" s="18">
        <f>E$5*Assumptions!$D32</f>
        <v>75702.16581</v>
      </c>
      <c r="F27" s="18">
        <f>F$5*Assumptions!$D32</f>
        <v>76765.40273</v>
      </c>
      <c r="G27" s="18">
        <f>G$5*Assumptions!$D32</f>
        <v>77843.57281</v>
      </c>
      <c r="H27" s="18">
        <f>H$5*Assumptions!$D32</f>
        <v>78936.88579</v>
      </c>
      <c r="I27" s="18">
        <f>I$5*Assumptions!$D32</f>
        <v>80045.55435</v>
      </c>
      <c r="J27" s="18">
        <f>J$5*Assumptions!$D32</f>
        <v>81169.79416</v>
      </c>
      <c r="K27" s="18">
        <f>K$5*Assumptions!$D32</f>
        <v>82309.82392</v>
      </c>
      <c r="L27" s="18">
        <f>L$5*Assumptions!$D32</f>
        <v>83465.8654</v>
      </c>
      <c r="M27" s="18">
        <f>M$5*Assumptions!$D32</f>
        <v>84638.14348</v>
      </c>
    </row>
    <row r="28">
      <c r="A28" s="2" t="s">
        <v>55</v>
      </c>
      <c r="B28" s="18">
        <f>B$5*Assumptions!$D33</f>
        <v>121000</v>
      </c>
      <c r="C28" s="18">
        <f>C$5*Assumptions!$D33</f>
        <v>122699.445</v>
      </c>
      <c r="D28" s="18">
        <f>D$5*Assumptions!$D33</f>
        <v>124422.7587</v>
      </c>
      <c r="E28" s="18">
        <f>E$5*Assumptions!$D33</f>
        <v>126170.2764</v>
      </c>
      <c r="F28" s="18">
        <f>F$5*Assumptions!$D33</f>
        <v>127942.3379</v>
      </c>
      <c r="G28" s="18">
        <f>G$5*Assumptions!$D33</f>
        <v>129739.288</v>
      </c>
      <c r="H28" s="18">
        <f>H$5*Assumptions!$D33</f>
        <v>131561.4763</v>
      </c>
      <c r="I28" s="18">
        <f>I$5*Assumptions!$D33</f>
        <v>133409.2573</v>
      </c>
      <c r="J28" s="18">
        <f>J$5*Assumptions!$D33</f>
        <v>135282.9903</v>
      </c>
      <c r="K28" s="18">
        <f>K$5*Assumptions!$D33</f>
        <v>137183.0399</v>
      </c>
      <c r="L28" s="18">
        <f>L$5*Assumptions!$D33</f>
        <v>139109.7757</v>
      </c>
      <c r="M28" s="18">
        <f>M$5*Assumptions!$D33</f>
        <v>141063.5725</v>
      </c>
    </row>
    <row r="30">
      <c r="A30" s="15" t="s">
        <v>77</v>
      </c>
    </row>
    <row r="31">
      <c r="A31" s="15" t="s">
        <v>48</v>
      </c>
    </row>
    <row r="32">
      <c r="A32" s="11" t="s">
        <v>51</v>
      </c>
      <c r="B32" s="18">
        <f>B10*(1-Assumptions!$B36)</f>
        <v>206560.8</v>
      </c>
      <c r="C32" s="18">
        <f>C10*(1-Assumptions!$B36)</f>
        <v>208009.2043</v>
      </c>
      <c r="D32" s="18">
        <f>D10*(1-Assumptions!$B36)</f>
        <v>209467.7649</v>
      </c>
      <c r="E32" s="18">
        <f>E10*(1-Assumptions!$B36)</f>
        <v>210936.5528</v>
      </c>
      <c r="F32" s="18">
        <f>F10*(1-Assumptions!$B36)</f>
        <v>212415.6399</v>
      </c>
      <c r="G32" s="18">
        <f>G10*(1-Assumptions!$B36)</f>
        <v>213905.0984</v>
      </c>
      <c r="H32" s="18">
        <f>H10*(1-Assumptions!$B36)</f>
        <v>215405.001</v>
      </c>
      <c r="I32" s="18">
        <f>I10*(1-Assumptions!$B36)</f>
        <v>216915.4208</v>
      </c>
      <c r="J32" s="18">
        <f>J10*(1-Assumptions!$B36)</f>
        <v>218436.4318</v>
      </c>
      <c r="K32" s="18">
        <f>K10*(1-Assumptions!$B36)</f>
        <v>219968.108</v>
      </c>
      <c r="L32" s="18">
        <f>L10*(1-Assumptions!$B36)</f>
        <v>221510.5244</v>
      </c>
      <c r="M32" s="18">
        <f>M10*(1-Assumptions!$B36)</f>
        <v>223063.7562</v>
      </c>
    </row>
    <row r="33">
      <c r="A33" s="11" t="s">
        <v>52</v>
      </c>
      <c r="B33" s="18">
        <f>B11*(1-Assumptions!$B37)</f>
        <v>143445</v>
      </c>
      <c r="C33" s="18">
        <f>C11*(1-Assumptions!$B37)</f>
        <v>144450.8363</v>
      </c>
      <c r="D33" s="18">
        <f>D11*(1-Assumptions!$B37)</f>
        <v>145463.7256</v>
      </c>
      <c r="E33" s="18">
        <f>E11*(1-Assumptions!$B37)</f>
        <v>146483.7172</v>
      </c>
      <c r="F33" s="18">
        <f>F11*(1-Assumptions!$B37)</f>
        <v>147510.8611</v>
      </c>
      <c r="G33" s="18">
        <f>G11*(1-Assumptions!$B37)</f>
        <v>148545.2072</v>
      </c>
      <c r="H33" s="18">
        <f>H11*(1-Assumptions!$B37)</f>
        <v>149586.8062</v>
      </c>
      <c r="I33" s="18">
        <f>I11*(1-Assumptions!$B37)</f>
        <v>150635.7089</v>
      </c>
      <c r="J33" s="18">
        <f>J11*(1-Assumptions!$B37)</f>
        <v>151691.9665</v>
      </c>
      <c r="K33" s="18">
        <f>K11*(1-Assumptions!$B37)</f>
        <v>152755.6306</v>
      </c>
      <c r="L33" s="18">
        <f>L11*(1-Assumptions!$B37)</f>
        <v>153826.7531</v>
      </c>
      <c r="M33" s="18">
        <f>M11*(1-Assumptions!$B37)</f>
        <v>154905.3862</v>
      </c>
    </row>
    <row r="34">
      <c r="A34" s="11" t="s">
        <v>53</v>
      </c>
      <c r="B34" s="18">
        <f>B12*(1-Assumptions!$B38)</f>
        <v>47528.11</v>
      </c>
      <c r="C34" s="18">
        <f>C12*(1-Assumptions!$B38)</f>
        <v>47861.37711</v>
      </c>
      <c r="D34" s="18">
        <f>D12*(1-Assumptions!$B38)</f>
        <v>48196.98108</v>
      </c>
      <c r="E34" s="18">
        <f>E12*(1-Assumptions!$B38)</f>
        <v>48534.93831</v>
      </c>
      <c r="F34" s="18">
        <f>F12*(1-Assumptions!$B38)</f>
        <v>48875.2653</v>
      </c>
      <c r="G34" s="18">
        <f>G12*(1-Assumptions!$B38)</f>
        <v>49217.97866</v>
      </c>
      <c r="H34" s="18">
        <f>H12*(1-Assumptions!$B38)</f>
        <v>49563.09513</v>
      </c>
      <c r="I34" s="18">
        <f>I12*(1-Assumptions!$B38)</f>
        <v>49910.63155</v>
      </c>
      <c r="J34" s="18">
        <f>J12*(1-Assumptions!$B38)</f>
        <v>50260.6049</v>
      </c>
      <c r="K34" s="18">
        <f>K12*(1-Assumptions!$B38)</f>
        <v>50613.03226</v>
      </c>
      <c r="L34" s="18">
        <f>L12*(1-Assumptions!$B38)</f>
        <v>50967.93084</v>
      </c>
      <c r="M34" s="18">
        <f>M12*(1-Assumptions!$B38)</f>
        <v>51325.31798</v>
      </c>
    </row>
    <row r="35">
      <c r="A35" s="11" t="s">
        <v>54</v>
      </c>
      <c r="B35" s="18">
        <f>B13*(1-Assumptions!$B39)</f>
        <v>69809.9</v>
      </c>
      <c r="C35" s="18">
        <f>C13*(1-Assumptions!$B39)</f>
        <v>70299.40702</v>
      </c>
      <c r="D35" s="18">
        <f>D13*(1-Assumptions!$B39)</f>
        <v>70792.34646</v>
      </c>
      <c r="E35" s="18">
        <f>E13*(1-Assumptions!$B39)</f>
        <v>71288.74239</v>
      </c>
      <c r="F35" s="18">
        <f>F13*(1-Assumptions!$B39)</f>
        <v>71788.61906</v>
      </c>
      <c r="G35" s="18">
        <f>G13*(1-Assumptions!$B39)</f>
        <v>72292.00085</v>
      </c>
      <c r="H35" s="18">
        <f>H13*(1-Assumptions!$B39)</f>
        <v>72798.91236</v>
      </c>
      <c r="I35" s="18">
        <f>I13*(1-Assumptions!$B39)</f>
        <v>73309.37834</v>
      </c>
      <c r="J35" s="18">
        <f>J13*(1-Assumptions!$B39)</f>
        <v>73823.4237</v>
      </c>
      <c r="K35" s="18">
        <f>K13*(1-Assumptions!$B39)</f>
        <v>74341.07354</v>
      </c>
      <c r="L35" s="18">
        <f>L13*(1-Assumptions!$B39)</f>
        <v>74862.35315</v>
      </c>
      <c r="M35" s="18">
        <f>M13*(1-Assumptions!$B39)</f>
        <v>75387.28797</v>
      </c>
    </row>
    <row r="36">
      <c r="A36" s="11" t="s">
        <v>55</v>
      </c>
      <c r="B36" s="18">
        <f>B14*(1-Assumptions!$B40)</f>
        <v>220905.3</v>
      </c>
      <c r="C36" s="18">
        <f>C14*(1-Assumptions!$B40)</f>
        <v>222454.288</v>
      </c>
      <c r="D36" s="18">
        <f>D14*(1-Assumptions!$B40)</f>
        <v>224014.1374</v>
      </c>
      <c r="E36" s="18">
        <f>E14*(1-Assumptions!$B40)</f>
        <v>225584.9246</v>
      </c>
      <c r="F36" s="18">
        <f>F14*(1-Assumptions!$B40)</f>
        <v>227166.7261</v>
      </c>
      <c r="G36" s="18">
        <f>G14*(1-Assumptions!$B40)</f>
        <v>228759.6191</v>
      </c>
      <c r="H36" s="18">
        <f>H14*(1-Assumptions!$B40)</f>
        <v>230363.6816</v>
      </c>
      <c r="I36" s="18">
        <f>I14*(1-Assumptions!$B40)</f>
        <v>231978.9917</v>
      </c>
      <c r="J36" s="18">
        <f>J14*(1-Assumptions!$B40)</f>
        <v>233605.6284</v>
      </c>
      <c r="K36" s="18">
        <f>K14*(1-Assumptions!$B40)</f>
        <v>235243.6711</v>
      </c>
      <c r="L36" s="18">
        <f>L14*(1-Assumptions!$B40)</f>
        <v>236893.1997</v>
      </c>
      <c r="M36" s="18">
        <f>M14*(1-Assumptions!$B40)</f>
        <v>238554.2948</v>
      </c>
    </row>
    <row r="37">
      <c r="A37" s="11" t="s">
        <v>75</v>
      </c>
      <c r="B37" s="18">
        <f t="shared" ref="B37:M37" si="2">SUM(B32:B36)</f>
        <v>688249.11</v>
      </c>
      <c r="C37" s="18">
        <f t="shared" si="2"/>
        <v>693075.1128</v>
      </c>
      <c r="D37" s="18">
        <f t="shared" si="2"/>
        <v>697934.9554</v>
      </c>
      <c r="E37" s="18">
        <f t="shared" si="2"/>
        <v>702828.8754</v>
      </c>
      <c r="F37" s="18">
        <f t="shared" si="2"/>
        <v>707757.1114</v>
      </c>
      <c r="G37" s="18">
        <f t="shared" si="2"/>
        <v>712719.9043</v>
      </c>
      <c r="H37" s="18">
        <f t="shared" si="2"/>
        <v>717717.4963</v>
      </c>
      <c r="I37" s="18">
        <f t="shared" si="2"/>
        <v>722750.1313</v>
      </c>
      <c r="J37" s="18">
        <f t="shared" si="2"/>
        <v>727818.0553</v>
      </c>
      <c r="K37" s="18">
        <f t="shared" si="2"/>
        <v>732921.5155</v>
      </c>
      <c r="L37" s="18">
        <f t="shared" si="2"/>
        <v>738060.7611</v>
      </c>
      <c r="M37" s="18">
        <f t="shared" si="2"/>
        <v>743236.0432</v>
      </c>
    </row>
    <row r="38">
      <c r="A38" s="11"/>
    </row>
    <row r="39">
      <c r="A39" s="15" t="s">
        <v>49</v>
      </c>
    </row>
    <row r="40">
      <c r="A40" s="2" t="s">
        <v>51</v>
      </c>
      <c r="B40" s="18">
        <f>B17*(1-Assumptions!$C36)</f>
        <v>127296</v>
      </c>
      <c r="C40" s="18">
        <f>C17*(1-Assumptions!$C36)</f>
        <v>129212.5686</v>
      </c>
      <c r="D40" s="18">
        <f>D17*(1-Assumptions!$C36)</f>
        <v>131157.993</v>
      </c>
      <c r="E40" s="18">
        <f>E17*(1-Assumptions!$C36)</f>
        <v>133132.7078</v>
      </c>
      <c r="F40" s="18">
        <f>F17*(1-Assumptions!$C36)</f>
        <v>135137.1538</v>
      </c>
      <c r="G40" s="18">
        <f>G17*(1-Assumptions!$C36)</f>
        <v>137171.7788</v>
      </c>
      <c r="H40" s="18">
        <f>H17*(1-Assumptions!$C36)</f>
        <v>139237.0371</v>
      </c>
      <c r="I40" s="18">
        <f>I17*(1-Assumptions!$C36)</f>
        <v>141333.3899</v>
      </c>
      <c r="J40" s="18">
        <f>J17*(1-Assumptions!$C36)</f>
        <v>143461.3054</v>
      </c>
      <c r="K40" s="18">
        <f>K17*(1-Assumptions!$C36)</f>
        <v>145621.2589</v>
      </c>
      <c r="L40" s="18">
        <f>L17*(1-Assumptions!$C36)</f>
        <v>147813.7325</v>
      </c>
      <c r="M40" s="18">
        <f>M17*(1-Assumptions!$C36)</f>
        <v>150039.2161</v>
      </c>
    </row>
    <row r="41">
      <c r="A41" s="2" t="s">
        <v>52</v>
      </c>
      <c r="B41" s="18">
        <f>B18*(1-Assumptions!$C37)</f>
        <v>121680</v>
      </c>
      <c r="C41" s="18">
        <f>C18*(1-Assumptions!$C37)</f>
        <v>123512.0141</v>
      </c>
      <c r="D41" s="18">
        <f>D18*(1-Assumptions!$C37)</f>
        <v>125371.611</v>
      </c>
      <c r="E41" s="18">
        <f>E18*(1-Assumptions!$C37)</f>
        <v>127259.2059</v>
      </c>
      <c r="F41" s="18">
        <f>F18*(1-Assumptions!$C37)</f>
        <v>129175.2205</v>
      </c>
      <c r="G41" s="18">
        <f>G18*(1-Assumptions!$C37)</f>
        <v>131120.0827</v>
      </c>
      <c r="H41" s="18">
        <f>H18*(1-Assumptions!$C37)</f>
        <v>133094.2266</v>
      </c>
      <c r="I41" s="18">
        <f>I18*(1-Assumptions!$C37)</f>
        <v>135098.0933</v>
      </c>
      <c r="J41" s="18">
        <f>J18*(1-Assumptions!$C37)</f>
        <v>137132.1302</v>
      </c>
      <c r="K41" s="18">
        <f>K18*(1-Assumptions!$C37)</f>
        <v>139196.7915</v>
      </c>
      <c r="L41" s="18">
        <f>L18*(1-Assumptions!$C37)</f>
        <v>141292.5384</v>
      </c>
      <c r="M41" s="18">
        <f>M18*(1-Assumptions!$C37)</f>
        <v>143419.8389</v>
      </c>
    </row>
    <row r="42">
      <c r="A42" s="2" t="s">
        <v>53</v>
      </c>
      <c r="B42" s="18">
        <f>B19*(1-Assumptions!$C38)</f>
        <v>116064</v>
      </c>
      <c r="C42" s="18">
        <f>C19*(1-Assumptions!$C38)</f>
        <v>117811.4596</v>
      </c>
      <c r="D42" s="18">
        <f>D19*(1-Assumptions!$C38)</f>
        <v>119585.2289</v>
      </c>
      <c r="E42" s="18">
        <f>E19*(1-Assumptions!$C38)</f>
        <v>121385.7041</v>
      </c>
      <c r="F42" s="18">
        <f>F19*(1-Assumptions!$C38)</f>
        <v>123213.2873</v>
      </c>
      <c r="G42" s="18">
        <f>G19*(1-Assumptions!$C38)</f>
        <v>125068.3865</v>
      </c>
      <c r="H42" s="18">
        <f>H19*(1-Assumptions!$C38)</f>
        <v>126951.4162</v>
      </c>
      <c r="I42" s="18">
        <f>I19*(1-Assumptions!$C38)</f>
        <v>128862.7967</v>
      </c>
      <c r="J42" s="18">
        <f>J19*(1-Assumptions!$C38)</f>
        <v>130802.955</v>
      </c>
      <c r="K42" s="18">
        <f>K19*(1-Assumptions!$C38)</f>
        <v>132772.3242</v>
      </c>
      <c r="L42" s="18">
        <f>L19*(1-Assumptions!$C38)</f>
        <v>134771.3444</v>
      </c>
      <c r="M42" s="18">
        <f>M19*(1-Assumptions!$C38)</f>
        <v>136800.4617</v>
      </c>
    </row>
    <row r="43">
      <c r="A43" s="2" t="s">
        <v>54</v>
      </c>
      <c r="B43" s="18">
        <f>B20*(1-Assumptions!$C39)</f>
        <v>125424</v>
      </c>
      <c r="C43" s="18">
        <f>C20*(1-Assumptions!$C39)</f>
        <v>127312.3837</v>
      </c>
      <c r="D43" s="18">
        <f>D20*(1-Assumptions!$C39)</f>
        <v>129229.199</v>
      </c>
      <c r="E43" s="18">
        <f>E20*(1-Assumptions!$C39)</f>
        <v>131174.8738</v>
      </c>
      <c r="F43" s="18">
        <f>F20*(1-Assumptions!$C39)</f>
        <v>133149.8427</v>
      </c>
      <c r="G43" s="18">
        <f>G20*(1-Assumptions!$C39)</f>
        <v>135154.5467</v>
      </c>
      <c r="H43" s="18">
        <f>H20*(1-Assumptions!$C39)</f>
        <v>137189.4336</v>
      </c>
      <c r="I43" s="18">
        <f>I20*(1-Assumptions!$C39)</f>
        <v>139254.9577</v>
      </c>
      <c r="J43" s="18">
        <f>J20*(1-Assumptions!$C39)</f>
        <v>141351.5804</v>
      </c>
      <c r="K43" s="18">
        <f>K20*(1-Assumptions!$C39)</f>
        <v>143479.7698</v>
      </c>
      <c r="L43" s="18">
        <f>L20*(1-Assumptions!$C39)</f>
        <v>145640.0012</v>
      </c>
      <c r="M43" s="18">
        <f>M20*(1-Assumptions!$C39)</f>
        <v>147832.757</v>
      </c>
    </row>
    <row r="44">
      <c r="A44" s="2" t="s">
        <v>55</v>
      </c>
      <c r="B44" s="18">
        <f>B21*(1-Assumptions!$C40)</f>
        <v>119808</v>
      </c>
      <c r="C44" s="18">
        <f>C21*(1-Assumptions!$C40)</f>
        <v>121611.8292</v>
      </c>
      <c r="D44" s="18">
        <f>D21*(1-Assumptions!$C40)</f>
        <v>123442.8169</v>
      </c>
      <c r="E44" s="18">
        <f>E21*(1-Assumptions!$C40)</f>
        <v>125301.372</v>
      </c>
      <c r="F44" s="18">
        <f>F21*(1-Assumptions!$C40)</f>
        <v>127187.9095</v>
      </c>
      <c r="G44" s="18">
        <f>G21*(1-Assumptions!$C40)</f>
        <v>129102.8506</v>
      </c>
      <c r="H44" s="18">
        <f>H21*(1-Assumptions!$C40)</f>
        <v>131046.6231</v>
      </c>
      <c r="I44" s="18">
        <f>I21*(1-Assumptions!$C40)</f>
        <v>133019.6611</v>
      </c>
      <c r="J44" s="18">
        <f>J21*(1-Assumptions!$C40)</f>
        <v>135022.4051</v>
      </c>
      <c r="K44" s="18">
        <f>K21*(1-Assumptions!$C40)</f>
        <v>137055.3024</v>
      </c>
      <c r="L44" s="18">
        <f>L21*(1-Assumptions!$C40)</f>
        <v>139118.8071</v>
      </c>
      <c r="M44" s="18">
        <f>M21*(1-Assumptions!$C40)</f>
        <v>141213.3798</v>
      </c>
    </row>
    <row r="45">
      <c r="A45" s="11" t="s">
        <v>75</v>
      </c>
      <c r="B45" s="18">
        <f t="shared" ref="B45:M45" si="3">SUM(B40:B44)</f>
        <v>610272</v>
      </c>
      <c r="C45" s="18">
        <f t="shared" si="3"/>
        <v>619460.2552</v>
      </c>
      <c r="D45" s="18">
        <f t="shared" si="3"/>
        <v>628786.8488</v>
      </c>
      <c r="E45" s="18">
        <f t="shared" si="3"/>
        <v>638253.8636</v>
      </c>
      <c r="F45" s="18">
        <f t="shared" si="3"/>
        <v>647863.4138</v>
      </c>
      <c r="G45" s="18">
        <f t="shared" si="3"/>
        <v>657617.6454</v>
      </c>
      <c r="H45" s="18">
        <f t="shared" si="3"/>
        <v>667518.7366</v>
      </c>
      <c r="I45" s="18">
        <f t="shared" si="3"/>
        <v>677568.8987</v>
      </c>
      <c r="J45" s="18">
        <f t="shared" si="3"/>
        <v>687770.3761</v>
      </c>
      <c r="K45" s="18">
        <f t="shared" si="3"/>
        <v>698125.4468</v>
      </c>
      <c r="L45" s="18">
        <f t="shared" si="3"/>
        <v>708636.4236</v>
      </c>
      <c r="M45" s="18">
        <f t="shared" si="3"/>
        <v>719305.6536</v>
      </c>
    </row>
    <row r="46">
      <c r="A46" s="11"/>
    </row>
    <row r="47">
      <c r="A47" s="15" t="s">
        <v>50</v>
      </c>
    </row>
    <row r="48">
      <c r="A48" s="2" t="s">
        <v>51</v>
      </c>
      <c r="B48" s="18">
        <f>B24*(1-Assumptions!$D36)</f>
        <v>139755</v>
      </c>
      <c r="C48" s="18">
        <f>C24*(1-Assumptions!$D36)</f>
        <v>141717.859</v>
      </c>
      <c r="D48" s="18">
        <f>D24*(1-Assumptions!$D36)</f>
        <v>143708.2863</v>
      </c>
      <c r="E48" s="18">
        <f>E24*(1-Assumptions!$D36)</f>
        <v>145726.6692</v>
      </c>
      <c r="F48" s="18">
        <f>F24*(1-Assumptions!$D36)</f>
        <v>147773.4003</v>
      </c>
      <c r="G48" s="18">
        <f>G24*(1-Assumptions!$D36)</f>
        <v>149848.8777</v>
      </c>
      <c r="H48" s="18">
        <f>H24*(1-Assumptions!$D36)</f>
        <v>151953.5051</v>
      </c>
      <c r="I48" s="18">
        <f>I24*(1-Assumptions!$D36)</f>
        <v>154087.6921</v>
      </c>
      <c r="J48" s="18">
        <f>J24*(1-Assumptions!$D36)</f>
        <v>156251.8538</v>
      </c>
      <c r="K48" s="18">
        <f>K24*(1-Assumptions!$D36)</f>
        <v>158446.411</v>
      </c>
      <c r="L48" s="18">
        <f>L24*(1-Assumptions!$D36)</f>
        <v>160671.7909</v>
      </c>
      <c r="M48" s="18">
        <f>M24*(1-Assumptions!$D36)</f>
        <v>162928.4262</v>
      </c>
    </row>
    <row r="49">
      <c r="A49" s="2" t="s">
        <v>52</v>
      </c>
      <c r="B49" s="18">
        <f>B25*(1-Assumptions!$D37)</f>
        <v>115192</v>
      </c>
      <c r="C49" s="18">
        <f>C25*(1-Assumptions!$D37)</f>
        <v>116809.8716</v>
      </c>
      <c r="D49" s="18">
        <f>D25*(1-Assumptions!$D37)</f>
        <v>118450.4663</v>
      </c>
      <c r="E49" s="18">
        <f>E25*(1-Assumptions!$D37)</f>
        <v>120114.1031</v>
      </c>
      <c r="F49" s="18">
        <f>F25*(1-Assumptions!$D37)</f>
        <v>121801.1057</v>
      </c>
      <c r="G49" s="18">
        <f>G25*(1-Assumptions!$D37)</f>
        <v>123511.8022</v>
      </c>
      <c r="H49" s="18">
        <f>H25*(1-Assumptions!$D37)</f>
        <v>125246.5255</v>
      </c>
      <c r="I49" s="18">
        <f>I25*(1-Assumptions!$D37)</f>
        <v>127005.6129</v>
      </c>
      <c r="J49" s="18">
        <f>J25*(1-Assumptions!$D37)</f>
        <v>128789.4067</v>
      </c>
      <c r="K49" s="18">
        <f>K25*(1-Assumptions!$D37)</f>
        <v>130598.254</v>
      </c>
      <c r="L49" s="18">
        <f>L25*(1-Assumptions!$D37)</f>
        <v>132432.5064</v>
      </c>
      <c r="M49" s="18">
        <f>M25*(1-Assumptions!$D37)</f>
        <v>134292.521</v>
      </c>
    </row>
    <row r="50">
      <c r="A50" s="2" t="s">
        <v>53</v>
      </c>
      <c r="B50" s="18">
        <f>B26*(1-Assumptions!$D38)</f>
        <v>21175</v>
      </c>
      <c r="C50" s="18">
        <f>C26*(1-Assumptions!$D38)</f>
        <v>21472.40288</v>
      </c>
      <c r="D50" s="18">
        <f>D26*(1-Assumptions!$D38)</f>
        <v>21773.98277</v>
      </c>
      <c r="E50" s="18">
        <f>E26*(1-Assumptions!$D38)</f>
        <v>22079.79836</v>
      </c>
      <c r="F50" s="18">
        <f>F26*(1-Assumptions!$D38)</f>
        <v>22389.90913</v>
      </c>
      <c r="G50" s="18">
        <f>G26*(1-Assumptions!$D38)</f>
        <v>22704.3754</v>
      </c>
      <c r="H50" s="18">
        <f>H26*(1-Assumptions!$D38)</f>
        <v>23023.25836</v>
      </c>
      <c r="I50" s="18">
        <f>I26*(1-Assumptions!$D38)</f>
        <v>23346.62002</v>
      </c>
      <c r="J50" s="18">
        <f>J26*(1-Assumptions!$D38)</f>
        <v>23674.5233</v>
      </c>
      <c r="K50" s="18">
        <f>K26*(1-Assumptions!$D38)</f>
        <v>24007.03198</v>
      </c>
      <c r="L50" s="18">
        <f>L26*(1-Assumptions!$D38)</f>
        <v>24344.21074</v>
      </c>
      <c r="M50" s="18">
        <f>M26*(1-Assumptions!$D38)</f>
        <v>24686.12518</v>
      </c>
    </row>
    <row r="51">
      <c r="A51" s="2" t="s">
        <v>54</v>
      </c>
      <c r="B51" s="18">
        <f>B27*(1-Assumptions!$D39)</f>
        <v>48642</v>
      </c>
      <c r="C51" s="18">
        <f>C27*(1-Assumptions!$D39)</f>
        <v>49325.17689</v>
      </c>
      <c r="D51" s="18">
        <f>D27*(1-Assumptions!$D39)</f>
        <v>50017.949</v>
      </c>
      <c r="E51" s="18">
        <f>E27*(1-Assumptions!$D39)</f>
        <v>50720.45109</v>
      </c>
      <c r="F51" s="18">
        <f>F27*(1-Assumptions!$D39)</f>
        <v>51432.81983</v>
      </c>
      <c r="G51" s="18">
        <f>G27*(1-Assumptions!$D39)</f>
        <v>52155.19378</v>
      </c>
      <c r="H51" s="18">
        <f>H27*(1-Assumptions!$D39)</f>
        <v>52887.71348</v>
      </c>
      <c r="I51" s="18">
        <f>I27*(1-Assumptions!$D39)</f>
        <v>53630.52142</v>
      </c>
      <c r="J51" s="18">
        <f>J27*(1-Assumptions!$D39)</f>
        <v>54383.76209</v>
      </c>
      <c r="K51" s="18">
        <f>K27*(1-Assumptions!$D39)</f>
        <v>55147.58203</v>
      </c>
      <c r="L51" s="18">
        <f>L27*(1-Assumptions!$D39)</f>
        <v>55922.12982</v>
      </c>
      <c r="M51" s="18">
        <f>M27*(1-Assumptions!$D39)</f>
        <v>56707.55613</v>
      </c>
    </row>
    <row r="52">
      <c r="A52" s="2" t="s">
        <v>55</v>
      </c>
      <c r="B52" s="18">
        <f>B28*(1-Assumptions!$D40)</f>
        <v>78650</v>
      </c>
      <c r="C52" s="18">
        <f>C28*(1-Assumptions!$D40)</f>
        <v>79754.63925</v>
      </c>
      <c r="D52" s="18">
        <f>D28*(1-Assumptions!$D40)</f>
        <v>80874.79316</v>
      </c>
      <c r="E52" s="18">
        <f>E28*(1-Assumptions!$D40)</f>
        <v>82010.67963</v>
      </c>
      <c r="F52" s="18">
        <f>F28*(1-Assumptions!$D40)</f>
        <v>83162.51962</v>
      </c>
      <c r="G52" s="18">
        <f>G28*(1-Assumptions!$D40)</f>
        <v>84330.53721</v>
      </c>
      <c r="H52" s="18">
        <f>H28*(1-Assumptions!$D40)</f>
        <v>85514.95961</v>
      </c>
      <c r="I52" s="18">
        <f>I28*(1-Assumptions!$D40)</f>
        <v>86716.01721</v>
      </c>
      <c r="J52" s="18">
        <f>J28*(1-Assumptions!$D40)</f>
        <v>87933.94368</v>
      </c>
      <c r="K52" s="18">
        <f>K28*(1-Assumptions!$D40)</f>
        <v>89168.97592</v>
      </c>
      <c r="L52" s="18">
        <f>L28*(1-Assumptions!$D40)</f>
        <v>90421.35418</v>
      </c>
      <c r="M52" s="18">
        <f>M28*(1-Assumptions!$D40)</f>
        <v>91691.3221</v>
      </c>
    </row>
    <row r="53">
      <c r="A53" s="11" t="s">
        <v>75</v>
      </c>
      <c r="B53" s="18">
        <f t="shared" ref="B53:M53" si="4">SUM(B48:B52)</f>
        <v>403414</v>
      </c>
      <c r="C53" s="18">
        <f t="shared" si="4"/>
        <v>409079.9496</v>
      </c>
      <c r="D53" s="18">
        <f t="shared" si="4"/>
        <v>414825.4775</v>
      </c>
      <c r="E53" s="18">
        <f t="shared" si="4"/>
        <v>420651.7014</v>
      </c>
      <c r="F53" s="18">
        <f t="shared" si="4"/>
        <v>426559.7545</v>
      </c>
      <c r="G53" s="18">
        <f t="shared" si="4"/>
        <v>432550.7863</v>
      </c>
      <c r="H53" s="18">
        <f t="shared" si="4"/>
        <v>438625.962</v>
      </c>
      <c r="I53" s="18">
        <f t="shared" si="4"/>
        <v>444786.4637</v>
      </c>
      <c r="J53" s="18">
        <f t="shared" si="4"/>
        <v>451033.4896</v>
      </c>
      <c r="K53" s="18">
        <f t="shared" si="4"/>
        <v>457368.2549</v>
      </c>
      <c r="L53" s="18">
        <f t="shared" si="4"/>
        <v>463791.9921</v>
      </c>
      <c r="M53" s="18">
        <f t="shared" si="4"/>
        <v>470305.9506</v>
      </c>
    </row>
    <row r="55">
      <c r="A55" s="15" t="s">
        <v>78</v>
      </c>
      <c r="B55" s="18">
        <f t="shared" ref="B55:M55" si="5">B53+B45+B37</f>
        <v>1701935.11</v>
      </c>
      <c r="C55" s="18">
        <f t="shared" si="5"/>
        <v>1721615.318</v>
      </c>
      <c r="D55" s="18">
        <f t="shared" si="5"/>
        <v>1741547.282</v>
      </c>
      <c r="E55" s="18">
        <f t="shared" si="5"/>
        <v>1761734.44</v>
      </c>
      <c r="F55" s="18">
        <f t="shared" si="5"/>
        <v>1782180.28</v>
      </c>
      <c r="G55" s="18">
        <f t="shared" si="5"/>
        <v>1802888.336</v>
      </c>
      <c r="H55" s="18">
        <f t="shared" si="5"/>
        <v>1823862.195</v>
      </c>
      <c r="I55" s="18">
        <f t="shared" si="5"/>
        <v>1845105.494</v>
      </c>
      <c r="J55" s="18">
        <f t="shared" si="5"/>
        <v>1866621.921</v>
      </c>
      <c r="K55" s="18">
        <f t="shared" si="5"/>
        <v>1888415.217</v>
      </c>
      <c r="L55" s="18">
        <f t="shared" si="5"/>
        <v>1910489.177</v>
      </c>
      <c r="M55" s="18">
        <f t="shared" si="5"/>
        <v>1932847.647</v>
      </c>
    </row>
    <row r="57">
      <c r="A57" s="15" t="s">
        <v>57</v>
      </c>
    </row>
    <row r="58">
      <c r="A58" s="11" t="s">
        <v>58</v>
      </c>
      <c r="B58" s="18">
        <f>Assumptions!$C43</f>
        <v>58000</v>
      </c>
      <c r="C58" s="18">
        <f>Assumptions!$C43</f>
        <v>58000</v>
      </c>
      <c r="D58" s="18">
        <f>Assumptions!$C43</f>
        <v>58000</v>
      </c>
      <c r="E58" s="18">
        <f>Assumptions!$C43</f>
        <v>58000</v>
      </c>
      <c r="F58" s="18">
        <f>Assumptions!$C43</f>
        <v>58000</v>
      </c>
      <c r="G58" s="18">
        <f>Assumptions!$C43</f>
        <v>58000</v>
      </c>
      <c r="H58" s="18">
        <f>Assumptions!$C43</f>
        <v>58000</v>
      </c>
      <c r="I58" s="18">
        <f>Assumptions!$C43</f>
        <v>58000</v>
      </c>
      <c r="J58" s="18">
        <f>Assumptions!$C43</f>
        <v>58000</v>
      </c>
      <c r="K58" s="18">
        <f>Assumptions!$C43</f>
        <v>58000</v>
      </c>
      <c r="L58" s="18">
        <f>Assumptions!$C43</f>
        <v>58000</v>
      </c>
      <c r="M58" s="18">
        <f>Assumptions!$C43</f>
        <v>58000</v>
      </c>
    </row>
    <row r="59">
      <c r="A59" s="11" t="s">
        <v>59</v>
      </c>
      <c r="B59" s="18">
        <f>Assumptions!$C44</f>
        <v>24000</v>
      </c>
      <c r="C59" s="18">
        <f>Assumptions!$C44</f>
        <v>24000</v>
      </c>
      <c r="D59" s="18">
        <f>Assumptions!$C44</f>
        <v>24000</v>
      </c>
      <c r="E59" s="18">
        <f>Assumptions!$C44</f>
        <v>24000</v>
      </c>
      <c r="F59" s="18">
        <f>Assumptions!$C44</f>
        <v>24000</v>
      </c>
      <c r="G59" s="18">
        <f>Assumptions!$C44</f>
        <v>24000</v>
      </c>
      <c r="H59" s="18">
        <f>Assumptions!$C44</f>
        <v>24000</v>
      </c>
      <c r="I59" s="18">
        <f>Assumptions!$C44</f>
        <v>24000</v>
      </c>
      <c r="J59" s="18">
        <f>Assumptions!$C44</f>
        <v>24000</v>
      </c>
      <c r="K59" s="18">
        <f>Assumptions!$C44</f>
        <v>24000</v>
      </c>
      <c r="L59" s="18">
        <f>Assumptions!$C44</f>
        <v>24000</v>
      </c>
      <c r="M59" s="18">
        <f>Assumptions!$C44</f>
        <v>24000</v>
      </c>
    </row>
    <row r="60">
      <c r="A60" s="11" t="s">
        <v>60</v>
      </c>
      <c r="B60" s="18">
        <f>Assumptions!$C45</f>
        <v>100000</v>
      </c>
      <c r="C60" s="18">
        <f>Assumptions!$C45</f>
        <v>100000</v>
      </c>
      <c r="D60" s="18">
        <f>Assumptions!$C45</f>
        <v>100000</v>
      </c>
      <c r="E60" s="18">
        <f>Assumptions!$C45</f>
        <v>100000</v>
      </c>
      <c r="F60" s="18">
        <f>Assumptions!$C45</f>
        <v>100000</v>
      </c>
      <c r="G60" s="18">
        <f>Assumptions!$C45</f>
        <v>100000</v>
      </c>
      <c r="H60" s="18">
        <f>Assumptions!$C45</f>
        <v>100000</v>
      </c>
      <c r="I60" s="18">
        <f>Assumptions!$C45</f>
        <v>100000</v>
      </c>
      <c r="J60" s="18">
        <f>Assumptions!$C45</f>
        <v>100000</v>
      </c>
      <c r="K60" s="18">
        <f>Assumptions!$C45</f>
        <v>100000</v>
      </c>
      <c r="L60" s="18">
        <f>Assumptions!$C45</f>
        <v>100000</v>
      </c>
      <c r="M60" s="18">
        <f>Assumptions!$C45</f>
        <v>100000</v>
      </c>
    </row>
    <row r="62">
      <c r="A62" s="15" t="s">
        <v>78</v>
      </c>
      <c r="B62" s="18">
        <f t="shared" ref="B62:M62" si="6">SUM(B58:B60)+B55</f>
        <v>1883935.11</v>
      </c>
      <c r="C62" s="18">
        <f t="shared" si="6"/>
        <v>1903615.318</v>
      </c>
      <c r="D62" s="18">
        <f t="shared" si="6"/>
        <v>1923547.282</v>
      </c>
      <c r="E62" s="18">
        <f t="shared" si="6"/>
        <v>1943734.44</v>
      </c>
      <c r="F62" s="18">
        <f t="shared" si="6"/>
        <v>1964180.28</v>
      </c>
      <c r="G62" s="18">
        <f t="shared" si="6"/>
        <v>1984888.336</v>
      </c>
      <c r="H62" s="18">
        <f t="shared" si="6"/>
        <v>2005862.195</v>
      </c>
      <c r="I62" s="18">
        <f t="shared" si="6"/>
        <v>2027105.494</v>
      </c>
      <c r="J62" s="18">
        <f t="shared" si="6"/>
        <v>2048621.921</v>
      </c>
      <c r="K62" s="18">
        <f t="shared" si="6"/>
        <v>2070415.217</v>
      </c>
      <c r="L62" s="18">
        <f t="shared" si="6"/>
        <v>2092489.177</v>
      </c>
      <c r="M62" s="18">
        <f t="shared" si="6"/>
        <v>2114847.647</v>
      </c>
    </row>
    <row r="64">
      <c r="A64" s="15" t="s">
        <v>79</v>
      </c>
      <c r="B64" s="18">
        <f t="shared" ref="B64:M64" si="7">B6-B62</f>
        <v>613364.89</v>
      </c>
      <c r="C64" s="18">
        <f t="shared" si="7"/>
        <v>622979.899</v>
      </c>
      <c r="D64" s="18">
        <f t="shared" si="7"/>
        <v>632721.6898</v>
      </c>
      <c r="E64" s="18">
        <f t="shared" si="7"/>
        <v>642592.0252</v>
      </c>
      <c r="F64" s="18">
        <f t="shared" si="7"/>
        <v>652592.6928</v>
      </c>
      <c r="G64" s="18">
        <f t="shared" si="7"/>
        <v>662725.5062</v>
      </c>
      <c r="H64" s="18">
        <f t="shared" si="7"/>
        <v>672992.3048</v>
      </c>
      <c r="I64" s="18">
        <f t="shared" si="7"/>
        <v>683394.9542</v>
      </c>
      <c r="J64" s="18">
        <f t="shared" si="7"/>
        <v>693935.3471</v>
      </c>
      <c r="K64" s="18">
        <f t="shared" si="7"/>
        <v>704615.4029</v>
      </c>
      <c r="L64" s="18">
        <f t="shared" si="7"/>
        <v>715437.0689</v>
      </c>
      <c r="M64" s="18">
        <f t="shared" si="7"/>
        <v>726402.3199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61</v>
      </c>
      <c r="C1" s="11" t="s">
        <v>62</v>
      </c>
      <c r="D1" s="11" t="s">
        <v>63</v>
      </c>
      <c r="E1" s="11" t="s">
        <v>64</v>
      </c>
      <c r="F1" s="11" t="s">
        <v>65</v>
      </c>
      <c r="G1" s="11" t="s">
        <v>66</v>
      </c>
      <c r="H1" s="11" t="s">
        <v>67</v>
      </c>
      <c r="I1" s="11" t="s">
        <v>68</v>
      </c>
      <c r="J1" s="11" t="s">
        <v>69</v>
      </c>
      <c r="K1" s="11" t="s">
        <v>70</v>
      </c>
      <c r="L1" s="11" t="s">
        <v>71</v>
      </c>
      <c r="M1" s="11" t="s">
        <v>72</v>
      </c>
    </row>
    <row r="2">
      <c r="A2" s="15" t="s">
        <v>74</v>
      </c>
    </row>
    <row r="3">
      <c r="A3" s="11" t="s">
        <v>48</v>
      </c>
      <c r="B3" s="18">
        <f>'Calcs-1'!B12*'Calcs-1'!B34</f>
        <v>540000</v>
      </c>
      <c r="C3" s="18">
        <f>'Calcs-1'!C12*'Calcs-1'!C34</f>
        <v>543244.32</v>
      </c>
      <c r="D3" s="18">
        <f>'Calcs-1'!D12*'Calcs-1'!D34</f>
        <v>546508.1319</v>
      </c>
      <c r="E3" s="18">
        <f>'Calcs-1'!E12*'Calcs-1'!E34</f>
        <v>549791.5527</v>
      </c>
      <c r="F3" s="18">
        <f>'Calcs-1'!F12*'Calcs-1'!F34</f>
        <v>553094.7004</v>
      </c>
      <c r="G3" s="18">
        <f>'Calcs-1'!G12*'Calcs-1'!G34</f>
        <v>556417.6933</v>
      </c>
      <c r="H3" s="18">
        <f>'Calcs-1'!H12*'Calcs-1'!H34</f>
        <v>559760.6508</v>
      </c>
      <c r="I3" s="18">
        <f>'Calcs-1'!I12*'Calcs-1'!I34</f>
        <v>563123.6928</v>
      </c>
      <c r="J3" s="18">
        <f>'Calcs-1'!J12*'Calcs-1'!J34</f>
        <v>566506.94</v>
      </c>
      <c r="K3" s="18">
        <f>'Calcs-1'!K12*'Calcs-1'!K34</f>
        <v>569910.5137</v>
      </c>
      <c r="L3" s="18">
        <f>'Calcs-1'!L12*'Calcs-1'!L34</f>
        <v>573334.536</v>
      </c>
      <c r="M3" s="18">
        <f>'Calcs-1'!M12*'Calcs-1'!M34</f>
        <v>576779.1299</v>
      </c>
    </row>
    <row r="4">
      <c r="A4" s="11" t="s">
        <v>49</v>
      </c>
      <c r="B4" s="18">
        <f>'Calcs-1'!B13*'Calcs-1'!B35</f>
        <v>500000</v>
      </c>
      <c r="C4" s="18">
        <f>'Calcs-1'!C13*'Calcs-1'!C35</f>
        <v>504510</v>
      </c>
      <c r="D4" s="18">
        <f>'Calcs-1'!D13*'Calcs-1'!D35</f>
        <v>509060.6802</v>
      </c>
      <c r="E4" s="18">
        <f>'Calcs-1'!E13*'Calcs-1'!E35</f>
        <v>513652.4075</v>
      </c>
      <c r="F4" s="18">
        <f>'Calcs-1'!F13*'Calcs-1'!F35</f>
        <v>518285.5523</v>
      </c>
      <c r="G4" s="18">
        <f>'Calcs-1'!G13*'Calcs-1'!G35</f>
        <v>522960.4879</v>
      </c>
      <c r="H4" s="18">
        <f>'Calcs-1'!H13*'Calcs-1'!H35</f>
        <v>527677.5915</v>
      </c>
      <c r="I4" s="18">
        <f>'Calcs-1'!I13*'Calcs-1'!I35</f>
        <v>532437.2434</v>
      </c>
      <c r="J4" s="18">
        <f>'Calcs-1'!J13*'Calcs-1'!J35</f>
        <v>537239.8273</v>
      </c>
      <c r="K4" s="18">
        <f>'Calcs-1'!K13*'Calcs-1'!K35</f>
        <v>542085.7306</v>
      </c>
      <c r="L4" s="18">
        <f>'Calcs-1'!L13*'Calcs-1'!L35</f>
        <v>546975.3439</v>
      </c>
      <c r="M4" s="18">
        <f>'Calcs-1'!M13*'Calcs-1'!M35</f>
        <v>551909.0615</v>
      </c>
    </row>
    <row r="5">
      <c r="A5" s="11" t="s">
        <v>50</v>
      </c>
      <c r="B5" s="18">
        <f>'Calcs-1'!B14*'Calcs-1'!B36</f>
        <v>225000</v>
      </c>
      <c r="C5" s="18">
        <f>'Calcs-1'!C14*'Calcs-1'!C36</f>
        <v>227706.075</v>
      </c>
      <c r="D5" s="18">
        <f>'Calcs-1'!D14*'Calcs-1'!D36</f>
        <v>230444.696</v>
      </c>
      <c r="E5" s="18">
        <f>'Calcs-1'!E14*'Calcs-1'!E36</f>
        <v>233216.2543</v>
      </c>
      <c r="F5" s="18">
        <f>'Calcs-1'!F14*'Calcs-1'!F36</f>
        <v>236021.1462</v>
      </c>
      <c r="G5" s="18">
        <f>'Calcs-1'!G14*'Calcs-1'!G36</f>
        <v>238859.7725</v>
      </c>
      <c r="H5" s="18">
        <f>'Calcs-1'!H14*'Calcs-1'!H36</f>
        <v>241732.539</v>
      </c>
      <c r="I5" s="18">
        <f>'Calcs-1'!I14*'Calcs-1'!I36</f>
        <v>244639.8563</v>
      </c>
      <c r="J5" s="18">
        <f>'Calcs-1'!J14*'Calcs-1'!J36</f>
        <v>247582.1398</v>
      </c>
      <c r="K5" s="18">
        <f>'Calcs-1'!K14*'Calcs-1'!K36</f>
        <v>250559.8102</v>
      </c>
      <c r="L5" s="18">
        <f>'Calcs-1'!L14*'Calcs-1'!L36</f>
        <v>253573.2931</v>
      </c>
      <c r="M5" s="18">
        <f>'Calcs-1'!M14*'Calcs-1'!M36</f>
        <v>256623.019</v>
      </c>
    </row>
    <row r="6">
      <c r="A6" s="15" t="s">
        <v>75</v>
      </c>
      <c r="B6" s="18">
        <f t="shared" ref="B6:M6" si="1">SUM(B3:B5)</f>
        <v>1265000</v>
      </c>
      <c r="C6" s="18">
        <f t="shared" si="1"/>
        <v>1275460.395</v>
      </c>
      <c r="D6" s="18">
        <f t="shared" si="1"/>
        <v>1286013.508</v>
      </c>
      <c r="E6" s="18">
        <f t="shared" si="1"/>
        <v>1296660.215</v>
      </c>
      <c r="F6" s="18">
        <f t="shared" si="1"/>
        <v>1307401.399</v>
      </c>
      <c r="G6" s="18">
        <f t="shared" si="1"/>
        <v>1318237.954</v>
      </c>
      <c r="H6" s="18">
        <f t="shared" si="1"/>
        <v>1329170.781</v>
      </c>
      <c r="I6" s="18">
        <f t="shared" si="1"/>
        <v>1340200.793</v>
      </c>
      <c r="J6" s="18">
        <f t="shared" si="1"/>
        <v>1351328.907</v>
      </c>
      <c r="K6" s="18">
        <f t="shared" si="1"/>
        <v>1362556.054</v>
      </c>
      <c r="L6" s="18">
        <f t="shared" si="1"/>
        <v>1373883.173</v>
      </c>
      <c r="M6" s="18">
        <f t="shared" si="1"/>
        <v>1385311.21</v>
      </c>
    </row>
    <row r="8">
      <c r="A8" s="15" t="s">
        <v>76</v>
      </c>
    </row>
    <row r="9">
      <c r="A9" s="15" t="s">
        <v>48</v>
      </c>
    </row>
    <row r="10">
      <c r="A10" s="11" t="s">
        <v>51</v>
      </c>
      <c r="B10" s="18">
        <f>B$3*Assumptions!$B29</f>
        <v>162000</v>
      </c>
      <c r="C10" s="18">
        <f>C$3*Assumptions!$B29</f>
        <v>162973.296</v>
      </c>
      <c r="D10" s="18">
        <f>D$3*Assumptions!$B29</f>
        <v>163952.4396</v>
      </c>
      <c r="E10" s="18">
        <f>E$3*Assumptions!$B29</f>
        <v>164937.4658</v>
      </c>
      <c r="F10" s="18">
        <f>F$3*Assumptions!$B29</f>
        <v>165928.4101</v>
      </c>
      <c r="G10" s="18">
        <f>G$3*Assumptions!$B29</f>
        <v>166925.308</v>
      </c>
      <c r="H10" s="18">
        <f>H$3*Assumptions!$B29</f>
        <v>167928.1953</v>
      </c>
      <c r="I10" s="18">
        <f>I$3*Assumptions!$B29</f>
        <v>168937.1078</v>
      </c>
      <c r="J10" s="18">
        <f>J$3*Assumptions!$B29</f>
        <v>169952.082</v>
      </c>
      <c r="K10" s="18">
        <f>K$3*Assumptions!$B29</f>
        <v>170973.1541</v>
      </c>
      <c r="L10" s="18">
        <f>L$3*Assumptions!$B29</f>
        <v>172000.3608</v>
      </c>
      <c r="M10" s="18">
        <f>M$3*Assumptions!$B29</f>
        <v>173033.739</v>
      </c>
    </row>
    <row r="11">
      <c r="A11" s="11" t="s">
        <v>52</v>
      </c>
      <c r="B11" s="18">
        <f>B$3*Assumptions!$B30</f>
        <v>108000</v>
      </c>
      <c r="C11" s="18">
        <f>C$3*Assumptions!$B30</f>
        <v>108648.864</v>
      </c>
      <c r="D11" s="18">
        <f>D$3*Assumptions!$B30</f>
        <v>109301.6264</v>
      </c>
      <c r="E11" s="18">
        <f>E$3*Assumptions!$B30</f>
        <v>109958.3105</v>
      </c>
      <c r="F11" s="18">
        <f>F$3*Assumptions!$B30</f>
        <v>110618.9401</v>
      </c>
      <c r="G11" s="18">
        <f>G$3*Assumptions!$B30</f>
        <v>111283.5387</v>
      </c>
      <c r="H11" s="18">
        <f>H$3*Assumptions!$B30</f>
        <v>111952.1302</v>
      </c>
      <c r="I11" s="18">
        <f>I$3*Assumptions!$B30</f>
        <v>112624.7386</v>
      </c>
      <c r="J11" s="18">
        <f>J$3*Assumptions!$B30</f>
        <v>113301.388</v>
      </c>
      <c r="K11" s="18">
        <f>K$3*Assumptions!$B30</f>
        <v>113982.1027</v>
      </c>
      <c r="L11" s="18">
        <f>L$3*Assumptions!$B30</f>
        <v>114666.9072</v>
      </c>
      <c r="M11" s="18">
        <f>M$3*Assumptions!$B30</f>
        <v>115355.826</v>
      </c>
    </row>
    <row r="12">
      <c r="A12" s="11" t="s">
        <v>53</v>
      </c>
      <c r="B12" s="18">
        <f>B$3*Assumptions!$B31</f>
        <v>37800</v>
      </c>
      <c r="C12" s="18">
        <f>C$3*Assumptions!$B31</f>
        <v>38027.1024</v>
      </c>
      <c r="D12" s="18">
        <f>D$3*Assumptions!$B31</f>
        <v>38255.56923</v>
      </c>
      <c r="E12" s="18">
        <f>E$3*Assumptions!$B31</f>
        <v>38485.40869</v>
      </c>
      <c r="F12" s="18">
        <f>F$3*Assumptions!$B31</f>
        <v>38716.62903</v>
      </c>
      <c r="G12" s="18">
        <f>G$3*Assumptions!$B31</f>
        <v>38949.23853</v>
      </c>
      <c r="H12" s="18">
        <f>H$3*Assumptions!$B31</f>
        <v>39183.24556</v>
      </c>
      <c r="I12" s="18">
        <f>I$3*Assumptions!$B31</f>
        <v>39418.6585</v>
      </c>
      <c r="J12" s="18">
        <f>J$3*Assumptions!$B31</f>
        <v>39655.4858</v>
      </c>
      <c r="K12" s="18">
        <f>K$3*Assumptions!$B31</f>
        <v>39893.73596</v>
      </c>
      <c r="L12" s="18">
        <f>L$3*Assumptions!$B31</f>
        <v>40133.41752</v>
      </c>
      <c r="M12" s="18">
        <f>M$3*Assumptions!$B31</f>
        <v>40374.5391</v>
      </c>
    </row>
    <row r="13">
      <c r="A13" s="11" t="s">
        <v>54</v>
      </c>
      <c r="B13" s="18">
        <f>B$3*Assumptions!$B32</f>
        <v>54000</v>
      </c>
      <c r="C13" s="18">
        <f>C$3*Assumptions!$B32</f>
        <v>54324.432</v>
      </c>
      <c r="D13" s="18">
        <f>D$3*Assumptions!$B32</f>
        <v>54650.81319</v>
      </c>
      <c r="E13" s="18">
        <f>E$3*Assumptions!$B32</f>
        <v>54979.15527</v>
      </c>
      <c r="F13" s="18">
        <f>F$3*Assumptions!$B32</f>
        <v>55309.47004</v>
      </c>
      <c r="G13" s="18">
        <f>G$3*Assumptions!$B32</f>
        <v>55641.76933</v>
      </c>
      <c r="H13" s="18">
        <f>H$3*Assumptions!$B32</f>
        <v>55976.06508</v>
      </c>
      <c r="I13" s="18">
        <f>I$3*Assumptions!$B32</f>
        <v>56312.36928</v>
      </c>
      <c r="J13" s="18">
        <f>J$3*Assumptions!$B32</f>
        <v>56650.694</v>
      </c>
      <c r="K13" s="18">
        <f>K$3*Assumptions!$B32</f>
        <v>56991.05137</v>
      </c>
      <c r="L13" s="18">
        <f>L$3*Assumptions!$B32</f>
        <v>57333.4536</v>
      </c>
      <c r="M13" s="18">
        <f>M$3*Assumptions!$B32</f>
        <v>57677.91299</v>
      </c>
    </row>
    <row r="14">
      <c r="A14" s="11" t="s">
        <v>55</v>
      </c>
      <c r="B14" s="18">
        <f>B$3*Assumptions!$B33</f>
        <v>178200</v>
      </c>
      <c r="C14" s="18">
        <f>C$3*Assumptions!$B33</f>
        <v>179270.6256</v>
      </c>
      <c r="D14" s="18">
        <f>D$3*Assumptions!$B33</f>
        <v>180347.6835</v>
      </c>
      <c r="E14" s="18">
        <f>E$3*Assumptions!$B33</f>
        <v>181431.2124</v>
      </c>
      <c r="F14" s="18">
        <f>F$3*Assumptions!$B33</f>
        <v>182521.2511</v>
      </c>
      <c r="G14" s="18">
        <f>G$3*Assumptions!$B33</f>
        <v>183617.8388</v>
      </c>
      <c r="H14" s="18">
        <f>H$3*Assumptions!$B33</f>
        <v>184721.0148</v>
      </c>
      <c r="I14" s="18">
        <f>I$3*Assumptions!$B33</f>
        <v>185830.8186</v>
      </c>
      <c r="J14" s="18">
        <f>J$3*Assumptions!$B33</f>
        <v>186947.2902</v>
      </c>
      <c r="K14" s="18">
        <f>K$3*Assumptions!$B33</f>
        <v>188070.4695</v>
      </c>
      <c r="L14" s="18">
        <f>L$3*Assumptions!$B33</f>
        <v>189200.3969</v>
      </c>
      <c r="M14" s="18">
        <f>M$3*Assumptions!$B33</f>
        <v>190337.1129</v>
      </c>
    </row>
    <row r="16">
      <c r="A16" s="15" t="s">
        <v>49</v>
      </c>
    </row>
    <row r="17">
      <c r="A17" s="2" t="s">
        <v>51</v>
      </c>
      <c r="B17" s="18">
        <f>B$4*Assumptions!$C29</f>
        <v>100000</v>
      </c>
      <c r="C17" s="18">
        <f>C$4*Assumptions!$C29</f>
        <v>100902</v>
      </c>
      <c r="D17" s="18">
        <f>D$4*Assumptions!$C29</f>
        <v>101812.136</v>
      </c>
      <c r="E17" s="18">
        <f>E$4*Assumptions!$C29</f>
        <v>102730.4815</v>
      </c>
      <c r="F17" s="18">
        <f>F$4*Assumptions!$C29</f>
        <v>103657.1105</v>
      </c>
      <c r="G17" s="18">
        <f>G$4*Assumptions!$C29</f>
        <v>104592.0976</v>
      </c>
      <c r="H17" s="18">
        <f>H$4*Assumptions!$C29</f>
        <v>105535.5183</v>
      </c>
      <c r="I17" s="18">
        <f>I$4*Assumptions!$C29</f>
        <v>106487.4487</v>
      </c>
      <c r="J17" s="18">
        <f>J$4*Assumptions!$C29</f>
        <v>107447.9655</v>
      </c>
      <c r="K17" s="18">
        <f>K$4*Assumptions!$C29</f>
        <v>108417.1461</v>
      </c>
      <c r="L17" s="18">
        <f>L$4*Assumptions!$C29</f>
        <v>109395.0688</v>
      </c>
      <c r="M17" s="18">
        <f>M$4*Assumptions!$C29</f>
        <v>110381.8123</v>
      </c>
    </row>
    <row r="18">
      <c r="A18" s="2" t="s">
        <v>52</v>
      </c>
      <c r="B18" s="18">
        <f>B$4*Assumptions!$C30</f>
        <v>100000</v>
      </c>
      <c r="C18" s="18">
        <f>C$4*Assumptions!$C30</f>
        <v>100902</v>
      </c>
      <c r="D18" s="18">
        <f>D$4*Assumptions!$C30</f>
        <v>101812.136</v>
      </c>
      <c r="E18" s="18">
        <f>E$4*Assumptions!$C30</f>
        <v>102730.4815</v>
      </c>
      <c r="F18" s="18">
        <f>F$4*Assumptions!$C30</f>
        <v>103657.1105</v>
      </c>
      <c r="G18" s="18">
        <f>G$4*Assumptions!$C30</f>
        <v>104592.0976</v>
      </c>
      <c r="H18" s="18">
        <f>H$4*Assumptions!$C30</f>
        <v>105535.5183</v>
      </c>
      <c r="I18" s="18">
        <f>I$4*Assumptions!$C30</f>
        <v>106487.4487</v>
      </c>
      <c r="J18" s="18">
        <f>J$4*Assumptions!$C30</f>
        <v>107447.9655</v>
      </c>
      <c r="K18" s="18">
        <f>K$4*Assumptions!$C30</f>
        <v>108417.1461</v>
      </c>
      <c r="L18" s="18">
        <f>L$4*Assumptions!$C30</f>
        <v>109395.0688</v>
      </c>
      <c r="M18" s="18">
        <f>M$4*Assumptions!$C30</f>
        <v>110381.8123</v>
      </c>
    </row>
    <row r="19">
      <c r="A19" s="2" t="s">
        <v>53</v>
      </c>
      <c r="B19" s="18">
        <f>B$4*Assumptions!$C31</f>
        <v>100000</v>
      </c>
      <c r="C19" s="18">
        <f>C$4*Assumptions!$C31</f>
        <v>100902</v>
      </c>
      <c r="D19" s="18">
        <f>D$4*Assumptions!$C31</f>
        <v>101812.136</v>
      </c>
      <c r="E19" s="18">
        <f>E$4*Assumptions!$C31</f>
        <v>102730.4815</v>
      </c>
      <c r="F19" s="18">
        <f>F$4*Assumptions!$C31</f>
        <v>103657.1105</v>
      </c>
      <c r="G19" s="18">
        <f>G$4*Assumptions!$C31</f>
        <v>104592.0976</v>
      </c>
      <c r="H19" s="18">
        <f>H$4*Assumptions!$C31</f>
        <v>105535.5183</v>
      </c>
      <c r="I19" s="18">
        <f>I$4*Assumptions!$C31</f>
        <v>106487.4487</v>
      </c>
      <c r="J19" s="18">
        <f>J$4*Assumptions!$C31</f>
        <v>107447.9655</v>
      </c>
      <c r="K19" s="18">
        <f>K$4*Assumptions!$C31</f>
        <v>108417.1461</v>
      </c>
      <c r="L19" s="18">
        <f>L$4*Assumptions!$C31</f>
        <v>109395.0688</v>
      </c>
      <c r="M19" s="18">
        <f>M$4*Assumptions!$C31</f>
        <v>110381.8123</v>
      </c>
    </row>
    <row r="20">
      <c r="A20" s="2" t="s">
        <v>54</v>
      </c>
      <c r="B20" s="18">
        <f>B$4*Assumptions!$C32</f>
        <v>100000</v>
      </c>
      <c r="C20" s="18">
        <f>C$4*Assumptions!$C32</f>
        <v>100902</v>
      </c>
      <c r="D20" s="18">
        <f>D$4*Assumptions!$C32</f>
        <v>101812.136</v>
      </c>
      <c r="E20" s="18">
        <f>E$4*Assumptions!$C32</f>
        <v>102730.4815</v>
      </c>
      <c r="F20" s="18">
        <f>F$4*Assumptions!$C32</f>
        <v>103657.1105</v>
      </c>
      <c r="G20" s="18">
        <f>G$4*Assumptions!$C32</f>
        <v>104592.0976</v>
      </c>
      <c r="H20" s="18">
        <f>H$4*Assumptions!$C32</f>
        <v>105535.5183</v>
      </c>
      <c r="I20" s="18">
        <f>I$4*Assumptions!$C32</f>
        <v>106487.4487</v>
      </c>
      <c r="J20" s="18">
        <f>J$4*Assumptions!$C32</f>
        <v>107447.9655</v>
      </c>
      <c r="K20" s="18">
        <f>K$4*Assumptions!$C32</f>
        <v>108417.1461</v>
      </c>
      <c r="L20" s="18">
        <f>L$4*Assumptions!$C32</f>
        <v>109395.0688</v>
      </c>
      <c r="M20" s="18">
        <f>M$4*Assumptions!$C32</f>
        <v>110381.8123</v>
      </c>
    </row>
    <row r="21">
      <c r="A21" s="2" t="s">
        <v>55</v>
      </c>
      <c r="B21" s="18">
        <f>B$4*Assumptions!$C33</f>
        <v>100000</v>
      </c>
      <c r="C21" s="18">
        <f>C$4*Assumptions!$C33</f>
        <v>100902</v>
      </c>
      <c r="D21" s="18">
        <f>D$4*Assumptions!$C33</f>
        <v>101812.136</v>
      </c>
      <c r="E21" s="18">
        <f>E$4*Assumptions!$C33</f>
        <v>102730.4815</v>
      </c>
      <c r="F21" s="18">
        <f>F$4*Assumptions!$C33</f>
        <v>103657.1105</v>
      </c>
      <c r="G21" s="18">
        <f>G$4*Assumptions!$C33</f>
        <v>104592.0976</v>
      </c>
      <c r="H21" s="18">
        <f>H$4*Assumptions!$C33</f>
        <v>105535.5183</v>
      </c>
      <c r="I21" s="18">
        <f>I$4*Assumptions!$C33</f>
        <v>106487.4487</v>
      </c>
      <c r="J21" s="18">
        <f>J$4*Assumptions!$C33</f>
        <v>107447.9655</v>
      </c>
      <c r="K21" s="18">
        <f>K$4*Assumptions!$C33</f>
        <v>108417.1461</v>
      </c>
      <c r="L21" s="18">
        <f>L$4*Assumptions!$C33</f>
        <v>109395.0688</v>
      </c>
      <c r="M21" s="18">
        <f>M$4*Assumptions!$C33</f>
        <v>110381.8123</v>
      </c>
    </row>
    <row r="23">
      <c r="A23" s="15" t="s">
        <v>50</v>
      </c>
    </row>
    <row r="24">
      <c r="A24" s="2" t="s">
        <v>51</v>
      </c>
      <c r="B24" s="18">
        <f>B$5*Assumptions!$D29</f>
        <v>78750</v>
      </c>
      <c r="C24" s="18">
        <f>C$5*Assumptions!$D29</f>
        <v>79697.12625</v>
      </c>
      <c r="D24" s="18">
        <f>D$5*Assumptions!$D29</f>
        <v>80655.64359</v>
      </c>
      <c r="E24" s="18">
        <f>E$5*Assumptions!$D29</f>
        <v>81625.68901</v>
      </c>
      <c r="F24" s="18">
        <f>F$5*Assumptions!$D29</f>
        <v>82607.40117</v>
      </c>
      <c r="G24" s="18">
        <f>G$5*Assumptions!$D29</f>
        <v>83600.92039</v>
      </c>
      <c r="H24" s="18">
        <f>H$5*Assumptions!$D29</f>
        <v>84606.38866</v>
      </c>
      <c r="I24" s="18">
        <f>I$5*Assumptions!$D29</f>
        <v>85623.94969</v>
      </c>
      <c r="J24" s="18">
        <f>J$5*Assumptions!$D29</f>
        <v>86653.74894</v>
      </c>
      <c r="K24" s="18">
        <f>K$5*Assumptions!$D29</f>
        <v>87695.93358</v>
      </c>
      <c r="L24" s="18">
        <f>L$5*Assumptions!$D29</f>
        <v>88750.65257</v>
      </c>
      <c r="M24" s="18">
        <f>M$5*Assumptions!$D29</f>
        <v>89818.05667</v>
      </c>
    </row>
    <row r="25">
      <c r="A25" s="2" t="s">
        <v>52</v>
      </c>
      <c r="B25" s="18">
        <f>B$5*Assumptions!$D30</f>
        <v>63000</v>
      </c>
      <c r="C25" s="18">
        <f>C$5*Assumptions!$D30</f>
        <v>63757.701</v>
      </c>
      <c r="D25" s="18">
        <f>D$5*Assumptions!$D30</f>
        <v>64524.51487</v>
      </c>
      <c r="E25" s="18">
        <f>E$5*Assumptions!$D30</f>
        <v>65300.55121</v>
      </c>
      <c r="F25" s="18">
        <f>F$5*Assumptions!$D30</f>
        <v>66085.92094</v>
      </c>
      <c r="G25" s="18">
        <f>G$5*Assumptions!$D30</f>
        <v>66880.73631</v>
      </c>
      <c r="H25" s="18">
        <f>H$5*Assumptions!$D30</f>
        <v>67685.11093</v>
      </c>
      <c r="I25" s="18">
        <f>I$5*Assumptions!$D30</f>
        <v>68499.15976</v>
      </c>
      <c r="J25" s="18">
        <f>J$5*Assumptions!$D30</f>
        <v>69322.99915</v>
      </c>
      <c r="K25" s="18">
        <f>K$5*Assumptions!$D30</f>
        <v>70156.74686</v>
      </c>
      <c r="L25" s="18">
        <f>L$5*Assumptions!$D30</f>
        <v>71000.52206</v>
      </c>
      <c r="M25" s="18">
        <f>M$5*Assumptions!$D30</f>
        <v>71854.44533</v>
      </c>
    </row>
    <row r="26">
      <c r="A26" s="2" t="s">
        <v>53</v>
      </c>
      <c r="B26" s="18">
        <f>B$5*Assumptions!$D31</f>
        <v>11250</v>
      </c>
      <c r="C26" s="18">
        <f>C$5*Assumptions!$D31</f>
        <v>11385.30375</v>
      </c>
      <c r="D26" s="18">
        <f>D$5*Assumptions!$D31</f>
        <v>11522.2348</v>
      </c>
      <c r="E26" s="18">
        <f>E$5*Assumptions!$D31</f>
        <v>11660.81272</v>
      </c>
      <c r="F26" s="18">
        <f>F$5*Assumptions!$D31</f>
        <v>11801.05731</v>
      </c>
      <c r="G26" s="18">
        <f>G$5*Assumptions!$D31</f>
        <v>11942.98863</v>
      </c>
      <c r="H26" s="18">
        <f>H$5*Assumptions!$D31</f>
        <v>12086.62695</v>
      </c>
      <c r="I26" s="18">
        <f>I$5*Assumptions!$D31</f>
        <v>12231.99281</v>
      </c>
      <c r="J26" s="18">
        <f>J$5*Assumptions!$D31</f>
        <v>12379.10699</v>
      </c>
      <c r="K26" s="18">
        <f>K$5*Assumptions!$D31</f>
        <v>12527.99051</v>
      </c>
      <c r="L26" s="18">
        <f>L$5*Assumptions!$D31</f>
        <v>12678.66465</v>
      </c>
      <c r="M26" s="18">
        <f>M$5*Assumptions!$D31</f>
        <v>12831.15095</v>
      </c>
    </row>
    <row r="27">
      <c r="A27" s="2" t="s">
        <v>54</v>
      </c>
      <c r="B27" s="18">
        <f>B$5*Assumptions!$D32</f>
        <v>27000</v>
      </c>
      <c r="C27" s="18">
        <f>C$5*Assumptions!$D32</f>
        <v>27324.729</v>
      </c>
      <c r="D27" s="18">
        <f>D$5*Assumptions!$D32</f>
        <v>27653.36352</v>
      </c>
      <c r="E27" s="18">
        <f>E$5*Assumptions!$D32</f>
        <v>27985.95052</v>
      </c>
      <c r="F27" s="18">
        <f>F$5*Assumptions!$D32</f>
        <v>28322.53755</v>
      </c>
      <c r="G27" s="18">
        <f>G$5*Assumptions!$D32</f>
        <v>28663.1727</v>
      </c>
      <c r="H27" s="18">
        <f>H$5*Assumptions!$D32</f>
        <v>29007.90468</v>
      </c>
      <c r="I27" s="18">
        <f>I$5*Assumptions!$D32</f>
        <v>29356.78275</v>
      </c>
      <c r="J27" s="18">
        <f>J$5*Assumptions!$D32</f>
        <v>29709.85678</v>
      </c>
      <c r="K27" s="18">
        <f>K$5*Assumptions!$D32</f>
        <v>30067.17723</v>
      </c>
      <c r="L27" s="18">
        <f>L$5*Assumptions!$D32</f>
        <v>30428.79517</v>
      </c>
      <c r="M27" s="18">
        <f>M$5*Assumptions!$D32</f>
        <v>30794.76229</v>
      </c>
    </row>
    <row r="28">
      <c r="A28" s="2" t="s">
        <v>55</v>
      </c>
      <c r="B28" s="18">
        <f>B$5*Assumptions!$D33</f>
        <v>45000</v>
      </c>
      <c r="C28" s="18">
        <f>C$5*Assumptions!$D33</f>
        <v>45541.215</v>
      </c>
      <c r="D28" s="18">
        <f>D$5*Assumptions!$D33</f>
        <v>46088.93919</v>
      </c>
      <c r="E28" s="18">
        <f>E$5*Assumptions!$D33</f>
        <v>46643.25086</v>
      </c>
      <c r="F28" s="18">
        <f>F$5*Assumptions!$D33</f>
        <v>47204.22924</v>
      </c>
      <c r="G28" s="18">
        <f>G$5*Assumptions!$D33</f>
        <v>47771.95451</v>
      </c>
      <c r="H28" s="18">
        <f>H$5*Assumptions!$D33</f>
        <v>48346.5078</v>
      </c>
      <c r="I28" s="18">
        <f>I$5*Assumptions!$D33</f>
        <v>48927.97125</v>
      </c>
      <c r="J28" s="18">
        <f>J$5*Assumptions!$D33</f>
        <v>49516.42796</v>
      </c>
      <c r="K28" s="18">
        <f>K$5*Assumptions!$D33</f>
        <v>50111.96204</v>
      </c>
      <c r="L28" s="18">
        <f>L$5*Assumptions!$D33</f>
        <v>50714.65861</v>
      </c>
      <c r="M28" s="18">
        <f>M$5*Assumptions!$D33</f>
        <v>51324.60381</v>
      </c>
    </row>
    <row r="30">
      <c r="A30" s="15" t="s">
        <v>77</v>
      </c>
    </row>
    <row r="31">
      <c r="A31" s="15" t="s">
        <v>48</v>
      </c>
    </row>
    <row r="32">
      <c r="A32" s="11" t="s">
        <v>51</v>
      </c>
      <c r="B32" s="18">
        <f>B10*(1-Assumptions!$B36)</f>
        <v>116640</v>
      </c>
      <c r="C32" s="18">
        <f>C10*(1-Assumptions!$B36)</f>
        <v>117340.7731</v>
      </c>
      <c r="D32" s="18">
        <f>D10*(1-Assumptions!$B36)</f>
        <v>118045.7565</v>
      </c>
      <c r="E32" s="18">
        <f>E10*(1-Assumptions!$B36)</f>
        <v>118754.9754</v>
      </c>
      <c r="F32" s="18">
        <f>F10*(1-Assumptions!$B36)</f>
        <v>119468.4553</v>
      </c>
      <c r="G32" s="18">
        <f>G10*(1-Assumptions!$B36)</f>
        <v>120186.2218</v>
      </c>
      <c r="H32" s="18">
        <f>H10*(1-Assumptions!$B36)</f>
        <v>120908.3006</v>
      </c>
      <c r="I32" s="18">
        <f>I10*(1-Assumptions!$B36)</f>
        <v>121634.7177</v>
      </c>
      <c r="J32" s="18">
        <f>J10*(1-Assumptions!$B36)</f>
        <v>122365.499</v>
      </c>
      <c r="K32" s="18">
        <f>K10*(1-Assumptions!$B36)</f>
        <v>123100.671</v>
      </c>
      <c r="L32" s="18">
        <f>L10*(1-Assumptions!$B36)</f>
        <v>123840.2598</v>
      </c>
      <c r="M32" s="18">
        <f>M10*(1-Assumptions!$B36)</f>
        <v>124584.2921</v>
      </c>
    </row>
    <row r="33">
      <c r="A33" s="11" t="s">
        <v>52</v>
      </c>
      <c r="B33" s="18">
        <f>B11*(1-Assumptions!$B37)</f>
        <v>81000</v>
      </c>
      <c r="C33" s="18">
        <f>C11*(1-Assumptions!$B37)</f>
        <v>81486.648</v>
      </c>
      <c r="D33" s="18">
        <f>D11*(1-Assumptions!$B37)</f>
        <v>81976.21978</v>
      </c>
      <c r="E33" s="18">
        <f>E11*(1-Assumptions!$B37)</f>
        <v>82468.73291</v>
      </c>
      <c r="F33" s="18">
        <f>F11*(1-Assumptions!$B37)</f>
        <v>82964.20506</v>
      </c>
      <c r="G33" s="18">
        <f>G11*(1-Assumptions!$B37)</f>
        <v>83462.654</v>
      </c>
      <c r="H33" s="18">
        <f>H11*(1-Assumptions!$B37)</f>
        <v>83964.09763</v>
      </c>
      <c r="I33" s="18">
        <f>I11*(1-Assumptions!$B37)</f>
        <v>84468.55392</v>
      </c>
      <c r="J33" s="18">
        <f>J11*(1-Assumptions!$B37)</f>
        <v>84976.041</v>
      </c>
      <c r="K33" s="18">
        <f>K11*(1-Assumptions!$B37)</f>
        <v>85486.57705</v>
      </c>
      <c r="L33" s="18">
        <f>L11*(1-Assumptions!$B37)</f>
        <v>86000.18041</v>
      </c>
      <c r="M33" s="18">
        <f>M11*(1-Assumptions!$B37)</f>
        <v>86516.86949</v>
      </c>
    </row>
    <row r="34">
      <c r="A34" s="11" t="s">
        <v>53</v>
      </c>
      <c r="B34" s="18">
        <f>B12*(1-Assumptions!$B38)</f>
        <v>26838</v>
      </c>
      <c r="C34" s="18">
        <f>C12*(1-Assumptions!$B38)</f>
        <v>26999.2427</v>
      </c>
      <c r="D34" s="18">
        <f>D12*(1-Assumptions!$B38)</f>
        <v>27161.45415</v>
      </c>
      <c r="E34" s="18">
        <f>E12*(1-Assumptions!$B38)</f>
        <v>27324.64017</v>
      </c>
      <c r="F34" s="18">
        <f>F12*(1-Assumptions!$B38)</f>
        <v>27488.80661</v>
      </c>
      <c r="G34" s="18">
        <f>G12*(1-Assumptions!$B38)</f>
        <v>27653.95936</v>
      </c>
      <c r="H34" s="18">
        <f>H12*(1-Assumptions!$B38)</f>
        <v>27820.10435</v>
      </c>
      <c r="I34" s="18">
        <f>I12*(1-Assumptions!$B38)</f>
        <v>27987.24753</v>
      </c>
      <c r="J34" s="18">
        <f>J12*(1-Assumptions!$B38)</f>
        <v>28155.39492</v>
      </c>
      <c r="K34" s="18">
        <f>K12*(1-Assumptions!$B38)</f>
        <v>28324.55253</v>
      </c>
      <c r="L34" s="18">
        <f>L12*(1-Assumptions!$B38)</f>
        <v>28494.72644</v>
      </c>
      <c r="M34" s="18">
        <f>M12*(1-Assumptions!$B38)</f>
        <v>28665.92276</v>
      </c>
    </row>
    <row r="35">
      <c r="A35" s="11" t="s">
        <v>54</v>
      </c>
      <c r="B35" s="18">
        <f>B13*(1-Assumptions!$B39)</f>
        <v>39420</v>
      </c>
      <c r="C35" s="18">
        <f>C13*(1-Assumptions!$B39)</f>
        <v>39656.83536</v>
      </c>
      <c r="D35" s="18">
        <f>D13*(1-Assumptions!$B39)</f>
        <v>39895.09363</v>
      </c>
      <c r="E35" s="18">
        <f>E13*(1-Assumptions!$B39)</f>
        <v>40134.78335</v>
      </c>
      <c r="F35" s="18">
        <f>F13*(1-Assumptions!$B39)</f>
        <v>40375.91313</v>
      </c>
      <c r="G35" s="18">
        <f>G13*(1-Assumptions!$B39)</f>
        <v>40618.49161</v>
      </c>
      <c r="H35" s="18">
        <f>H13*(1-Assumptions!$B39)</f>
        <v>40862.52751</v>
      </c>
      <c r="I35" s="18">
        <f>I13*(1-Assumptions!$B39)</f>
        <v>41108.02958</v>
      </c>
      <c r="J35" s="18">
        <f>J13*(1-Assumptions!$B39)</f>
        <v>41355.00662</v>
      </c>
      <c r="K35" s="18">
        <f>K13*(1-Assumptions!$B39)</f>
        <v>41603.4675</v>
      </c>
      <c r="L35" s="18">
        <f>L13*(1-Assumptions!$B39)</f>
        <v>41853.42113</v>
      </c>
      <c r="M35" s="18">
        <f>M13*(1-Assumptions!$B39)</f>
        <v>42104.87649</v>
      </c>
    </row>
    <row r="36">
      <c r="A36" s="11" t="s">
        <v>55</v>
      </c>
      <c r="B36" s="18">
        <f>B14*(1-Assumptions!$B40)</f>
        <v>124740</v>
      </c>
      <c r="C36" s="18">
        <f>C14*(1-Assumptions!$B40)</f>
        <v>125489.4379</v>
      </c>
      <c r="D36" s="18">
        <f>D14*(1-Assumptions!$B40)</f>
        <v>126243.3785</v>
      </c>
      <c r="E36" s="18">
        <f>E14*(1-Assumptions!$B40)</f>
        <v>127001.8487</v>
      </c>
      <c r="F36" s="18">
        <f>F14*(1-Assumptions!$B40)</f>
        <v>127764.8758</v>
      </c>
      <c r="G36" s="18">
        <f>G14*(1-Assumptions!$B40)</f>
        <v>128532.4872</v>
      </c>
      <c r="H36" s="18">
        <f>H14*(1-Assumptions!$B40)</f>
        <v>129304.7103</v>
      </c>
      <c r="I36" s="18">
        <f>I14*(1-Assumptions!$B40)</f>
        <v>130081.573</v>
      </c>
      <c r="J36" s="18">
        <f>J14*(1-Assumptions!$B40)</f>
        <v>130863.1031</v>
      </c>
      <c r="K36" s="18">
        <f>K14*(1-Assumptions!$B40)</f>
        <v>131649.3287</v>
      </c>
      <c r="L36" s="18">
        <f>L14*(1-Assumptions!$B40)</f>
        <v>132440.2778</v>
      </c>
      <c r="M36" s="18">
        <f>M14*(1-Assumptions!$B40)</f>
        <v>133235.979</v>
      </c>
    </row>
    <row r="37">
      <c r="A37" s="11" t="s">
        <v>75</v>
      </c>
      <c r="B37" s="18">
        <f t="shared" ref="B37:M37" si="2">SUM(B32:B36)</f>
        <v>388638</v>
      </c>
      <c r="C37" s="18">
        <f t="shared" si="2"/>
        <v>390972.9371</v>
      </c>
      <c r="D37" s="18">
        <f t="shared" si="2"/>
        <v>393321.9025</v>
      </c>
      <c r="E37" s="18">
        <f t="shared" si="2"/>
        <v>395684.9805</v>
      </c>
      <c r="F37" s="18">
        <f t="shared" si="2"/>
        <v>398062.2559</v>
      </c>
      <c r="G37" s="18">
        <f t="shared" si="2"/>
        <v>400453.8139</v>
      </c>
      <c r="H37" s="18">
        <f t="shared" si="2"/>
        <v>402859.7404</v>
      </c>
      <c r="I37" s="18">
        <f t="shared" si="2"/>
        <v>405280.1217</v>
      </c>
      <c r="J37" s="18">
        <f t="shared" si="2"/>
        <v>407715.0447</v>
      </c>
      <c r="K37" s="18">
        <f t="shared" si="2"/>
        <v>410164.5967</v>
      </c>
      <c r="L37" s="18">
        <f t="shared" si="2"/>
        <v>412628.8656</v>
      </c>
      <c r="M37" s="18">
        <f t="shared" si="2"/>
        <v>415107.9398</v>
      </c>
    </row>
    <row r="38">
      <c r="A38" s="11"/>
    </row>
    <row r="39">
      <c r="A39" s="15" t="s">
        <v>49</v>
      </c>
    </row>
    <row r="40">
      <c r="A40" s="2" t="s">
        <v>51</v>
      </c>
      <c r="B40" s="18">
        <f>B17*(1-Assumptions!$C36)</f>
        <v>68000</v>
      </c>
      <c r="C40" s="18">
        <f>C17*(1-Assumptions!$C36)</f>
        <v>68613.36</v>
      </c>
      <c r="D40" s="18">
        <f>D17*(1-Assumptions!$C36)</f>
        <v>69232.25251</v>
      </c>
      <c r="E40" s="18">
        <f>E17*(1-Assumptions!$C36)</f>
        <v>69856.72742</v>
      </c>
      <c r="F40" s="18">
        <f>F17*(1-Assumptions!$C36)</f>
        <v>70486.83511</v>
      </c>
      <c r="G40" s="18">
        <f>G17*(1-Assumptions!$C36)</f>
        <v>71122.62636</v>
      </c>
      <c r="H40" s="18">
        <f>H17*(1-Assumptions!$C36)</f>
        <v>71764.15245</v>
      </c>
      <c r="I40" s="18">
        <f>I17*(1-Assumptions!$C36)</f>
        <v>72411.4651</v>
      </c>
      <c r="J40" s="18">
        <f>J17*(1-Assumptions!$C36)</f>
        <v>73064.61652</v>
      </c>
      <c r="K40" s="18">
        <f>K17*(1-Assumptions!$C36)</f>
        <v>73723.65936</v>
      </c>
      <c r="L40" s="18">
        <f>L17*(1-Assumptions!$C36)</f>
        <v>74388.64677</v>
      </c>
      <c r="M40" s="18">
        <f>M17*(1-Assumptions!$C36)</f>
        <v>75059.63236</v>
      </c>
    </row>
    <row r="41">
      <c r="A41" s="2" t="s">
        <v>52</v>
      </c>
      <c r="B41" s="18">
        <f>B18*(1-Assumptions!$C37)</f>
        <v>65000</v>
      </c>
      <c r="C41" s="18">
        <f>C18*(1-Assumptions!$C37)</f>
        <v>65586.3</v>
      </c>
      <c r="D41" s="18">
        <f>D18*(1-Assumptions!$C37)</f>
        <v>66177.88843</v>
      </c>
      <c r="E41" s="18">
        <f>E18*(1-Assumptions!$C37)</f>
        <v>66774.81298</v>
      </c>
      <c r="F41" s="18">
        <f>F18*(1-Assumptions!$C37)</f>
        <v>67377.12179</v>
      </c>
      <c r="G41" s="18">
        <f>G18*(1-Assumptions!$C37)</f>
        <v>67984.86343</v>
      </c>
      <c r="H41" s="18">
        <f>H18*(1-Assumptions!$C37)</f>
        <v>68598.0869</v>
      </c>
      <c r="I41" s="18">
        <f>I18*(1-Assumptions!$C37)</f>
        <v>69216.84164</v>
      </c>
      <c r="J41" s="18">
        <f>J18*(1-Assumptions!$C37)</f>
        <v>69841.17755</v>
      </c>
      <c r="K41" s="18">
        <f>K18*(1-Assumptions!$C37)</f>
        <v>70471.14498</v>
      </c>
      <c r="L41" s="18">
        <f>L18*(1-Assumptions!$C37)</f>
        <v>71106.7947</v>
      </c>
      <c r="M41" s="18">
        <f>M18*(1-Assumptions!$C37)</f>
        <v>71748.17799</v>
      </c>
    </row>
    <row r="42">
      <c r="A42" s="2" t="s">
        <v>53</v>
      </c>
      <c r="B42" s="18">
        <f>B19*(1-Assumptions!$C38)</f>
        <v>62000</v>
      </c>
      <c r="C42" s="18">
        <f>C19*(1-Assumptions!$C38)</f>
        <v>62559.24</v>
      </c>
      <c r="D42" s="18">
        <f>D19*(1-Assumptions!$C38)</f>
        <v>63123.52434</v>
      </c>
      <c r="E42" s="18">
        <f>E19*(1-Assumptions!$C38)</f>
        <v>63692.89853</v>
      </c>
      <c r="F42" s="18">
        <f>F19*(1-Assumptions!$C38)</f>
        <v>64267.40848</v>
      </c>
      <c r="G42" s="18">
        <f>G19*(1-Assumptions!$C38)</f>
        <v>64847.1005</v>
      </c>
      <c r="H42" s="18">
        <f>H19*(1-Assumptions!$C38)</f>
        <v>65432.02135</v>
      </c>
      <c r="I42" s="18">
        <f>I19*(1-Assumptions!$C38)</f>
        <v>66022.21818</v>
      </c>
      <c r="J42" s="18">
        <f>J19*(1-Assumptions!$C38)</f>
        <v>66617.73859</v>
      </c>
      <c r="K42" s="18">
        <f>K19*(1-Assumptions!$C38)</f>
        <v>67218.63059</v>
      </c>
      <c r="L42" s="18">
        <f>L19*(1-Assumptions!$C38)</f>
        <v>67824.94264</v>
      </c>
      <c r="M42" s="18">
        <f>M19*(1-Assumptions!$C38)</f>
        <v>68436.72362</v>
      </c>
    </row>
    <row r="43">
      <c r="A43" s="2" t="s">
        <v>54</v>
      </c>
      <c r="B43" s="18">
        <f>B20*(1-Assumptions!$C39)</f>
        <v>67000</v>
      </c>
      <c r="C43" s="18">
        <f>C20*(1-Assumptions!$C39)</f>
        <v>67604.34</v>
      </c>
      <c r="D43" s="18">
        <f>D20*(1-Assumptions!$C39)</f>
        <v>68214.13115</v>
      </c>
      <c r="E43" s="18">
        <f>E20*(1-Assumptions!$C39)</f>
        <v>68829.42261</v>
      </c>
      <c r="F43" s="18">
        <f>F20*(1-Assumptions!$C39)</f>
        <v>69450.264</v>
      </c>
      <c r="G43" s="18">
        <f>G20*(1-Assumptions!$C39)</f>
        <v>70076.70538</v>
      </c>
      <c r="H43" s="18">
        <f>H20*(1-Assumptions!$C39)</f>
        <v>70708.79727</v>
      </c>
      <c r="I43" s="18">
        <f>I20*(1-Assumptions!$C39)</f>
        <v>71346.59062</v>
      </c>
      <c r="J43" s="18">
        <f>J20*(1-Assumptions!$C39)</f>
        <v>71990.13686</v>
      </c>
      <c r="K43" s="18">
        <f>K20*(1-Assumptions!$C39)</f>
        <v>72639.4879</v>
      </c>
      <c r="L43" s="18">
        <f>L20*(1-Assumptions!$C39)</f>
        <v>73294.69608</v>
      </c>
      <c r="M43" s="18">
        <f>M20*(1-Assumptions!$C39)</f>
        <v>73955.81424</v>
      </c>
    </row>
    <row r="44">
      <c r="A44" s="2" t="s">
        <v>55</v>
      </c>
      <c r="B44" s="18">
        <f>B21*(1-Assumptions!$C40)</f>
        <v>64000</v>
      </c>
      <c r="C44" s="18">
        <f>C21*(1-Assumptions!$C40)</f>
        <v>64577.28</v>
      </c>
      <c r="D44" s="18">
        <f>D21*(1-Assumptions!$C40)</f>
        <v>65159.76707</v>
      </c>
      <c r="E44" s="18">
        <f>E21*(1-Assumptions!$C40)</f>
        <v>65747.50816</v>
      </c>
      <c r="F44" s="18">
        <f>F21*(1-Assumptions!$C40)</f>
        <v>66340.55069</v>
      </c>
      <c r="G44" s="18">
        <f>G21*(1-Assumptions!$C40)</f>
        <v>66938.94246</v>
      </c>
      <c r="H44" s="18">
        <f>H21*(1-Assumptions!$C40)</f>
        <v>67542.73172</v>
      </c>
      <c r="I44" s="18">
        <f>I21*(1-Assumptions!$C40)</f>
        <v>68151.96716</v>
      </c>
      <c r="J44" s="18">
        <f>J21*(1-Assumptions!$C40)</f>
        <v>68766.6979</v>
      </c>
      <c r="K44" s="18">
        <f>K21*(1-Assumptions!$C40)</f>
        <v>69386.97352</v>
      </c>
      <c r="L44" s="18">
        <f>L21*(1-Assumptions!$C40)</f>
        <v>70012.84402</v>
      </c>
      <c r="M44" s="18">
        <f>M21*(1-Assumptions!$C40)</f>
        <v>70644.35987</v>
      </c>
    </row>
    <row r="45">
      <c r="A45" s="11" t="s">
        <v>75</v>
      </c>
      <c r="B45" s="18">
        <f t="shared" ref="B45:M45" si="3">SUM(B40:B44)</f>
        <v>326000</v>
      </c>
      <c r="C45" s="18">
        <f t="shared" si="3"/>
        <v>328940.52</v>
      </c>
      <c r="D45" s="18">
        <f t="shared" si="3"/>
        <v>331907.5635</v>
      </c>
      <c r="E45" s="18">
        <f t="shared" si="3"/>
        <v>334901.3697</v>
      </c>
      <c r="F45" s="18">
        <f t="shared" si="3"/>
        <v>337922.1801</v>
      </c>
      <c r="G45" s="18">
        <f t="shared" si="3"/>
        <v>340970.2381</v>
      </c>
      <c r="H45" s="18">
        <f t="shared" si="3"/>
        <v>344045.7897</v>
      </c>
      <c r="I45" s="18">
        <f t="shared" si="3"/>
        <v>347149.0827</v>
      </c>
      <c r="J45" s="18">
        <f t="shared" si="3"/>
        <v>350280.3674</v>
      </c>
      <c r="K45" s="18">
        <f t="shared" si="3"/>
        <v>353439.8963</v>
      </c>
      <c r="L45" s="18">
        <f t="shared" si="3"/>
        <v>356627.9242</v>
      </c>
      <c r="M45" s="18">
        <f t="shared" si="3"/>
        <v>359844.7081</v>
      </c>
    </row>
    <row r="46">
      <c r="A46" s="11"/>
    </row>
    <row r="47">
      <c r="A47" s="15" t="s">
        <v>50</v>
      </c>
    </row>
    <row r="48">
      <c r="A48" s="2" t="s">
        <v>51</v>
      </c>
      <c r="B48" s="18">
        <f>B24*(1-Assumptions!$D36)</f>
        <v>51975</v>
      </c>
      <c r="C48" s="18">
        <f>C24*(1-Assumptions!$D36)</f>
        <v>52600.10333</v>
      </c>
      <c r="D48" s="18">
        <f>D24*(1-Assumptions!$D36)</f>
        <v>53232.72477</v>
      </c>
      <c r="E48" s="18">
        <f>E24*(1-Assumptions!$D36)</f>
        <v>53872.95475</v>
      </c>
      <c r="F48" s="18">
        <f>F24*(1-Assumptions!$D36)</f>
        <v>54520.88478</v>
      </c>
      <c r="G48" s="18">
        <f>G24*(1-Assumptions!$D36)</f>
        <v>55176.60746</v>
      </c>
      <c r="H48" s="18">
        <f>H24*(1-Assumptions!$D36)</f>
        <v>55840.21651</v>
      </c>
      <c r="I48" s="18">
        <f>I24*(1-Assumptions!$D36)</f>
        <v>56511.8068</v>
      </c>
      <c r="J48" s="18">
        <f>J24*(1-Assumptions!$D36)</f>
        <v>57191.4743</v>
      </c>
      <c r="K48" s="18">
        <f>K24*(1-Assumptions!$D36)</f>
        <v>57879.31616</v>
      </c>
      <c r="L48" s="18">
        <f>L24*(1-Assumptions!$D36)</f>
        <v>58575.4307</v>
      </c>
      <c r="M48" s="18">
        <f>M24*(1-Assumptions!$D36)</f>
        <v>59279.9174</v>
      </c>
    </row>
    <row r="49">
      <c r="A49" s="2" t="s">
        <v>52</v>
      </c>
      <c r="B49" s="18">
        <f>B25*(1-Assumptions!$D37)</f>
        <v>42840</v>
      </c>
      <c r="C49" s="18">
        <f>C25*(1-Assumptions!$D37)</f>
        <v>43355.23668</v>
      </c>
      <c r="D49" s="18">
        <f>D25*(1-Assumptions!$D37)</f>
        <v>43876.67011</v>
      </c>
      <c r="E49" s="18">
        <f>E25*(1-Assumptions!$D37)</f>
        <v>44404.37482</v>
      </c>
      <c r="F49" s="18">
        <f>F25*(1-Assumptions!$D37)</f>
        <v>44938.42624</v>
      </c>
      <c r="G49" s="18">
        <f>G25*(1-Assumptions!$D37)</f>
        <v>45478.90069</v>
      </c>
      <c r="H49" s="18">
        <f>H25*(1-Assumptions!$D37)</f>
        <v>46025.87543</v>
      </c>
      <c r="I49" s="18">
        <f>I25*(1-Assumptions!$D37)</f>
        <v>46579.42863</v>
      </c>
      <c r="J49" s="18">
        <f>J25*(1-Assumptions!$D37)</f>
        <v>47139.63942</v>
      </c>
      <c r="K49" s="18">
        <f>K25*(1-Assumptions!$D37)</f>
        <v>47706.58787</v>
      </c>
      <c r="L49" s="18">
        <f>L25*(1-Assumptions!$D37)</f>
        <v>48280.355</v>
      </c>
      <c r="M49" s="18">
        <f>M25*(1-Assumptions!$D37)</f>
        <v>48861.02283</v>
      </c>
    </row>
    <row r="50">
      <c r="A50" s="2" t="s">
        <v>53</v>
      </c>
      <c r="B50" s="18">
        <f>B26*(1-Assumptions!$D38)</f>
        <v>7875</v>
      </c>
      <c r="C50" s="18">
        <f>C26*(1-Assumptions!$D38)</f>
        <v>7969.712625</v>
      </c>
      <c r="D50" s="18">
        <f>D26*(1-Assumptions!$D38)</f>
        <v>8065.564359</v>
      </c>
      <c r="E50" s="18">
        <f>E26*(1-Assumptions!$D38)</f>
        <v>8162.568901</v>
      </c>
      <c r="F50" s="18">
        <f>F26*(1-Assumptions!$D38)</f>
        <v>8260.740117</v>
      </c>
      <c r="G50" s="18">
        <f>G26*(1-Assumptions!$D38)</f>
        <v>8360.092039</v>
      </c>
      <c r="H50" s="18">
        <f>H26*(1-Assumptions!$D38)</f>
        <v>8460.638866</v>
      </c>
      <c r="I50" s="18">
        <f>I26*(1-Assumptions!$D38)</f>
        <v>8562.394969</v>
      </c>
      <c r="J50" s="18">
        <f>J26*(1-Assumptions!$D38)</f>
        <v>8665.374894</v>
      </c>
      <c r="K50" s="18">
        <f>K26*(1-Assumptions!$D38)</f>
        <v>8769.593358</v>
      </c>
      <c r="L50" s="18">
        <f>L26*(1-Assumptions!$D38)</f>
        <v>8875.065257</v>
      </c>
      <c r="M50" s="18">
        <f>M26*(1-Assumptions!$D38)</f>
        <v>8981.805667</v>
      </c>
    </row>
    <row r="51">
      <c r="A51" s="2" t="s">
        <v>54</v>
      </c>
      <c r="B51" s="18">
        <f>B27*(1-Assumptions!$D39)</f>
        <v>18090</v>
      </c>
      <c r="C51" s="18">
        <f>C27*(1-Assumptions!$D39)</f>
        <v>18307.56843</v>
      </c>
      <c r="D51" s="18">
        <f>D27*(1-Assumptions!$D39)</f>
        <v>18527.75356</v>
      </c>
      <c r="E51" s="18">
        <f>E27*(1-Assumptions!$D39)</f>
        <v>18750.58685</v>
      </c>
      <c r="F51" s="18">
        <f>F27*(1-Assumptions!$D39)</f>
        <v>18976.10016</v>
      </c>
      <c r="G51" s="18">
        <f>G27*(1-Assumptions!$D39)</f>
        <v>19204.32571</v>
      </c>
      <c r="H51" s="18">
        <f>H27*(1-Assumptions!$D39)</f>
        <v>19435.29614</v>
      </c>
      <c r="I51" s="18">
        <f>I27*(1-Assumptions!$D39)</f>
        <v>19669.04444</v>
      </c>
      <c r="J51" s="18">
        <f>J27*(1-Assumptions!$D39)</f>
        <v>19905.60404</v>
      </c>
      <c r="K51" s="18">
        <f>K27*(1-Assumptions!$D39)</f>
        <v>20145.00874</v>
      </c>
      <c r="L51" s="18">
        <f>L27*(1-Assumptions!$D39)</f>
        <v>20387.29276</v>
      </c>
      <c r="M51" s="18">
        <f>M27*(1-Assumptions!$D39)</f>
        <v>20632.49073</v>
      </c>
    </row>
    <row r="52">
      <c r="A52" s="2" t="s">
        <v>55</v>
      </c>
      <c r="B52" s="18">
        <f>B28*(1-Assumptions!$D40)</f>
        <v>29250</v>
      </c>
      <c r="C52" s="18">
        <f>C28*(1-Assumptions!$D40)</f>
        <v>29601.78975</v>
      </c>
      <c r="D52" s="18">
        <f>D28*(1-Assumptions!$D40)</f>
        <v>29957.81048</v>
      </c>
      <c r="E52" s="18">
        <f>E28*(1-Assumptions!$D40)</f>
        <v>30318.11306</v>
      </c>
      <c r="F52" s="18">
        <f>F28*(1-Assumptions!$D40)</f>
        <v>30682.74901</v>
      </c>
      <c r="G52" s="18">
        <f>G28*(1-Assumptions!$D40)</f>
        <v>31051.77043</v>
      </c>
      <c r="H52" s="18">
        <f>H28*(1-Assumptions!$D40)</f>
        <v>31425.23007</v>
      </c>
      <c r="I52" s="18">
        <f>I28*(1-Assumptions!$D40)</f>
        <v>31803.18132</v>
      </c>
      <c r="J52" s="18">
        <f>J28*(1-Assumptions!$D40)</f>
        <v>32185.67818</v>
      </c>
      <c r="K52" s="18">
        <f>K28*(1-Assumptions!$D40)</f>
        <v>32572.77533</v>
      </c>
      <c r="L52" s="18">
        <f>L28*(1-Assumptions!$D40)</f>
        <v>32964.5281</v>
      </c>
      <c r="M52" s="18">
        <f>M28*(1-Assumptions!$D40)</f>
        <v>33360.99248</v>
      </c>
    </row>
    <row r="53">
      <c r="A53" s="11" t="s">
        <v>75</v>
      </c>
      <c r="B53" s="18">
        <f t="shared" ref="B53:M53" si="4">SUM(B48:B52)</f>
        <v>150030</v>
      </c>
      <c r="C53" s="18">
        <f t="shared" si="4"/>
        <v>151834.4108</v>
      </c>
      <c r="D53" s="18">
        <f t="shared" si="4"/>
        <v>153660.5233</v>
      </c>
      <c r="E53" s="18">
        <f t="shared" si="4"/>
        <v>155508.5984</v>
      </c>
      <c r="F53" s="18">
        <f t="shared" si="4"/>
        <v>157378.9003</v>
      </c>
      <c r="G53" s="18">
        <f t="shared" si="4"/>
        <v>159271.6963</v>
      </c>
      <c r="H53" s="18">
        <f t="shared" si="4"/>
        <v>161187.257</v>
      </c>
      <c r="I53" s="18">
        <f t="shared" si="4"/>
        <v>163125.8562</v>
      </c>
      <c r="J53" s="18">
        <f t="shared" si="4"/>
        <v>165087.7708</v>
      </c>
      <c r="K53" s="18">
        <f t="shared" si="4"/>
        <v>167073.2815</v>
      </c>
      <c r="L53" s="18">
        <f t="shared" si="4"/>
        <v>169082.6718</v>
      </c>
      <c r="M53" s="18">
        <f t="shared" si="4"/>
        <v>171116.2291</v>
      </c>
    </row>
    <row r="55">
      <c r="A55" s="15" t="s">
        <v>78</v>
      </c>
      <c r="B55" s="18">
        <f t="shared" ref="B55:M55" si="5">B53+B45+B37</f>
        <v>864668</v>
      </c>
      <c r="C55" s="18">
        <f t="shared" si="5"/>
        <v>871747.8679</v>
      </c>
      <c r="D55" s="18">
        <f t="shared" si="5"/>
        <v>878889.9893</v>
      </c>
      <c r="E55" s="18">
        <f t="shared" si="5"/>
        <v>886094.9486</v>
      </c>
      <c r="F55" s="18">
        <f t="shared" si="5"/>
        <v>893363.3362</v>
      </c>
      <c r="G55" s="18">
        <f t="shared" si="5"/>
        <v>900695.7484</v>
      </c>
      <c r="H55" s="18">
        <f t="shared" si="5"/>
        <v>908092.7871</v>
      </c>
      <c r="I55" s="18">
        <f t="shared" si="5"/>
        <v>915555.0606</v>
      </c>
      <c r="J55" s="18">
        <f t="shared" si="5"/>
        <v>923083.183</v>
      </c>
      <c r="K55" s="18">
        <f t="shared" si="5"/>
        <v>930677.7745</v>
      </c>
      <c r="L55" s="18">
        <f t="shared" si="5"/>
        <v>938339.4616</v>
      </c>
      <c r="M55" s="18">
        <f t="shared" si="5"/>
        <v>946068.877</v>
      </c>
    </row>
    <row r="57">
      <c r="A57" s="15" t="s">
        <v>57</v>
      </c>
    </row>
    <row r="58">
      <c r="A58" s="11" t="s">
        <v>58</v>
      </c>
      <c r="B58" s="18">
        <f>Assumptions!$D43</f>
        <v>44000</v>
      </c>
      <c r="C58" s="18">
        <f>Assumptions!$D43</f>
        <v>44000</v>
      </c>
      <c r="D58" s="18">
        <f>Assumptions!$D43</f>
        <v>44000</v>
      </c>
      <c r="E58" s="18">
        <f>Assumptions!$D43</f>
        <v>44000</v>
      </c>
      <c r="F58" s="18">
        <f>Assumptions!$D43</f>
        <v>44000</v>
      </c>
      <c r="G58" s="18">
        <f>Assumptions!$D43</f>
        <v>44000</v>
      </c>
      <c r="H58" s="18">
        <f>Assumptions!$D43</f>
        <v>44000</v>
      </c>
      <c r="I58" s="18">
        <f>Assumptions!$D43</f>
        <v>44000</v>
      </c>
      <c r="J58" s="18">
        <f>Assumptions!$D43</f>
        <v>44000</v>
      </c>
      <c r="K58" s="18">
        <f>Assumptions!$D43</f>
        <v>44000</v>
      </c>
      <c r="L58" s="18">
        <f>Assumptions!$D43</f>
        <v>44000</v>
      </c>
      <c r="M58" s="18">
        <f>Assumptions!$D43</f>
        <v>44000</v>
      </c>
    </row>
    <row r="59">
      <c r="A59" s="11" t="s">
        <v>59</v>
      </c>
      <c r="B59" s="18">
        <f>Assumptions!$D44</f>
        <v>16000</v>
      </c>
      <c r="C59" s="18">
        <f>Assumptions!$D44</f>
        <v>16000</v>
      </c>
      <c r="D59" s="18">
        <f>Assumptions!$D44</f>
        <v>16000</v>
      </c>
      <c r="E59" s="18">
        <f>Assumptions!$D44</f>
        <v>16000</v>
      </c>
      <c r="F59" s="18">
        <f>Assumptions!$D44</f>
        <v>16000</v>
      </c>
      <c r="G59" s="18">
        <f>Assumptions!$D44</f>
        <v>16000</v>
      </c>
      <c r="H59" s="18">
        <f>Assumptions!$D44</f>
        <v>16000</v>
      </c>
      <c r="I59" s="18">
        <f>Assumptions!$D44</f>
        <v>16000</v>
      </c>
      <c r="J59" s="18">
        <f>Assumptions!$D44</f>
        <v>16000</v>
      </c>
      <c r="K59" s="18">
        <f>Assumptions!$D44</f>
        <v>16000</v>
      </c>
      <c r="L59" s="18">
        <f>Assumptions!$D44</f>
        <v>16000</v>
      </c>
      <c r="M59" s="18">
        <f>Assumptions!$D44</f>
        <v>16000</v>
      </c>
    </row>
    <row r="60">
      <c r="A60" s="11" t="s">
        <v>60</v>
      </c>
      <c r="B60" s="18">
        <f>Assumptions!$D45</f>
        <v>60000</v>
      </c>
      <c r="C60" s="18">
        <f>Assumptions!$D45</f>
        <v>60000</v>
      </c>
      <c r="D60" s="18">
        <f>Assumptions!$D45</f>
        <v>60000</v>
      </c>
      <c r="E60" s="18">
        <f>Assumptions!$D45</f>
        <v>60000</v>
      </c>
      <c r="F60" s="18">
        <f>Assumptions!$D45</f>
        <v>60000</v>
      </c>
      <c r="G60" s="18">
        <f>Assumptions!$D45</f>
        <v>60000</v>
      </c>
      <c r="H60" s="18">
        <f>Assumptions!$D45</f>
        <v>60000</v>
      </c>
      <c r="I60" s="18">
        <f>Assumptions!$D45</f>
        <v>60000</v>
      </c>
      <c r="J60" s="18">
        <f>Assumptions!$D45</f>
        <v>60000</v>
      </c>
      <c r="K60" s="18">
        <f>Assumptions!$D45</f>
        <v>60000</v>
      </c>
      <c r="L60" s="18">
        <f>Assumptions!$D45</f>
        <v>60000</v>
      </c>
      <c r="M60" s="18">
        <f>Assumptions!$D45</f>
        <v>60000</v>
      </c>
    </row>
    <row r="62">
      <c r="A62" s="15" t="s">
        <v>78</v>
      </c>
      <c r="B62" s="18">
        <f t="shared" ref="B62:M62" si="6">B55+SUM(B58:B60)</f>
        <v>984668</v>
      </c>
      <c r="C62" s="18">
        <f t="shared" si="6"/>
        <v>991747.8679</v>
      </c>
      <c r="D62" s="18">
        <f t="shared" si="6"/>
        <v>998889.9893</v>
      </c>
      <c r="E62" s="18">
        <f t="shared" si="6"/>
        <v>1006094.949</v>
      </c>
      <c r="F62" s="18">
        <f t="shared" si="6"/>
        <v>1013363.336</v>
      </c>
      <c r="G62" s="18">
        <f t="shared" si="6"/>
        <v>1020695.748</v>
      </c>
      <c r="H62" s="18">
        <f t="shared" si="6"/>
        <v>1028092.787</v>
      </c>
      <c r="I62" s="18">
        <f t="shared" si="6"/>
        <v>1035555.061</v>
      </c>
      <c r="J62" s="18">
        <f t="shared" si="6"/>
        <v>1043083.183</v>
      </c>
      <c r="K62" s="18">
        <f t="shared" si="6"/>
        <v>1050677.774</v>
      </c>
      <c r="L62" s="18">
        <f t="shared" si="6"/>
        <v>1058339.462</v>
      </c>
      <c r="M62" s="18">
        <f t="shared" si="6"/>
        <v>1066068.877</v>
      </c>
    </row>
    <row r="64">
      <c r="A64" s="15" t="s">
        <v>79</v>
      </c>
      <c r="B64" s="18">
        <f t="shared" ref="B64:M64" si="7">B6-B62</f>
        <v>280332</v>
      </c>
      <c r="C64" s="18">
        <f t="shared" si="7"/>
        <v>283712.5271</v>
      </c>
      <c r="D64" s="18">
        <f t="shared" si="7"/>
        <v>287123.5188</v>
      </c>
      <c r="E64" s="18">
        <f t="shared" si="7"/>
        <v>290565.266</v>
      </c>
      <c r="F64" s="18">
        <f t="shared" si="7"/>
        <v>294038.0626</v>
      </c>
      <c r="G64" s="18">
        <f t="shared" si="7"/>
        <v>297542.2055</v>
      </c>
      <c r="H64" s="18">
        <f t="shared" si="7"/>
        <v>301077.9943</v>
      </c>
      <c r="I64" s="18">
        <f t="shared" si="7"/>
        <v>304645.7319</v>
      </c>
      <c r="J64" s="18">
        <f t="shared" si="7"/>
        <v>308245.7242</v>
      </c>
      <c r="K64" s="18">
        <f t="shared" si="7"/>
        <v>311878.28</v>
      </c>
      <c r="L64" s="18">
        <f t="shared" si="7"/>
        <v>315543.7114</v>
      </c>
      <c r="M64" s="18">
        <f t="shared" si="7"/>
        <v>319242.3335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61</v>
      </c>
      <c r="C1" s="11" t="s">
        <v>62</v>
      </c>
      <c r="D1" s="11" t="s">
        <v>63</v>
      </c>
      <c r="E1" s="11" t="s">
        <v>64</v>
      </c>
      <c r="F1" s="11" t="s">
        <v>65</v>
      </c>
      <c r="G1" s="11" t="s">
        <v>66</v>
      </c>
      <c r="H1" s="11" t="s">
        <v>67</v>
      </c>
      <c r="I1" s="11" t="s">
        <v>68</v>
      </c>
      <c r="J1" s="11" t="s">
        <v>69</v>
      </c>
      <c r="K1" s="11" t="s">
        <v>70</v>
      </c>
      <c r="L1" s="11" t="s">
        <v>71</v>
      </c>
      <c r="M1" s="11" t="s">
        <v>72</v>
      </c>
    </row>
    <row r="2">
      <c r="A2" s="15" t="s">
        <v>74</v>
      </c>
    </row>
    <row r="3">
      <c r="A3" s="11" t="s">
        <v>48</v>
      </c>
      <c r="B3" s="18">
        <f>'Calcs-1'!B16*'Calcs-1'!B38</f>
        <v>1064000</v>
      </c>
      <c r="C3" s="18">
        <f>'Calcs-1'!C16*'Calcs-1'!C38</f>
        <v>1075735.92</v>
      </c>
      <c r="D3" s="18">
        <f>'Calcs-1'!D16*'Calcs-1'!D38</f>
        <v>1087601.287</v>
      </c>
      <c r="E3" s="18">
        <f>'Calcs-1'!E16*'Calcs-1'!E38</f>
        <v>1099597.529</v>
      </c>
      <c r="F3" s="18">
        <f>'Calcs-1'!F16*'Calcs-1'!F38</f>
        <v>1111726.09</v>
      </c>
      <c r="G3" s="18">
        <f>'Calcs-1'!G16*'Calcs-1'!G38</f>
        <v>1123988.429</v>
      </c>
      <c r="H3" s="18">
        <f>'Calcs-1'!H16*'Calcs-1'!H38</f>
        <v>1136386.021</v>
      </c>
      <c r="I3" s="18">
        <f>'Calcs-1'!I16*'Calcs-1'!I38</f>
        <v>1148920.359</v>
      </c>
      <c r="J3" s="18">
        <f>'Calcs-1'!J16*'Calcs-1'!J38</f>
        <v>1161592.951</v>
      </c>
      <c r="K3" s="18">
        <f>'Calcs-1'!K16*'Calcs-1'!K38</f>
        <v>1174405.321</v>
      </c>
      <c r="L3" s="18">
        <f>'Calcs-1'!L16*'Calcs-1'!L38</f>
        <v>1187359.012</v>
      </c>
      <c r="M3" s="18">
        <f>'Calcs-1'!M16*'Calcs-1'!M38</f>
        <v>1200455.581</v>
      </c>
    </row>
    <row r="4">
      <c r="A4" s="11" t="s">
        <v>49</v>
      </c>
      <c r="B4" s="18">
        <f>'Calcs-1'!B17*'Calcs-1'!B39</f>
        <v>1116500</v>
      </c>
      <c r="C4" s="18">
        <f>'Calcs-1'!C17*'Calcs-1'!C39</f>
        <v>1140069.315</v>
      </c>
      <c r="D4" s="18">
        <f>'Calcs-1'!D17*'Calcs-1'!D39</f>
        <v>1164136.178</v>
      </c>
      <c r="E4" s="18">
        <f>'Calcs-1'!E17*'Calcs-1'!E39</f>
        <v>1188711.093</v>
      </c>
      <c r="F4" s="18">
        <f>'Calcs-1'!F17*'Calcs-1'!F39</f>
        <v>1213804.784</v>
      </c>
      <c r="G4" s="18">
        <f>'Calcs-1'!G17*'Calcs-1'!G39</f>
        <v>1239428.203</v>
      </c>
      <c r="H4" s="18">
        <f>'Calcs-1'!H17*'Calcs-1'!H39</f>
        <v>1265592.532</v>
      </c>
      <c r="I4" s="18">
        <f>'Calcs-1'!I17*'Calcs-1'!I39</f>
        <v>1292309.191</v>
      </c>
      <c r="J4" s="18">
        <f>'Calcs-1'!J17*'Calcs-1'!J39</f>
        <v>1319589.838</v>
      </c>
      <c r="K4" s="18">
        <f>'Calcs-1'!K17*'Calcs-1'!K39</f>
        <v>1347446.379</v>
      </c>
      <c r="L4" s="18">
        <f>'Calcs-1'!L17*'Calcs-1'!L39</f>
        <v>1375890.972</v>
      </c>
      <c r="M4" s="18">
        <f>'Calcs-1'!M17*'Calcs-1'!M39</f>
        <v>1404936.031</v>
      </c>
    </row>
    <row r="5">
      <c r="A5" s="11" t="s">
        <v>50</v>
      </c>
      <c r="B5" s="18">
        <f>'Calcs-1'!B18*'Calcs-1'!B40</f>
        <v>780000</v>
      </c>
      <c r="C5" s="18">
        <f>'Calcs-1'!C18*'Calcs-1'!C40</f>
        <v>794096.16</v>
      </c>
      <c r="D5" s="18">
        <f>'Calcs-1'!D18*'Calcs-1'!D40</f>
        <v>808447.0658</v>
      </c>
      <c r="E5" s="18">
        <f>'Calcs-1'!E18*'Calcs-1'!E40</f>
        <v>823057.3212</v>
      </c>
      <c r="F5" s="18">
        <f>'Calcs-1'!F18*'Calcs-1'!F40</f>
        <v>837931.6131</v>
      </c>
      <c r="G5" s="18">
        <f>'Calcs-1'!G18*'Calcs-1'!G40</f>
        <v>853074.7132</v>
      </c>
      <c r="H5" s="18">
        <f>'Calcs-1'!H18*'Calcs-1'!H40</f>
        <v>868491.4794</v>
      </c>
      <c r="I5" s="18">
        <f>'Calcs-1'!I18*'Calcs-1'!I40</f>
        <v>884186.8574</v>
      </c>
      <c r="J5" s="18">
        <f>'Calcs-1'!J18*'Calcs-1'!J40</f>
        <v>900165.8823</v>
      </c>
      <c r="K5" s="18">
        <f>'Calcs-1'!K18*'Calcs-1'!K40</f>
        <v>916433.6801</v>
      </c>
      <c r="L5" s="18">
        <f>'Calcs-1'!L18*'Calcs-1'!L40</f>
        <v>932995.4696</v>
      </c>
      <c r="M5" s="18">
        <f>'Calcs-1'!M18*'Calcs-1'!M40</f>
        <v>949856.5637</v>
      </c>
    </row>
    <row r="6">
      <c r="A6" s="15" t="s">
        <v>75</v>
      </c>
      <c r="B6" s="18">
        <f t="shared" ref="B6:M6" si="1">SUM(B3:B5)</f>
        <v>2960500</v>
      </c>
      <c r="C6" s="18">
        <f t="shared" si="1"/>
        <v>3009901.395</v>
      </c>
      <c r="D6" s="18">
        <f t="shared" si="1"/>
        <v>3060184.531</v>
      </c>
      <c r="E6" s="18">
        <f t="shared" si="1"/>
        <v>3111365.944</v>
      </c>
      <c r="F6" s="18">
        <f t="shared" si="1"/>
        <v>3163462.487</v>
      </c>
      <c r="G6" s="18">
        <f t="shared" si="1"/>
        <v>3216491.345</v>
      </c>
      <c r="H6" s="18">
        <f t="shared" si="1"/>
        <v>3270470.033</v>
      </c>
      <c r="I6" s="18">
        <f t="shared" si="1"/>
        <v>3325416.407</v>
      </c>
      <c r="J6" s="18">
        <f t="shared" si="1"/>
        <v>3381348.671</v>
      </c>
      <c r="K6" s="18">
        <f t="shared" si="1"/>
        <v>3438285.38</v>
      </c>
      <c r="L6" s="18">
        <f t="shared" si="1"/>
        <v>3496245.454</v>
      </c>
      <c r="M6" s="18">
        <f t="shared" si="1"/>
        <v>3555248.176</v>
      </c>
    </row>
    <row r="8">
      <c r="A8" s="15" t="s">
        <v>76</v>
      </c>
    </row>
    <row r="9">
      <c r="A9" s="15" t="s">
        <v>48</v>
      </c>
    </row>
    <row r="10">
      <c r="A10" s="11" t="s">
        <v>51</v>
      </c>
      <c r="B10" s="18">
        <f>B$3*Assumptions!$B29</f>
        <v>319200</v>
      </c>
      <c r="C10" s="18">
        <f>C$3*Assumptions!$B29</f>
        <v>322720.776</v>
      </c>
      <c r="D10" s="18">
        <f>D$3*Assumptions!$B29</f>
        <v>326280.3862</v>
      </c>
      <c r="E10" s="18">
        <f>E$3*Assumptions!$B29</f>
        <v>329879.2588</v>
      </c>
      <c r="F10" s="18">
        <f>F$3*Assumptions!$B29</f>
        <v>333517.827</v>
      </c>
      <c r="G10" s="18">
        <f>G$3*Assumptions!$B29</f>
        <v>337196.5287</v>
      </c>
      <c r="H10" s="18">
        <f>H$3*Assumptions!$B29</f>
        <v>340915.8064</v>
      </c>
      <c r="I10" s="18">
        <f>I$3*Assumptions!$B29</f>
        <v>344676.1077</v>
      </c>
      <c r="J10" s="18">
        <f>J$3*Assumptions!$B29</f>
        <v>348477.8852</v>
      </c>
      <c r="K10" s="18">
        <f>K$3*Assumptions!$B29</f>
        <v>352321.5963</v>
      </c>
      <c r="L10" s="18">
        <f>L$3*Assumptions!$B29</f>
        <v>356207.7035</v>
      </c>
      <c r="M10" s="18">
        <f>M$3*Assumptions!$B29</f>
        <v>360136.6744</v>
      </c>
    </row>
    <row r="11">
      <c r="A11" s="11" t="s">
        <v>52</v>
      </c>
      <c r="B11" s="18">
        <f>B$3*Assumptions!$B30</f>
        <v>212800</v>
      </c>
      <c r="C11" s="18">
        <f>C$3*Assumptions!$B30</f>
        <v>215147.184</v>
      </c>
      <c r="D11" s="18">
        <f>D$3*Assumptions!$B30</f>
        <v>217520.2574</v>
      </c>
      <c r="E11" s="18">
        <f>E$3*Assumptions!$B30</f>
        <v>219919.5059</v>
      </c>
      <c r="F11" s="18">
        <f>F$3*Assumptions!$B30</f>
        <v>222345.218</v>
      </c>
      <c r="G11" s="18">
        <f>G$3*Assumptions!$B30</f>
        <v>224797.6858</v>
      </c>
      <c r="H11" s="18">
        <f>H$3*Assumptions!$B30</f>
        <v>227277.2043</v>
      </c>
      <c r="I11" s="18">
        <f>I$3*Assumptions!$B30</f>
        <v>229784.0718</v>
      </c>
      <c r="J11" s="18">
        <f>J$3*Assumptions!$B30</f>
        <v>232318.5901</v>
      </c>
      <c r="K11" s="18">
        <f>K$3*Assumptions!$B30</f>
        <v>234881.0642</v>
      </c>
      <c r="L11" s="18">
        <f>L$3*Assumptions!$B30</f>
        <v>237471.8023</v>
      </c>
      <c r="M11" s="18">
        <f>M$3*Assumptions!$B30</f>
        <v>240091.1163</v>
      </c>
    </row>
    <row r="12">
      <c r="A12" s="11" t="s">
        <v>53</v>
      </c>
      <c r="B12" s="18">
        <f>B$3*Assumptions!$B31</f>
        <v>74480</v>
      </c>
      <c r="C12" s="18">
        <f>C$3*Assumptions!$B31</f>
        <v>75301.5144</v>
      </c>
      <c r="D12" s="18">
        <f>D$3*Assumptions!$B31</f>
        <v>76132.0901</v>
      </c>
      <c r="E12" s="18">
        <f>E$3*Assumptions!$B31</f>
        <v>76971.82706</v>
      </c>
      <c r="F12" s="18">
        <f>F$3*Assumptions!$B31</f>
        <v>77820.82631</v>
      </c>
      <c r="G12" s="18">
        <f>G$3*Assumptions!$B31</f>
        <v>78679.19002</v>
      </c>
      <c r="H12" s="18">
        <f>H$3*Assumptions!$B31</f>
        <v>79547.02149</v>
      </c>
      <c r="I12" s="18">
        <f>I$3*Assumptions!$B31</f>
        <v>80424.42514</v>
      </c>
      <c r="J12" s="18">
        <f>J$3*Assumptions!$B31</f>
        <v>81311.50655</v>
      </c>
      <c r="K12" s="18">
        <f>K$3*Assumptions!$B31</f>
        <v>82208.37246</v>
      </c>
      <c r="L12" s="18">
        <f>L$3*Assumptions!$B31</f>
        <v>83115.13081</v>
      </c>
      <c r="M12" s="18">
        <f>M$3*Assumptions!$B31</f>
        <v>84031.8907</v>
      </c>
    </row>
    <row r="13">
      <c r="A13" s="11" t="s">
        <v>54</v>
      </c>
      <c r="B13" s="18">
        <f>B$3*Assumptions!$B32</f>
        <v>106400</v>
      </c>
      <c r="C13" s="18">
        <f>C$3*Assumptions!$B32</f>
        <v>107573.592</v>
      </c>
      <c r="D13" s="18">
        <f>D$3*Assumptions!$B32</f>
        <v>108760.1287</v>
      </c>
      <c r="E13" s="18">
        <f>E$3*Assumptions!$B32</f>
        <v>109959.7529</v>
      </c>
      <c r="F13" s="18">
        <f>F$3*Assumptions!$B32</f>
        <v>111172.609</v>
      </c>
      <c r="G13" s="18">
        <f>G$3*Assumptions!$B32</f>
        <v>112398.8429</v>
      </c>
      <c r="H13" s="18">
        <f>H$3*Assumptions!$B32</f>
        <v>113638.6021</v>
      </c>
      <c r="I13" s="18">
        <f>I$3*Assumptions!$B32</f>
        <v>114892.0359</v>
      </c>
      <c r="J13" s="18">
        <f>J$3*Assumptions!$B32</f>
        <v>116159.2951</v>
      </c>
      <c r="K13" s="18">
        <f>K$3*Assumptions!$B32</f>
        <v>117440.5321</v>
      </c>
      <c r="L13" s="18">
        <f>L$3*Assumptions!$B32</f>
        <v>118735.9012</v>
      </c>
      <c r="M13" s="18">
        <f>M$3*Assumptions!$B32</f>
        <v>120045.5581</v>
      </c>
    </row>
    <row r="14">
      <c r="A14" s="11" t="s">
        <v>55</v>
      </c>
      <c r="B14" s="18">
        <f>B$3*Assumptions!$B33</f>
        <v>351120</v>
      </c>
      <c r="C14" s="18">
        <f>C$3*Assumptions!$B33</f>
        <v>354992.8536</v>
      </c>
      <c r="D14" s="18">
        <f>D$3*Assumptions!$B33</f>
        <v>358908.4248</v>
      </c>
      <c r="E14" s="18">
        <f>E$3*Assumptions!$B33</f>
        <v>362867.1847</v>
      </c>
      <c r="F14" s="18">
        <f>F$3*Assumptions!$B33</f>
        <v>366869.6097</v>
      </c>
      <c r="G14" s="18">
        <f>G$3*Assumptions!$B33</f>
        <v>370916.1815</v>
      </c>
      <c r="H14" s="18">
        <f>H$3*Assumptions!$B33</f>
        <v>375007.387</v>
      </c>
      <c r="I14" s="18">
        <f>I$3*Assumptions!$B33</f>
        <v>379143.7185</v>
      </c>
      <c r="J14" s="18">
        <f>J$3*Assumptions!$B33</f>
        <v>383325.6737</v>
      </c>
      <c r="K14" s="18">
        <f>K$3*Assumptions!$B33</f>
        <v>387553.7559</v>
      </c>
      <c r="L14" s="18">
        <f>L$3*Assumptions!$B33</f>
        <v>391828.4738</v>
      </c>
      <c r="M14" s="18">
        <f>M$3*Assumptions!$B33</f>
        <v>396150.3419</v>
      </c>
    </row>
    <row r="16">
      <c r="A16" s="15" t="s">
        <v>49</v>
      </c>
    </row>
    <row r="17">
      <c r="A17" s="2" t="s">
        <v>51</v>
      </c>
      <c r="B17" s="18">
        <f>B$4*Assumptions!$C29</f>
        <v>223300</v>
      </c>
      <c r="C17" s="18">
        <f>C$4*Assumptions!$C29</f>
        <v>228013.863</v>
      </c>
      <c r="D17" s="18">
        <f>D$4*Assumptions!$C29</f>
        <v>232827.2356</v>
      </c>
      <c r="E17" s="18">
        <f>E$4*Assumptions!$C29</f>
        <v>237742.2186</v>
      </c>
      <c r="F17" s="18">
        <f>F$4*Assumptions!$C29</f>
        <v>242760.9568</v>
      </c>
      <c r="G17" s="18">
        <f>G$4*Assumptions!$C29</f>
        <v>247885.6406</v>
      </c>
      <c r="H17" s="18">
        <f>H$4*Assumptions!$C29</f>
        <v>253118.5065</v>
      </c>
      <c r="I17" s="18">
        <f>I$4*Assumptions!$C29</f>
        <v>258461.8382</v>
      </c>
      <c r="J17" s="18">
        <f>J$4*Assumptions!$C29</f>
        <v>263917.9676</v>
      </c>
      <c r="K17" s="18">
        <f>K$4*Assumptions!$C29</f>
        <v>269489.2759</v>
      </c>
      <c r="L17" s="18">
        <f>L$4*Assumptions!$C29</f>
        <v>275178.1945</v>
      </c>
      <c r="M17" s="18">
        <f>M$4*Assumptions!$C29</f>
        <v>280987.2062</v>
      </c>
    </row>
    <row r="18">
      <c r="A18" s="2" t="s">
        <v>52</v>
      </c>
      <c r="B18" s="18">
        <f>B$4*Assumptions!$C30</f>
        <v>223300</v>
      </c>
      <c r="C18" s="18">
        <f>C$4*Assumptions!$C30</f>
        <v>228013.863</v>
      </c>
      <c r="D18" s="18">
        <f>D$4*Assumptions!$C30</f>
        <v>232827.2356</v>
      </c>
      <c r="E18" s="18">
        <f>E$4*Assumptions!$C30</f>
        <v>237742.2186</v>
      </c>
      <c r="F18" s="18">
        <f>F$4*Assumptions!$C30</f>
        <v>242760.9568</v>
      </c>
      <c r="G18" s="18">
        <f>G$4*Assumptions!$C30</f>
        <v>247885.6406</v>
      </c>
      <c r="H18" s="18">
        <f>H$4*Assumptions!$C30</f>
        <v>253118.5065</v>
      </c>
      <c r="I18" s="18">
        <f>I$4*Assumptions!$C30</f>
        <v>258461.8382</v>
      </c>
      <c r="J18" s="18">
        <f>J$4*Assumptions!$C30</f>
        <v>263917.9676</v>
      </c>
      <c r="K18" s="18">
        <f>K$4*Assumptions!$C30</f>
        <v>269489.2759</v>
      </c>
      <c r="L18" s="18">
        <f>L$4*Assumptions!$C30</f>
        <v>275178.1945</v>
      </c>
      <c r="M18" s="18">
        <f>M$4*Assumptions!$C30</f>
        <v>280987.2062</v>
      </c>
    </row>
    <row r="19">
      <c r="A19" s="2" t="s">
        <v>53</v>
      </c>
      <c r="B19" s="18">
        <f>B$4*Assumptions!$C31</f>
        <v>223300</v>
      </c>
      <c r="C19" s="18">
        <f>C$4*Assumptions!$C31</f>
        <v>228013.863</v>
      </c>
      <c r="D19" s="18">
        <f>D$4*Assumptions!$C31</f>
        <v>232827.2356</v>
      </c>
      <c r="E19" s="18">
        <f>E$4*Assumptions!$C31</f>
        <v>237742.2186</v>
      </c>
      <c r="F19" s="18">
        <f>F$4*Assumptions!$C31</f>
        <v>242760.9568</v>
      </c>
      <c r="G19" s="18">
        <f>G$4*Assumptions!$C31</f>
        <v>247885.6406</v>
      </c>
      <c r="H19" s="18">
        <f>H$4*Assumptions!$C31</f>
        <v>253118.5065</v>
      </c>
      <c r="I19" s="18">
        <f>I$4*Assumptions!$C31</f>
        <v>258461.8382</v>
      </c>
      <c r="J19" s="18">
        <f>J$4*Assumptions!$C31</f>
        <v>263917.9676</v>
      </c>
      <c r="K19" s="18">
        <f>K$4*Assumptions!$C31</f>
        <v>269489.2759</v>
      </c>
      <c r="L19" s="18">
        <f>L$4*Assumptions!$C31</f>
        <v>275178.1945</v>
      </c>
      <c r="M19" s="18">
        <f>M$4*Assumptions!$C31</f>
        <v>280987.2062</v>
      </c>
    </row>
    <row r="20">
      <c r="A20" s="2" t="s">
        <v>54</v>
      </c>
      <c r="B20" s="18">
        <f>B$4*Assumptions!$C32</f>
        <v>223300</v>
      </c>
      <c r="C20" s="18">
        <f>C$4*Assumptions!$C32</f>
        <v>228013.863</v>
      </c>
      <c r="D20" s="18">
        <f>D$4*Assumptions!$C32</f>
        <v>232827.2356</v>
      </c>
      <c r="E20" s="18">
        <f>E$4*Assumptions!$C32</f>
        <v>237742.2186</v>
      </c>
      <c r="F20" s="18">
        <f>F$4*Assumptions!$C32</f>
        <v>242760.9568</v>
      </c>
      <c r="G20" s="18">
        <f>G$4*Assumptions!$C32</f>
        <v>247885.6406</v>
      </c>
      <c r="H20" s="18">
        <f>H$4*Assumptions!$C32</f>
        <v>253118.5065</v>
      </c>
      <c r="I20" s="18">
        <f>I$4*Assumptions!$C32</f>
        <v>258461.8382</v>
      </c>
      <c r="J20" s="18">
        <f>J$4*Assumptions!$C32</f>
        <v>263917.9676</v>
      </c>
      <c r="K20" s="18">
        <f>K$4*Assumptions!$C32</f>
        <v>269489.2759</v>
      </c>
      <c r="L20" s="18">
        <f>L$4*Assumptions!$C32</f>
        <v>275178.1945</v>
      </c>
      <c r="M20" s="18">
        <f>M$4*Assumptions!$C32</f>
        <v>280987.2062</v>
      </c>
    </row>
    <row r="21">
      <c r="A21" s="2" t="s">
        <v>55</v>
      </c>
      <c r="B21" s="18">
        <f>B$4*Assumptions!$C33</f>
        <v>223300</v>
      </c>
      <c r="C21" s="18">
        <f>C$4*Assumptions!$C33</f>
        <v>228013.863</v>
      </c>
      <c r="D21" s="18">
        <f>D$4*Assumptions!$C33</f>
        <v>232827.2356</v>
      </c>
      <c r="E21" s="18">
        <f>E$4*Assumptions!$C33</f>
        <v>237742.2186</v>
      </c>
      <c r="F21" s="18">
        <f>F$4*Assumptions!$C33</f>
        <v>242760.9568</v>
      </c>
      <c r="G21" s="18">
        <f>G$4*Assumptions!$C33</f>
        <v>247885.6406</v>
      </c>
      <c r="H21" s="18">
        <f>H$4*Assumptions!$C33</f>
        <v>253118.5065</v>
      </c>
      <c r="I21" s="18">
        <f>I$4*Assumptions!$C33</f>
        <v>258461.8382</v>
      </c>
      <c r="J21" s="18">
        <f>J$4*Assumptions!$C33</f>
        <v>263917.9676</v>
      </c>
      <c r="K21" s="18">
        <f>K$4*Assumptions!$C33</f>
        <v>269489.2759</v>
      </c>
      <c r="L21" s="18">
        <f>L$4*Assumptions!$C33</f>
        <v>275178.1945</v>
      </c>
      <c r="M21" s="18">
        <f>M$4*Assumptions!$C33</f>
        <v>280987.2062</v>
      </c>
    </row>
    <row r="23">
      <c r="A23" s="15" t="s">
        <v>50</v>
      </c>
    </row>
    <row r="24">
      <c r="A24" s="2" t="s">
        <v>51</v>
      </c>
      <c r="B24" s="18">
        <f>B$5*Assumptions!$D29</f>
        <v>273000</v>
      </c>
      <c r="C24" s="18">
        <f>C$5*Assumptions!$D29</f>
        <v>277933.656</v>
      </c>
      <c r="D24" s="18">
        <f>D$5*Assumptions!$D29</f>
        <v>282956.473</v>
      </c>
      <c r="E24" s="18">
        <f>E$5*Assumptions!$D29</f>
        <v>288070.0624</v>
      </c>
      <c r="F24" s="18">
        <f>F$5*Assumptions!$D29</f>
        <v>293276.0646</v>
      </c>
      <c r="G24" s="18">
        <f>G$5*Assumptions!$D29</f>
        <v>298576.1496</v>
      </c>
      <c r="H24" s="18">
        <f>H$5*Assumptions!$D29</f>
        <v>303972.0178</v>
      </c>
      <c r="I24" s="18">
        <f>I$5*Assumptions!$D29</f>
        <v>309465.4001</v>
      </c>
      <c r="J24" s="18">
        <f>J$5*Assumptions!$D29</f>
        <v>315058.0588</v>
      </c>
      <c r="K24" s="18">
        <f>K$5*Assumptions!$D29</f>
        <v>320751.788</v>
      </c>
      <c r="L24" s="18">
        <f>L$5*Assumptions!$D29</f>
        <v>326548.4144</v>
      </c>
      <c r="M24" s="18">
        <f>M$5*Assumptions!$D29</f>
        <v>332449.7973</v>
      </c>
    </row>
    <row r="25">
      <c r="A25" s="2" t="s">
        <v>52</v>
      </c>
      <c r="B25" s="18">
        <f>B$5*Assumptions!$D30</f>
        <v>218400</v>
      </c>
      <c r="C25" s="18">
        <f>C$5*Assumptions!$D30</f>
        <v>222346.9248</v>
      </c>
      <c r="D25" s="18">
        <f>D$5*Assumptions!$D30</f>
        <v>226365.1784</v>
      </c>
      <c r="E25" s="18">
        <f>E$5*Assumptions!$D30</f>
        <v>230456.0499</v>
      </c>
      <c r="F25" s="18">
        <f>F$5*Assumptions!$D30</f>
        <v>234620.8517</v>
      </c>
      <c r="G25" s="18">
        <f>G$5*Assumptions!$D30</f>
        <v>238860.9197</v>
      </c>
      <c r="H25" s="18">
        <f>H$5*Assumptions!$D30</f>
        <v>243177.6142</v>
      </c>
      <c r="I25" s="18">
        <f>I$5*Assumptions!$D30</f>
        <v>247572.3201</v>
      </c>
      <c r="J25" s="18">
        <f>J$5*Assumptions!$D30</f>
        <v>252046.447</v>
      </c>
      <c r="K25" s="18">
        <f>K$5*Assumptions!$D30</f>
        <v>256601.4304</v>
      </c>
      <c r="L25" s="18">
        <f>L$5*Assumptions!$D30</f>
        <v>261238.7315</v>
      </c>
      <c r="M25" s="18">
        <f>M$5*Assumptions!$D30</f>
        <v>265959.8378</v>
      </c>
    </row>
    <row r="26">
      <c r="A26" s="2" t="s">
        <v>53</v>
      </c>
      <c r="B26" s="18">
        <f>B$5*Assumptions!$D31</f>
        <v>39000</v>
      </c>
      <c r="C26" s="18">
        <f>C$5*Assumptions!$D31</f>
        <v>39704.808</v>
      </c>
      <c r="D26" s="18">
        <f>D$5*Assumptions!$D31</f>
        <v>40422.35329</v>
      </c>
      <c r="E26" s="18">
        <f>E$5*Assumptions!$D31</f>
        <v>41152.86606</v>
      </c>
      <c r="F26" s="18">
        <f>F$5*Assumptions!$D31</f>
        <v>41896.58065</v>
      </c>
      <c r="G26" s="18">
        <f>G$5*Assumptions!$D31</f>
        <v>42653.73566</v>
      </c>
      <c r="H26" s="18">
        <f>H$5*Assumptions!$D31</f>
        <v>43424.57397</v>
      </c>
      <c r="I26" s="18">
        <f>I$5*Assumptions!$D31</f>
        <v>44209.34287</v>
      </c>
      <c r="J26" s="18">
        <f>J$5*Assumptions!$D31</f>
        <v>45008.29412</v>
      </c>
      <c r="K26" s="18">
        <f>K$5*Assumptions!$D31</f>
        <v>45821.68401</v>
      </c>
      <c r="L26" s="18">
        <f>L$5*Assumptions!$D31</f>
        <v>46649.77348</v>
      </c>
      <c r="M26" s="18">
        <f>M$5*Assumptions!$D31</f>
        <v>47492.82819</v>
      </c>
    </row>
    <row r="27">
      <c r="A27" s="2" t="s">
        <v>54</v>
      </c>
      <c r="B27" s="18">
        <f>B$5*Assumptions!$D32</f>
        <v>93600</v>
      </c>
      <c r="C27" s="18">
        <f>C$5*Assumptions!$D32</f>
        <v>95291.5392</v>
      </c>
      <c r="D27" s="18">
        <f>D$5*Assumptions!$D32</f>
        <v>97013.6479</v>
      </c>
      <c r="E27" s="18">
        <f>E$5*Assumptions!$D32</f>
        <v>98766.87854</v>
      </c>
      <c r="F27" s="18">
        <f>F$5*Assumptions!$D32</f>
        <v>100551.7936</v>
      </c>
      <c r="G27" s="18">
        <f>G$5*Assumptions!$D32</f>
        <v>102368.9656</v>
      </c>
      <c r="H27" s="18">
        <f>H$5*Assumptions!$D32</f>
        <v>104218.9775</v>
      </c>
      <c r="I27" s="18">
        <f>I$5*Assumptions!$D32</f>
        <v>106102.4229</v>
      </c>
      <c r="J27" s="18">
        <f>J$5*Assumptions!$D32</f>
        <v>108019.9059</v>
      </c>
      <c r="K27" s="18">
        <f>K$5*Assumptions!$D32</f>
        <v>109972.0416</v>
      </c>
      <c r="L27" s="18">
        <f>L$5*Assumptions!$D32</f>
        <v>111959.4564</v>
      </c>
      <c r="M27" s="18">
        <f>M$5*Assumptions!$D32</f>
        <v>113982.7876</v>
      </c>
    </row>
    <row r="28">
      <c r="A28" s="2" t="s">
        <v>55</v>
      </c>
      <c r="B28" s="18">
        <f>B$5*Assumptions!$D33</f>
        <v>156000</v>
      </c>
      <c r="C28" s="18">
        <f>C$5*Assumptions!$D33</f>
        <v>158819.232</v>
      </c>
      <c r="D28" s="18">
        <f>D$5*Assumptions!$D33</f>
        <v>161689.4132</v>
      </c>
      <c r="E28" s="18">
        <f>E$5*Assumptions!$D33</f>
        <v>164611.4642</v>
      </c>
      <c r="F28" s="18">
        <f>F$5*Assumptions!$D33</f>
        <v>167586.3226</v>
      </c>
      <c r="G28" s="18">
        <f>G$5*Assumptions!$D33</f>
        <v>170614.9426</v>
      </c>
      <c r="H28" s="18">
        <f>H$5*Assumptions!$D33</f>
        <v>173698.2959</v>
      </c>
      <c r="I28" s="18">
        <f>I$5*Assumptions!$D33</f>
        <v>176837.3715</v>
      </c>
      <c r="J28" s="18">
        <f>J$5*Assumptions!$D33</f>
        <v>180033.1765</v>
      </c>
      <c r="K28" s="18">
        <f>K$5*Assumptions!$D33</f>
        <v>183286.736</v>
      </c>
      <c r="L28" s="18">
        <f>L$5*Assumptions!$D33</f>
        <v>186599.0939</v>
      </c>
      <c r="M28" s="18">
        <f>M$5*Assumptions!$D33</f>
        <v>189971.3127</v>
      </c>
    </row>
    <row r="30">
      <c r="A30" s="15" t="s">
        <v>77</v>
      </c>
    </row>
    <row r="31">
      <c r="A31" s="15" t="s">
        <v>48</v>
      </c>
    </row>
    <row r="32">
      <c r="A32" s="11" t="s">
        <v>51</v>
      </c>
      <c r="B32" s="18">
        <f>B10*(1-Assumptions!$B36)</f>
        <v>229824</v>
      </c>
      <c r="C32" s="18">
        <f>C10*(1-Assumptions!$B36)</f>
        <v>232358.9587</v>
      </c>
      <c r="D32" s="18">
        <f>D10*(1-Assumptions!$B36)</f>
        <v>234921.878</v>
      </c>
      <c r="E32" s="18">
        <f>E10*(1-Assumptions!$B36)</f>
        <v>237513.0663</v>
      </c>
      <c r="F32" s="18">
        <f>F10*(1-Assumptions!$B36)</f>
        <v>240132.8355</v>
      </c>
      <c r="G32" s="18">
        <f>G10*(1-Assumptions!$B36)</f>
        <v>242781.5006</v>
      </c>
      <c r="H32" s="18">
        <f>H10*(1-Assumptions!$B36)</f>
        <v>245459.3806</v>
      </c>
      <c r="I32" s="18">
        <f>I10*(1-Assumptions!$B36)</f>
        <v>248166.7976</v>
      </c>
      <c r="J32" s="18">
        <f>J10*(1-Assumptions!$B36)</f>
        <v>250904.0773</v>
      </c>
      <c r="K32" s="18">
        <f>K10*(1-Assumptions!$B36)</f>
        <v>253671.5493</v>
      </c>
      <c r="L32" s="18">
        <f>L10*(1-Assumptions!$B36)</f>
        <v>256469.5465</v>
      </c>
      <c r="M32" s="18">
        <f>M10*(1-Assumptions!$B36)</f>
        <v>259298.4056</v>
      </c>
    </row>
    <row r="33">
      <c r="A33" s="11" t="s">
        <v>52</v>
      </c>
      <c r="B33" s="18">
        <f>B11*(1-Assumptions!$B37)</f>
        <v>159600</v>
      </c>
      <c r="C33" s="18">
        <f>C11*(1-Assumptions!$B37)</f>
        <v>161360.388</v>
      </c>
      <c r="D33" s="18">
        <f>D11*(1-Assumptions!$B37)</f>
        <v>163140.1931</v>
      </c>
      <c r="E33" s="18">
        <f>E11*(1-Assumptions!$B37)</f>
        <v>164939.6294</v>
      </c>
      <c r="F33" s="18">
        <f>F11*(1-Assumptions!$B37)</f>
        <v>166758.9135</v>
      </c>
      <c r="G33" s="18">
        <f>G11*(1-Assumptions!$B37)</f>
        <v>168598.2643</v>
      </c>
      <c r="H33" s="18">
        <f>H11*(1-Assumptions!$B37)</f>
        <v>170457.9032</v>
      </c>
      <c r="I33" s="18">
        <f>I11*(1-Assumptions!$B37)</f>
        <v>172338.0539</v>
      </c>
      <c r="J33" s="18">
        <f>J11*(1-Assumptions!$B37)</f>
        <v>174238.9426</v>
      </c>
      <c r="K33" s="18">
        <f>K11*(1-Assumptions!$B37)</f>
        <v>176160.7981</v>
      </c>
      <c r="L33" s="18">
        <f>L11*(1-Assumptions!$B37)</f>
        <v>178103.8517</v>
      </c>
      <c r="M33" s="18">
        <f>M11*(1-Assumptions!$B37)</f>
        <v>180068.3372</v>
      </c>
    </row>
    <row r="34">
      <c r="A34" s="11" t="s">
        <v>53</v>
      </c>
      <c r="B34" s="18">
        <f>B12*(1-Assumptions!$B38)</f>
        <v>52880.8</v>
      </c>
      <c r="C34" s="18">
        <f>C12*(1-Assumptions!$B38)</f>
        <v>53464.07522</v>
      </c>
      <c r="D34" s="18">
        <f>D12*(1-Assumptions!$B38)</f>
        <v>54053.78397</v>
      </c>
      <c r="E34" s="18">
        <f>E12*(1-Assumptions!$B38)</f>
        <v>54649.99721</v>
      </c>
      <c r="F34" s="18">
        <f>F12*(1-Assumptions!$B38)</f>
        <v>55252.78668</v>
      </c>
      <c r="G34" s="18">
        <f>G12*(1-Assumptions!$B38)</f>
        <v>55862.22492</v>
      </c>
      <c r="H34" s="18">
        <f>H12*(1-Assumptions!$B38)</f>
        <v>56478.38526</v>
      </c>
      <c r="I34" s="18">
        <f>I12*(1-Assumptions!$B38)</f>
        <v>57101.34185</v>
      </c>
      <c r="J34" s="18">
        <f>J12*(1-Assumptions!$B38)</f>
        <v>57731.16965</v>
      </c>
      <c r="K34" s="18">
        <f>K12*(1-Assumptions!$B38)</f>
        <v>58367.94445</v>
      </c>
      <c r="L34" s="18">
        <f>L12*(1-Assumptions!$B38)</f>
        <v>59011.74288</v>
      </c>
      <c r="M34" s="18">
        <f>M12*(1-Assumptions!$B38)</f>
        <v>59662.6424</v>
      </c>
    </row>
    <row r="35">
      <c r="A35" s="11" t="s">
        <v>54</v>
      </c>
      <c r="B35" s="18">
        <f>B13*(1-Assumptions!$B39)</f>
        <v>77672</v>
      </c>
      <c r="C35" s="18">
        <f>C13*(1-Assumptions!$B39)</f>
        <v>78528.72216</v>
      </c>
      <c r="D35" s="18">
        <f>D13*(1-Assumptions!$B39)</f>
        <v>79394.89397</v>
      </c>
      <c r="E35" s="18">
        <f>E13*(1-Assumptions!$B39)</f>
        <v>80270.61965</v>
      </c>
      <c r="F35" s="18">
        <f>F13*(1-Assumptions!$B39)</f>
        <v>81156.00458</v>
      </c>
      <c r="G35" s="18">
        <f>G13*(1-Assumptions!$B39)</f>
        <v>82051.15531</v>
      </c>
      <c r="H35" s="18">
        <f>H13*(1-Assumptions!$B39)</f>
        <v>82956.17955</v>
      </c>
      <c r="I35" s="18">
        <f>I13*(1-Assumptions!$B39)</f>
        <v>83871.18621</v>
      </c>
      <c r="J35" s="18">
        <f>J13*(1-Assumptions!$B39)</f>
        <v>84796.2854</v>
      </c>
      <c r="K35" s="18">
        <f>K13*(1-Assumptions!$B39)</f>
        <v>85731.58843</v>
      </c>
      <c r="L35" s="18">
        <f>L13*(1-Assumptions!$B39)</f>
        <v>86677.20785</v>
      </c>
      <c r="M35" s="18">
        <f>M13*(1-Assumptions!$B39)</f>
        <v>87633.25745</v>
      </c>
    </row>
    <row r="36">
      <c r="A36" s="11" t="s">
        <v>55</v>
      </c>
      <c r="B36" s="18">
        <f>B14*(1-Assumptions!$B40)</f>
        <v>245784</v>
      </c>
      <c r="C36" s="18">
        <f>C14*(1-Assumptions!$B40)</f>
        <v>248494.9975</v>
      </c>
      <c r="D36" s="18">
        <f>D14*(1-Assumptions!$B40)</f>
        <v>251235.8973</v>
      </c>
      <c r="E36" s="18">
        <f>E14*(1-Assumptions!$B40)</f>
        <v>254007.0293</v>
      </c>
      <c r="F36" s="18">
        <f>F14*(1-Assumptions!$B40)</f>
        <v>256808.7268</v>
      </c>
      <c r="G36" s="18">
        <f>G14*(1-Assumptions!$B40)</f>
        <v>259641.3271</v>
      </c>
      <c r="H36" s="18">
        <f>H14*(1-Assumptions!$B40)</f>
        <v>262505.1709</v>
      </c>
      <c r="I36" s="18">
        <f>I14*(1-Assumptions!$B40)</f>
        <v>265400.603</v>
      </c>
      <c r="J36" s="18">
        <f>J14*(1-Assumptions!$B40)</f>
        <v>268327.9716</v>
      </c>
      <c r="K36" s="18">
        <f>K14*(1-Assumptions!$B40)</f>
        <v>271287.6291</v>
      </c>
      <c r="L36" s="18">
        <f>L14*(1-Assumptions!$B40)</f>
        <v>274279.9317</v>
      </c>
      <c r="M36" s="18">
        <f>M14*(1-Assumptions!$B40)</f>
        <v>277305.2393</v>
      </c>
    </row>
    <row r="37">
      <c r="A37" s="11" t="s">
        <v>75</v>
      </c>
      <c r="B37" s="18">
        <f t="shared" ref="B37:M37" si="2">SUM(B32:B36)</f>
        <v>765760.8</v>
      </c>
      <c r="C37" s="18">
        <f t="shared" si="2"/>
        <v>774207.1416</v>
      </c>
      <c r="D37" s="18">
        <f t="shared" si="2"/>
        <v>782746.6464</v>
      </c>
      <c r="E37" s="18">
        <f t="shared" si="2"/>
        <v>791380.3419</v>
      </c>
      <c r="F37" s="18">
        <f t="shared" si="2"/>
        <v>800109.2671</v>
      </c>
      <c r="G37" s="18">
        <f t="shared" si="2"/>
        <v>808934.4723</v>
      </c>
      <c r="H37" s="18">
        <f t="shared" si="2"/>
        <v>817857.0195</v>
      </c>
      <c r="I37" s="18">
        <f t="shared" si="2"/>
        <v>826877.9824</v>
      </c>
      <c r="J37" s="18">
        <f t="shared" si="2"/>
        <v>835998.4466</v>
      </c>
      <c r="K37" s="18">
        <f t="shared" si="2"/>
        <v>845219.5095</v>
      </c>
      <c r="L37" s="18">
        <f t="shared" si="2"/>
        <v>854542.2806</v>
      </c>
      <c r="M37" s="18">
        <f t="shared" si="2"/>
        <v>863967.882</v>
      </c>
    </row>
    <row r="38">
      <c r="A38" s="11"/>
    </row>
    <row r="39">
      <c r="A39" s="15" t="s">
        <v>49</v>
      </c>
    </row>
    <row r="40">
      <c r="A40" s="2" t="s">
        <v>51</v>
      </c>
      <c r="B40" s="18">
        <f>B17*(1-Assumptions!$C36)</f>
        <v>151844</v>
      </c>
      <c r="C40" s="18">
        <f>C17*(1-Assumptions!$C36)</f>
        <v>155049.4268</v>
      </c>
      <c r="D40" s="18">
        <f>D17*(1-Assumptions!$C36)</f>
        <v>158322.5202</v>
      </c>
      <c r="E40" s="18">
        <f>E17*(1-Assumptions!$C36)</f>
        <v>161664.7086</v>
      </c>
      <c r="F40" s="18">
        <f>F17*(1-Assumptions!$C36)</f>
        <v>165077.4506</v>
      </c>
      <c r="G40" s="18">
        <f>G17*(1-Assumptions!$C36)</f>
        <v>168562.2356</v>
      </c>
      <c r="H40" s="18">
        <f>H17*(1-Assumptions!$C36)</f>
        <v>172120.5844</v>
      </c>
      <c r="I40" s="18">
        <f>I17*(1-Assumptions!$C36)</f>
        <v>175754.05</v>
      </c>
      <c r="J40" s="18">
        <f>J17*(1-Assumptions!$C36)</f>
        <v>179464.218</v>
      </c>
      <c r="K40" s="18">
        <f>K17*(1-Assumptions!$C36)</f>
        <v>183252.7076</v>
      </c>
      <c r="L40" s="18">
        <f>L17*(1-Assumptions!$C36)</f>
        <v>187121.1722</v>
      </c>
      <c r="M40" s="18">
        <f>M17*(1-Assumptions!$C36)</f>
        <v>191071.3002</v>
      </c>
    </row>
    <row r="41">
      <c r="A41" s="2" t="s">
        <v>52</v>
      </c>
      <c r="B41" s="18">
        <f>B18*(1-Assumptions!$C37)</f>
        <v>145145</v>
      </c>
      <c r="C41" s="18">
        <f>C18*(1-Assumptions!$C37)</f>
        <v>148209.011</v>
      </c>
      <c r="D41" s="18">
        <f>D18*(1-Assumptions!$C37)</f>
        <v>151337.7032</v>
      </c>
      <c r="E41" s="18">
        <f>E18*(1-Assumptions!$C37)</f>
        <v>154532.4421</v>
      </c>
      <c r="F41" s="18">
        <f>F18*(1-Assumptions!$C37)</f>
        <v>157794.6219</v>
      </c>
      <c r="G41" s="18">
        <f>G18*(1-Assumptions!$C37)</f>
        <v>161125.6664</v>
      </c>
      <c r="H41" s="18">
        <f>H18*(1-Assumptions!$C37)</f>
        <v>164527.0292</v>
      </c>
      <c r="I41" s="18">
        <f>I18*(1-Assumptions!$C37)</f>
        <v>168000.1948</v>
      </c>
      <c r="J41" s="18">
        <f>J18*(1-Assumptions!$C37)</f>
        <v>171546.6789</v>
      </c>
      <c r="K41" s="18">
        <f>K18*(1-Assumptions!$C37)</f>
        <v>175168.0293</v>
      </c>
      <c r="L41" s="18">
        <f>L18*(1-Assumptions!$C37)</f>
        <v>178865.8264</v>
      </c>
      <c r="M41" s="18">
        <f>M18*(1-Assumptions!$C37)</f>
        <v>182641.684</v>
      </c>
    </row>
    <row r="42">
      <c r="A42" s="2" t="s">
        <v>53</v>
      </c>
      <c r="B42" s="18">
        <f>B19*(1-Assumptions!$C38)</f>
        <v>138446</v>
      </c>
      <c r="C42" s="18">
        <f>C19*(1-Assumptions!$C38)</f>
        <v>141368.5951</v>
      </c>
      <c r="D42" s="18">
        <f>D19*(1-Assumptions!$C38)</f>
        <v>144352.8861</v>
      </c>
      <c r="E42" s="18">
        <f>E19*(1-Assumptions!$C38)</f>
        <v>147400.1755</v>
      </c>
      <c r="F42" s="18">
        <f>F19*(1-Assumptions!$C38)</f>
        <v>150511.7932</v>
      </c>
      <c r="G42" s="18">
        <f>G19*(1-Assumptions!$C38)</f>
        <v>153689.0972</v>
      </c>
      <c r="H42" s="18">
        <f>H19*(1-Assumptions!$C38)</f>
        <v>156933.474</v>
      </c>
      <c r="I42" s="18">
        <f>I19*(1-Assumptions!$C38)</f>
        <v>160246.3397</v>
      </c>
      <c r="J42" s="18">
        <f>J19*(1-Assumptions!$C38)</f>
        <v>163629.1399</v>
      </c>
      <c r="K42" s="18">
        <f>K19*(1-Assumptions!$C38)</f>
        <v>167083.351</v>
      </c>
      <c r="L42" s="18">
        <f>L19*(1-Assumptions!$C38)</f>
        <v>170610.4806</v>
      </c>
      <c r="M42" s="18">
        <f>M19*(1-Assumptions!$C38)</f>
        <v>174212.0678</v>
      </c>
    </row>
    <row r="43">
      <c r="A43" s="2" t="s">
        <v>54</v>
      </c>
      <c r="B43" s="18">
        <f>B20*(1-Assumptions!$C39)</f>
        <v>149611</v>
      </c>
      <c r="C43" s="18">
        <f>C20*(1-Assumptions!$C39)</f>
        <v>152769.2882</v>
      </c>
      <c r="D43" s="18">
        <f>D20*(1-Assumptions!$C39)</f>
        <v>155994.2479</v>
      </c>
      <c r="E43" s="18">
        <f>E20*(1-Assumptions!$C39)</f>
        <v>159287.2865</v>
      </c>
      <c r="F43" s="18">
        <f>F20*(1-Assumptions!$C39)</f>
        <v>162649.8411</v>
      </c>
      <c r="G43" s="18">
        <f>G20*(1-Assumptions!$C39)</f>
        <v>166083.3792</v>
      </c>
      <c r="H43" s="18">
        <f>H20*(1-Assumptions!$C39)</f>
        <v>169589.3994</v>
      </c>
      <c r="I43" s="18">
        <f>I20*(1-Assumptions!$C39)</f>
        <v>173169.4316</v>
      </c>
      <c r="J43" s="18">
        <f>J20*(1-Assumptions!$C39)</f>
        <v>176825.0383</v>
      </c>
      <c r="K43" s="18">
        <f>K20*(1-Assumptions!$C39)</f>
        <v>180557.8148</v>
      </c>
      <c r="L43" s="18">
        <f>L20*(1-Assumptions!$C39)</f>
        <v>184369.3903</v>
      </c>
      <c r="M43" s="18">
        <f>M20*(1-Assumptions!$C39)</f>
        <v>188261.4281</v>
      </c>
    </row>
    <row r="44">
      <c r="A44" s="2" t="s">
        <v>55</v>
      </c>
      <c r="B44" s="18">
        <f>B21*(1-Assumptions!$C40)</f>
        <v>142912</v>
      </c>
      <c r="C44" s="18">
        <f>C21*(1-Assumptions!$C40)</f>
        <v>145928.8723</v>
      </c>
      <c r="D44" s="18">
        <f>D21*(1-Assumptions!$C40)</f>
        <v>149009.4308</v>
      </c>
      <c r="E44" s="18">
        <f>E21*(1-Assumptions!$C40)</f>
        <v>152155.0199</v>
      </c>
      <c r="F44" s="18">
        <f>F21*(1-Assumptions!$C40)</f>
        <v>155367.0124</v>
      </c>
      <c r="G44" s="18">
        <f>G21*(1-Assumptions!$C40)</f>
        <v>158646.81</v>
      </c>
      <c r="H44" s="18">
        <f>H21*(1-Assumptions!$C40)</f>
        <v>161995.8442</v>
      </c>
      <c r="I44" s="18">
        <f>I21*(1-Assumptions!$C40)</f>
        <v>165415.5764</v>
      </c>
      <c r="J44" s="18">
        <f>J21*(1-Assumptions!$C40)</f>
        <v>168907.4992</v>
      </c>
      <c r="K44" s="18">
        <f>K21*(1-Assumptions!$C40)</f>
        <v>172473.1366</v>
      </c>
      <c r="L44" s="18">
        <f>L21*(1-Assumptions!$C40)</f>
        <v>176114.0445</v>
      </c>
      <c r="M44" s="18">
        <f>M21*(1-Assumptions!$C40)</f>
        <v>179831.8119</v>
      </c>
    </row>
    <row r="45">
      <c r="A45" s="11" t="s">
        <v>75</v>
      </c>
      <c r="B45" s="18">
        <f t="shared" ref="B45:M45" si="3">SUM(B40:B44)</f>
        <v>727958</v>
      </c>
      <c r="C45" s="18">
        <f t="shared" si="3"/>
        <v>743325.1934</v>
      </c>
      <c r="D45" s="18">
        <f t="shared" si="3"/>
        <v>759016.7882</v>
      </c>
      <c r="E45" s="18">
        <f t="shared" si="3"/>
        <v>775039.6326</v>
      </c>
      <c r="F45" s="18">
        <f t="shared" si="3"/>
        <v>791400.7193</v>
      </c>
      <c r="G45" s="18">
        <f t="shared" si="3"/>
        <v>808107.1884</v>
      </c>
      <c r="H45" s="18">
        <f t="shared" si="3"/>
        <v>825166.3312</v>
      </c>
      <c r="I45" s="18">
        <f t="shared" si="3"/>
        <v>842585.5924</v>
      </c>
      <c r="J45" s="18">
        <f t="shared" si="3"/>
        <v>860372.5743</v>
      </c>
      <c r="K45" s="18">
        <f t="shared" si="3"/>
        <v>878535.0393</v>
      </c>
      <c r="L45" s="18">
        <f t="shared" si="3"/>
        <v>897080.914</v>
      </c>
      <c r="M45" s="18">
        <f t="shared" si="3"/>
        <v>916018.2921</v>
      </c>
    </row>
    <row r="46">
      <c r="A46" s="11"/>
    </row>
    <row r="47">
      <c r="A47" s="15" t="s">
        <v>50</v>
      </c>
    </row>
    <row r="48">
      <c r="A48" s="2" t="s">
        <v>51</v>
      </c>
      <c r="B48" s="18">
        <f>B24*(1-Assumptions!$D36)</f>
        <v>180180</v>
      </c>
      <c r="C48" s="18">
        <f>C24*(1-Assumptions!$D36)</f>
        <v>183436.213</v>
      </c>
      <c r="D48" s="18">
        <f>D24*(1-Assumptions!$D36)</f>
        <v>186751.2722</v>
      </c>
      <c r="E48" s="18">
        <f>E24*(1-Assumptions!$D36)</f>
        <v>190126.2412</v>
      </c>
      <c r="F48" s="18">
        <f>F24*(1-Assumptions!$D36)</f>
        <v>193562.2026</v>
      </c>
      <c r="G48" s="18">
        <f>G24*(1-Assumptions!$D36)</f>
        <v>197060.2587</v>
      </c>
      <c r="H48" s="18">
        <f>H24*(1-Assumptions!$D36)</f>
        <v>200621.5317</v>
      </c>
      <c r="I48" s="18">
        <f>I24*(1-Assumptions!$D36)</f>
        <v>204247.1641</v>
      </c>
      <c r="J48" s="18">
        <f>J24*(1-Assumptions!$D36)</f>
        <v>207938.3188</v>
      </c>
      <c r="K48" s="18">
        <f>K24*(1-Assumptions!$D36)</f>
        <v>211696.1801</v>
      </c>
      <c r="L48" s="18">
        <f>L24*(1-Assumptions!$D36)</f>
        <v>215521.9535</v>
      </c>
      <c r="M48" s="18">
        <f>M24*(1-Assumptions!$D36)</f>
        <v>219416.8662</v>
      </c>
    </row>
    <row r="49">
      <c r="A49" s="2" t="s">
        <v>52</v>
      </c>
      <c r="B49" s="18">
        <f>B25*(1-Assumptions!$D37)</f>
        <v>148512</v>
      </c>
      <c r="C49" s="18">
        <f>C25*(1-Assumptions!$D37)</f>
        <v>151195.9089</v>
      </c>
      <c r="D49" s="18">
        <f>D25*(1-Assumptions!$D37)</f>
        <v>153928.3213</v>
      </c>
      <c r="E49" s="18">
        <f>E25*(1-Assumptions!$D37)</f>
        <v>156710.114</v>
      </c>
      <c r="F49" s="18">
        <f>F25*(1-Assumptions!$D37)</f>
        <v>159542.1791</v>
      </c>
      <c r="G49" s="18">
        <f>G25*(1-Assumptions!$D37)</f>
        <v>162425.4254</v>
      </c>
      <c r="H49" s="18">
        <f>H25*(1-Assumptions!$D37)</f>
        <v>165360.7777</v>
      </c>
      <c r="I49" s="18">
        <f>I25*(1-Assumptions!$D37)</f>
        <v>168349.1777</v>
      </c>
      <c r="J49" s="18">
        <f>J25*(1-Assumptions!$D37)</f>
        <v>171391.584</v>
      </c>
      <c r="K49" s="18">
        <f>K25*(1-Assumptions!$D37)</f>
        <v>174488.9727</v>
      </c>
      <c r="L49" s="18">
        <f>L25*(1-Assumptions!$D37)</f>
        <v>177642.3374</v>
      </c>
      <c r="M49" s="18">
        <f>M25*(1-Assumptions!$D37)</f>
        <v>180852.6897</v>
      </c>
    </row>
    <row r="50">
      <c r="A50" s="2" t="s">
        <v>53</v>
      </c>
      <c r="B50" s="18">
        <f>B26*(1-Assumptions!$D38)</f>
        <v>27300</v>
      </c>
      <c r="C50" s="18">
        <f>C26*(1-Assumptions!$D38)</f>
        <v>27793.3656</v>
      </c>
      <c r="D50" s="18">
        <f>D26*(1-Assumptions!$D38)</f>
        <v>28295.6473</v>
      </c>
      <c r="E50" s="18">
        <f>E26*(1-Assumptions!$D38)</f>
        <v>28807.00624</v>
      </c>
      <c r="F50" s="18">
        <f>F26*(1-Assumptions!$D38)</f>
        <v>29327.60646</v>
      </c>
      <c r="G50" s="18">
        <f>G26*(1-Assumptions!$D38)</f>
        <v>29857.61496</v>
      </c>
      <c r="H50" s="18">
        <f>H26*(1-Assumptions!$D38)</f>
        <v>30397.20178</v>
      </c>
      <c r="I50" s="18">
        <f>I26*(1-Assumptions!$D38)</f>
        <v>30946.54001</v>
      </c>
      <c r="J50" s="18">
        <f>J26*(1-Assumptions!$D38)</f>
        <v>31505.80588</v>
      </c>
      <c r="K50" s="18">
        <f>K26*(1-Assumptions!$D38)</f>
        <v>32075.1788</v>
      </c>
      <c r="L50" s="18">
        <f>L26*(1-Assumptions!$D38)</f>
        <v>32654.84144</v>
      </c>
      <c r="M50" s="18">
        <f>M26*(1-Assumptions!$D38)</f>
        <v>33244.97973</v>
      </c>
    </row>
    <row r="51">
      <c r="A51" s="2" t="s">
        <v>54</v>
      </c>
      <c r="B51" s="18">
        <f>B27*(1-Assumptions!$D39)</f>
        <v>62712</v>
      </c>
      <c r="C51" s="18">
        <f>C27*(1-Assumptions!$D39)</f>
        <v>63845.33126</v>
      </c>
      <c r="D51" s="18">
        <f>D27*(1-Assumptions!$D39)</f>
        <v>64999.14409</v>
      </c>
      <c r="E51" s="18">
        <f>E27*(1-Assumptions!$D39)</f>
        <v>66173.80862</v>
      </c>
      <c r="F51" s="18">
        <f>F27*(1-Assumptions!$D39)</f>
        <v>67369.70169</v>
      </c>
      <c r="G51" s="18">
        <f>G27*(1-Assumptions!$D39)</f>
        <v>68587.20694</v>
      </c>
      <c r="H51" s="18">
        <f>H27*(1-Assumptions!$D39)</f>
        <v>69826.71494</v>
      </c>
      <c r="I51" s="18">
        <f>I27*(1-Assumptions!$D39)</f>
        <v>71088.62334</v>
      </c>
      <c r="J51" s="18">
        <f>J27*(1-Assumptions!$D39)</f>
        <v>72373.33694</v>
      </c>
      <c r="K51" s="18">
        <f>K27*(1-Assumptions!$D39)</f>
        <v>73681.26788</v>
      </c>
      <c r="L51" s="18">
        <f>L27*(1-Assumptions!$D39)</f>
        <v>75012.83576</v>
      </c>
      <c r="M51" s="18">
        <f>M27*(1-Assumptions!$D39)</f>
        <v>76368.46772</v>
      </c>
    </row>
    <row r="52">
      <c r="A52" s="2" t="s">
        <v>55</v>
      </c>
      <c r="B52" s="18">
        <f>B28*(1-Assumptions!$D40)</f>
        <v>101400</v>
      </c>
      <c r="C52" s="18">
        <f>C28*(1-Assumptions!$D40)</f>
        <v>103232.5008</v>
      </c>
      <c r="D52" s="18">
        <f>D28*(1-Assumptions!$D40)</f>
        <v>105098.1186</v>
      </c>
      <c r="E52" s="18">
        <f>E28*(1-Assumptions!$D40)</f>
        <v>106997.4518</v>
      </c>
      <c r="F52" s="18">
        <f>F28*(1-Assumptions!$D40)</f>
        <v>108931.1097</v>
      </c>
      <c r="G52" s="18">
        <f>G28*(1-Assumptions!$D40)</f>
        <v>110899.7127</v>
      </c>
      <c r="H52" s="18">
        <f>H28*(1-Assumptions!$D40)</f>
        <v>112903.8923</v>
      </c>
      <c r="I52" s="18">
        <f>I28*(1-Assumptions!$D40)</f>
        <v>114944.2915</v>
      </c>
      <c r="J52" s="18">
        <f>J28*(1-Assumptions!$D40)</f>
        <v>117021.5647</v>
      </c>
      <c r="K52" s="18">
        <f>K28*(1-Assumptions!$D40)</f>
        <v>119136.3784</v>
      </c>
      <c r="L52" s="18">
        <f>L28*(1-Assumptions!$D40)</f>
        <v>121289.411</v>
      </c>
      <c r="M52" s="18">
        <f>M28*(1-Assumptions!$D40)</f>
        <v>123481.3533</v>
      </c>
    </row>
    <row r="53">
      <c r="A53" s="11" t="s">
        <v>75</v>
      </c>
      <c r="B53" s="18">
        <f t="shared" ref="B53:M53" si="4">SUM(B48:B52)</f>
        <v>520104</v>
      </c>
      <c r="C53" s="18">
        <f t="shared" si="4"/>
        <v>529503.3195</v>
      </c>
      <c r="D53" s="18">
        <f t="shared" si="4"/>
        <v>539072.5035</v>
      </c>
      <c r="E53" s="18">
        <f t="shared" si="4"/>
        <v>548814.6218</v>
      </c>
      <c r="F53" s="18">
        <f t="shared" si="4"/>
        <v>558732.7996</v>
      </c>
      <c r="G53" s="18">
        <f t="shared" si="4"/>
        <v>568830.2188</v>
      </c>
      <c r="H53" s="18">
        <f t="shared" si="4"/>
        <v>579110.1185</v>
      </c>
      <c r="I53" s="18">
        <f t="shared" si="4"/>
        <v>589575.7965</v>
      </c>
      <c r="J53" s="18">
        <f t="shared" si="4"/>
        <v>600230.6103</v>
      </c>
      <c r="K53" s="18">
        <f t="shared" si="4"/>
        <v>611077.9779</v>
      </c>
      <c r="L53" s="18">
        <f t="shared" si="4"/>
        <v>622121.3791</v>
      </c>
      <c r="M53" s="18">
        <f t="shared" si="4"/>
        <v>633364.3567</v>
      </c>
    </row>
    <row r="55">
      <c r="A55" s="15" t="s">
        <v>78</v>
      </c>
      <c r="B55" s="18">
        <f t="shared" ref="B55:M55" si="5">B53+B45+B37</f>
        <v>2013822.8</v>
      </c>
      <c r="C55" s="18">
        <f t="shared" si="5"/>
        <v>2047035.654</v>
      </c>
      <c r="D55" s="18">
        <f t="shared" si="5"/>
        <v>2080835.938</v>
      </c>
      <c r="E55" s="18">
        <f t="shared" si="5"/>
        <v>2115234.596</v>
      </c>
      <c r="F55" s="18">
        <f t="shared" si="5"/>
        <v>2150242.786</v>
      </c>
      <c r="G55" s="18">
        <f t="shared" si="5"/>
        <v>2185871.879</v>
      </c>
      <c r="H55" s="18">
        <f t="shared" si="5"/>
        <v>2222133.469</v>
      </c>
      <c r="I55" s="18">
        <f t="shared" si="5"/>
        <v>2259039.371</v>
      </c>
      <c r="J55" s="18">
        <f t="shared" si="5"/>
        <v>2296601.631</v>
      </c>
      <c r="K55" s="18">
        <f t="shared" si="5"/>
        <v>2334832.527</v>
      </c>
      <c r="L55" s="18">
        <f t="shared" si="5"/>
        <v>2373744.574</v>
      </c>
      <c r="M55" s="18">
        <f t="shared" si="5"/>
        <v>2413350.531</v>
      </c>
    </row>
    <row r="57">
      <c r="A57" s="15" t="s">
        <v>57</v>
      </c>
    </row>
    <row r="58">
      <c r="A58" s="11" t="s">
        <v>58</v>
      </c>
      <c r="B58" s="18">
        <f>Assumptions!$E43</f>
        <v>65000</v>
      </c>
      <c r="C58" s="18">
        <f>Assumptions!$E43</f>
        <v>65000</v>
      </c>
      <c r="D58" s="18">
        <f>Assumptions!$E43</f>
        <v>65000</v>
      </c>
      <c r="E58" s="18">
        <f>Assumptions!$E43</f>
        <v>65000</v>
      </c>
      <c r="F58" s="18">
        <f>Assumptions!$E43</f>
        <v>65000</v>
      </c>
      <c r="G58" s="18">
        <f>Assumptions!$E43</f>
        <v>65000</v>
      </c>
      <c r="H58" s="18">
        <f>Assumptions!$E43</f>
        <v>65000</v>
      </c>
      <c r="I58" s="18">
        <f>Assumptions!$E43</f>
        <v>65000</v>
      </c>
      <c r="J58" s="18">
        <f>Assumptions!$E43</f>
        <v>65000</v>
      </c>
      <c r="K58" s="18">
        <f>Assumptions!$E43</f>
        <v>65000</v>
      </c>
      <c r="L58" s="18">
        <f>Assumptions!$E43</f>
        <v>65000</v>
      </c>
      <c r="M58" s="18">
        <f>Assumptions!$E43</f>
        <v>65000</v>
      </c>
    </row>
    <row r="59">
      <c r="A59" s="11" t="s">
        <v>59</v>
      </c>
      <c r="B59" s="18">
        <f>Assumptions!$E44</f>
        <v>29000</v>
      </c>
      <c r="C59" s="18">
        <f>Assumptions!$E44</f>
        <v>29000</v>
      </c>
      <c r="D59" s="18">
        <f>Assumptions!$E44</f>
        <v>29000</v>
      </c>
      <c r="E59" s="18">
        <f>Assumptions!$E44</f>
        <v>29000</v>
      </c>
      <c r="F59" s="18">
        <f>Assumptions!$E44</f>
        <v>29000</v>
      </c>
      <c r="G59" s="18">
        <f>Assumptions!$E44</f>
        <v>29000</v>
      </c>
      <c r="H59" s="18">
        <f>Assumptions!$E44</f>
        <v>29000</v>
      </c>
      <c r="I59" s="18">
        <f>Assumptions!$E44</f>
        <v>29000</v>
      </c>
      <c r="J59" s="18">
        <f>Assumptions!$E44</f>
        <v>29000</v>
      </c>
      <c r="K59" s="18">
        <f>Assumptions!$E44</f>
        <v>29000</v>
      </c>
      <c r="L59" s="18">
        <f>Assumptions!$E44</f>
        <v>29000</v>
      </c>
      <c r="M59" s="18">
        <f>Assumptions!$E44</f>
        <v>29000</v>
      </c>
    </row>
    <row r="60">
      <c r="A60" s="11" t="s">
        <v>60</v>
      </c>
      <c r="B60" s="18">
        <f>Assumptions!$E45</f>
        <v>110000</v>
      </c>
      <c r="C60" s="18">
        <f>Assumptions!$E45</f>
        <v>110000</v>
      </c>
      <c r="D60" s="18">
        <f>Assumptions!$E45</f>
        <v>110000</v>
      </c>
      <c r="E60" s="18">
        <f>Assumptions!$E45</f>
        <v>110000</v>
      </c>
      <c r="F60" s="18">
        <f>Assumptions!$E45</f>
        <v>110000</v>
      </c>
      <c r="G60" s="18">
        <f>Assumptions!$E45</f>
        <v>110000</v>
      </c>
      <c r="H60" s="18">
        <f>Assumptions!$E45</f>
        <v>110000</v>
      </c>
      <c r="I60" s="18">
        <f>Assumptions!$E45</f>
        <v>110000</v>
      </c>
      <c r="J60" s="18">
        <f>Assumptions!$E45</f>
        <v>110000</v>
      </c>
      <c r="K60" s="18">
        <f>Assumptions!$E45</f>
        <v>110000</v>
      </c>
      <c r="L60" s="18">
        <f>Assumptions!$E45</f>
        <v>110000</v>
      </c>
      <c r="M60" s="18">
        <f>Assumptions!$E45</f>
        <v>110000</v>
      </c>
    </row>
    <row r="62">
      <c r="A62" s="15" t="s">
        <v>78</v>
      </c>
      <c r="B62" s="18">
        <f t="shared" ref="B62:M62" si="6">SUM(B58:B60)+B55</f>
        <v>2217822.8</v>
      </c>
      <c r="C62" s="18">
        <f t="shared" si="6"/>
        <v>2251035.654</v>
      </c>
      <c r="D62" s="18">
        <f t="shared" si="6"/>
        <v>2284835.938</v>
      </c>
      <c r="E62" s="18">
        <f t="shared" si="6"/>
        <v>2319234.596</v>
      </c>
      <c r="F62" s="18">
        <f t="shared" si="6"/>
        <v>2354242.786</v>
      </c>
      <c r="G62" s="18">
        <f t="shared" si="6"/>
        <v>2389871.879</v>
      </c>
      <c r="H62" s="18">
        <f t="shared" si="6"/>
        <v>2426133.469</v>
      </c>
      <c r="I62" s="18">
        <f t="shared" si="6"/>
        <v>2463039.371</v>
      </c>
      <c r="J62" s="18">
        <f t="shared" si="6"/>
        <v>2500601.631</v>
      </c>
      <c r="K62" s="18">
        <f t="shared" si="6"/>
        <v>2538832.527</v>
      </c>
      <c r="L62" s="18">
        <f t="shared" si="6"/>
        <v>2577744.574</v>
      </c>
      <c r="M62" s="18">
        <f t="shared" si="6"/>
        <v>2617350.531</v>
      </c>
    </row>
    <row r="64">
      <c r="A64" s="15" t="s">
        <v>79</v>
      </c>
      <c r="B64" s="18">
        <f t="shared" ref="B64:M64" si="7">B6-B62</f>
        <v>742677.2</v>
      </c>
      <c r="C64" s="18">
        <f t="shared" si="7"/>
        <v>758865.7405</v>
      </c>
      <c r="D64" s="18">
        <f t="shared" si="7"/>
        <v>775348.5932</v>
      </c>
      <c r="E64" s="18">
        <f t="shared" si="7"/>
        <v>792131.3473</v>
      </c>
      <c r="F64" s="18">
        <f t="shared" si="7"/>
        <v>809219.7014</v>
      </c>
      <c r="G64" s="18">
        <f t="shared" si="7"/>
        <v>826619.4658</v>
      </c>
      <c r="H64" s="18">
        <f t="shared" si="7"/>
        <v>844336.564</v>
      </c>
      <c r="I64" s="18">
        <f t="shared" si="7"/>
        <v>862377.036</v>
      </c>
      <c r="J64" s="18">
        <f t="shared" si="7"/>
        <v>880747.0396</v>
      </c>
      <c r="K64" s="18">
        <f t="shared" si="7"/>
        <v>899452.8537</v>
      </c>
      <c r="L64" s="18">
        <f t="shared" si="7"/>
        <v>918500.8798</v>
      </c>
      <c r="M64" s="18">
        <f t="shared" si="7"/>
        <v>937897.6453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61</v>
      </c>
      <c r="C1" s="11" t="s">
        <v>62</v>
      </c>
      <c r="D1" s="11" t="s">
        <v>63</v>
      </c>
      <c r="E1" s="11" t="s">
        <v>64</v>
      </c>
      <c r="F1" s="11" t="s">
        <v>65</v>
      </c>
      <c r="G1" s="11" t="s">
        <v>66</v>
      </c>
      <c r="H1" s="11" t="s">
        <v>67</v>
      </c>
      <c r="I1" s="11" t="s">
        <v>68</v>
      </c>
      <c r="J1" s="11" t="s">
        <v>69</v>
      </c>
      <c r="K1" s="11" t="s">
        <v>70</v>
      </c>
      <c r="L1" s="11" t="s">
        <v>71</v>
      </c>
      <c r="M1" s="11" t="s">
        <v>72</v>
      </c>
    </row>
    <row r="2">
      <c r="A2" s="15" t="s">
        <v>74</v>
      </c>
    </row>
    <row r="3">
      <c r="A3" s="11" t="s">
        <v>48</v>
      </c>
      <c r="B3" s="18">
        <f>'Calcs-1'!B20*'Calcs-1'!B42</f>
        <v>1200000</v>
      </c>
      <c r="C3" s="18">
        <f>'Calcs-1'!C20*'Calcs-1'!C42</f>
        <v>1218067.2</v>
      </c>
      <c r="D3" s="18">
        <f>'Calcs-1'!D20*'Calcs-1'!D42</f>
        <v>1236406.42</v>
      </c>
      <c r="E3" s="18">
        <f>'Calcs-1'!E20*'Calcs-1'!E42</f>
        <v>1255021.755</v>
      </c>
      <c r="F3" s="18">
        <f>'Calcs-1'!F20*'Calcs-1'!F42</f>
        <v>1273917.362</v>
      </c>
      <c r="G3" s="18">
        <f>'Calcs-1'!G20*'Calcs-1'!G42</f>
        <v>1293097.462</v>
      </c>
      <c r="H3" s="18">
        <f>'Calcs-1'!H20*'Calcs-1'!H42</f>
        <v>1312566.338</v>
      </c>
      <c r="I3" s="18">
        <f>'Calcs-1'!I20*'Calcs-1'!I42</f>
        <v>1332328.336</v>
      </c>
      <c r="J3" s="18">
        <f>'Calcs-1'!J20*'Calcs-1'!J42</f>
        <v>1352387.872</v>
      </c>
      <c r="K3" s="18">
        <f>'Calcs-1'!K20*'Calcs-1'!K42</f>
        <v>1372749.424</v>
      </c>
      <c r="L3" s="18">
        <f>'Calcs-1'!L20*'Calcs-1'!L42</f>
        <v>1393417.539</v>
      </c>
      <c r="M3" s="18">
        <f>'Calcs-1'!M20*'Calcs-1'!M42</f>
        <v>1414396.833</v>
      </c>
    </row>
    <row r="4">
      <c r="A4" s="11" t="s">
        <v>49</v>
      </c>
      <c r="B4" s="18">
        <f>'Calcs-1'!B21*'Calcs-1'!B43</f>
        <v>1200000</v>
      </c>
      <c r="C4" s="18">
        <f>'Calcs-1'!C21*'Calcs-1'!C43</f>
        <v>1227758.4</v>
      </c>
      <c r="D4" s="18">
        <f>'Calcs-1'!D21*'Calcs-1'!D43</f>
        <v>1256158.907</v>
      </c>
      <c r="E4" s="18">
        <f>'Calcs-1'!E21*'Calcs-1'!E43</f>
        <v>1285216.375</v>
      </c>
      <c r="F4" s="18">
        <f>'Calcs-1'!F21*'Calcs-1'!F43</f>
        <v>1314946</v>
      </c>
      <c r="G4" s="18">
        <f>'Calcs-1'!G21*'Calcs-1'!G43</f>
        <v>1345363.331</v>
      </c>
      <c r="H4" s="18">
        <f>'Calcs-1'!H21*'Calcs-1'!H43</f>
        <v>1376484.276</v>
      </c>
      <c r="I4" s="18">
        <f>'Calcs-1'!I21*'Calcs-1'!I43</f>
        <v>1408325.11</v>
      </c>
      <c r="J4" s="18">
        <f>'Calcs-1'!J21*'Calcs-1'!J43</f>
        <v>1440902.487</v>
      </c>
      <c r="K4" s="18">
        <f>'Calcs-1'!K21*'Calcs-1'!K43</f>
        <v>1474233.443</v>
      </c>
      <c r="L4" s="18">
        <f>'Calcs-1'!L21*'Calcs-1'!L43</f>
        <v>1508335.411</v>
      </c>
      <c r="M4" s="18">
        <f>'Calcs-1'!M21*'Calcs-1'!M43</f>
        <v>1543226.226</v>
      </c>
    </row>
    <row r="5">
      <c r="A5" s="11" t="s">
        <v>50</v>
      </c>
      <c r="B5" s="18">
        <f>'Calcs-1'!B22*'Calcs-1'!B44</f>
        <v>1200000</v>
      </c>
      <c r="C5" s="18">
        <f>'Calcs-1'!C22*'Calcs-1'!C44</f>
        <v>1226534.4</v>
      </c>
      <c r="D5" s="18">
        <f>'Calcs-1'!D22*'Calcs-1'!D44</f>
        <v>1253655.529</v>
      </c>
      <c r="E5" s="18">
        <f>'Calcs-1'!E22*'Calcs-1'!E44</f>
        <v>1281376.36</v>
      </c>
      <c r="F5" s="18">
        <f>'Calcs-1'!F22*'Calcs-1'!F44</f>
        <v>1309710.154</v>
      </c>
      <c r="G5" s="18">
        <f>'Calcs-1'!G22*'Calcs-1'!G44</f>
        <v>1338670.465</v>
      </c>
      <c r="H5" s="18">
        <f>'Calcs-1'!H22*'Calcs-1'!H44</f>
        <v>1368271.146</v>
      </c>
      <c r="I5" s="18">
        <f>'Calcs-1'!I22*'Calcs-1'!I44</f>
        <v>1398526.358</v>
      </c>
      <c r="J5" s="18">
        <f>'Calcs-1'!J22*'Calcs-1'!J44</f>
        <v>1429450.572</v>
      </c>
      <c r="K5" s="18">
        <f>'Calcs-1'!K22*'Calcs-1'!K44</f>
        <v>1461058.583</v>
      </c>
      <c r="L5" s="18">
        <f>'Calcs-1'!L22*'Calcs-1'!L44</f>
        <v>1493365.511</v>
      </c>
      <c r="M5" s="18">
        <f>'Calcs-1'!M22*'Calcs-1'!M44</f>
        <v>1526386.809</v>
      </c>
    </row>
    <row r="6">
      <c r="A6" s="15" t="s">
        <v>75</v>
      </c>
      <c r="B6" s="18">
        <f t="shared" ref="B6:M6" si="1">SUM(B3:B5)</f>
        <v>3600000</v>
      </c>
      <c r="C6" s="18">
        <f t="shared" si="1"/>
        <v>3672360</v>
      </c>
      <c r="D6" s="18">
        <f t="shared" si="1"/>
        <v>3746220.856</v>
      </c>
      <c r="E6" s="18">
        <f t="shared" si="1"/>
        <v>3821614.49</v>
      </c>
      <c r="F6" s="18">
        <f t="shared" si="1"/>
        <v>3898573.516</v>
      </c>
      <c r="G6" s="18">
        <f t="shared" si="1"/>
        <v>3977131.258</v>
      </c>
      <c r="H6" s="18">
        <f t="shared" si="1"/>
        <v>4057321.759</v>
      </c>
      <c r="I6" s="18">
        <f t="shared" si="1"/>
        <v>4139179.804</v>
      </c>
      <c r="J6" s="18">
        <f t="shared" si="1"/>
        <v>4222740.931</v>
      </c>
      <c r="K6" s="18">
        <f t="shared" si="1"/>
        <v>4308041.45</v>
      </c>
      <c r="L6" s="18">
        <f t="shared" si="1"/>
        <v>4395118.461</v>
      </c>
      <c r="M6" s="18">
        <f t="shared" si="1"/>
        <v>4484009.868</v>
      </c>
    </row>
    <row r="8">
      <c r="A8" s="15" t="s">
        <v>76</v>
      </c>
    </row>
    <row r="9">
      <c r="A9" s="15" t="s">
        <v>48</v>
      </c>
    </row>
    <row r="10">
      <c r="A10" s="11" t="s">
        <v>51</v>
      </c>
      <c r="B10" s="18">
        <f>B$3*Assumptions!$B29</f>
        <v>360000</v>
      </c>
      <c r="C10" s="18">
        <f>C$3*Assumptions!$B29</f>
        <v>365420.16</v>
      </c>
      <c r="D10" s="18">
        <f>D$3*Assumptions!$B29</f>
        <v>370921.9259</v>
      </c>
      <c r="E10" s="18">
        <f>E$3*Assumptions!$B29</f>
        <v>376506.5264</v>
      </c>
      <c r="F10" s="18">
        <f>F$3*Assumptions!$B29</f>
        <v>382175.2087</v>
      </c>
      <c r="G10" s="18">
        <f>G$3*Assumptions!$B29</f>
        <v>387929.2387</v>
      </c>
      <c r="H10" s="18">
        <f>H$3*Assumptions!$B29</f>
        <v>393769.9013</v>
      </c>
      <c r="I10" s="18">
        <f>I$3*Assumptions!$B29</f>
        <v>399698.5009</v>
      </c>
      <c r="J10" s="18">
        <f>J$3*Assumptions!$B29</f>
        <v>405716.3615</v>
      </c>
      <c r="K10" s="18">
        <f>K$3*Assumptions!$B29</f>
        <v>411824.8271</v>
      </c>
      <c r="L10" s="18">
        <f>L$3*Assumptions!$B29</f>
        <v>418025.2617</v>
      </c>
      <c r="M10" s="18">
        <f>M$3*Assumptions!$B29</f>
        <v>424319.05</v>
      </c>
    </row>
    <row r="11">
      <c r="A11" s="11" t="s">
        <v>52</v>
      </c>
      <c r="B11" s="18">
        <f>B$3*Assumptions!$B30</f>
        <v>240000</v>
      </c>
      <c r="C11" s="18">
        <f>C$3*Assumptions!$B30</f>
        <v>243613.44</v>
      </c>
      <c r="D11" s="18">
        <f>D$3*Assumptions!$B30</f>
        <v>247281.284</v>
      </c>
      <c r="E11" s="18">
        <f>E$3*Assumptions!$B30</f>
        <v>251004.351</v>
      </c>
      <c r="F11" s="18">
        <f>F$3*Assumptions!$B30</f>
        <v>254783.4725</v>
      </c>
      <c r="G11" s="18">
        <f>G$3*Assumptions!$B30</f>
        <v>258619.4924</v>
      </c>
      <c r="H11" s="18">
        <f>H$3*Assumptions!$B30</f>
        <v>262513.2675</v>
      </c>
      <c r="I11" s="18">
        <f>I$3*Assumptions!$B30</f>
        <v>266465.6673</v>
      </c>
      <c r="J11" s="18">
        <f>J$3*Assumptions!$B30</f>
        <v>270477.5744</v>
      </c>
      <c r="K11" s="18">
        <f>K$3*Assumptions!$B30</f>
        <v>274549.8847</v>
      </c>
      <c r="L11" s="18">
        <f>L$3*Assumptions!$B30</f>
        <v>278683.5078</v>
      </c>
      <c r="M11" s="18">
        <f>M$3*Assumptions!$B30</f>
        <v>282879.3667</v>
      </c>
    </row>
    <row r="12">
      <c r="A12" s="11" t="s">
        <v>53</v>
      </c>
      <c r="B12" s="18">
        <f>B$3*Assumptions!$B31</f>
        <v>84000</v>
      </c>
      <c r="C12" s="18">
        <f>C$3*Assumptions!$B31</f>
        <v>85264.704</v>
      </c>
      <c r="D12" s="18">
        <f>D$3*Assumptions!$B31</f>
        <v>86548.44938</v>
      </c>
      <c r="E12" s="18">
        <f>E$3*Assumptions!$B31</f>
        <v>87851.52284</v>
      </c>
      <c r="F12" s="18">
        <f>F$3*Assumptions!$B31</f>
        <v>89174.21537</v>
      </c>
      <c r="G12" s="18">
        <f>G$3*Assumptions!$B31</f>
        <v>90516.82235</v>
      </c>
      <c r="H12" s="18">
        <f>H$3*Assumptions!$B31</f>
        <v>91879.64363</v>
      </c>
      <c r="I12" s="18">
        <f>I$3*Assumptions!$B31</f>
        <v>93262.98354</v>
      </c>
      <c r="J12" s="18">
        <f>J$3*Assumptions!$B31</f>
        <v>94667.15102</v>
      </c>
      <c r="K12" s="18">
        <f>K$3*Assumptions!$B31</f>
        <v>96092.45965</v>
      </c>
      <c r="L12" s="18">
        <f>L$3*Assumptions!$B31</f>
        <v>97539.22772</v>
      </c>
      <c r="M12" s="18">
        <f>M$3*Assumptions!$B31</f>
        <v>99007.77833</v>
      </c>
    </row>
    <row r="13">
      <c r="A13" s="11" t="s">
        <v>54</v>
      </c>
      <c r="B13" s="18">
        <f>B$3*Assumptions!$B32</f>
        <v>120000</v>
      </c>
      <c r="C13" s="18">
        <f>C$3*Assumptions!$B32</f>
        <v>121806.72</v>
      </c>
      <c r="D13" s="18">
        <f>D$3*Assumptions!$B32</f>
        <v>123640.642</v>
      </c>
      <c r="E13" s="18">
        <f>E$3*Assumptions!$B32</f>
        <v>125502.1755</v>
      </c>
      <c r="F13" s="18">
        <f>F$3*Assumptions!$B32</f>
        <v>127391.7362</v>
      </c>
      <c r="G13" s="18">
        <f>G$3*Assumptions!$B32</f>
        <v>129309.7462</v>
      </c>
      <c r="H13" s="18">
        <f>H$3*Assumptions!$B32</f>
        <v>131256.6338</v>
      </c>
      <c r="I13" s="18">
        <f>I$3*Assumptions!$B32</f>
        <v>133232.8336</v>
      </c>
      <c r="J13" s="18">
        <f>J$3*Assumptions!$B32</f>
        <v>135238.7872</v>
      </c>
      <c r="K13" s="18">
        <f>K$3*Assumptions!$B32</f>
        <v>137274.9424</v>
      </c>
      <c r="L13" s="18">
        <f>L$3*Assumptions!$B32</f>
        <v>139341.7539</v>
      </c>
      <c r="M13" s="18">
        <f>M$3*Assumptions!$B32</f>
        <v>141439.6833</v>
      </c>
    </row>
    <row r="14">
      <c r="A14" s="11" t="s">
        <v>55</v>
      </c>
      <c r="B14" s="18">
        <f>B$3*Assumptions!$B33</f>
        <v>396000</v>
      </c>
      <c r="C14" s="18">
        <f>C$3*Assumptions!$B33</f>
        <v>401962.176</v>
      </c>
      <c r="D14" s="18">
        <f>D$3*Assumptions!$B33</f>
        <v>408014.1185</v>
      </c>
      <c r="E14" s="18">
        <f>E$3*Assumptions!$B33</f>
        <v>414157.1791</v>
      </c>
      <c r="F14" s="18">
        <f>F$3*Assumptions!$B33</f>
        <v>420392.7296</v>
      </c>
      <c r="G14" s="18">
        <f>G$3*Assumptions!$B33</f>
        <v>426722.1625</v>
      </c>
      <c r="H14" s="18">
        <f>H$3*Assumptions!$B33</f>
        <v>433146.8914</v>
      </c>
      <c r="I14" s="18">
        <f>I$3*Assumptions!$B33</f>
        <v>439668.351</v>
      </c>
      <c r="J14" s="18">
        <f>J$3*Assumptions!$B33</f>
        <v>446287.9977</v>
      </c>
      <c r="K14" s="18">
        <f>K$3*Assumptions!$B33</f>
        <v>453007.3098</v>
      </c>
      <c r="L14" s="18">
        <f>L$3*Assumptions!$B33</f>
        <v>459827.7878</v>
      </c>
      <c r="M14" s="18">
        <f>M$3*Assumptions!$B33</f>
        <v>466750.955</v>
      </c>
    </row>
    <row r="16">
      <c r="A16" s="15" t="s">
        <v>49</v>
      </c>
    </row>
    <row r="17">
      <c r="A17" s="2" t="s">
        <v>51</v>
      </c>
      <c r="B17" s="18">
        <f>B$4*Assumptions!$C29</f>
        <v>240000</v>
      </c>
      <c r="C17" s="18">
        <f>C$4*Assumptions!$C29</f>
        <v>245551.68</v>
      </c>
      <c r="D17" s="18">
        <f>D$4*Assumptions!$C29</f>
        <v>251231.7815</v>
      </c>
      <c r="E17" s="18">
        <f>E$4*Assumptions!$C29</f>
        <v>257043.275</v>
      </c>
      <c r="F17" s="18">
        <f>F$4*Assumptions!$C29</f>
        <v>262989.2001</v>
      </c>
      <c r="G17" s="18">
        <f>G$4*Assumptions!$C29</f>
        <v>269072.6662</v>
      </c>
      <c r="H17" s="18">
        <f>H$4*Assumptions!$C29</f>
        <v>275296.8552</v>
      </c>
      <c r="I17" s="18">
        <f>I$4*Assumptions!$C29</f>
        <v>281665.022</v>
      </c>
      <c r="J17" s="18">
        <f>J$4*Assumptions!$C29</f>
        <v>288180.4973</v>
      </c>
      <c r="K17" s="18">
        <f>K$4*Assumptions!$C29</f>
        <v>294846.6886</v>
      </c>
      <c r="L17" s="18">
        <f>L$4*Assumptions!$C29</f>
        <v>301667.0822</v>
      </c>
      <c r="M17" s="18">
        <f>M$4*Assumptions!$C29</f>
        <v>308645.2451</v>
      </c>
    </row>
    <row r="18">
      <c r="A18" s="2" t="s">
        <v>52</v>
      </c>
      <c r="B18" s="18">
        <f>B$4*Assumptions!$C30</f>
        <v>240000</v>
      </c>
      <c r="C18" s="18">
        <f>C$4*Assumptions!$C30</f>
        <v>245551.68</v>
      </c>
      <c r="D18" s="18">
        <f>D$4*Assumptions!$C30</f>
        <v>251231.7815</v>
      </c>
      <c r="E18" s="18">
        <f>E$4*Assumptions!$C30</f>
        <v>257043.275</v>
      </c>
      <c r="F18" s="18">
        <f>F$4*Assumptions!$C30</f>
        <v>262989.2001</v>
      </c>
      <c r="G18" s="18">
        <f>G$4*Assumptions!$C30</f>
        <v>269072.6662</v>
      </c>
      <c r="H18" s="18">
        <f>H$4*Assumptions!$C30</f>
        <v>275296.8552</v>
      </c>
      <c r="I18" s="18">
        <f>I$4*Assumptions!$C30</f>
        <v>281665.022</v>
      </c>
      <c r="J18" s="18">
        <f>J$4*Assumptions!$C30</f>
        <v>288180.4973</v>
      </c>
      <c r="K18" s="18">
        <f>K$4*Assumptions!$C30</f>
        <v>294846.6886</v>
      </c>
      <c r="L18" s="18">
        <f>L$4*Assumptions!$C30</f>
        <v>301667.0822</v>
      </c>
      <c r="M18" s="18">
        <f>M$4*Assumptions!$C30</f>
        <v>308645.2451</v>
      </c>
    </row>
    <row r="19">
      <c r="A19" s="2" t="s">
        <v>53</v>
      </c>
      <c r="B19" s="18">
        <f>B$4*Assumptions!$C31</f>
        <v>240000</v>
      </c>
      <c r="C19" s="18">
        <f>C$4*Assumptions!$C31</f>
        <v>245551.68</v>
      </c>
      <c r="D19" s="18">
        <f>D$4*Assumptions!$C31</f>
        <v>251231.7815</v>
      </c>
      <c r="E19" s="18">
        <f>E$4*Assumptions!$C31</f>
        <v>257043.275</v>
      </c>
      <c r="F19" s="18">
        <f>F$4*Assumptions!$C31</f>
        <v>262989.2001</v>
      </c>
      <c r="G19" s="18">
        <f>G$4*Assumptions!$C31</f>
        <v>269072.6662</v>
      </c>
      <c r="H19" s="18">
        <f>H$4*Assumptions!$C31</f>
        <v>275296.8552</v>
      </c>
      <c r="I19" s="18">
        <f>I$4*Assumptions!$C31</f>
        <v>281665.022</v>
      </c>
      <c r="J19" s="18">
        <f>J$4*Assumptions!$C31</f>
        <v>288180.4973</v>
      </c>
      <c r="K19" s="18">
        <f>K$4*Assumptions!$C31</f>
        <v>294846.6886</v>
      </c>
      <c r="L19" s="18">
        <f>L$4*Assumptions!$C31</f>
        <v>301667.0822</v>
      </c>
      <c r="M19" s="18">
        <f>M$4*Assumptions!$C31</f>
        <v>308645.2451</v>
      </c>
    </row>
    <row r="20">
      <c r="A20" s="2" t="s">
        <v>54</v>
      </c>
      <c r="B20" s="18">
        <f>B$4*Assumptions!$C32</f>
        <v>240000</v>
      </c>
      <c r="C20" s="18">
        <f>C$4*Assumptions!$C32</f>
        <v>245551.68</v>
      </c>
      <c r="D20" s="18">
        <f>D$4*Assumptions!$C32</f>
        <v>251231.7815</v>
      </c>
      <c r="E20" s="18">
        <f>E$4*Assumptions!$C32</f>
        <v>257043.275</v>
      </c>
      <c r="F20" s="18">
        <f>F$4*Assumptions!$C32</f>
        <v>262989.2001</v>
      </c>
      <c r="G20" s="18">
        <f>G$4*Assumptions!$C32</f>
        <v>269072.6662</v>
      </c>
      <c r="H20" s="18">
        <f>H$4*Assumptions!$C32</f>
        <v>275296.8552</v>
      </c>
      <c r="I20" s="18">
        <f>I$4*Assumptions!$C32</f>
        <v>281665.022</v>
      </c>
      <c r="J20" s="18">
        <f>J$4*Assumptions!$C32</f>
        <v>288180.4973</v>
      </c>
      <c r="K20" s="18">
        <f>K$4*Assumptions!$C32</f>
        <v>294846.6886</v>
      </c>
      <c r="L20" s="18">
        <f>L$4*Assumptions!$C32</f>
        <v>301667.0822</v>
      </c>
      <c r="M20" s="18">
        <f>M$4*Assumptions!$C32</f>
        <v>308645.2451</v>
      </c>
    </row>
    <row r="21">
      <c r="A21" s="2" t="s">
        <v>55</v>
      </c>
      <c r="B21" s="18">
        <f>B$4*Assumptions!$C33</f>
        <v>240000</v>
      </c>
      <c r="C21" s="18">
        <f>C$4*Assumptions!$C33</f>
        <v>245551.68</v>
      </c>
      <c r="D21" s="18">
        <f>D$4*Assumptions!$C33</f>
        <v>251231.7815</v>
      </c>
      <c r="E21" s="18">
        <f>E$4*Assumptions!$C33</f>
        <v>257043.275</v>
      </c>
      <c r="F21" s="18">
        <f>F$4*Assumptions!$C33</f>
        <v>262989.2001</v>
      </c>
      <c r="G21" s="18">
        <f>G$4*Assumptions!$C33</f>
        <v>269072.6662</v>
      </c>
      <c r="H21" s="18">
        <f>H$4*Assumptions!$C33</f>
        <v>275296.8552</v>
      </c>
      <c r="I21" s="18">
        <f>I$4*Assumptions!$C33</f>
        <v>281665.022</v>
      </c>
      <c r="J21" s="18">
        <f>J$4*Assumptions!$C33</f>
        <v>288180.4973</v>
      </c>
      <c r="K21" s="18">
        <f>K$4*Assumptions!$C33</f>
        <v>294846.6886</v>
      </c>
      <c r="L21" s="18">
        <f>L$4*Assumptions!$C33</f>
        <v>301667.0822</v>
      </c>
      <c r="M21" s="18">
        <f>M$4*Assumptions!$C33</f>
        <v>308645.2451</v>
      </c>
    </row>
    <row r="23">
      <c r="A23" s="15" t="s">
        <v>50</v>
      </c>
    </row>
    <row r="24">
      <c r="A24" s="2" t="s">
        <v>51</v>
      </c>
      <c r="B24" s="18">
        <f>B$5*Assumptions!$D29</f>
        <v>420000</v>
      </c>
      <c r="C24" s="18">
        <f>C$5*Assumptions!$D29</f>
        <v>429287.04</v>
      </c>
      <c r="D24" s="18">
        <f>D$5*Assumptions!$D29</f>
        <v>438779.435</v>
      </c>
      <c r="E24" s="18">
        <f>E$5*Assumptions!$D29</f>
        <v>448481.7259</v>
      </c>
      <c r="F24" s="18">
        <f>F$5*Assumptions!$D29</f>
        <v>458398.5538</v>
      </c>
      <c r="G24" s="18">
        <f>G$5*Assumptions!$D29</f>
        <v>468534.6626</v>
      </c>
      <c r="H24" s="18">
        <f>H$5*Assumptions!$D29</f>
        <v>478894.9011</v>
      </c>
      <c r="I24" s="18">
        <f>I$5*Assumptions!$D29</f>
        <v>489484.2252</v>
      </c>
      <c r="J24" s="18">
        <f>J$5*Assumptions!$D29</f>
        <v>500307.7003</v>
      </c>
      <c r="K24" s="18">
        <f>K$5*Assumptions!$D29</f>
        <v>511370.5042</v>
      </c>
      <c r="L24" s="18">
        <f>L$5*Assumptions!$D29</f>
        <v>522677.9288</v>
      </c>
      <c r="M24" s="18">
        <f>M$5*Assumptions!$D29</f>
        <v>534235.3832</v>
      </c>
    </row>
    <row r="25">
      <c r="A25" s="2" t="s">
        <v>52</v>
      </c>
      <c r="B25" s="18">
        <f>B$5*Assumptions!$D30</f>
        <v>336000</v>
      </c>
      <c r="C25" s="18">
        <f>C$5*Assumptions!$D30</f>
        <v>343429.632</v>
      </c>
      <c r="D25" s="18">
        <f>D$5*Assumptions!$D30</f>
        <v>351023.548</v>
      </c>
      <c r="E25" s="18">
        <f>E$5*Assumptions!$D30</f>
        <v>358785.3807</v>
      </c>
      <c r="F25" s="18">
        <f>F$5*Assumptions!$D30</f>
        <v>366718.8431</v>
      </c>
      <c r="G25" s="18">
        <f>G$5*Assumptions!$D30</f>
        <v>374827.7301</v>
      </c>
      <c r="H25" s="18">
        <f>H$5*Assumptions!$D30</f>
        <v>383115.9209</v>
      </c>
      <c r="I25" s="18">
        <f>I$5*Assumptions!$D30</f>
        <v>391587.3801</v>
      </c>
      <c r="J25" s="18">
        <f>J$5*Assumptions!$D30</f>
        <v>400246.1603</v>
      </c>
      <c r="K25" s="18">
        <f>K$5*Assumptions!$D30</f>
        <v>409096.4034</v>
      </c>
      <c r="L25" s="18">
        <f>L$5*Assumptions!$D30</f>
        <v>418142.343</v>
      </c>
      <c r="M25" s="18">
        <f>M$5*Assumptions!$D30</f>
        <v>427388.3065</v>
      </c>
    </row>
    <row r="26">
      <c r="A26" s="2" t="s">
        <v>53</v>
      </c>
      <c r="B26" s="18">
        <f>B$5*Assumptions!$D31</f>
        <v>60000</v>
      </c>
      <c r="C26" s="18">
        <f>C$5*Assumptions!$D31</f>
        <v>61326.72</v>
      </c>
      <c r="D26" s="18">
        <f>D$5*Assumptions!$D31</f>
        <v>62682.77643</v>
      </c>
      <c r="E26" s="18">
        <f>E$5*Assumptions!$D31</f>
        <v>64068.81799</v>
      </c>
      <c r="F26" s="18">
        <f>F$5*Assumptions!$D31</f>
        <v>65485.50769</v>
      </c>
      <c r="G26" s="18">
        <f>G$5*Assumptions!$D31</f>
        <v>66933.52323</v>
      </c>
      <c r="H26" s="18">
        <f>H$5*Assumptions!$D31</f>
        <v>68413.5573</v>
      </c>
      <c r="I26" s="18">
        <f>I$5*Assumptions!$D31</f>
        <v>69926.31788</v>
      </c>
      <c r="J26" s="18">
        <f>J$5*Assumptions!$D31</f>
        <v>71472.52862</v>
      </c>
      <c r="K26" s="18">
        <f>K$5*Assumptions!$D31</f>
        <v>73052.92917</v>
      </c>
      <c r="L26" s="18">
        <f>L$5*Assumptions!$D31</f>
        <v>74668.27554</v>
      </c>
      <c r="M26" s="18">
        <f>M$5*Assumptions!$D31</f>
        <v>76319.34045</v>
      </c>
    </row>
    <row r="27">
      <c r="A27" s="2" t="s">
        <v>54</v>
      </c>
      <c r="B27" s="18">
        <f>B$5*Assumptions!$D32</f>
        <v>144000</v>
      </c>
      <c r="C27" s="18">
        <f>C$5*Assumptions!$D32</f>
        <v>147184.128</v>
      </c>
      <c r="D27" s="18">
        <f>D$5*Assumptions!$D32</f>
        <v>150438.6634</v>
      </c>
      <c r="E27" s="18">
        <f>E$5*Assumptions!$D32</f>
        <v>153765.1632</v>
      </c>
      <c r="F27" s="18">
        <f>F$5*Assumptions!$D32</f>
        <v>157165.2185</v>
      </c>
      <c r="G27" s="18">
        <f>G$5*Assumptions!$D32</f>
        <v>160640.4558</v>
      </c>
      <c r="H27" s="18">
        <f>H$5*Assumptions!$D32</f>
        <v>164192.5375</v>
      </c>
      <c r="I27" s="18">
        <f>I$5*Assumptions!$D32</f>
        <v>167823.1629</v>
      </c>
      <c r="J27" s="18">
        <f>J$5*Assumptions!$D32</f>
        <v>171534.0687</v>
      </c>
      <c r="K27" s="18">
        <f>K$5*Assumptions!$D32</f>
        <v>175327.03</v>
      </c>
      <c r="L27" s="18">
        <f>L$5*Assumptions!$D32</f>
        <v>179203.8613</v>
      </c>
      <c r="M27" s="18">
        <f>M$5*Assumptions!$D32</f>
        <v>183166.4171</v>
      </c>
    </row>
    <row r="28">
      <c r="A28" s="2" t="s">
        <v>55</v>
      </c>
      <c r="B28" s="18">
        <f>B$5*Assumptions!$D33</f>
        <v>240000</v>
      </c>
      <c r="C28" s="18">
        <f>C$5*Assumptions!$D33</f>
        <v>245306.88</v>
      </c>
      <c r="D28" s="18">
        <f>D$5*Assumptions!$D33</f>
        <v>250731.1057</v>
      </c>
      <c r="E28" s="18">
        <f>E$5*Assumptions!$D33</f>
        <v>256275.2719</v>
      </c>
      <c r="F28" s="18">
        <f>F$5*Assumptions!$D33</f>
        <v>261942.0308</v>
      </c>
      <c r="G28" s="18">
        <f>G$5*Assumptions!$D33</f>
        <v>267734.0929</v>
      </c>
      <c r="H28" s="18">
        <f>H$5*Assumptions!$D33</f>
        <v>273654.2292</v>
      </c>
      <c r="I28" s="18">
        <f>I$5*Assumptions!$D33</f>
        <v>279705.2715</v>
      </c>
      <c r="J28" s="18">
        <f>J$5*Assumptions!$D33</f>
        <v>285890.1145</v>
      </c>
      <c r="K28" s="18">
        <f>K$5*Assumptions!$D33</f>
        <v>292211.7167</v>
      </c>
      <c r="L28" s="18">
        <f>L$5*Assumptions!$D33</f>
        <v>298673.1022</v>
      </c>
      <c r="M28" s="18">
        <f>M$5*Assumptions!$D33</f>
        <v>305277.3618</v>
      </c>
    </row>
    <row r="30">
      <c r="A30" s="15" t="s">
        <v>77</v>
      </c>
    </row>
    <row r="31">
      <c r="A31" s="15" t="s">
        <v>48</v>
      </c>
    </row>
    <row r="32">
      <c r="A32" s="11" t="s">
        <v>51</v>
      </c>
      <c r="B32" s="18">
        <f>B10*(1-Assumptions!$B36)</f>
        <v>259200</v>
      </c>
      <c r="C32" s="18">
        <f>C10*(1-Assumptions!$B36)</f>
        <v>263102.5152</v>
      </c>
      <c r="D32" s="18">
        <f>D10*(1-Assumptions!$B36)</f>
        <v>267063.7867</v>
      </c>
      <c r="E32" s="18">
        <f>E10*(1-Assumptions!$B36)</f>
        <v>271084.699</v>
      </c>
      <c r="F32" s="18">
        <f>F10*(1-Assumptions!$B36)</f>
        <v>275166.1503</v>
      </c>
      <c r="G32" s="18">
        <f>G10*(1-Assumptions!$B36)</f>
        <v>279309.0518</v>
      </c>
      <c r="H32" s="18">
        <f>H10*(1-Assumptions!$B36)</f>
        <v>283514.3289</v>
      </c>
      <c r="I32" s="18">
        <f>I10*(1-Assumptions!$B36)</f>
        <v>287782.9206</v>
      </c>
      <c r="J32" s="18">
        <f>J10*(1-Assumptions!$B36)</f>
        <v>292115.7803</v>
      </c>
      <c r="K32" s="18">
        <f>K10*(1-Assumptions!$B36)</f>
        <v>296513.8755</v>
      </c>
      <c r="L32" s="18">
        <f>L10*(1-Assumptions!$B36)</f>
        <v>300978.1884</v>
      </c>
      <c r="M32" s="18">
        <f>M10*(1-Assumptions!$B36)</f>
        <v>305509.716</v>
      </c>
    </row>
    <row r="33">
      <c r="A33" s="11" t="s">
        <v>52</v>
      </c>
      <c r="B33" s="18">
        <f>B11*(1-Assumptions!$B37)</f>
        <v>180000</v>
      </c>
      <c r="C33" s="18">
        <f>C11*(1-Assumptions!$B37)</f>
        <v>182710.08</v>
      </c>
      <c r="D33" s="18">
        <f>D11*(1-Assumptions!$B37)</f>
        <v>185460.963</v>
      </c>
      <c r="E33" s="18">
        <f>E11*(1-Assumptions!$B37)</f>
        <v>188253.2632</v>
      </c>
      <c r="F33" s="18">
        <f>F11*(1-Assumptions!$B37)</f>
        <v>191087.6044</v>
      </c>
      <c r="G33" s="18">
        <f>G11*(1-Assumptions!$B37)</f>
        <v>193964.6193</v>
      </c>
      <c r="H33" s="18">
        <f>H11*(1-Assumptions!$B37)</f>
        <v>196884.9506</v>
      </c>
      <c r="I33" s="18">
        <f>I11*(1-Assumptions!$B37)</f>
        <v>199849.2505</v>
      </c>
      <c r="J33" s="18">
        <f>J11*(1-Assumptions!$B37)</f>
        <v>202858.1808</v>
      </c>
      <c r="K33" s="18">
        <f>K11*(1-Assumptions!$B37)</f>
        <v>205912.4135</v>
      </c>
      <c r="L33" s="18">
        <f>L11*(1-Assumptions!$B37)</f>
        <v>209012.6308</v>
      </c>
      <c r="M33" s="18">
        <f>M11*(1-Assumptions!$B37)</f>
        <v>212159.525</v>
      </c>
    </row>
    <row r="34">
      <c r="A34" s="11" t="s">
        <v>53</v>
      </c>
      <c r="B34" s="18">
        <f>B12*(1-Assumptions!$B38)</f>
        <v>59640</v>
      </c>
      <c r="C34" s="18">
        <f>C12*(1-Assumptions!$B38)</f>
        <v>60537.93984</v>
      </c>
      <c r="D34" s="18">
        <f>D12*(1-Assumptions!$B38)</f>
        <v>61449.39906</v>
      </c>
      <c r="E34" s="18">
        <f>E12*(1-Assumptions!$B38)</f>
        <v>62374.58121</v>
      </c>
      <c r="F34" s="18">
        <f>F12*(1-Assumptions!$B38)</f>
        <v>63313.69291</v>
      </c>
      <c r="G34" s="18">
        <f>G12*(1-Assumptions!$B38)</f>
        <v>64266.94387</v>
      </c>
      <c r="H34" s="18">
        <f>H12*(1-Assumptions!$B38)</f>
        <v>65234.54698</v>
      </c>
      <c r="I34" s="18">
        <f>I12*(1-Assumptions!$B38)</f>
        <v>66216.71832</v>
      </c>
      <c r="J34" s="18">
        <f>J12*(1-Assumptions!$B38)</f>
        <v>67213.67723</v>
      </c>
      <c r="K34" s="18">
        <f>K12*(1-Assumptions!$B38)</f>
        <v>68225.64635</v>
      </c>
      <c r="L34" s="18">
        <f>L12*(1-Assumptions!$B38)</f>
        <v>69252.85168</v>
      </c>
      <c r="M34" s="18">
        <f>M12*(1-Assumptions!$B38)</f>
        <v>70295.52262</v>
      </c>
    </row>
    <row r="35">
      <c r="A35" s="11" t="s">
        <v>54</v>
      </c>
      <c r="B35" s="18">
        <f>B13*(1-Assumptions!$B39)</f>
        <v>87600</v>
      </c>
      <c r="C35" s="18">
        <f>C13*(1-Assumptions!$B39)</f>
        <v>88918.9056</v>
      </c>
      <c r="D35" s="18">
        <f>D13*(1-Assumptions!$B39)</f>
        <v>90257.66864</v>
      </c>
      <c r="E35" s="18">
        <f>E13*(1-Assumptions!$B39)</f>
        <v>91616.5881</v>
      </c>
      <c r="F35" s="18">
        <f>F13*(1-Assumptions!$B39)</f>
        <v>92995.96745</v>
      </c>
      <c r="G35" s="18">
        <f>G13*(1-Assumptions!$B39)</f>
        <v>94396.11474</v>
      </c>
      <c r="H35" s="18">
        <f>H13*(1-Assumptions!$B39)</f>
        <v>95817.34264</v>
      </c>
      <c r="I35" s="18">
        <f>I13*(1-Assumptions!$B39)</f>
        <v>97259.96855</v>
      </c>
      <c r="J35" s="18">
        <f>J13*(1-Assumptions!$B39)</f>
        <v>98724.31464</v>
      </c>
      <c r="K35" s="18">
        <f>K13*(1-Assumptions!$B39)</f>
        <v>100210.7079</v>
      </c>
      <c r="L35" s="18">
        <f>L13*(1-Assumptions!$B39)</f>
        <v>101719.4803</v>
      </c>
      <c r="M35" s="18">
        <f>M13*(1-Assumptions!$B39)</f>
        <v>103250.9688</v>
      </c>
    </row>
    <row r="36">
      <c r="A36" s="11" t="s">
        <v>55</v>
      </c>
      <c r="B36" s="18">
        <f>B14*(1-Assumptions!$B40)</f>
        <v>277200</v>
      </c>
      <c r="C36" s="18">
        <f>C14*(1-Assumptions!$B40)</f>
        <v>281373.5232</v>
      </c>
      <c r="D36" s="18">
        <f>D14*(1-Assumptions!$B40)</f>
        <v>285609.883</v>
      </c>
      <c r="E36" s="18">
        <f>E14*(1-Assumptions!$B40)</f>
        <v>289910.0254</v>
      </c>
      <c r="F36" s="18">
        <f>F14*(1-Assumptions!$B40)</f>
        <v>294274.9107</v>
      </c>
      <c r="G36" s="18">
        <f>G14*(1-Assumptions!$B40)</f>
        <v>298705.5138</v>
      </c>
      <c r="H36" s="18">
        <f>H14*(1-Assumptions!$B40)</f>
        <v>303202.824</v>
      </c>
      <c r="I36" s="18">
        <f>I14*(1-Assumptions!$B40)</f>
        <v>307767.8457</v>
      </c>
      <c r="J36" s="18">
        <f>J14*(1-Assumptions!$B40)</f>
        <v>312401.5984</v>
      </c>
      <c r="K36" s="18">
        <f>K14*(1-Assumptions!$B40)</f>
        <v>317105.1168</v>
      </c>
      <c r="L36" s="18">
        <f>L14*(1-Assumptions!$B40)</f>
        <v>321879.4515</v>
      </c>
      <c r="M36" s="18">
        <f>M14*(1-Assumptions!$B40)</f>
        <v>326725.6685</v>
      </c>
    </row>
    <row r="37">
      <c r="A37" s="11" t="s">
        <v>75</v>
      </c>
      <c r="B37" s="18">
        <f t="shared" ref="B37:M37" si="2">SUM(B32:B36)</f>
        <v>863640</v>
      </c>
      <c r="C37" s="18">
        <f t="shared" si="2"/>
        <v>876642.9638</v>
      </c>
      <c r="D37" s="18">
        <f t="shared" si="2"/>
        <v>889841.7003</v>
      </c>
      <c r="E37" s="18">
        <f t="shared" si="2"/>
        <v>903239.1569</v>
      </c>
      <c r="F37" s="18">
        <f t="shared" si="2"/>
        <v>916838.3257</v>
      </c>
      <c r="G37" s="18">
        <f t="shared" si="2"/>
        <v>930642.2435</v>
      </c>
      <c r="H37" s="18">
        <f t="shared" si="2"/>
        <v>944653.9931</v>
      </c>
      <c r="I37" s="18">
        <f t="shared" si="2"/>
        <v>958876.7037</v>
      </c>
      <c r="J37" s="18">
        <f t="shared" si="2"/>
        <v>973313.5513</v>
      </c>
      <c r="K37" s="18">
        <f t="shared" si="2"/>
        <v>987967.7601</v>
      </c>
      <c r="L37" s="18">
        <f t="shared" si="2"/>
        <v>1002842.603</v>
      </c>
      <c r="M37" s="18">
        <f t="shared" si="2"/>
        <v>1017941.401</v>
      </c>
    </row>
    <row r="38">
      <c r="A38" s="11"/>
    </row>
    <row r="39">
      <c r="A39" s="15" t="s">
        <v>49</v>
      </c>
    </row>
    <row r="40">
      <c r="A40" s="2" t="s">
        <v>51</v>
      </c>
      <c r="B40" s="18">
        <f>B17*(1-Assumptions!$C36)</f>
        <v>163200</v>
      </c>
      <c r="C40" s="18">
        <f>C17*(1-Assumptions!$C36)</f>
        <v>166975.1424</v>
      </c>
      <c r="D40" s="18">
        <f>D17*(1-Assumptions!$C36)</f>
        <v>170837.6114</v>
      </c>
      <c r="E40" s="18">
        <f>E17*(1-Assumptions!$C36)</f>
        <v>174789.427</v>
      </c>
      <c r="F40" s="18">
        <f>F17*(1-Assumptions!$C36)</f>
        <v>178832.656</v>
      </c>
      <c r="G40" s="18">
        <f>G17*(1-Assumptions!$C36)</f>
        <v>182969.413</v>
      </c>
      <c r="H40" s="18">
        <f>H17*(1-Assumptions!$C36)</f>
        <v>187201.8615</v>
      </c>
      <c r="I40" s="18">
        <f>I17*(1-Assumptions!$C36)</f>
        <v>191532.215</v>
      </c>
      <c r="J40" s="18">
        <f>J17*(1-Assumptions!$C36)</f>
        <v>195962.7382</v>
      </c>
      <c r="K40" s="18">
        <f>K17*(1-Assumptions!$C36)</f>
        <v>200495.7482</v>
      </c>
      <c r="L40" s="18">
        <f>L17*(1-Assumptions!$C36)</f>
        <v>205133.6159</v>
      </c>
      <c r="M40" s="18">
        <f>M17*(1-Assumptions!$C36)</f>
        <v>209878.7667</v>
      </c>
    </row>
    <row r="41">
      <c r="A41" s="2" t="s">
        <v>52</v>
      </c>
      <c r="B41" s="18">
        <f>B18*(1-Assumptions!$C37)</f>
        <v>156000</v>
      </c>
      <c r="C41" s="18">
        <f>C18*(1-Assumptions!$C37)</f>
        <v>159608.592</v>
      </c>
      <c r="D41" s="18">
        <f>D18*(1-Assumptions!$C37)</f>
        <v>163300.658</v>
      </c>
      <c r="E41" s="18">
        <f>E18*(1-Assumptions!$C37)</f>
        <v>167078.1288</v>
      </c>
      <c r="F41" s="18">
        <f>F18*(1-Assumptions!$C37)</f>
        <v>170942.98</v>
      </c>
      <c r="G41" s="18">
        <f>G18*(1-Assumptions!$C37)</f>
        <v>174897.2331</v>
      </c>
      <c r="H41" s="18">
        <f>H18*(1-Assumptions!$C37)</f>
        <v>178942.9559</v>
      </c>
      <c r="I41" s="18">
        <f>I18*(1-Assumptions!$C37)</f>
        <v>183082.2643</v>
      </c>
      <c r="J41" s="18">
        <f>J18*(1-Assumptions!$C37)</f>
        <v>187317.3232</v>
      </c>
      <c r="K41" s="18">
        <f>K18*(1-Assumptions!$C37)</f>
        <v>191650.3476</v>
      </c>
      <c r="L41" s="18">
        <f>L18*(1-Assumptions!$C37)</f>
        <v>196083.6034</v>
      </c>
      <c r="M41" s="18">
        <f>M18*(1-Assumptions!$C37)</f>
        <v>200619.4093</v>
      </c>
    </row>
    <row r="42">
      <c r="A42" s="2" t="s">
        <v>53</v>
      </c>
      <c r="B42" s="18">
        <f>B19*(1-Assumptions!$C38)</f>
        <v>148800</v>
      </c>
      <c r="C42" s="18">
        <f>C19*(1-Assumptions!$C38)</f>
        <v>152242.0416</v>
      </c>
      <c r="D42" s="18">
        <f>D19*(1-Assumptions!$C38)</f>
        <v>155763.7045</v>
      </c>
      <c r="E42" s="18">
        <f>E19*(1-Assumptions!$C38)</f>
        <v>159366.8305</v>
      </c>
      <c r="F42" s="18">
        <f>F19*(1-Assumptions!$C38)</f>
        <v>163053.304</v>
      </c>
      <c r="G42" s="18">
        <f>G19*(1-Assumptions!$C38)</f>
        <v>166825.0531</v>
      </c>
      <c r="H42" s="18">
        <f>H19*(1-Assumptions!$C38)</f>
        <v>170684.0502</v>
      </c>
      <c r="I42" s="18">
        <f>I19*(1-Assumptions!$C38)</f>
        <v>174632.3136</v>
      </c>
      <c r="J42" s="18">
        <f>J19*(1-Assumptions!$C38)</f>
        <v>178671.9083</v>
      </c>
      <c r="K42" s="18">
        <f>K19*(1-Assumptions!$C38)</f>
        <v>182804.9469</v>
      </c>
      <c r="L42" s="18">
        <f>L19*(1-Assumptions!$C38)</f>
        <v>187033.5909</v>
      </c>
      <c r="M42" s="18">
        <f>M19*(1-Assumptions!$C38)</f>
        <v>191360.052</v>
      </c>
    </row>
    <row r="43">
      <c r="A43" s="2" t="s">
        <v>54</v>
      </c>
      <c r="B43" s="18">
        <f>B20*(1-Assumptions!$C39)</f>
        <v>160800</v>
      </c>
      <c r="C43" s="18">
        <f>C20*(1-Assumptions!$C39)</f>
        <v>164519.6256</v>
      </c>
      <c r="D43" s="18">
        <f>D20*(1-Assumptions!$C39)</f>
        <v>168325.2936</v>
      </c>
      <c r="E43" s="18">
        <f>E20*(1-Assumptions!$C39)</f>
        <v>172218.9943</v>
      </c>
      <c r="F43" s="18">
        <f>F20*(1-Assumptions!$C39)</f>
        <v>176202.764</v>
      </c>
      <c r="G43" s="18">
        <f>G20*(1-Assumptions!$C39)</f>
        <v>180278.6864</v>
      </c>
      <c r="H43" s="18">
        <f>H20*(1-Assumptions!$C39)</f>
        <v>184448.893</v>
      </c>
      <c r="I43" s="18">
        <f>I20*(1-Assumptions!$C39)</f>
        <v>188715.5647</v>
      </c>
      <c r="J43" s="18">
        <f>J20*(1-Assumptions!$C39)</f>
        <v>193080.9332</v>
      </c>
      <c r="K43" s="18">
        <f>K20*(1-Assumptions!$C39)</f>
        <v>197547.2813</v>
      </c>
      <c r="L43" s="18">
        <f>L20*(1-Assumptions!$C39)</f>
        <v>202116.9451</v>
      </c>
      <c r="M43" s="18">
        <f>M20*(1-Assumptions!$C39)</f>
        <v>206792.3142</v>
      </c>
    </row>
    <row r="44">
      <c r="A44" s="2" t="s">
        <v>55</v>
      </c>
      <c r="B44" s="18">
        <f>B21*(1-Assumptions!$C40)</f>
        <v>153600</v>
      </c>
      <c r="C44" s="18">
        <f>C21*(1-Assumptions!$C40)</f>
        <v>157153.0752</v>
      </c>
      <c r="D44" s="18">
        <f>D21*(1-Assumptions!$C40)</f>
        <v>160788.3401</v>
      </c>
      <c r="E44" s="18">
        <f>E21*(1-Assumptions!$C40)</f>
        <v>164507.696</v>
      </c>
      <c r="F44" s="18">
        <f>F21*(1-Assumptions!$C40)</f>
        <v>168313.088</v>
      </c>
      <c r="G44" s="18">
        <f>G21*(1-Assumptions!$C40)</f>
        <v>172206.5064</v>
      </c>
      <c r="H44" s="18">
        <f>H21*(1-Assumptions!$C40)</f>
        <v>176189.9873</v>
      </c>
      <c r="I44" s="18">
        <f>I21*(1-Assumptions!$C40)</f>
        <v>180265.6141</v>
      </c>
      <c r="J44" s="18">
        <f>J21*(1-Assumptions!$C40)</f>
        <v>184435.5183</v>
      </c>
      <c r="K44" s="18">
        <f>K21*(1-Assumptions!$C40)</f>
        <v>188701.8807</v>
      </c>
      <c r="L44" s="18">
        <f>L21*(1-Assumptions!$C40)</f>
        <v>193066.9326</v>
      </c>
      <c r="M44" s="18">
        <f>M21*(1-Assumptions!$C40)</f>
        <v>197532.9569</v>
      </c>
    </row>
    <row r="45">
      <c r="A45" s="11" t="s">
        <v>75</v>
      </c>
      <c r="B45" s="18">
        <f t="shared" ref="B45:M45" si="3">SUM(B40:B44)</f>
        <v>782400</v>
      </c>
      <c r="C45" s="18">
        <f t="shared" si="3"/>
        <v>800498.4768</v>
      </c>
      <c r="D45" s="18">
        <f t="shared" si="3"/>
        <v>819015.6076</v>
      </c>
      <c r="E45" s="18">
        <f t="shared" si="3"/>
        <v>837961.0766</v>
      </c>
      <c r="F45" s="18">
        <f t="shared" si="3"/>
        <v>857344.7922</v>
      </c>
      <c r="G45" s="18">
        <f t="shared" si="3"/>
        <v>877176.892</v>
      </c>
      <c r="H45" s="18">
        <f t="shared" si="3"/>
        <v>897467.7478</v>
      </c>
      <c r="I45" s="18">
        <f t="shared" si="3"/>
        <v>918227.9718</v>
      </c>
      <c r="J45" s="18">
        <f t="shared" si="3"/>
        <v>939468.4212</v>
      </c>
      <c r="K45" s="18">
        <f t="shared" si="3"/>
        <v>961200.2047</v>
      </c>
      <c r="L45" s="18">
        <f t="shared" si="3"/>
        <v>983434.6879</v>
      </c>
      <c r="M45" s="18">
        <f t="shared" si="3"/>
        <v>1006183.499</v>
      </c>
    </row>
    <row r="46">
      <c r="A46" s="11"/>
    </row>
    <row r="47">
      <c r="A47" s="15" t="s">
        <v>50</v>
      </c>
    </row>
    <row r="48">
      <c r="A48" s="2" t="s">
        <v>51</v>
      </c>
      <c r="B48" s="18">
        <f>B24*(1-Assumptions!$D36)</f>
        <v>277200</v>
      </c>
      <c r="C48" s="18">
        <f>C24*(1-Assumptions!$D36)</f>
        <v>283329.4464</v>
      </c>
      <c r="D48" s="18">
        <f>D24*(1-Assumptions!$D36)</f>
        <v>289594.4271</v>
      </c>
      <c r="E48" s="18">
        <f>E24*(1-Assumptions!$D36)</f>
        <v>295997.9391</v>
      </c>
      <c r="F48" s="18">
        <f>F24*(1-Assumptions!$D36)</f>
        <v>302543.0455</v>
      </c>
      <c r="G48" s="18">
        <f>G24*(1-Assumptions!$D36)</f>
        <v>309232.8773</v>
      </c>
      <c r="H48" s="18">
        <f>H24*(1-Assumptions!$D36)</f>
        <v>316070.6347</v>
      </c>
      <c r="I48" s="18">
        <f>I24*(1-Assumptions!$D36)</f>
        <v>323059.5886</v>
      </c>
      <c r="J48" s="18">
        <f>J24*(1-Assumptions!$D36)</f>
        <v>330203.0822</v>
      </c>
      <c r="K48" s="18">
        <f>K24*(1-Assumptions!$D36)</f>
        <v>337504.5328</v>
      </c>
      <c r="L48" s="18">
        <f>L24*(1-Assumptions!$D36)</f>
        <v>344967.433</v>
      </c>
      <c r="M48" s="18">
        <f>M24*(1-Assumptions!$D36)</f>
        <v>352595.3529</v>
      </c>
    </row>
    <row r="49">
      <c r="A49" s="2" t="s">
        <v>52</v>
      </c>
      <c r="B49" s="18">
        <f>B25*(1-Assumptions!$D37)</f>
        <v>228480</v>
      </c>
      <c r="C49" s="18">
        <f>C25*(1-Assumptions!$D37)</f>
        <v>233532.1498</v>
      </c>
      <c r="D49" s="18">
        <f>D25*(1-Assumptions!$D37)</f>
        <v>238696.0127</v>
      </c>
      <c r="E49" s="18">
        <f>E25*(1-Assumptions!$D37)</f>
        <v>243974.0589</v>
      </c>
      <c r="F49" s="18">
        <f>F25*(1-Assumptions!$D37)</f>
        <v>249368.8133</v>
      </c>
      <c r="G49" s="18">
        <f>G25*(1-Assumptions!$D37)</f>
        <v>254882.8565</v>
      </c>
      <c r="H49" s="18">
        <f>H25*(1-Assumptions!$D37)</f>
        <v>260518.8262</v>
      </c>
      <c r="I49" s="18">
        <f>I25*(1-Assumptions!$D37)</f>
        <v>266279.4185</v>
      </c>
      <c r="J49" s="18">
        <f>J25*(1-Assumptions!$D37)</f>
        <v>272167.389</v>
      </c>
      <c r="K49" s="18">
        <f>K25*(1-Assumptions!$D37)</f>
        <v>278185.5543</v>
      </c>
      <c r="L49" s="18">
        <f>L25*(1-Assumptions!$D37)</f>
        <v>284336.7933</v>
      </c>
      <c r="M49" s="18">
        <f>M25*(1-Assumptions!$D37)</f>
        <v>290624.0484</v>
      </c>
    </row>
    <row r="50">
      <c r="A50" s="2" t="s">
        <v>53</v>
      </c>
      <c r="B50" s="18">
        <f>B26*(1-Assumptions!$D38)</f>
        <v>42000</v>
      </c>
      <c r="C50" s="18">
        <f>C26*(1-Assumptions!$D38)</f>
        <v>42928.704</v>
      </c>
      <c r="D50" s="18">
        <f>D26*(1-Assumptions!$D38)</f>
        <v>43877.9435</v>
      </c>
      <c r="E50" s="18">
        <f>E26*(1-Assumptions!$D38)</f>
        <v>44848.17259</v>
      </c>
      <c r="F50" s="18">
        <f>F26*(1-Assumptions!$D38)</f>
        <v>45839.85538</v>
      </c>
      <c r="G50" s="18">
        <f>G26*(1-Assumptions!$D38)</f>
        <v>46853.46626</v>
      </c>
      <c r="H50" s="18">
        <f>H26*(1-Assumptions!$D38)</f>
        <v>47889.49011</v>
      </c>
      <c r="I50" s="18">
        <f>I26*(1-Assumptions!$D38)</f>
        <v>48948.42252</v>
      </c>
      <c r="J50" s="18">
        <f>J26*(1-Assumptions!$D38)</f>
        <v>50030.77003</v>
      </c>
      <c r="K50" s="18">
        <f>K26*(1-Assumptions!$D38)</f>
        <v>51137.05042</v>
      </c>
      <c r="L50" s="18">
        <f>L26*(1-Assumptions!$D38)</f>
        <v>52267.79288</v>
      </c>
      <c r="M50" s="18">
        <f>M26*(1-Assumptions!$D38)</f>
        <v>53423.53832</v>
      </c>
    </row>
    <row r="51">
      <c r="A51" s="2" t="s">
        <v>54</v>
      </c>
      <c r="B51" s="18">
        <f>B27*(1-Assumptions!$D39)</f>
        <v>96480</v>
      </c>
      <c r="C51" s="18">
        <f>C27*(1-Assumptions!$D39)</f>
        <v>98613.36576</v>
      </c>
      <c r="D51" s="18">
        <f>D27*(1-Assumptions!$D39)</f>
        <v>100793.9045</v>
      </c>
      <c r="E51" s="18">
        <f>E27*(1-Assumptions!$D39)</f>
        <v>103022.6593</v>
      </c>
      <c r="F51" s="18">
        <f>F27*(1-Assumptions!$D39)</f>
        <v>105300.6964</v>
      </c>
      <c r="G51" s="18">
        <f>G27*(1-Assumptions!$D39)</f>
        <v>107629.1054</v>
      </c>
      <c r="H51" s="18">
        <f>H27*(1-Assumptions!$D39)</f>
        <v>110009.0001</v>
      </c>
      <c r="I51" s="18">
        <f>I27*(1-Assumptions!$D39)</f>
        <v>112441.5191</v>
      </c>
      <c r="J51" s="18">
        <f>J27*(1-Assumptions!$D39)</f>
        <v>114927.826</v>
      </c>
      <c r="K51" s="18">
        <f>K27*(1-Assumptions!$D39)</f>
        <v>117469.1101</v>
      </c>
      <c r="L51" s="18">
        <f>L27*(1-Assumptions!$D39)</f>
        <v>120066.5871</v>
      </c>
      <c r="M51" s="18">
        <f>M27*(1-Assumptions!$D39)</f>
        <v>122721.4994</v>
      </c>
    </row>
    <row r="52">
      <c r="A52" s="2" t="s">
        <v>55</v>
      </c>
      <c r="B52" s="18">
        <f>B28*(1-Assumptions!$D40)</f>
        <v>156000</v>
      </c>
      <c r="C52" s="18">
        <f>C28*(1-Assumptions!$D40)</f>
        <v>159449.472</v>
      </c>
      <c r="D52" s="18">
        <f>D28*(1-Assumptions!$D40)</f>
        <v>162975.2187</v>
      </c>
      <c r="E52" s="18">
        <f>E28*(1-Assumptions!$D40)</f>
        <v>166578.9268</v>
      </c>
      <c r="F52" s="18">
        <f>F28*(1-Assumptions!$D40)</f>
        <v>170262.32</v>
      </c>
      <c r="G52" s="18">
        <f>G28*(1-Assumptions!$D40)</f>
        <v>174027.1604</v>
      </c>
      <c r="H52" s="18">
        <f>H28*(1-Assumptions!$D40)</f>
        <v>177875.249</v>
      </c>
      <c r="I52" s="18">
        <f>I28*(1-Assumptions!$D40)</f>
        <v>181808.4265</v>
      </c>
      <c r="J52" s="18">
        <f>J28*(1-Assumptions!$D40)</f>
        <v>185828.5744</v>
      </c>
      <c r="K52" s="18">
        <f>K28*(1-Assumptions!$D40)</f>
        <v>189937.6158</v>
      </c>
      <c r="L52" s="18">
        <f>L28*(1-Assumptions!$D40)</f>
        <v>194137.5164</v>
      </c>
      <c r="M52" s="18">
        <f>M28*(1-Assumptions!$D40)</f>
        <v>198430.2852</v>
      </c>
    </row>
    <row r="53">
      <c r="A53" s="11" t="s">
        <v>75</v>
      </c>
      <c r="B53" s="18">
        <f t="shared" ref="B53:M53" si="4">SUM(B48:B52)</f>
        <v>800160</v>
      </c>
      <c r="C53" s="18">
        <f t="shared" si="4"/>
        <v>817853.1379</v>
      </c>
      <c r="D53" s="18">
        <f t="shared" si="4"/>
        <v>835937.5065</v>
      </c>
      <c r="E53" s="18">
        <f t="shared" si="4"/>
        <v>854421.7566</v>
      </c>
      <c r="F53" s="18">
        <f t="shared" si="4"/>
        <v>873314.7305</v>
      </c>
      <c r="G53" s="18">
        <f t="shared" si="4"/>
        <v>892625.4659</v>
      </c>
      <c r="H53" s="18">
        <f t="shared" si="4"/>
        <v>912363.2002</v>
      </c>
      <c r="I53" s="18">
        <f t="shared" si="4"/>
        <v>932537.3752</v>
      </c>
      <c r="J53" s="18">
        <f t="shared" si="4"/>
        <v>953157.6417</v>
      </c>
      <c r="K53" s="18">
        <f t="shared" si="4"/>
        <v>974233.8635</v>
      </c>
      <c r="L53" s="18">
        <f t="shared" si="4"/>
        <v>995776.1226</v>
      </c>
      <c r="M53" s="18">
        <f t="shared" si="4"/>
        <v>1017794.724</v>
      </c>
    </row>
    <row r="55">
      <c r="A55" s="15" t="s">
        <v>78</v>
      </c>
      <c r="B55" s="18">
        <f t="shared" ref="B55:M55" si="5">B53+B45+B37</f>
        <v>2446200</v>
      </c>
      <c r="C55" s="18">
        <f t="shared" si="5"/>
        <v>2494994.579</v>
      </c>
      <c r="D55" s="18">
        <f t="shared" si="5"/>
        <v>2544794.814</v>
      </c>
      <c r="E55" s="18">
        <f t="shared" si="5"/>
        <v>2595621.99</v>
      </c>
      <c r="F55" s="18">
        <f t="shared" si="5"/>
        <v>2647497.848</v>
      </c>
      <c r="G55" s="18">
        <f t="shared" si="5"/>
        <v>2700444.601</v>
      </c>
      <c r="H55" s="18">
        <f t="shared" si="5"/>
        <v>2754484.941</v>
      </c>
      <c r="I55" s="18">
        <f t="shared" si="5"/>
        <v>2809642.051</v>
      </c>
      <c r="J55" s="18">
        <f t="shared" si="5"/>
        <v>2865939.614</v>
      </c>
      <c r="K55" s="18">
        <f t="shared" si="5"/>
        <v>2923401.828</v>
      </c>
      <c r="L55" s="18">
        <f t="shared" si="5"/>
        <v>2982053.413</v>
      </c>
      <c r="M55" s="18">
        <f t="shared" si="5"/>
        <v>3041919.624</v>
      </c>
    </row>
    <row r="57">
      <c r="A57" s="15" t="s">
        <v>57</v>
      </c>
    </row>
    <row r="58">
      <c r="A58" s="11" t="s">
        <v>58</v>
      </c>
      <c r="B58" s="18">
        <f>Assumptions!$F43</f>
        <v>70000</v>
      </c>
      <c r="C58" s="18">
        <f>Assumptions!$F43</f>
        <v>70000</v>
      </c>
      <c r="D58" s="18">
        <f>Assumptions!$F43</f>
        <v>70000</v>
      </c>
      <c r="E58" s="18">
        <f>Assumptions!$F43</f>
        <v>70000</v>
      </c>
      <c r="F58" s="18">
        <f>Assumptions!$F43</f>
        <v>70000</v>
      </c>
      <c r="G58" s="18">
        <f>Assumptions!$F43</f>
        <v>70000</v>
      </c>
      <c r="H58" s="18">
        <f>Assumptions!$F43</f>
        <v>70000</v>
      </c>
      <c r="I58" s="18">
        <f>Assumptions!$F43</f>
        <v>70000</v>
      </c>
      <c r="J58" s="18">
        <f>Assumptions!$F43</f>
        <v>70000</v>
      </c>
      <c r="K58" s="18">
        <f>Assumptions!$F43</f>
        <v>70000</v>
      </c>
      <c r="L58" s="18">
        <f>Assumptions!$F43</f>
        <v>70000</v>
      </c>
      <c r="M58" s="18">
        <f>Assumptions!$F43</f>
        <v>70000</v>
      </c>
    </row>
    <row r="59">
      <c r="A59" s="11" t="s">
        <v>59</v>
      </c>
      <c r="B59" s="18">
        <f>Assumptions!$F44</f>
        <v>35000</v>
      </c>
      <c r="C59" s="18">
        <f>Assumptions!$F44</f>
        <v>35000</v>
      </c>
      <c r="D59" s="18">
        <f>Assumptions!$F44</f>
        <v>35000</v>
      </c>
      <c r="E59" s="18">
        <f>Assumptions!$F44</f>
        <v>35000</v>
      </c>
      <c r="F59" s="18">
        <f>Assumptions!$F44</f>
        <v>35000</v>
      </c>
      <c r="G59" s="18">
        <f>Assumptions!$F44</f>
        <v>35000</v>
      </c>
      <c r="H59" s="18">
        <f>Assumptions!$F44</f>
        <v>35000</v>
      </c>
      <c r="I59" s="18">
        <f>Assumptions!$F44</f>
        <v>35000</v>
      </c>
      <c r="J59" s="18">
        <f>Assumptions!$F44</f>
        <v>35000</v>
      </c>
      <c r="K59" s="18">
        <f>Assumptions!$F44</f>
        <v>35000</v>
      </c>
      <c r="L59" s="18">
        <f>Assumptions!$F44</f>
        <v>35000</v>
      </c>
      <c r="M59" s="18">
        <f>Assumptions!$F44</f>
        <v>35000</v>
      </c>
    </row>
    <row r="60">
      <c r="A60" s="11" t="s">
        <v>60</v>
      </c>
      <c r="B60" s="18">
        <f>Assumptions!$F45</f>
        <v>125000</v>
      </c>
      <c r="C60" s="18">
        <f>Assumptions!$F45</f>
        <v>125000</v>
      </c>
      <c r="D60" s="18">
        <f>Assumptions!$F45</f>
        <v>125000</v>
      </c>
      <c r="E60" s="18">
        <f>Assumptions!$F45</f>
        <v>125000</v>
      </c>
      <c r="F60" s="18">
        <f>Assumptions!$F45</f>
        <v>125000</v>
      </c>
      <c r="G60" s="18">
        <f>Assumptions!$F45</f>
        <v>125000</v>
      </c>
      <c r="H60" s="18">
        <f>Assumptions!$F45</f>
        <v>125000</v>
      </c>
      <c r="I60" s="18">
        <f>Assumptions!$F45</f>
        <v>125000</v>
      </c>
      <c r="J60" s="18">
        <f>Assumptions!$F45</f>
        <v>125000</v>
      </c>
      <c r="K60" s="18">
        <f>Assumptions!$F45</f>
        <v>125000</v>
      </c>
      <c r="L60" s="18">
        <f>Assumptions!$F45</f>
        <v>125000</v>
      </c>
      <c r="M60" s="18">
        <f>Assumptions!$F45</f>
        <v>125000</v>
      </c>
    </row>
    <row r="62">
      <c r="A62" s="15" t="s">
        <v>78</v>
      </c>
      <c r="B62" s="18">
        <f t="shared" ref="B62:M62" si="6">SUM(B58:B60)+B55</f>
        <v>2676200</v>
      </c>
      <c r="C62" s="18">
        <f t="shared" si="6"/>
        <v>2724994.579</v>
      </c>
      <c r="D62" s="18">
        <f t="shared" si="6"/>
        <v>2774794.814</v>
      </c>
      <c r="E62" s="18">
        <f t="shared" si="6"/>
        <v>2825621.99</v>
      </c>
      <c r="F62" s="18">
        <f t="shared" si="6"/>
        <v>2877497.848</v>
      </c>
      <c r="G62" s="18">
        <f t="shared" si="6"/>
        <v>2930444.601</v>
      </c>
      <c r="H62" s="18">
        <f t="shared" si="6"/>
        <v>2984484.941</v>
      </c>
      <c r="I62" s="18">
        <f t="shared" si="6"/>
        <v>3039642.051</v>
      </c>
      <c r="J62" s="18">
        <f t="shared" si="6"/>
        <v>3095939.614</v>
      </c>
      <c r="K62" s="18">
        <f t="shared" si="6"/>
        <v>3153401.828</v>
      </c>
      <c r="L62" s="18">
        <f t="shared" si="6"/>
        <v>3212053.413</v>
      </c>
      <c r="M62" s="18">
        <f t="shared" si="6"/>
        <v>3271919.624</v>
      </c>
    </row>
    <row r="64">
      <c r="A64" s="15" t="s">
        <v>79</v>
      </c>
      <c r="B64" s="18">
        <f t="shared" ref="B64:M64" si="7">B6-B62</f>
        <v>923800</v>
      </c>
      <c r="C64" s="18">
        <f t="shared" si="7"/>
        <v>947365.4214</v>
      </c>
      <c r="D64" s="18">
        <f t="shared" si="7"/>
        <v>971426.0414</v>
      </c>
      <c r="E64" s="18">
        <f t="shared" si="7"/>
        <v>995992.4995</v>
      </c>
      <c r="F64" s="18">
        <f t="shared" si="7"/>
        <v>1021075.668</v>
      </c>
      <c r="G64" s="18">
        <f t="shared" si="7"/>
        <v>1046686.657</v>
      </c>
      <c r="H64" s="18">
        <f t="shared" si="7"/>
        <v>1072836.818</v>
      </c>
      <c r="I64" s="18">
        <f t="shared" si="7"/>
        <v>1099537.753</v>
      </c>
      <c r="J64" s="18">
        <f t="shared" si="7"/>
        <v>1126801.316</v>
      </c>
      <c r="K64" s="18">
        <f t="shared" si="7"/>
        <v>1154639.622</v>
      </c>
      <c r="L64" s="18">
        <f t="shared" si="7"/>
        <v>1183065.047</v>
      </c>
      <c r="M64" s="18">
        <f t="shared" si="7"/>
        <v>1212090.244</v>
      </c>
    </row>
  </sheetData>
  <drawing r:id="rId1"/>
</worksheet>
</file>