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" sheetId="4" r:id="rId7"/>
    <sheet state="visible" name="Sales and Costs-Medium" sheetId="5" r:id="rId8"/>
    <sheet state="visible" name="Sales and Costs-Large" sheetId="6" r:id="rId9"/>
    <sheet state="visible" name="Sales and Costs-Supreme" sheetId="7" r:id="rId10"/>
    <sheet state="visible" name="Sales and Costs-Cons" sheetId="8" r:id="rId11"/>
    <sheet state="visible" name="Purchase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<sst xmlns="http://schemas.openxmlformats.org/spreadsheetml/2006/main" count="450" uniqueCount="102">
  <si>
    <t>Description</t>
  </si>
  <si>
    <t>A company runs a chain of small, medium, large and supreme (extra large) Coffee House outlets.</t>
  </si>
  <si>
    <t>It sells 5 products - dosa, idli, vada, upma and coffee. The selling price of dosa is Rs 80, idli is Rs 50, vada is Rs 45, upma is Rs 40 and coffee is Rs 25.</t>
  </si>
  <si>
    <t>The cost of dosa is 20%, idli is 21%, vada is 20%, upma is 18% and coffee is 40%. The cost of packaging is Rs 8 for dosa, Rs 6 for idli, Rs 7 for vada, Rs 6 for upma and 0 for coffee.</t>
  </si>
  <si>
    <t>It estimates that a small outlet will receive 3500 orders per month. An average order will comprise 0.85 dosa, 0.3 idli, 0.5 vada, 0.4 upma and 0.8 coffee.</t>
  </si>
  <si>
    <t>Each small outlet has 1 customer service representative, 1 chef, 1 manager and 1 housekeeper. The monthly salary of a customer service representative is Rs 10000, chef is Rs 18000, manager is Rs 25000 and housekeeper is Rs 6000.</t>
  </si>
  <si>
    <t>The small outlet has a monthly rental cost of Rs 30000 and electricity cost of Rs 12000.</t>
  </si>
  <si>
    <t>Initially, the compay has 0 outlets. The company estimates that it will open 2 new outlets every month, with the first small outlet opening in month 1.</t>
  </si>
  <si>
    <t>It estimates that a medium outlet will receive 4000 orders per month. An average order will comprise 1.0 dosa, 0.5 idli, 0.7 vada, 0.5 upma and 0.9 coffee.</t>
  </si>
  <si>
    <t>Each medium outlet has 2 customer service representatives, 2 chefs, 1 manager and 2 housekeepers. The monthly salary of each employee is the same as that of small outlet.</t>
  </si>
  <si>
    <t>The medium outlet has a monthly rental cost of Rs 45000 and electricity cost of Rs 20000.</t>
  </si>
  <si>
    <t>Initially, the compay has 0 outlets. The company estimates that it will open 1 new outlet every month, with the first medium outlet opening in month 1.</t>
  </si>
  <si>
    <t>It estimates that a large outlet will receive 5000 orders per month. An average order will comprise 1.2 dosa, 0.7 idli, 0.9 vada, 0.6 upma and 1.0 coffee.</t>
  </si>
  <si>
    <t>Each large outlet has 3 customer service representatives, 3 chefs, 2 managers and 4 housekeepers. The monthly salary of each employee is the same as that of small and medium outlets.</t>
  </si>
  <si>
    <t>The large outlet has a monthly rental cost of Rs 75000 and electricity cost of Rs 35000.</t>
  </si>
  <si>
    <t>Initially, the compay has 0 outlets. The company estimates that it will open 1 new outlet every 2 months, with the first large outlet opening in month 2.</t>
  </si>
  <si>
    <t>It estimates that a supreme outlet will receive 6500 orders per month. An average order will comprise 1.5 dosa, 1.0 idli, 1.2 vada, 0.9 upma and 1.4 coffee.</t>
  </si>
  <si>
    <t>Each supreme outlet has 5 customer service representatives, 4 chefs, 3 managers and 5 housekeepers. The monthly salary of each employee is the same as that of small and medium outlets.</t>
  </si>
  <si>
    <t>The supreme outlet has a monthly rental cost of Rs 100000 and electricity cost of Rs 60000.</t>
  </si>
  <si>
    <t>Initially, the compay has 0 outlets. The company estimates that it will open 1 new outlet every 3 months, with the first supreme outlet opening in month 3.</t>
  </si>
  <si>
    <t>All the outlets deliver all their orders. It costs the outlets Rs 65 to deliver an order.</t>
  </si>
  <si>
    <t>Make a model for the company for 15 months.</t>
  </si>
  <si>
    <t>Selling price</t>
  </si>
  <si>
    <t>Cost price</t>
  </si>
  <si>
    <t>Packaging</t>
  </si>
  <si>
    <t>Dosa</t>
  </si>
  <si>
    <t>Idli</t>
  </si>
  <si>
    <t>Vada</t>
  </si>
  <si>
    <t>Upma</t>
  </si>
  <si>
    <t>Coffee</t>
  </si>
  <si>
    <t xml:space="preserve">Small </t>
  </si>
  <si>
    <t>Medium</t>
  </si>
  <si>
    <t>Large</t>
  </si>
  <si>
    <t>Supreme</t>
  </si>
  <si>
    <t>Number of Orders</t>
  </si>
  <si>
    <t>Order mix</t>
  </si>
  <si>
    <t>Staff</t>
  </si>
  <si>
    <t>Customer Service Rep</t>
  </si>
  <si>
    <t>Chef</t>
  </si>
  <si>
    <t>Manager</t>
  </si>
  <si>
    <t>Housekeeper</t>
  </si>
  <si>
    <t>Salary</t>
  </si>
  <si>
    <t>Delivery Cost</t>
  </si>
  <si>
    <t>Other Costs</t>
  </si>
  <si>
    <t>Rent</t>
  </si>
  <si>
    <t>Electricity</t>
  </si>
  <si>
    <t>Outlet Plan</t>
  </si>
  <si>
    <t>Initial</t>
  </si>
  <si>
    <t>New Outlet</t>
  </si>
  <si>
    <t>every month</t>
  </si>
  <si>
    <t>every 2 months</t>
  </si>
  <si>
    <t>every 3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</si>
  <si>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</si>
  <si>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</si>
  <si>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</si>
  <si>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</si>
  <si>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</si>
  <si>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</si>
  <si>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</si>
  <si>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</si>
  <si>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</si>
  <si>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</si>
  <si>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</si>
  <si>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</si>
  <si>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</si>
  <si>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</si>
  <si>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</si>
  <si>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</t>
  </si>
  <si>
    <t>Small</t>
  </si>
  <si>
    <t>Number of Outlets</t>
  </si>
  <si>
    <t>Number of order</t>
  </si>
  <si>
    <t>Quantity</t>
  </si>
  <si>
    <t>Sales</t>
  </si>
  <si>
    <t>Total Sales</t>
  </si>
  <si>
    <t>Cost of goods</t>
  </si>
  <si>
    <t>Total Cost of goods</t>
  </si>
  <si>
    <t>Cost of Packaging</t>
  </si>
  <si>
    <t>Total Packaging Cost</t>
  </si>
  <si>
    <t>Salary Cost</t>
  </si>
  <si>
    <t>Total Salary Cost</t>
  </si>
  <si>
    <t>Total Costs</t>
  </si>
  <si>
    <t>Profit</t>
  </si>
  <si>
    <t>Purchases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</si>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</sst>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6.0"/>
      <color theme="1"/>
      <name val="Arial"/>
      <scheme val="minor"/>
    </font>
    <font>
      <sz val="16.0"/>
      <color theme="1"/>
      <name val="Arial"/>
    </font>
    <font>
      <color theme="1"/>
      <name val="Arial"/>
      <scheme val="minor"/>
    </font>
    <font>
      <sz val="16.0"/>
      <color rgb="FF1F1F1F"/>
      <name val="&quot;Google Sans&quot;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2" fontId="3" numFmtId="0" xfId="0" applyFont="1"/>
    <xf borderId="0" fillId="0" fontId="2" numFmtId="10" xfId="0" applyAlignment="1" applyFont="1" applyNumberForma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0" xfId="0" applyFont="1"/>
    <xf borderId="0" fillId="0" fontId="3" numFmtId="3" xfId="0" applyFont="1" applyNumberForma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6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14</v>
      </c>
      <c r="B18" s="7"/>
      <c r="C18" s="7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/>
      <c r="B20" s="7"/>
      <c r="C20" s="7"/>
      <c r="D20" s="7"/>
      <c r="E20" s="7"/>
      <c r="F20" s="7"/>
      <c r="G20" s="7"/>
      <c r="H20" s="5"/>
      <c r="I20" s="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16</v>
      </c>
      <c r="B21" s="7"/>
      <c r="C21" s="7"/>
      <c r="D21" s="7"/>
      <c r="E21" s="7"/>
      <c r="F21" s="7"/>
      <c r="G21" s="7"/>
      <c r="H21" s="5"/>
      <c r="I21" s="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17</v>
      </c>
      <c r="B22" s="7"/>
      <c r="C22" s="7"/>
      <c r="D22" s="7"/>
      <c r="E22" s="7"/>
      <c r="F22" s="7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 t="s">
        <v>18</v>
      </c>
      <c r="B23" s="5"/>
      <c r="C23" s="5"/>
      <c r="D23" s="5"/>
      <c r="E23" s="5"/>
      <c r="F23" s="10"/>
      <c r="G23" s="10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7"/>
      <c r="C25" s="11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 t="s">
        <v>20</v>
      </c>
      <c r="B26" s="7"/>
      <c r="C26" s="11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2" t="s">
        <v>21</v>
      </c>
      <c r="B27" s="7"/>
      <c r="C27" s="11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7"/>
      <c r="C30" s="7"/>
      <c r="D30" s="5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13"/>
      <c r="C33" s="13"/>
      <c r="D33" s="13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63"/>
  </cols>
  <sheetData>
    <row r="1">
      <c r="B1" s="16" t="s">
        <v>52</v>
      </c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61</v>
      </c>
      <c r="L1" s="16" t="s">
        <v>62</v>
      </c>
      <c r="M1" s="16" t="s">
        <v>63</v>
      </c>
      <c r="N1" s="16" t="s">
        <v>64</v>
      </c>
      <c r="O1" s="16" t="s">
        <v>65</v>
      </c>
      <c r="P1" s="16" t="s">
        <v>66</v>
      </c>
    </row>
    <row r="2">
      <c r="A2" s="19" t="s">
        <v>84</v>
      </c>
    </row>
    <row r="3">
      <c r="A3" s="20" t="s">
        <v>85</v>
      </c>
      <c r="B3" s="18">
        <f>'Sales and Costs-Cons'!B19</f>
        <v>1706500</v>
      </c>
      <c r="C3" s="18">
        <f>'Sales and Costs-Cons'!C19</f>
        <v>4515500</v>
      </c>
      <c r="D3" s="18">
        <f>'Sales and Costs-Cons'!D19</f>
        <v>8139500</v>
      </c>
      <c r="E3" s="18">
        <f>'Sales and Costs-Cons'!E19</f>
        <v>10948500</v>
      </c>
      <c r="F3" s="18">
        <f>'Sales and Costs-Cons'!F19</f>
        <v>12655000</v>
      </c>
      <c r="G3" s="18">
        <f>'Sales and Costs-Cons'!G19</f>
        <v>17381500</v>
      </c>
      <c r="H3" s="18">
        <f>'Sales and Costs-Cons'!H19</f>
        <v>19088000</v>
      </c>
      <c r="I3" s="18">
        <f>'Sales and Costs-Cons'!I19</f>
        <v>21897000</v>
      </c>
      <c r="J3" s="18">
        <f>'Sales and Costs-Cons'!J19</f>
        <v>25521000</v>
      </c>
      <c r="K3" s="18">
        <f>'Sales and Costs-Cons'!K19</f>
        <v>28330000</v>
      </c>
      <c r="L3" s="18">
        <f>'Sales and Costs-Cons'!L19</f>
        <v>30036500</v>
      </c>
      <c r="M3" s="18">
        <f>'Sales and Costs-Cons'!M19</f>
        <v>34763000</v>
      </c>
      <c r="N3" s="18">
        <f>'Sales and Costs-Cons'!N19</f>
        <v>36469500</v>
      </c>
      <c r="O3" s="18">
        <f>'Sales and Costs-Cons'!O19</f>
        <v>39278500</v>
      </c>
      <c r="P3" s="18">
        <f>'Sales and Costs-Cons'!P19</f>
        <v>42902500</v>
      </c>
    </row>
    <row r="4">
      <c r="A4" s="20"/>
    </row>
    <row r="5">
      <c r="A5" s="19" t="s">
        <v>86</v>
      </c>
    </row>
    <row r="6">
      <c r="A6" s="20" t="s">
        <v>87</v>
      </c>
      <c r="B6" s="18">
        <f>Purchases!B8</f>
        <v>385510</v>
      </c>
      <c r="C6" s="18">
        <f>Purchases!C8</f>
        <v>1015870</v>
      </c>
      <c r="D6" s="18">
        <f>Purchases!D8</f>
        <v>1828950</v>
      </c>
      <c r="E6" s="18">
        <f>Purchases!E8</f>
        <v>2459310</v>
      </c>
      <c r="F6" s="18">
        <f>Purchases!F8</f>
        <v>2844820</v>
      </c>
      <c r="G6" s="18">
        <f>Purchases!G8</f>
        <v>3902750</v>
      </c>
      <c r="H6" s="18">
        <f>Purchases!H8</f>
        <v>4288260</v>
      </c>
      <c r="I6" s="18">
        <f>Purchases!I8</f>
        <v>4918620</v>
      </c>
      <c r="J6" s="18">
        <f>Purchases!J8</f>
        <v>5731700</v>
      </c>
      <c r="K6" s="18">
        <f>Purchases!K8</f>
        <v>6362060</v>
      </c>
      <c r="L6" s="18">
        <f>Purchases!L8</f>
        <v>6747570</v>
      </c>
      <c r="M6" s="18">
        <f>Purchases!M8</f>
        <v>7805500</v>
      </c>
      <c r="N6" s="18">
        <f>Purchases!N8</f>
        <v>8191010</v>
      </c>
      <c r="O6" s="18">
        <f>Purchases!O8</f>
        <v>8821370</v>
      </c>
      <c r="P6" s="18">
        <f>Purchases!P8</f>
        <v>9634450</v>
      </c>
    </row>
    <row r="7">
      <c r="A7" s="20" t="s">
        <v>88</v>
      </c>
      <c r="B7" s="18">
        <f>'Sales and Costs-Cons'!B35+'Sales and Costs-Cons'!B44+'Sales and Costs-Cons'!B42+'Sales and Costs-Cons'!B47+'Sales and Costs-Cons'!B48</f>
        <v>1252100</v>
      </c>
      <c r="C7" s="18">
        <f>'Sales and Costs-Cons'!C35+'Sales and Costs-Cons'!C44+'Sales and Costs-Cons'!C42+'Sales and Costs-Cons'!C47+'Sales and Costs-Cons'!C48</f>
        <v>3215700</v>
      </c>
      <c r="D7" s="18">
        <f>'Sales and Costs-Cons'!D35+'Sales and Costs-Cons'!D44+'Sales and Costs-Cons'!D42+'Sales and Costs-Cons'!D47+'Sales and Costs-Cons'!D48</f>
        <v>5484000</v>
      </c>
      <c r="E7" s="18">
        <f>'Sales and Costs-Cons'!E35+'Sales and Costs-Cons'!E44+'Sales and Costs-Cons'!E42+'Sales and Costs-Cons'!E47+'Sales and Costs-Cons'!E48</f>
        <v>7447600</v>
      </c>
      <c r="F7" s="18">
        <f>'Sales and Costs-Cons'!F35+'Sales and Costs-Cons'!F44+'Sales and Costs-Cons'!F42+'Sales and Costs-Cons'!F47+'Sales and Costs-Cons'!F48</f>
        <v>8699700</v>
      </c>
      <c r="G7" s="18">
        <f>'Sales and Costs-Cons'!G35+'Sales and Costs-Cons'!G44+'Sales and Costs-Cons'!G42+'Sales and Costs-Cons'!G47+'Sales and Costs-Cons'!G48</f>
        <v>11679500</v>
      </c>
      <c r="H7" s="18">
        <f>'Sales and Costs-Cons'!H35+'Sales and Costs-Cons'!H44+'Sales and Costs-Cons'!H42+'Sales and Costs-Cons'!H47+'Sales and Costs-Cons'!H48</f>
        <v>12931600</v>
      </c>
      <c r="I7" s="18">
        <f>'Sales and Costs-Cons'!I35+'Sales and Costs-Cons'!I44+'Sales and Costs-Cons'!I42+'Sales and Costs-Cons'!I47+'Sales and Costs-Cons'!I48</f>
        <v>14895200</v>
      </c>
      <c r="J7" s="18">
        <f>'Sales and Costs-Cons'!J35+'Sales and Costs-Cons'!J44+'Sales and Costs-Cons'!J42+'Sales and Costs-Cons'!J47+'Sales and Costs-Cons'!J48</f>
        <v>17163500</v>
      </c>
      <c r="K7" s="18">
        <f>'Sales and Costs-Cons'!K35+'Sales and Costs-Cons'!K44+'Sales and Costs-Cons'!K42+'Sales and Costs-Cons'!K47+'Sales and Costs-Cons'!K48</f>
        <v>19127100</v>
      </c>
      <c r="L7" s="18">
        <f>'Sales and Costs-Cons'!L35+'Sales and Costs-Cons'!L44+'Sales and Costs-Cons'!L42+'Sales and Costs-Cons'!L47+'Sales and Costs-Cons'!L48</f>
        <v>20379200</v>
      </c>
      <c r="M7" s="18">
        <f>'Sales and Costs-Cons'!M35+'Sales and Costs-Cons'!M44+'Sales and Costs-Cons'!M42+'Sales and Costs-Cons'!M47+'Sales and Costs-Cons'!M48</f>
        <v>23359000</v>
      </c>
      <c r="N7" s="18">
        <f>'Sales and Costs-Cons'!N35+'Sales and Costs-Cons'!N44+'Sales and Costs-Cons'!N42+'Sales and Costs-Cons'!N47+'Sales and Costs-Cons'!N48</f>
        <v>24611100</v>
      </c>
      <c r="O7" s="18">
        <f>'Sales and Costs-Cons'!O35+'Sales and Costs-Cons'!O44+'Sales and Costs-Cons'!O42+'Sales and Costs-Cons'!O47+'Sales and Costs-Cons'!O48</f>
        <v>26574700</v>
      </c>
      <c r="P7" s="18">
        <f>'Sales and Costs-Cons'!P35+'Sales and Costs-Cons'!P44+'Sales and Costs-Cons'!P42+'Sales and Costs-Cons'!P47+'Sales and Costs-Cons'!P48</f>
        <v>28843000</v>
      </c>
    </row>
    <row r="8">
      <c r="A8" s="19" t="s">
        <v>89</v>
      </c>
      <c r="B8" s="18">
        <f t="shared" ref="B8:P8" si="1">B3-B6-B7</f>
        <v>68890</v>
      </c>
      <c r="C8" s="18">
        <f t="shared" si="1"/>
        <v>283930</v>
      </c>
      <c r="D8" s="18">
        <f t="shared" si="1"/>
        <v>826550</v>
      </c>
      <c r="E8" s="18">
        <f t="shared" si="1"/>
        <v>1041590</v>
      </c>
      <c r="F8" s="18">
        <f t="shared" si="1"/>
        <v>1110480</v>
      </c>
      <c r="G8" s="18">
        <f t="shared" si="1"/>
        <v>1799250</v>
      </c>
      <c r="H8" s="18">
        <f t="shared" si="1"/>
        <v>1868140</v>
      </c>
      <c r="I8" s="18">
        <f t="shared" si="1"/>
        <v>2083180</v>
      </c>
      <c r="J8" s="18">
        <f t="shared" si="1"/>
        <v>2625800</v>
      </c>
      <c r="K8" s="18">
        <f t="shared" si="1"/>
        <v>2840840</v>
      </c>
      <c r="L8" s="18">
        <f t="shared" si="1"/>
        <v>2909730</v>
      </c>
      <c r="M8" s="18">
        <f t="shared" si="1"/>
        <v>3598500</v>
      </c>
      <c r="N8" s="18">
        <f t="shared" si="1"/>
        <v>3667390</v>
      </c>
      <c r="O8" s="18">
        <f t="shared" si="1"/>
        <v>3882430</v>
      </c>
      <c r="P8" s="18">
        <f t="shared" si="1"/>
        <v>4425050</v>
      </c>
    </row>
    <row r="9">
      <c r="A9" s="20"/>
    </row>
    <row r="10">
      <c r="A10" s="19" t="s">
        <v>90</v>
      </c>
    </row>
    <row r="11">
      <c r="A11" s="20" t="s">
        <v>91</v>
      </c>
      <c r="B11" s="14">
        <v>0.0</v>
      </c>
      <c r="C11" s="18">
        <f t="shared" ref="C11:P11" si="2">B13</f>
        <v>68890</v>
      </c>
      <c r="D11" s="18">
        <f t="shared" si="2"/>
        <v>352820</v>
      </c>
      <c r="E11" s="18">
        <f t="shared" si="2"/>
        <v>1179370</v>
      </c>
      <c r="F11" s="18">
        <f t="shared" si="2"/>
        <v>2220960</v>
      </c>
      <c r="G11" s="18">
        <f t="shared" si="2"/>
        <v>3331440</v>
      </c>
      <c r="H11" s="18">
        <f t="shared" si="2"/>
        <v>5130690</v>
      </c>
      <c r="I11" s="18">
        <f t="shared" si="2"/>
        <v>6998830</v>
      </c>
      <c r="J11" s="18">
        <f t="shared" si="2"/>
        <v>9082010</v>
      </c>
      <c r="K11" s="18">
        <f t="shared" si="2"/>
        <v>11707810</v>
      </c>
      <c r="L11" s="18">
        <f t="shared" si="2"/>
        <v>14548650</v>
      </c>
      <c r="M11" s="18">
        <f t="shared" si="2"/>
        <v>17458380</v>
      </c>
      <c r="N11" s="18">
        <f t="shared" si="2"/>
        <v>21056880</v>
      </c>
      <c r="O11" s="18">
        <f t="shared" si="2"/>
        <v>24724270</v>
      </c>
      <c r="P11" s="18">
        <f t="shared" si="2"/>
        <v>28606700</v>
      </c>
    </row>
    <row r="12">
      <c r="A12" s="20" t="s">
        <v>89</v>
      </c>
      <c r="B12" s="18">
        <f t="shared" ref="B12:P12" si="3">B8</f>
        <v>68890</v>
      </c>
      <c r="C12" s="18">
        <f t="shared" si="3"/>
        <v>283930</v>
      </c>
      <c r="D12" s="18">
        <f t="shared" si="3"/>
        <v>826550</v>
      </c>
      <c r="E12" s="18">
        <f t="shared" si="3"/>
        <v>1041590</v>
      </c>
      <c r="F12" s="18">
        <f t="shared" si="3"/>
        <v>1110480</v>
      </c>
      <c r="G12" s="18">
        <f t="shared" si="3"/>
        <v>1799250</v>
      </c>
      <c r="H12" s="18">
        <f t="shared" si="3"/>
        <v>1868140</v>
      </c>
      <c r="I12" s="18">
        <f t="shared" si="3"/>
        <v>2083180</v>
      </c>
      <c r="J12" s="18">
        <f t="shared" si="3"/>
        <v>2625800</v>
      </c>
      <c r="K12" s="18">
        <f t="shared" si="3"/>
        <v>2840840</v>
      </c>
      <c r="L12" s="18">
        <f t="shared" si="3"/>
        <v>2909730</v>
      </c>
      <c r="M12" s="18">
        <f t="shared" si="3"/>
        <v>3598500</v>
      </c>
      <c r="N12" s="18">
        <f t="shared" si="3"/>
        <v>3667390</v>
      </c>
      <c r="O12" s="18">
        <f t="shared" si="3"/>
        <v>3882430</v>
      </c>
      <c r="P12" s="18">
        <f t="shared" si="3"/>
        <v>4425050</v>
      </c>
    </row>
    <row r="13">
      <c r="A13" s="20" t="s">
        <v>92</v>
      </c>
      <c r="B13" s="18">
        <f t="shared" ref="B13:P13" si="4">B11+B12</f>
        <v>68890</v>
      </c>
      <c r="C13" s="18">
        <f t="shared" si="4"/>
        <v>352820</v>
      </c>
      <c r="D13" s="18">
        <f t="shared" si="4"/>
        <v>1179370</v>
      </c>
      <c r="E13" s="18">
        <f t="shared" si="4"/>
        <v>2220960</v>
      </c>
      <c r="F13" s="18">
        <f t="shared" si="4"/>
        <v>3331440</v>
      </c>
      <c r="G13" s="18">
        <f t="shared" si="4"/>
        <v>5130690</v>
      </c>
      <c r="H13" s="18">
        <f t="shared" si="4"/>
        <v>6998830</v>
      </c>
      <c r="I13" s="18">
        <f t="shared" si="4"/>
        <v>9082010</v>
      </c>
      <c r="J13" s="18">
        <f t="shared" si="4"/>
        <v>11707810</v>
      </c>
      <c r="K13" s="18">
        <f t="shared" si="4"/>
        <v>14548650</v>
      </c>
      <c r="L13" s="18">
        <f t="shared" si="4"/>
        <v>17458380</v>
      </c>
      <c r="M13" s="18">
        <f t="shared" si="4"/>
        <v>21056880</v>
      </c>
      <c r="N13" s="18">
        <f t="shared" si="4"/>
        <v>24724270</v>
      </c>
      <c r="O13" s="18">
        <f t="shared" si="4"/>
        <v>28606700</v>
      </c>
      <c r="P13" s="18">
        <f t="shared" si="4"/>
        <v>33031750</v>
      </c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16" width="9.5"/>
  </cols>
  <sheetData>
    <row r="1">
      <c r="B1" s="16" t="s">
        <v>52</v>
      </c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61</v>
      </c>
      <c r="L1" s="16" t="s">
        <v>62</v>
      </c>
      <c r="M1" s="16" t="s">
        <v>63</v>
      </c>
      <c r="N1" s="16" t="s">
        <v>64</v>
      </c>
      <c r="O1" s="16" t="s">
        <v>65</v>
      </c>
      <c r="P1" s="16" t="s">
        <v>66</v>
      </c>
    </row>
    <row r="2">
      <c r="A2" s="19" t="s">
        <v>93</v>
      </c>
    </row>
    <row r="3">
      <c r="A3" s="20" t="s">
        <v>90</v>
      </c>
      <c r="B3" s="18">
        <f>'Cash Details'!B13</f>
        <v>68890</v>
      </c>
      <c r="C3" s="18">
        <f>'Cash Details'!C13</f>
        <v>352820</v>
      </c>
      <c r="D3" s="18">
        <f>'Cash Details'!D13</f>
        <v>1179370</v>
      </c>
      <c r="E3" s="18">
        <f>'Cash Details'!E13</f>
        <v>2220960</v>
      </c>
      <c r="F3" s="18">
        <f>'Cash Details'!F13</f>
        <v>3331440</v>
      </c>
      <c r="G3" s="18">
        <f>'Cash Details'!G13</f>
        <v>5130690</v>
      </c>
      <c r="H3" s="18">
        <f>'Cash Details'!H13</f>
        <v>6998830</v>
      </c>
      <c r="I3" s="18">
        <f>'Cash Details'!I13</f>
        <v>9082010</v>
      </c>
      <c r="J3" s="18">
        <f>'Cash Details'!J13</f>
        <v>11707810</v>
      </c>
      <c r="K3" s="18">
        <f>'Cash Details'!K13</f>
        <v>14548650</v>
      </c>
      <c r="L3" s="18">
        <f>'Cash Details'!L13</f>
        <v>17458380</v>
      </c>
      <c r="M3" s="18">
        <f>'Cash Details'!M13</f>
        <v>21056880</v>
      </c>
      <c r="N3" s="18">
        <f>'Cash Details'!N13</f>
        <v>24724270</v>
      </c>
      <c r="O3" s="18">
        <f>'Cash Details'!O13</f>
        <v>28606700</v>
      </c>
      <c r="P3" s="18">
        <f>'Cash Details'!P13</f>
        <v>33031750</v>
      </c>
    </row>
    <row r="4">
      <c r="A4" s="20"/>
    </row>
    <row r="5">
      <c r="A5" s="19" t="s">
        <v>94</v>
      </c>
      <c r="B5" s="18">
        <f t="shared" ref="B5:P5" si="1">B3</f>
        <v>68890</v>
      </c>
      <c r="C5" s="18">
        <f t="shared" si="1"/>
        <v>352820</v>
      </c>
      <c r="D5" s="18">
        <f t="shared" si="1"/>
        <v>1179370</v>
      </c>
      <c r="E5" s="18">
        <f t="shared" si="1"/>
        <v>2220960</v>
      </c>
      <c r="F5" s="18">
        <f t="shared" si="1"/>
        <v>3331440</v>
      </c>
      <c r="G5" s="18">
        <f t="shared" si="1"/>
        <v>5130690</v>
      </c>
      <c r="H5" s="18">
        <f t="shared" si="1"/>
        <v>6998830</v>
      </c>
      <c r="I5" s="18">
        <f t="shared" si="1"/>
        <v>9082010</v>
      </c>
      <c r="J5" s="18">
        <f t="shared" si="1"/>
        <v>11707810</v>
      </c>
      <c r="K5" s="18">
        <f t="shared" si="1"/>
        <v>14548650</v>
      </c>
      <c r="L5" s="18">
        <f t="shared" si="1"/>
        <v>17458380</v>
      </c>
      <c r="M5" s="18">
        <f t="shared" si="1"/>
        <v>21056880</v>
      </c>
      <c r="N5" s="18">
        <f t="shared" si="1"/>
        <v>24724270</v>
      </c>
      <c r="O5" s="18">
        <f t="shared" si="1"/>
        <v>28606700</v>
      </c>
      <c r="P5" s="18">
        <f t="shared" si="1"/>
        <v>33031750</v>
      </c>
    </row>
    <row r="6">
      <c r="A6" s="20"/>
    </row>
    <row r="7">
      <c r="A7" s="19" t="s">
        <v>95</v>
      </c>
    </row>
    <row r="8">
      <c r="A8" s="20"/>
    </row>
    <row r="9">
      <c r="A9" s="19" t="s">
        <v>96</v>
      </c>
      <c r="B9" s="14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</row>
    <row r="10">
      <c r="A10" s="20"/>
    </row>
    <row r="11">
      <c r="A11" s="19" t="s">
        <v>97</v>
      </c>
      <c r="B11" s="18">
        <f t="shared" ref="B11:P11" si="2">B5-B9</f>
        <v>68890</v>
      </c>
      <c r="C11" s="18">
        <f t="shared" si="2"/>
        <v>352820</v>
      </c>
      <c r="D11" s="18">
        <f t="shared" si="2"/>
        <v>1179370</v>
      </c>
      <c r="E11" s="18">
        <f t="shared" si="2"/>
        <v>2220960</v>
      </c>
      <c r="F11" s="18">
        <f t="shared" si="2"/>
        <v>3331440</v>
      </c>
      <c r="G11" s="18">
        <f t="shared" si="2"/>
        <v>5130690</v>
      </c>
      <c r="H11" s="18">
        <f t="shared" si="2"/>
        <v>6998830</v>
      </c>
      <c r="I11" s="18">
        <f t="shared" si="2"/>
        <v>9082010</v>
      </c>
      <c r="J11" s="18">
        <f t="shared" si="2"/>
        <v>11707810</v>
      </c>
      <c r="K11" s="18">
        <f t="shared" si="2"/>
        <v>14548650</v>
      </c>
      <c r="L11" s="18">
        <f t="shared" si="2"/>
        <v>17458380</v>
      </c>
      <c r="M11" s="18">
        <f t="shared" si="2"/>
        <v>21056880</v>
      </c>
      <c r="N11" s="18">
        <f t="shared" si="2"/>
        <v>24724270</v>
      </c>
      <c r="O11" s="18">
        <f t="shared" si="2"/>
        <v>28606700</v>
      </c>
      <c r="P11" s="18">
        <f t="shared" si="2"/>
        <v>33031750</v>
      </c>
    </row>
    <row r="12">
      <c r="A12" s="20"/>
    </row>
    <row r="13">
      <c r="A13" s="20" t="s">
        <v>98</v>
      </c>
      <c r="B13" s="14">
        <v>0.0</v>
      </c>
      <c r="C13" s="18">
        <f t="shared" ref="C13:P13" si="3">B15</f>
        <v>68890</v>
      </c>
      <c r="D13" s="18">
        <f t="shared" si="3"/>
        <v>352820</v>
      </c>
      <c r="E13" s="18">
        <f t="shared" si="3"/>
        <v>1179370</v>
      </c>
      <c r="F13" s="18">
        <f t="shared" si="3"/>
        <v>2220960</v>
      </c>
      <c r="G13" s="18">
        <f t="shared" si="3"/>
        <v>3331440</v>
      </c>
      <c r="H13" s="18">
        <f t="shared" si="3"/>
        <v>5130690</v>
      </c>
      <c r="I13" s="18">
        <f t="shared" si="3"/>
        <v>6998830</v>
      </c>
      <c r="J13" s="18">
        <f t="shared" si="3"/>
        <v>9082010</v>
      </c>
      <c r="K13" s="18">
        <f t="shared" si="3"/>
        <v>11707810</v>
      </c>
      <c r="L13" s="18">
        <f t="shared" si="3"/>
        <v>14548650</v>
      </c>
      <c r="M13" s="18">
        <f t="shared" si="3"/>
        <v>17458380</v>
      </c>
      <c r="N13" s="18">
        <f t="shared" si="3"/>
        <v>21056880</v>
      </c>
      <c r="O13" s="18">
        <f t="shared" si="3"/>
        <v>24724270</v>
      </c>
      <c r="P13" s="18">
        <f t="shared" si="3"/>
        <v>28606700</v>
      </c>
    </row>
    <row r="14">
      <c r="A14" s="20" t="s">
        <v>99</v>
      </c>
      <c r="B14" s="18">
        <f>'Sales and Costs-Cons'!B52</f>
        <v>68890</v>
      </c>
      <c r="C14" s="18">
        <f>'Sales and Costs-Cons'!C52</f>
        <v>283930</v>
      </c>
      <c r="D14" s="18">
        <f>'Sales and Costs-Cons'!D52</f>
        <v>826550</v>
      </c>
      <c r="E14" s="18">
        <f>'Sales and Costs-Cons'!E52</f>
        <v>1041590</v>
      </c>
      <c r="F14" s="18">
        <f>'Sales and Costs-Cons'!F52</f>
        <v>1110480</v>
      </c>
      <c r="G14" s="18">
        <f>'Sales and Costs-Cons'!G52</f>
        <v>1799250</v>
      </c>
      <c r="H14" s="18">
        <f>'Sales and Costs-Cons'!H52</f>
        <v>1868140</v>
      </c>
      <c r="I14" s="18">
        <f>'Sales and Costs-Cons'!I52</f>
        <v>2083180</v>
      </c>
      <c r="J14" s="18">
        <f>'Sales and Costs-Cons'!J52</f>
        <v>2625800</v>
      </c>
      <c r="K14" s="18">
        <f>'Sales and Costs-Cons'!K52</f>
        <v>2840840</v>
      </c>
      <c r="L14" s="18">
        <f>'Sales and Costs-Cons'!L52</f>
        <v>2909730</v>
      </c>
      <c r="M14" s="18">
        <f>'Sales and Costs-Cons'!M52</f>
        <v>3598500</v>
      </c>
      <c r="N14" s="18">
        <f>'Sales and Costs-Cons'!N52</f>
        <v>3667390</v>
      </c>
      <c r="O14" s="18">
        <f>'Sales and Costs-Cons'!O52</f>
        <v>3882430</v>
      </c>
      <c r="P14" s="18">
        <f>'Sales and Costs-Cons'!P52</f>
        <v>4425050</v>
      </c>
    </row>
    <row r="15">
      <c r="A15" s="20" t="s">
        <v>100</v>
      </c>
      <c r="B15" s="18">
        <f t="shared" ref="B15:P15" si="4">B13+B14</f>
        <v>68890</v>
      </c>
      <c r="C15" s="18">
        <f t="shared" si="4"/>
        <v>352820</v>
      </c>
      <c r="D15" s="18">
        <f t="shared" si="4"/>
        <v>1179370</v>
      </c>
      <c r="E15" s="18">
        <f t="shared" si="4"/>
        <v>2220960</v>
      </c>
      <c r="F15" s="18">
        <f t="shared" si="4"/>
        <v>3331440</v>
      </c>
      <c r="G15" s="18">
        <f t="shared" si="4"/>
        <v>5130690</v>
      </c>
      <c r="H15" s="18">
        <f t="shared" si="4"/>
        <v>6998830</v>
      </c>
      <c r="I15" s="18">
        <f t="shared" si="4"/>
        <v>9082010</v>
      </c>
      <c r="J15" s="18">
        <f t="shared" si="4"/>
        <v>11707810</v>
      </c>
      <c r="K15" s="18">
        <f t="shared" si="4"/>
        <v>14548650</v>
      </c>
      <c r="L15" s="18">
        <f t="shared" si="4"/>
        <v>17458380</v>
      </c>
      <c r="M15" s="18">
        <f t="shared" si="4"/>
        <v>21056880</v>
      </c>
      <c r="N15" s="18">
        <f t="shared" si="4"/>
        <v>24724270</v>
      </c>
      <c r="O15" s="18">
        <f t="shared" si="4"/>
        <v>28606700</v>
      </c>
      <c r="P15" s="18">
        <f t="shared" si="4"/>
        <v>33031750</v>
      </c>
    </row>
    <row r="16">
      <c r="A16" s="20"/>
    </row>
    <row r="17">
      <c r="A17" s="19" t="s">
        <v>101</v>
      </c>
      <c r="B17" s="18">
        <f t="shared" ref="B17:P17" si="5">B15-B11</f>
        <v>0</v>
      </c>
      <c r="C17" s="18">
        <f t="shared" si="5"/>
        <v>0</v>
      </c>
      <c r="D17" s="18">
        <f t="shared" si="5"/>
        <v>0</v>
      </c>
      <c r="E17" s="18">
        <f t="shared" si="5"/>
        <v>0</v>
      </c>
      <c r="F17" s="18">
        <f t="shared" si="5"/>
        <v>0</v>
      </c>
      <c r="G17" s="18">
        <f t="shared" si="5"/>
        <v>0</v>
      </c>
      <c r="H17" s="18">
        <f t="shared" si="5"/>
        <v>0</v>
      </c>
      <c r="I17" s="18">
        <f t="shared" si="5"/>
        <v>0</v>
      </c>
      <c r="J17" s="18">
        <f t="shared" si="5"/>
        <v>0</v>
      </c>
      <c r="K17" s="18">
        <f t="shared" si="5"/>
        <v>0</v>
      </c>
      <c r="L17" s="18">
        <f t="shared" si="5"/>
        <v>0</v>
      </c>
      <c r="M17" s="18">
        <f t="shared" si="5"/>
        <v>0</v>
      </c>
      <c r="N17" s="18">
        <f t="shared" si="5"/>
        <v>0</v>
      </c>
      <c r="O17" s="18">
        <f t="shared" si="5"/>
        <v>0</v>
      </c>
      <c r="P17" s="18">
        <f t="shared" si="5"/>
        <v>0</v>
      </c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  <row r="1002">
      <c r="A1002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22</v>
      </c>
      <c r="C1" s="14" t="s">
        <v>23</v>
      </c>
      <c r="D1" s="14" t="s">
        <v>24</v>
      </c>
    </row>
    <row r="2">
      <c r="A2" s="14" t="s">
        <v>25</v>
      </c>
      <c r="B2" s="14">
        <v>80.0</v>
      </c>
      <c r="C2" s="15">
        <v>0.2</v>
      </c>
      <c r="D2" s="14">
        <v>8.0</v>
      </c>
    </row>
    <row r="3">
      <c r="A3" s="14" t="s">
        <v>26</v>
      </c>
      <c r="B3" s="14">
        <v>50.0</v>
      </c>
      <c r="C3" s="15">
        <v>0.21</v>
      </c>
      <c r="D3" s="14">
        <v>6.0</v>
      </c>
    </row>
    <row r="4">
      <c r="A4" s="14" t="s">
        <v>27</v>
      </c>
      <c r="B4" s="14">
        <v>45.0</v>
      </c>
      <c r="C4" s="15">
        <v>0.2</v>
      </c>
      <c r="D4" s="14">
        <v>7.0</v>
      </c>
    </row>
    <row r="5">
      <c r="A5" s="14" t="s">
        <v>28</v>
      </c>
      <c r="B5" s="14">
        <v>40.0</v>
      </c>
      <c r="C5" s="15">
        <v>0.18</v>
      </c>
      <c r="D5" s="14">
        <v>6.0</v>
      </c>
    </row>
    <row r="6">
      <c r="A6" s="14" t="s">
        <v>29</v>
      </c>
      <c r="B6" s="14">
        <v>25.0</v>
      </c>
      <c r="C6" s="15">
        <v>0.4</v>
      </c>
      <c r="D6" s="14">
        <v>0.0</v>
      </c>
    </row>
    <row r="7">
      <c r="B7" s="14" t="s">
        <v>30</v>
      </c>
      <c r="C7" s="14" t="s">
        <v>31</v>
      </c>
      <c r="D7" s="14" t="s">
        <v>32</v>
      </c>
      <c r="E7" s="14" t="s">
        <v>33</v>
      </c>
    </row>
    <row r="8">
      <c r="A8" s="14" t="s">
        <v>34</v>
      </c>
      <c r="B8" s="16">
        <v>3500.0</v>
      </c>
      <c r="C8" s="16">
        <v>4000.0</v>
      </c>
      <c r="D8" s="16">
        <v>5000.0</v>
      </c>
      <c r="E8" s="16">
        <v>6500.0</v>
      </c>
    </row>
    <row r="10">
      <c r="A10" s="14" t="s">
        <v>35</v>
      </c>
      <c r="B10" s="14" t="s">
        <v>30</v>
      </c>
      <c r="C10" s="14" t="s">
        <v>31</v>
      </c>
      <c r="D10" s="14" t="s">
        <v>32</v>
      </c>
      <c r="E10" s="14" t="s">
        <v>33</v>
      </c>
    </row>
    <row r="11">
      <c r="A11" s="14" t="s">
        <v>25</v>
      </c>
      <c r="B11" s="14">
        <v>0.85</v>
      </c>
      <c r="C11" s="14">
        <v>1.0</v>
      </c>
      <c r="D11" s="14">
        <v>1.2</v>
      </c>
      <c r="E11" s="14">
        <v>1.5</v>
      </c>
    </row>
    <row r="12">
      <c r="A12" s="14" t="s">
        <v>26</v>
      </c>
      <c r="B12" s="14">
        <v>0.3</v>
      </c>
      <c r="C12" s="14">
        <v>0.5</v>
      </c>
      <c r="D12" s="14">
        <v>0.7</v>
      </c>
      <c r="E12" s="14">
        <v>1.0</v>
      </c>
    </row>
    <row r="13">
      <c r="A13" s="14" t="s">
        <v>27</v>
      </c>
      <c r="B13" s="14">
        <v>0.5</v>
      </c>
      <c r="C13" s="14">
        <v>0.7</v>
      </c>
      <c r="D13" s="14">
        <v>0.9</v>
      </c>
      <c r="E13" s="14">
        <v>1.2</v>
      </c>
    </row>
    <row r="14">
      <c r="A14" s="14" t="s">
        <v>28</v>
      </c>
      <c r="B14" s="14">
        <v>0.4</v>
      </c>
      <c r="C14" s="14">
        <v>0.5</v>
      </c>
      <c r="D14" s="14">
        <v>0.6</v>
      </c>
      <c r="E14" s="14">
        <v>0.9</v>
      </c>
    </row>
    <row r="15">
      <c r="A15" s="14" t="s">
        <v>29</v>
      </c>
      <c r="B15" s="14">
        <v>0.8</v>
      </c>
      <c r="C15" s="14">
        <v>0.9</v>
      </c>
      <c r="D15" s="14">
        <v>1.0</v>
      </c>
      <c r="E15" s="14">
        <v>1.4</v>
      </c>
    </row>
    <row r="17">
      <c r="A17" s="14" t="s">
        <v>36</v>
      </c>
      <c r="B17" s="14" t="s">
        <v>30</v>
      </c>
      <c r="C17" s="14" t="s">
        <v>31</v>
      </c>
      <c r="D17" s="14" t="s">
        <v>32</v>
      </c>
      <c r="E17" s="14" t="s">
        <v>33</v>
      </c>
    </row>
    <row r="18">
      <c r="A18" s="14" t="s">
        <v>37</v>
      </c>
      <c r="B18" s="14">
        <v>1.0</v>
      </c>
      <c r="C18" s="14">
        <v>2.0</v>
      </c>
      <c r="D18" s="14">
        <v>3.0</v>
      </c>
      <c r="E18" s="14">
        <v>5.0</v>
      </c>
    </row>
    <row r="19">
      <c r="A19" s="14" t="s">
        <v>38</v>
      </c>
      <c r="B19" s="14">
        <v>1.0</v>
      </c>
      <c r="C19" s="14">
        <v>2.0</v>
      </c>
      <c r="D19" s="14">
        <v>3.0</v>
      </c>
      <c r="E19" s="14">
        <v>4.0</v>
      </c>
    </row>
    <row r="20">
      <c r="A20" s="14" t="s">
        <v>39</v>
      </c>
      <c r="B20" s="14">
        <v>1.0</v>
      </c>
      <c r="C20" s="14">
        <v>1.0</v>
      </c>
      <c r="D20" s="14">
        <v>2.0</v>
      </c>
      <c r="E20" s="14">
        <v>3.0</v>
      </c>
    </row>
    <row r="21">
      <c r="A21" s="14" t="s">
        <v>40</v>
      </c>
      <c r="B21" s="14">
        <v>1.0</v>
      </c>
      <c r="C21" s="14">
        <v>2.0</v>
      </c>
      <c r="D21" s="14">
        <v>4.0</v>
      </c>
      <c r="E21" s="14">
        <v>5.0</v>
      </c>
    </row>
    <row r="23">
      <c r="A23" s="14" t="s">
        <v>41</v>
      </c>
    </row>
    <row r="24">
      <c r="A24" s="14" t="s">
        <v>37</v>
      </c>
      <c r="B24" s="16">
        <v>10000.0</v>
      </c>
    </row>
    <row r="25">
      <c r="A25" s="14" t="s">
        <v>38</v>
      </c>
      <c r="B25" s="16">
        <v>18000.0</v>
      </c>
    </row>
    <row r="26">
      <c r="A26" s="14" t="s">
        <v>39</v>
      </c>
      <c r="B26" s="16">
        <v>25000.0</v>
      </c>
    </row>
    <row r="27">
      <c r="A27" s="14" t="s">
        <v>40</v>
      </c>
      <c r="B27" s="16">
        <v>6000.0</v>
      </c>
    </row>
    <row r="29">
      <c r="A29" s="14" t="s">
        <v>42</v>
      </c>
      <c r="B29" s="14">
        <v>65.0</v>
      </c>
    </row>
    <row r="31">
      <c r="A31" s="14" t="s">
        <v>43</v>
      </c>
      <c r="B31" s="14" t="s">
        <v>30</v>
      </c>
      <c r="C31" s="14" t="s">
        <v>31</v>
      </c>
      <c r="D31" s="14" t="s">
        <v>32</v>
      </c>
      <c r="E31" s="14" t="s">
        <v>33</v>
      </c>
    </row>
    <row r="32">
      <c r="A32" s="14" t="s">
        <v>44</v>
      </c>
      <c r="B32" s="16">
        <v>30000.0</v>
      </c>
      <c r="C32" s="16">
        <v>45000.0</v>
      </c>
      <c r="D32" s="16">
        <v>75000.0</v>
      </c>
      <c r="E32" s="16">
        <v>100000.0</v>
      </c>
    </row>
    <row r="33">
      <c r="A33" s="14" t="s">
        <v>45</v>
      </c>
      <c r="B33" s="16">
        <v>12000.0</v>
      </c>
      <c r="C33" s="16">
        <v>20000.0</v>
      </c>
      <c r="D33" s="16">
        <v>35000.0</v>
      </c>
      <c r="E33" s="16">
        <v>60000.0</v>
      </c>
    </row>
    <row r="35">
      <c r="A35" s="14" t="s">
        <v>46</v>
      </c>
      <c r="B35" s="14" t="s">
        <v>30</v>
      </c>
      <c r="C35" s="14" t="s">
        <v>31</v>
      </c>
      <c r="D35" s="14" t="s">
        <v>32</v>
      </c>
      <c r="E35" s="14" t="s">
        <v>33</v>
      </c>
    </row>
    <row r="36">
      <c r="A36" s="14" t="s">
        <v>47</v>
      </c>
      <c r="B36" s="14">
        <v>0.0</v>
      </c>
      <c r="C36" s="14">
        <v>0.0</v>
      </c>
      <c r="D36" s="14">
        <v>0.0</v>
      </c>
      <c r="E36" s="14">
        <v>0.0</v>
      </c>
    </row>
    <row r="37">
      <c r="A37" s="14" t="s">
        <v>48</v>
      </c>
      <c r="B37" s="14">
        <v>2.0</v>
      </c>
      <c r="C37" s="14">
        <v>1.0</v>
      </c>
      <c r="D37" s="14">
        <v>1.0</v>
      </c>
      <c r="E37" s="14">
        <v>1.0</v>
      </c>
    </row>
    <row r="38">
      <c r="B38" s="14" t="s">
        <v>49</v>
      </c>
      <c r="C38" s="14" t="s">
        <v>49</v>
      </c>
      <c r="D38" s="14" t="s">
        <v>50</v>
      </c>
      <c r="E38" s="14" t="s">
        <v>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13"/>
  </cols>
  <sheetData>
    <row r="1">
      <c r="B1" s="14" t="s">
        <v>52</v>
      </c>
      <c r="C1" s="14" t="s">
        <v>53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58</v>
      </c>
      <c r="I1" s="14" t="s">
        <v>59</v>
      </c>
      <c r="J1" s="14" t="s">
        <v>60</v>
      </c>
      <c r="K1" s="14" t="s">
        <v>61</v>
      </c>
      <c r="L1" s="14" t="s">
        <v>62</v>
      </c>
      <c r="M1" s="14" t="s">
        <v>63</v>
      </c>
      <c r="N1" s="14" t="s">
        <v>64</v>
      </c>
      <c r="O1" s="14" t="s">
        <v>65</v>
      </c>
      <c r="P1" s="14" t="s">
        <v>66</v>
      </c>
    </row>
    <row r="2">
      <c r="A2" s="14" t="s">
        <v>67</v>
      </c>
    </row>
    <row r="3">
      <c r="A3" s="14" t="s">
        <v>68</v>
      </c>
      <c r="B3" s="17">
        <f>Assumptions!B36+Assumptions!$B37</f>
        <v>2</v>
      </c>
      <c r="C3" s="17">
        <f>B3+Assumptions!$B37</f>
        <v>4</v>
      </c>
      <c r="D3" s="17">
        <f>C3+Assumptions!$B37</f>
        <v>6</v>
      </c>
      <c r="E3" s="17">
        <f>D3+Assumptions!$B37</f>
        <v>8</v>
      </c>
      <c r="F3" s="17">
        <f>E3+Assumptions!$B37</f>
        <v>10</v>
      </c>
      <c r="G3" s="17">
        <f>F3+Assumptions!$B37</f>
        <v>12</v>
      </c>
      <c r="H3" s="17">
        <f>G3+Assumptions!$B37</f>
        <v>14</v>
      </c>
      <c r="I3" s="17">
        <f>H3+Assumptions!$B37</f>
        <v>16</v>
      </c>
      <c r="J3" s="17">
        <f>I3+Assumptions!$B37</f>
        <v>18</v>
      </c>
      <c r="K3" s="17">
        <f>J3+Assumptions!$B37</f>
        <v>20</v>
      </c>
      <c r="L3" s="17">
        <f>K3+Assumptions!$B37</f>
        <v>22</v>
      </c>
      <c r="M3" s="17">
        <f>L3+Assumptions!$B37</f>
        <v>24</v>
      </c>
      <c r="N3" s="17">
        <f>M3+Assumptions!$B37</f>
        <v>26</v>
      </c>
      <c r="O3" s="17">
        <f>N3+Assumptions!$B37</f>
        <v>28</v>
      </c>
      <c r="P3" s="17">
        <f>O3+Assumptions!$B37</f>
        <v>30</v>
      </c>
    </row>
    <row r="4">
      <c r="A4" s="14" t="s">
        <v>31</v>
      </c>
      <c r="B4" s="17">
        <f>Assumptions!C36+Assumptions!$C37</f>
        <v>1</v>
      </c>
      <c r="C4" s="17">
        <f>B4+Assumptions!$C37</f>
        <v>2</v>
      </c>
      <c r="D4" s="17">
        <f>C4+Assumptions!$C37</f>
        <v>3</v>
      </c>
      <c r="E4" s="17">
        <f>D4+Assumptions!$C37</f>
        <v>4</v>
      </c>
      <c r="F4" s="17">
        <f>E4+Assumptions!$C37</f>
        <v>5</v>
      </c>
      <c r="G4" s="17">
        <f>F4+Assumptions!$C37</f>
        <v>6</v>
      </c>
      <c r="H4" s="17">
        <f>G4+Assumptions!$C37</f>
        <v>7</v>
      </c>
      <c r="I4" s="17">
        <f>H4+Assumptions!$C37</f>
        <v>8</v>
      </c>
      <c r="J4" s="17">
        <f>I4+Assumptions!$C37</f>
        <v>9</v>
      </c>
      <c r="K4" s="17">
        <f>J4+Assumptions!$C37</f>
        <v>10</v>
      </c>
      <c r="L4" s="17">
        <f>K4+Assumptions!$C37</f>
        <v>11</v>
      </c>
      <c r="M4" s="17">
        <f>L4+Assumptions!$C37</f>
        <v>12</v>
      </c>
      <c r="N4" s="17">
        <f>M4+Assumptions!$C37</f>
        <v>13</v>
      </c>
      <c r="O4" s="17">
        <f>N4+Assumptions!$C37</f>
        <v>14</v>
      </c>
      <c r="P4" s="17">
        <f>O4+Assumptions!$C37</f>
        <v>15</v>
      </c>
    </row>
    <row r="5">
      <c r="A5" s="14" t="s">
        <v>32</v>
      </c>
      <c r="B5" s="17">
        <f>Assumptions!D36</f>
        <v>0</v>
      </c>
      <c r="C5" s="17">
        <f>B5+Assumptions!$D37</f>
        <v>1</v>
      </c>
      <c r="D5" s="17">
        <f>C5</f>
        <v>1</v>
      </c>
      <c r="E5" s="17">
        <f>D5+Assumptions!$D37</f>
        <v>2</v>
      </c>
      <c r="F5" s="17">
        <f>E5</f>
        <v>2</v>
      </c>
      <c r="G5" s="17">
        <f>F5+Assumptions!$D37</f>
        <v>3</v>
      </c>
      <c r="H5" s="17">
        <f t="shared" ref="H5:H6" si="2">G5</f>
        <v>3</v>
      </c>
      <c r="I5" s="17">
        <f>H5+Assumptions!$D37</f>
        <v>4</v>
      </c>
      <c r="J5" s="17">
        <f>I5</f>
        <v>4</v>
      </c>
      <c r="K5" s="17">
        <f>J5+Assumptions!$D37</f>
        <v>5</v>
      </c>
      <c r="L5" s="17">
        <f>K5</f>
        <v>5</v>
      </c>
      <c r="M5" s="17">
        <f>L5+Assumptions!$D37</f>
        <v>6</v>
      </c>
      <c r="N5" s="17">
        <f t="shared" ref="N5:N6" si="4">M5</f>
        <v>6</v>
      </c>
      <c r="O5" s="17">
        <f>N5+Assumptions!$D37</f>
        <v>7</v>
      </c>
      <c r="P5" s="17">
        <f>O5</f>
        <v>7</v>
      </c>
    </row>
    <row r="6">
      <c r="A6" s="14" t="s">
        <v>33</v>
      </c>
      <c r="B6" s="17">
        <f>Assumptions!$E36</f>
        <v>0</v>
      </c>
      <c r="C6" s="17">
        <f>Assumptions!$E36</f>
        <v>0</v>
      </c>
      <c r="D6" s="17">
        <f>C6+Assumptions!$E37</f>
        <v>1</v>
      </c>
      <c r="E6" s="17">
        <f t="shared" ref="E6:F6" si="1">D6</f>
        <v>1</v>
      </c>
      <c r="F6" s="17">
        <f t="shared" si="1"/>
        <v>1</v>
      </c>
      <c r="G6" s="17">
        <f>F6+Assumptions!$E37</f>
        <v>2</v>
      </c>
      <c r="H6" s="17">
        <f t="shared" si="2"/>
        <v>2</v>
      </c>
      <c r="I6" s="17">
        <f>H6</f>
        <v>2</v>
      </c>
      <c r="J6" s="17">
        <f>I6+Assumptions!$E37</f>
        <v>3</v>
      </c>
      <c r="K6" s="17">
        <f t="shared" ref="K6:L6" si="3">J6</f>
        <v>3</v>
      </c>
      <c r="L6" s="17">
        <f t="shared" si="3"/>
        <v>3</v>
      </c>
      <c r="M6" s="17">
        <f>L6+Assumptions!$E37</f>
        <v>4</v>
      </c>
      <c r="N6" s="17">
        <f t="shared" si="4"/>
        <v>4</v>
      </c>
      <c r="O6" s="17">
        <f>N6</f>
        <v>4</v>
      </c>
      <c r="P6" s="17">
        <f>O6+Assumptions!$E37</f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16" width="8.13"/>
  </cols>
  <sheetData>
    <row r="1">
      <c r="B1" s="16" t="s">
        <v>52</v>
      </c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61</v>
      </c>
      <c r="L1" s="16" t="s">
        <v>62</v>
      </c>
      <c r="M1" s="16" t="s">
        <v>63</v>
      </c>
      <c r="N1" s="16" t="s">
        <v>64</v>
      </c>
      <c r="O1" s="16" t="s">
        <v>65</v>
      </c>
      <c r="P1" s="16" t="s">
        <v>66</v>
      </c>
    </row>
    <row r="2">
      <c r="A2" s="14" t="s">
        <v>69</v>
      </c>
      <c r="B2" s="18">
        <f>'Calcs-1'!B3</f>
        <v>2</v>
      </c>
      <c r="C2" s="18">
        <f>'Calcs-1'!C3</f>
        <v>4</v>
      </c>
      <c r="D2" s="18">
        <f>'Calcs-1'!D3</f>
        <v>6</v>
      </c>
      <c r="E2" s="18">
        <f>'Calcs-1'!E3</f>
        <v>8</v>
      </c>
      <c r="F2" s="18">
        <f>'Calcs-1'!F3</f>
        <v>10</v>
      </c>
      <c r="G2" s="18">
        <f>'Calcs-1'!G3</f>
        <v>12</v>
      </c>
      <c r="H2" s="18">
        <f>'Calcs-1'!H3</f>
        <v>14</v>
      </c>
      <c r="I2" s="18">
        <f>'Calcs-1'!I3</f>
        <v>16</v>
      </c>
      <c r="J2" s="18">
        <f>'Calcs-1'!J3</f>
        <v>18</v>
      </c>
      <c r="K2" s="18">
        <f>'Calcs-1'!K3</f>
        <v>20</v>
      </c>
      <c r="L2" s="18">
        <f>'Calcs-1'!L3</f>
        <v>22</v>
      </c>
      <c r="M2" s="18">
        <f>'Calcs-1'!M3</f>
        <v>24</v>
      </c>
      <c r="N2" s="18">
        <f>'Calcs-1'!N3</f>
        <v>26</v>
      </c>
      <c r="O2" s="18">
        <f>'Calcs-1'!O3</f>
        <v>28</v>
      </c>
      <c r="P2" s="18">
        <f>'Calcs-1'!P3</f>
        <v>30</v>
      </c>
    </row>
    <row r="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>
      <c r="A4" s="14" t="s">
        <v>70</v>
      </c>
      <c r="B4" s="18">
        <f>B2*Assumptions!$B8</f>
        <v>7000</v>
      </c>
      <c r="C4" s="18">
        <f>C2*Assumptions!$B8</f>
        <v>14000</v>
      </c>
      <c r="D4" s="18">
        <f>D2*Assumptions!$B8</f>
        <v>21000</v>
      </c>
      <c r="E4" s="18">
        <f>E2*Assumptions!$B8</f>
        <v>28000</v>
      </c>
      <c r="F4" s="18">
        <f>F2*Assumptions!$B8</f>
        <v>35000</v>
      </c>
      <c r="G4" s="18">
        <f>G2*Assumptions!$B8</f>
        <v>42000</v>
      </c>
      <c r="H4" s="18">
        <f>H2*Assumptions!$B8</f>
        <v>49000</v>
      </c>
      <c r="I4" s="18">
        <f>I2*Assumptions!$B8</f>
        <v>56000</v>
      </c>
      <c r="J4" s="18">
        <f>J2*Assumptions!$B8</f>
        <v>63000</v>
      </c>
      <c r="K4" s="18">
        <f>K2*Assumptions!$B8</f>
        <v>70000</v>
      </c>
      <c r="L4" s="18">
        <f>L2*Assumptions!$B8</f>
        <v>77000</v>
      </c>
      <c r="M4" s="18">
        <f>M2*Assumptions!$B8</f>
        <v>84000</v>
      </c>
      <c r="N4" s="18">
        <f>N2*Assumptions!$B8</f>
        <v>91000</v>
      </c>
      <c r="O4" s="18">
        <f>O2*Assumptions!$B8</f>
        <v>98000</v>
      </c>
      <c r="P4" s="18">
        <f>P2*Assumptions!$B8</f>
        <v>105000</v>
      </c>
    </row>
    <row r="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>
      <c r="A6" s="14" t="s">
        <v>71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>
      <c r="A7" s="14" t="s">
        <v>25</v>
      </c>
      <c r="B7" s="18">
        <f>B$4*Assumptions!$B11</f>
        <v>5950</v>
      </c>
      <c r="C7" s="18">
        <f>C$4*Assumptions!$B11</f>
        <v>11900</v>
      </c>
      <c r="D7" s="18">
        <f>D$4*Assumptions!$B11</f>
        <v>17850</v>
      </c>
      <c r="E7" s="18">
        <f>E$4*Assumptions!$B11</f>
        <v>23800</v>
      </c>
      <c r="F7" s="18">
        <f>F$4*Assumptions!$B11</f>
        <v>29750</v>
      </c>
      <c r="G7" s="18">
        <f>G$4*Assumptions!$B11</f>
        <v>35700</v>
      </c>
      <c r="H7" s="18">
        <f>H$4*Assumptions!$B11</f>
        <v>41650</v>
      </c>
      <c r="I7" s="18">
        <f>I$4*Assumptions!$B11</f>
        <v>47600</v>
      </c>
      <c r="J7" s="18">
        <f>J$4*Assumptions!$B11</f>
        <v>53550</v>
      </c>
      <c r="K7" s="18">
        <f>K$4*Assumptions!$B11</f>
        <v>59500</v>
      </c>
      <c r="L7" s="18">
        <f>L$4*Assumptions!$B11</f>
        <v>65450</v>
      </c>
      <c r="M7" s="18">
        <f>M$4*Assumptions!$B11</f>
        <v>71400</v>
      </c>
      <c r="N7" s="18">
        <f>N$4*Assumptions!$B11</f>
        <v>77350</v>
      </c>
      <c r="O7" s="18">
        <f>O$4*Assumptions!$B11</f>
        <v>83300</v>
      </c>
      <c r="P7" s="18">
        <f>P$4*Assumptions!$B11</f>
        <v>89250</v>
      </c>
    </row>
    <row r="8">
      <c r="A8" s="14" t="s">
        <v>26</v>
      </c>
      <c r="B8" s="18">
        <f>B$4*Assumptions!$B12</f>
        <v>2100</v>
      </c>
      <c r="C8" s="18">
        <f>C$4*Assumptions!$B12</f>
        <v>4200</v>
      </c>
      <c r="D8" s="18">
        <f>D$4*Assumptions!$B12</f>
        <v>6300</v>
      </c>
      <c r="E8" s="18">
        <f>E$4*Assumptions!$B12</f>
        <v>8400</v>
      </c>
      <c r="F8" s="18">
        <f>F$4*Assumptions!$B12</f>
        <v>10500</v>
      </c>
      <c r="G8" s="18">
        <f>G$4*Assumptions!$B12</f>
        <v>12600</v>
      </c>
      <c r="H8" s="18">
        <f>H$4*Assumptions!$B12</f>
        <v>14700</v>
      </c>
      <c r="I8" s="18">
        <f>I$4*Assumptions!$B12</f>
        <v>16800</v>
      </c>
      <c r="J8" s="18">
        <f>J$4*Assumptions!$B12</f>
        <v>18900</v>
      </c>
      <c r="K8" s="18">
        <f>K$4*Assumptions!$B12</f>
        <v>21000</v>
      </c>
      <c r="L8" s="18">
        <f>L$4*Assumptions!$B12</f>
        <v>23100</v>
      </c>
      <c r="M8" s="18">
        <f>M$4*Assumptions!$B12</f>
        <v>25200</v>
      </c>
      <c r="N8" s="18">
        <f>N$4*Assumptions!$B12</f>
        <v>27300</v>
      </c>
      <c r="O8" s="18">
        <f>O$4*Assumptions!$B12</f>
        <v>29400</v>
      </c>
      <c r="P8" s="18">
        <f>P$4*Assumptions!$B12</f>
        <v>31500</v>
      </c>
    </row>
    <row r="9">
      <c r="A9" s="14" t="s">
        <v>27</v>
      </c>
      <c r="B9" s="18">
        <f>B$4*Assumptions!$B13</f>
        <v>3500</v>
      </c>
      <c r="C9" s="18">
        <f>C$4*Assumptions!$B13</f>
        <v>7000</v>
      </c>
      <c r="D9" s="18">
        <f>D$4*Assumptions!$B13</f>
        <v>10500</v>
      </c>
      <c r="E9" s="18">
        <f>E$4*Assumptions!$B13</f>
        <v>14000</v>
      </c>
      <c r="F9" s="18">
        <f>F$4*Assumptions!$B13</f>
        <v>17500</v>
      </c>
      <c r="G9" s="18">
        <f>G$4*Assumptions!$B13</f>
        <v>21000</v>
      </c>
      <c r="H9" s="18">
        <f>H$4*Assumptions!$B13</f>
        <v>24500</v>
      </c>
      <c r="I9" s="18">
        <f>I$4*Assumptions!$B13</f>
        <v>28000</v>
      </c>
      <c r="J9" s="18">
        <f>J$4*Assumptions!$B13</f>
        <v>31500</v>
      </c>
      <c r="K9" s="18">
        <f>K$4*Assumptions!$B13</f>
        <v>35000</v>
      </c>
      <c r="L9" s="18">
        <f>L$4*Assumptions!$B13</f>
        <v>38500</v>
      </c>
      <c r="M9" s="18">
        <f>M$4*Assumptions!$B13</f>
        <v>42000</v>
      </c>
      <c r="N9" s="18">
        <f>N$4*Assumptions!$B13</f>
        <v>45500</v>
      </c>
      <c r="O9" s="18">
        <f>O$4*Assumptions!$B13</f>
        <v>49000</v>
      </c>
      <c r="P9" s="18">
        <f>P$4*Assumptions!$B13</f>
        <v>52500</v>
      </c>
    </row>
    <row r="10">
      <c r="A10" s="14" t="s">
        <v>28</v>
      </c>
      <c r="B10" s="18">
        <f>B$4*Assumptions!$B14</f>
        <v>2800</v>
      </c>
      <c r="C10" s="18">
        <f>C$4*Assumptions!$B14</f>
        <v>5600</v>
      </c>
      <c r="D10" s="18">
        <f>D$4*Assumptions!$B14</f>
        <v>8400</v>
      </c>
      <c r="E10" s="18">
        <f>E$4*Assumptions!$B14</f>
        <v>11200</v>
      </c>
      <c r="F10" s="18">
        <f>F$4*Assumptions!$B14</f>
        <v>14000</v>
      </c>
      <c r="G10" s="18">
        <f>G$4*Assumptions!$B14</f>
        <v>16800</v>
      </c>
      <c r="H10" s="18">
        <f>H$4*Assumptions!$B14</f>
        <v>19600</v>
      </c>
      <c r="I10" s="18">
        <f>I$4*Assumptions!$B14</f>
        <v>22400</v>
      </c>
      <c r="J10" s="18">
        <f>J$4*Assumptions!$B14</f>
        <v>25200</v>
      </c>
      <c r="K10" s="18">
        <f>K$4*Assumptions!$B14</f>
        <v>28000</v>
      </c>
      <c r="L10" s="18">
        <f>L$4*Assumptions!$B14</f>
        <v>30800</v>
      </c>
      <c r="M10" s="18">
        <f>M$4*Assumptions!$B14</f>
        <v>33600</v>
      </c>
      <c r="N10" s="18">
        <f>N$4*Assumptions!$B14</f>
        <v>36400</v>
      </c>
      <c r="O10" s="18">
        <f>O$4*Assumptions!$B14</f>
        <v>39200</v>
      </c>
      <c r="P10" s="18">
        <f>P$4*Assumptions!$B14</f>
        <v>42000</v>
      </c>
    </row>
    <row r="11">
      <c r="A11" s="14" t="s">
        <v>29</v>
      </c>
      <c r="B11" s="18">
        <f>B$4*Assumptions!$B15</f>
        <v>5600</v>
      </c>
      <c r="C11" s="18">
        <f>C$4*Assumptions!$B15</f>
        <v>11200</v>
      </c>
      <c r="D11" s="18">
        <f>D$4*Assumptions!$B15</f>
        <v>16800</v>
      </c>
      <c r="E11" s="18">
        <f>E$4*Assumptions!$B15</f>
        <v>22400</v>
      </c>
      <c r="F11" s="18">
        <f>F$4*Assumptions!$B15</f>
        <v>28000</v>
      </c>
      <c r="G11" s="18">
        <f>G$4*Assumptions!$B15</f>
        <v>33600</v>
      </c>
      <c r="H11" s="18">
        <f>H$4*Assumptions!$B15</f>
        <v>39200</v>
      </c>
      <c r="I11" s="18">
        <f>I$4*Assumptions!$B15</f>
        <v>44800</v>
      </c>
      <c r="J11" s="18">
        <f>J$4*Assumptions!$B15</f>
        <v>50400</v>
      </c>
      <c r="K11" s="18">
        <f>K$4*Assumptions!$B15</f>
        <v>56000</v>
      </c>
      <c r="L11" s="18">
        <f>L$4*Assumptions!$B15</f>
        <v>61600</v>
      </c>
      <c r="M11" s="18">
        <f>M$4*Assumptions!$B15</f>
        <v>67200</v>
      </c>
      <c r="N11" s="18">
        <f>N$4*Assumptions!$B15</f>
        <v>72800</v>
      </c>
      <c r="O11" s="18">
        <f>O$4*Assumptions!$B15</f>
        <v>78400</v>
      </c>
      <c r="P11" s="18">
        <f>P$4*Assumptions!$B15</f>
        <v>84000</v>
      </c>
    </row>
    <row r="1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>
      <c r="A13" s="14" t="s">
        <v>72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>
      <c r="A14" s="14" t="s">
        <v>25</v>
      </c>
      <c r="B14" s="18">
        <f>B7*Assumptions!$B2</f>
        <v>476000</v>
      </c>
      <c r="C14" s="18">
        <f>C7*Assumptions!$B2</f>
        <v>952000</v>
      </c>
      <c r="D14" s="18">
        <f>D7*Assumptions!$B2</f>
        <v>1428000</v>
      </c>
      <c r="E14" s="18">
        <f>E7*Assumptions!$B2</f>
        <v>1904000</v>
      </c>
      <c r="F14" s="18">
        <f>F7*Assumptions!$B2</f>
        <v>2380000</v>
      </c>
      <c r="G14" s="18">
        <f>G7*Assumptions!$B2</f>
        <v>2856000</v>
      </c>
      <c r="H14" s="18">
        <f>H7*Assumptions!$B2</f>
        <v>3332000</v>
      </c>
      <c r="I14" s="18">
        <f>I7*Assumptions!$B2</f>
        <v>3808000</v>
      </c>
      <c r="J14" s="18">
        <f>J7*Assumptions!$B2</f>
        <v>4284000</v>
      </c>
      <c r="K14" s="18">
        <f>K7*Assumptions!$B2</f>
        <v>4760000</v>
      </c>
      <c r="L14" s="18">
        <f>L7*Assumptions!$B2</f>
        <v>5236000</v>
      </c>
      <c r="M14" s="18">
        <f>M7*Assumptions!$B2</f>
        <v>5712000</v>
      </c>
      <c r="N14" s="18">
        <f>N7*Assumptions!$B2</f>
        <v>6188000</v>
      </c>
      <c r="O14" s="18">
        <f>O7*Assumptions!$B2</f>
        <v>6664000</v>
      </c>
      <c r="P14" s="18">
        <f>P7*Assumptions!$B2</f>
        <v>7140000</v>
      </c>
    </row>
    <row r="15">
      <c r="A15" s="14" t="s">
        <v>26</v>
      </c>
      <c r="B15" s="18">
        <f>B8*Assumptions!$B3</f>
        <v>105000</v>
      </c>
      <c r="C15" s="18">
        <f>C8*Assumptions!$B3</f>
        <v>210000</v>
      </c>
      <c r="D15" s="18">
        <f>D8*Assumptions!$B3</f>
        <v>315000</v>
      </c>
      <c r="E15" s="18">
        <f>E8*Assumptions!$B3</f>
        <v>420000</v>
      </c>
      <c r="F15" s="18">
        <f>F8*Assumptions!$B3</f>
        <v>525000</v>
      </c>
      <c r="G15" s="18">
        <f>G8*Assumptions!$B3</f>
        <v>630000</v>
      </c>
      <c r="H15" s="18">
        <f>H8*Assumptions!$B3</f>
        <v>735000</v>
      </c>
      <c r="I15" s="18">
        <f>I8*Assumptions!$B3</f>
        <v>840000</v>
      </c>
      <c r="J15" s="18">
        <f>J8*Assumptions!$B3</f>
        <v>945000</v>
      </c>
      <c r="K15" s="18">
        <f>K8*Assumptions!$B3</f>
        <v>1050000</v>
      </c>
      <c r="L15" s="18">
        <f>L8*Assumptions!$B3</f>
        <v>1155000</v>
      </c>
      <c r="M15" s="18">
        <f>M8*Assumptions!$B3</f>
        <v>1260000</v>
      </c>
      <c r="N15" s="18">
        <f>N8*Assumptions!$B3</f>
        <v>1365000</v>
      </c>
      <c r="O15" s="18">
        <f>O8*Assumptions!$B3</f>
        <v>1470000</v>
      </c>
      <c r="P15" s="18">
        <f>P8*Assumptions!$B3</f>
        <v>1575000</v>
      </c>
    </row>
    <row r="16">
      <c r="A16" s="14" t="s">
        <v>27</v>
      </c>
      <c r="B16" s="18">
        <f>B9*Assumptions!$B4</f>
        <v>157500</v>
      </c>
      <c r="C16" s="18">
        <f>C9*Assumptions!$B4</f>
        <v>315000</v>
      </c>
      <c r="D16" s="18">
        <f>D9*Assumptions!$B4</f>
        <v>472500</v>
      </c>
      <c r="E16" s="18">
        <f>E9*Assumptions!$B4</f>
        <v>630000</v>
      </c>
      <c r="F16" s="18">
        <f>F9*Assumptions!$B4</f>
        <v>787500</v>
      </c>
      <c r="G16" s="18">
        <f>G9*Assumptions!$B4</f>
        <v>945000</v>
      </c>
      <c r="H16" s="18">
        <f>H9*Assumptions!$B4</f>
        <v>1102500</v>
      </c>
      <c r="I16" s="18">
        <f>I9*Assumptions!$B4</f>
        <v>1260000</v>
      </c>
      <c r="J16" s="18">
        <f>J9*Assumptions!$B4</f>
        <v>1417500</v>
      </c>
      <c r="K16" s="18">
        <f>K9*Assumptions!$B4</f>
        <v>1575000</v>
      </c>
      <c r="L16" s="18">
        <f>L9*Assumptions!$B4</f>
        <v>1732500</v>
      </c>
      <c r="M16" s="18">
        <f>M9*Assumptions!$B4</f>
        <v>1890000</v>
      </c>
      <c r="N16" s="18">
        <f>N9*Assumptions!$B4</f>
        <v>2047500</v>
      </c>
      <c r="O16" s="18">
        <f>O9*Assumptions!$B4</f>
        <v>2205000</v>
      </c>
      <c r="P16" s="18">
        <f>P9*Assumptions!$B4</f>
        <v>2362500</v>
      </c>
    </row>
    <row r="17">
      <c r="A17" s="14" t="s">
        <v>28</v>
      </c>
      <c r="B17" s="18">
        <f>B10*Assumptions!$B5</f>
        <v>112000</v>
      </c>
      <c r="C17" s="18">
        <f>C10*Assumptions!$B5</f>
        <v>224000</v>
      </c>
      <c r="D17" s="18">
        <f>D10*Assumptions!$B5</f>
        <v>336000</v>
      </c>
      <c r="E17" s="18">
        <f>E10*Assumptions!$B5</f>
        <v>448000</v>
      </c>
      <c r="F17" s="18">
        <f>F10*Assumptions!$B5</f>
        <v>560000</v>
      </c>
      <c r="G17" s="18">
        <f>G10*Assumptions!$B5</f>
        <v>672000</v>
      </c>
      <c r="H17" s="18">
        <f>H10*Assumptions!$B5</f>
        <v>784000</v>
      </c>
      <c r="I17" s="18">
        <f>I10*Assumptions!$B5</f>
        <v>896000</v>
      </c>
      <c r="J17" s="18">
        <f>J10*Assumptions!$B5</f>
        <v>1008000</v>
      </c>
      <c r="K17" s="18">
        <f>K10*Assumptions!$B5</f>
        <v>1120000</v>
      </c>
      <c r="L17" s="18">
        <f>L10*Assumptions!$B5</f>
        <v>1232000</v>
      </c>
      <c r="M17" s="18">
        <f>M10*Assumptions!$B5</f>
        <v>1344000</v>
      </c>
      <c r="N17" s="18">
        <f>N10*Assumptions!$B5</f>
        <v>1456000</v>
      </c>
      <c r="O17" s="18">
        <f>O10*Assumptions!$B5</f>
        <v>1568000</v>
      </c>
      <c r="P17" s="18">
        <f>P10*Assumptions!$B5</f>
        <v>1680000</v>
      </c>
    </row>
    <row r="18">
      <c r="A18" s="14" t="s">
        <v>29</v>
      </c>
      <c r="B18" s="18">
        <f>B11*Assumptions!$B6</f>
        <v>140000</v>
      </c>
      <c r="C18" s="18">
        <f>C11*Assumptions!$B6</f>
        <v>280000</v>
      </c>
      <c r="D18" s="18">
        <f>D11*Assumptions!$B6</f>
        <v>420000</v>
      </c>
      <c r="E18" s="18">
        <f>E11*Assumptions!$B6</f>
        <v>560000</v>
      </c>
      <c r="F18" s="18">
        <f>F11*Assumptions!$B6</f>
        <v>700000</v>
      </c>
      <c r="G18" s="18">
        <f>G11*Assumptions!$B6</f>
        <v>840000</v>
      </c>
      <c r="H18" s="18">
        <f>H11*Assumptions!$B6</f>
        <v>980000</v>
      </c>
      <c r="I18" s="18">
        <f>I11*Assumptions!$B6</f>
        <v>1120000</v>
      </c>
      <c r="J18" s="18">
        <f>J11*Assumptions!$B6</f>
        <v>1260000</v>
      </c>
      <c r="K18" s="18">
        <f>K11*Assumptions!$B6</f>
        <v>1400000</v>
      </c>
      <c r="L18" s="18">
        <f>L11*Assumptions!$B6</f>
        <v>1540000</v>
      </c>
      <c r="M18" s="18">
        <f>M11*Assumptions!$B6</f>
        <v>1680000</v>
      </c>
      <c r="N18" s="18">
        <f>N11*Assumptions!$B6</f>
        <v>1820000</v>
      </c>
      <c r="O18" s="18">
        <f>O11*Assumptions!$B6</f>
        <v>1960000</v>
      </c>
      <c r="P18" s="18">
        <f>P11*Assumptions!$B6</f>
        <v>2100000</v>
      </c>
    </row>
    <row r="19">
      <c r="A19" s="14" t="s">
        <v>73</v>
      </c>
      <c r="B19" s="18">
        <f t="shared" ref="B19:P19" si="1">SUM(B14:B18)</f>
        <v>990500</v>
      </c>
      <c r="C19" s="18">
        <f t="shared" si="1"/>
        <v>1981000</v>
      </c>
      <c r="D19" s="18">
        <f t="shared" si="1"/>
        <v>2971500</v>
      </c>
      <c r="E19" s="18">
        <f t="shared" si="1"/>
        <v>3962000</v>
      </c>
      <c r="F19" s="18">
        <f t="shared" si="1"/>
        <v>4952500</v>
      </c>
      <c r="G19" s="18">
        <f t="shared" si="1"/>
        <v>5943000</v>
      </c>
      <c r="H19" s="18">
        <f t="shared" si="1"/>
        <v>6933500</v>
      </c>
      <c r="I19" s="18">
        <f t="shared" si="1"/>
        <v>7924000</v>
      </c>
      <c r="J19" s="18">
        <f t="shared" si="1"/>
        <v>8914500</v>
      </c>
      <c r="K19" s="18">
        <f t="shared" si="1"/>
        <v>9905000</v>
      </c>
      <c r="L19" s="18">
        <f t="shared" si="1"/>
        <v>10895500</v>
      </c>
      <c r="M19" s="18">
        <f t="shared" si="1"/>
        <v>11886000</v>
      </c>
      <c r="N19" s="18">
        <f t="shared" si="1"/>
        <v>12876500</v>
      </c>
      <c r="O19" s="18">
        <f t="shared" si="1"/>
        <v>13867000</v>
      </c>
      <c r="P19" s="18">
        <f t="shared" si="1"/>
        <v>14857500</v>
      </c>
    </row>
    <row r="20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>
      <c r="A21" s="14" t="s">
        <v>74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>
      <c r="A22" s="14" t="s">
        <v>25</v>
      </c>
      <c r="B22" s="18">
        <f>B14*Assumptions!$C2</f>
        <v>95200</v>
      </c>
      <c r="C22" s="18">
        <f>C14*Assumptions!$C2</f>
        <v>190400</v>
      </c>
      <c r="D22" s="18">
        <f>D14*Assumptions!$C2</f>
        <v>285600</v>
      </c>
      <c r="E22" s="18">
        <f>E14*Assumptions!$C2</f>
        <v>380800</v>
      </c>
      <c r="F22" s="18">
        <f>F14*Assumptions!$C2</f>
        <v>476000</v>
      </c>
      <c r="G22" s="18">
        <f>G14*Assumptions!$C2</f>
        <v>571200</v>
      </c>
      <c r="H22" s="18">
        <f>H14*Assumptions!$C2</f>
        <v>666400</v>
      </c>
      <c r="I22" s="18">
        <f>I14*Assumptions!$C2</f>
        <v>761600</v>
      </c>
      <c r="J22" s="18">
        <f>J14*Assumptions!$C2</f>
        <v>856800</v>
      </c>
      <c r="K22" s="18">
        <f>K14*Assumptions!$C2</f>
        <v>952000</v>
      </c>
      <c r="L22" s="18">
        <f>L14*Assumptions!$C2</f>
        <v>1047200</v>
      </c>
      <c r="M22" s="18">
        <f>M14*Assumptions!$C2</f>
        <v>1142400</v>
      </c>
      <c r="N22" s="18">
        <f>N14*Assumptions!$C2</f>
        <v>1237600</v>
      </c>
      <c r="O22" s="18">
        <f>O14*Assumptions!$C2</f>
        <v>1332800</v>
      </c>
      <c r="P22" s="18">
        <f>P14*Assumptions!$C2</f>
        <v>1428000</v>
      </c>
    </row>
    <row r="23">
      <c r="A23" s="14" t="s">
        <v>26</v>
      </c>
      <c r="B23" s="18">
        <f>B15*Assumptions!$C3</f>
        <v>22050</v>
      </c>
      <c r="C23" s="18">
        <f>C15*Assumptions!$C3</f>
        <v>44100</v>
      </c>
      <c r="D23" s="18">
        <f>D15*Assumptions!$C3</f>
        <v>66150</v>
      </c>
      <c r="E23" s="18">
        <f>E15*Assumptions!$C3</f>
        <v>88200</v>
      </c>
      <c r="F23" s="18">
        <f>F15*Assumptions!$C3</f>
        <v>110250</v>
      </c>
      <c r="G23" s="18">
        <f>G15*Assumptions!$C3</f>
        <v>132300</v>
      </c>
      <c r="H23" s="18">
        <f>H15*Assumptions!$C3</f>
        <v>154350</v>
      </c>
      <c r="I23" s="18">
        <f>I15*Assumptions!$C3</f>
        <v>176400</v>
      </c>
      <c r="J23" s="18">
        <f>J15*Assumptions!$C3</f>
        <v>198450</v>
      </c>
      <c r="K23" s="18">
        <f>K15*Assumptions!$C3</f>
        <v>220500</v>
      </c>
      <c r="L23" s="18">
        <f>L15*Assumptions!$C3</f>
        <v>242550</v>
      </c>
      <c r="M23" s="18">
        <f>M15*Assumptions!$C3</f>
        <v>264600</v>
      </c>
      <c r="N23" s="18">
        <f>N15*Assumptions!$C3</f>
        <v>286650</v>
      </c>
      <c r="O23" s="18">
        <f>O15*Assumptions!$C3</f>
        <v>308700</v>
      </c>
      <c r="P23" s="18">
        <f>P15*Assumptions!$C3</f>
        <v>330750</v>
      </c>
    </row>
    <row r="24">
      <c r="A24" s="14" t="s">
        <v>27</v>
      </c>
      <c r="B24" s="18">
        <f>B16*Assumptions!$C4</f>
        <v>31500</v>
      </c>
      <c r="C24" s="18">
        <f>C16*Assumptions!$C4</f>
        <v>63000</v>
      </c>
      <c r="D24" s="18">
        <f>D16*Assumptions!$C4</f>
        <v>94500</v>
      </c>
      <c r="E24" s="18">
        <f>E16*Assumptions!$C4</f>
        <v>126000</v>
      </c>
      <c r="F24" s="18">
        <f>F16*Assumptions!$C4</f>
        <v>157500</v>
      </c>
      <c r="G24" s="18">
        <f>G16*Assumptions!$C4</f>
        <v>189000</v>
      </c>
      <c r="H24" s="18">
        <f>H16*Assumptions!$C4</f>
        <v>220500</v>
      </c>
      <c r="I24" s="18">
        <f>I16*Assumptions!$C4</f>
        <v>252000</v>
      </c>
      <c r="J24" s="18">
        <f>J16*Assumptions!$C4</f>
        <v>283500</v>
      </c>
      <c r="K24" s="18">
        <f>K16*Assumptions!$C4</f>
        <v>315000</v>
      </c>
      <c r="L24" s="18">
        <f>L16*Assumptions!$C4</f>
        <v>346500</v>
      </c>
      <c r="M24" s="18">
        <f>M16*Assumptions!$C4</f>
        <v>378000</v>
      </c>
      <c r="N24" s="18">
        <f>N16*Assumptions!$C4</f>
        <v>409500</v>
      </c>
      <c r="O24" s="18">
        <f>O16*Assumptions!$C4</f>
        <v>441000</v>
      </c>
      <c r="P24" s="18">
        <f>P16*Assumptions!$C4</f>
        <v>472500</v>
      </c>
    </row>
    <row r="25">
      <c r="A25" s="14" t="s">
        <v>28</v>
      </c>
      <c r="B25" s="18">
        <f>B17*Assumptions!$C5</f>
        <v>20160</v>
      </c>
      <c r="C25" s="18">
        <f>C17*Assumptions!$C5</f>
        <v>40320</v>
      </c>
      <c r="D25" s="18">
        <f>D17*Assumptions!$C5</f>
        <v>60480</v>
      </c>
      <c r="E25" s="18">
        <f>E17*Assumptions!$C5</f>
        <v>80640</v>
      </c>
      <c r="F25" s="18">
        <f>F17*Assumptions!$C5</f>
        <v>100800</v>
      </c>
      <c r="G25" s="18">
        <f>G17*Assumptions!$C5</f>
        <v>120960</v>
      </c>
      <c r="H25" s="18">
        <f>H17*Assumptions!$C5</f>
        <v>141120</v>
      </c>
      <c r="I25" s="18">
        <f>I17*Assumptions!$C5</f>
        <v>161280</v>
      </c>
      <c r="J25" s="18">
        <f>J17*Assumptions!$C5</f>
        <v>181440</v>
      </c>
      <c r="K25" s="18">
        <f>K17*Assumptions!$C5</f>
        <v>201600</v>
      </c>
      <c r="L25" s="18">
        <f>L17*Assumptions!$C5</f>
        <v>221760</v>
      </c>
      <c r="M25" s="18">
        <f>M17*Assumptions!$C5</f>
        <v>241920</v>
      </c>
      <c r="N25" s="18">
        <f>N17*Assumptions!$C5</f>
        <v>262080</v>
      </c>
      <c r="O25" s="18">
        <f>O17*Assumptions!$C5</f>
        <v>282240</v>
      </c>
      <c r="P25" s="18">
        <f>P17*Assumptions!$C5</f>
        <v>302400</v>
      </c>
    </row>
    <row r="26">
      <c r="A26" s="14" t="s">
        <v>29</v>
      </c>
      <c r="B26" s="18">
        <f>B18*Assumptions!$C6</f>
        <v>56000</v>
      </c>
      <c r="C26" s="18">
        <f>C18*Assumptions!$C6</f>
        <v>112000</v>
      </c>
      <c r="D26" s="18">
        <f>D18*Assumptions!$C6</f>
        <v>168000</v>
      </c>
      <c r="E26" s="18">
        <f>E18*Assumptions!$C6</f>
        <v>224000</v>
      </c>
      <c r="F26" s="18">
        <f>F18*Assumptions!$C6</f>
        <v>280000</v>
      </c>
      <c r="G26" s="18">
        <f>G18*Assumptions!$C6</f>
        <v>336000</v>
      </c>
      <c r="H26" s="18">
        <f>H18*Assumptions!$C6</f>
        <v>392000</v>
      </c>
      <c r="I26" s="18">
        <f>I18*Assumptions!$C6</f>
        <v>448000</v>
      </c>
      <c r="J26" s="18">
        <f>J18*Assumptions!$C6</f>
        <v>504000</v>
      </c>
      <c r="K26" s="18">
        <f>K18*Assumptions!$C6</f>
        <v>560000</v>
      </c>
      <c r="L26" s="18">
        <f>L18*Assumptions!$C6</f>
        <v>616000</v>
      </c>
      <c r="M26" s="18">
        <f>M18*Assumptions!$C6</f>
        <v>672000</v>
      </c>
      <c r="N26" s="18">
        <f>N18*Assumptions!$C6</f>
        <v>728000</v>
      </c>
      <c r="O26" s="18">
        <f>O18*Assumptions!$C6</f>
        <v>784000</v>
      </c>
      <c r="P26" s="18">
        <f>P18*Assumptions!$C6</f>
        <v>840000</v>
      </c>
    </row>
    <row r="27">
      <c r="A27" s="14" t="s">
        <v>75</v>
      </c>
      <c r="B27" s="18">
        <f t="shared" ref="B27:P27" si="2">SUM(B22:B26)</f>
        <v>224910</v>
      </c>
      <c r="C27" s="18">
        <f t="shared" si="2"/>
        <v>449820</v>
      </c>
      <c r="D27" s="18">
        <f t="shared" si="2"/>
        <v>674730</v>
      </c>
      <c r="E27" s="18">
        <f t="shared" si="2"/>
        <v>899640</v>
      </c>
      <c r="F27" s="18">
        <f t="shared" si="2"/>
        <v>1124550</v>
      </c>
      <c r="G27" s="18">
        <f t="shared" si="2"/>
        <v>1349460</v>
      </c>
      <c r="H27" s="18">
        <f t="shared" si="2"/>
        <v>1574370</v>
      </c>
      <c r="I27" s="18">
        <f t="shared" si="2"/>
        <v>1799280</v>
      </c>
      <c r="J27" s="18">
        <f t="shared" si="2"/>
        <v>2024190</v>
      </c>
      <c r="K27" s="18">
        <f t="shared" si="2"/>
        <v>2249100</v>
      </c>
      <c r="L27" s="18">
        <f t="shared" si="2"/>
        <v>2474010</v>
      </c>
      <c r="M27" s="18">
        <f t="shared" si="2"/>
        <v>2698920</v>
      </c>
      <c r="N27" s="18">
        <f t="shared" si="2"/>
        <v>2923830</v>
      </c>
      <c r="O27" s="18">
        <f t="shared" si="2"/>
        <v>3148740</v>
      </c>
      <c r="P27" s="18">
        <f t="shared" si="2"/>
        <v>3373650</v>
      </c>
    </row>
    <row r="28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>
      <c r="A29" s="14" t="s">
        <v>76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>
      <c r="A30" s="14" t="s">
        <v>25</v>
      </c>
      <c r="B30" s="18">
        <f>B7*Assumptions!$D2</f>
        <v>47600</v>
      </c>
      <c r="C30" s="18">
        <f>C7*Assumptions!$D2</f>
        <v>95200</v>
      </c>
      <c r="D30" s="18">
        <f>D7*Assumptions!$D2</f>
        <v>142800</v>
      </c>
      <c r="E30" s="18">
        <f>E7*Assumptions!$D2</f>
        <v>190400</v>
      </c>
      <c r="F30" s="18">
        <f>F7*Assumptions!$D2</f>
        <v>238000</v>
      </c>
      <c r="G30" s="18">
        <f>G7*Assumptions!$D2</f>
        <v>285600</v>
      </c>
      <c r="H30" s="18">
        <f>H7*Assumptions!$D2</f>
        <v>333200</v>
      </c>
      <c r="I30" s="18">
        <f>I7*Assumptions!$D2</f>
        <v>380800</v>
      </c>
      <c r="J30" s="18">
        <f>J7*Assumptions!$D2</f>
        <v>428400</v>
      </c>
      <c r="K30" s="18">
        <f>K7*Assumptions!$D2</f>
        <v>476000</v>
      </c>
      <c r="L30" s="18">
        <f>L7*Assumptions!$D2</f>
        <v>523600</v>
      </c>
      <c r="M30" s="18">
        <f>M7*Assumptions!$D2</f>
        <v>571200</v>
      </c>
      <c r="N30" s="18">
        <f>N7*Assumptions!$D2</f>
        <v>618800</v>
      </c>
      <c r="O30" s="18">
        <f>O7*Assumptions!$D2</f>
        <v>666400</v>
      </c>
      <c r="P30" s="18">
        <f>P7*Assumptions!$D2</f>
        <v>714000</v>
      </c>
    </row>
    <row r="31">
      <c r="A31" s="14" t="s">
        <v>26</v>
      </c>
      <c r="B31" s="18">
        <f>B8*Assumptions!$D3</f>
        <v>12600</v>
      </c>
      <c r="C31" s="18">
        <f>C8*Assumptions!$D3</f>
        <v>25200</v>
      </c>
      <c r="D31" s="18">
        <f>D8*Assumptions!$D3</f>
        <v>37800</v>
      </c>
      <c r="E31" s="18">
        <f>E8*Assumptions!$D3</f>
        <v>50400</v>
      </c>
      <c r="F31" s="18">
        <f>F8*Assumptions!$D3</f>
        <v>63000</v>
      </c>
      <c r="G31" s="18">
        <f>G8*Assumptions!$D3</f>
        <v>75600</v>
      </c>
      <c r="H31" s="18">
        <f>H8*Assumptions!$D3</f>
        <v>88200</v>
      </c>
      <c r="I31" s="18">
        <f>I8*Assumptions!$D3</f>
        <v>100800</v>
      </c>
      <c r="J31" s="18">
        <f>J8*Assumptions!$D3</f>
        <v>113400</v>
      </c>
      <c r="K31" s="18">
        <f>K8*Assumptions!$D3</f>
        <v>126000</v>
      </c>
      <c r="L31" s="18">
        <f>L8*Assumptions!$D3</f>
        <v>138600</v>
      </c>
      <c r="M31" s="18">
        <f>M8*Assumptions!$D3</f>
        <v>151200</v>
      </c>
      <c r="N31" s="18">
        <f>N8*Assumptions!$D3</f>
        <v>163800</v>
      </c>
      <c r="O31" s="18">
        <f>O8*Assumptions!$D3</f>
        <v>176400</v>
      </c>
      <c r="P31" s="18">
        <f>P8*Assumptions!$D3</f>
        <v>189000</v>
      </c>
    </row>
    <row r="32">
      <c r="A32" s="14" t="s">
        <v>27</v>
      </c>
      <c r="B32" s="18">
        <f>B9*Assumptions!$D4</f>
        <v>24500</v>
      </c>
      <c r="C32" s="18">
        <f>C9*Assumptions!$D4</f>
        <v>49000</v>
      </c>
      <c r="D32" s="18">
        <f>D9*Assumptions!$D4</f>
        <v>73500</v>
      </c>
      <c r="E32" s="18">
        <f>E9*Assumptions!$D4</f>
        <v>98000</v>
      </c>
      <c r="F32" s="18">
        <f>F9*Assumptions!$D4</f>
        <v>122500</v>
      </c>
      <c r="G32" s="18">
        <f>G9*Assumptions!$D4</f>
        <v>147000</v>
      </c>
      <c r="H32" s="18">
        <f>H9*Assumptions!$D4</f>
        <v>171500</v>
      </c>
      <c r="I32" s="18">
        <f>I9*Assumptions!$D4</f>
        <v>196000</v>
      </c>
      <c r="J32" s="18">
        <f>J9*Assumptions!$D4</f>
        <v>220500</v>
      </c>
      <c r="K32" s="18">
        <f>K9*Assumptions!$D4</f>
        <v>245000</v>
      </c>
      <c r="L32" s="18">
        <f>L9*Assumptions!$D4</f>
        <v>269500</v>
      </c>
      <c r="M32" s="18">
        <f>M9*Assumptions!$D4</f>
        <v>294000</v>
      </c>
      <c r="N32" s="18">
        <f>N9*Assumptions!$D4</f>
        <v>318500</v>
      </c>
      <c r="O32" s="18">
        <f>O9*Assumptions!$D4</f>
        <v>343000</v>
      </c>
      <c r="P32" s="18">
        <f>P9*Assumptions!$D4</f>
        <v>367500</v>
      </c>
    </row>
    <row r="33">
      <c r="A33" s="14" t="s">
        <v>28</v>
      </c>
      <c r="B33" s="18">
        <f>B10*Assumptions!$D5</f>
        <v>16800</v>
      </c>
      <c r="C33" s="18">
        <f>C10*Assumptions!$D5</f>
        <v>33600</v>
      </c>
      <c r="D33" s="18">
        <f>D10*Assumptions!$D5</f>
        <v>50400</v>
      </c>
      <c r="E33" s="18">
        <f>E10*Assumptions!$D5</f>
        <v>67200</v>
      </c>
      <c r="F33" s="18">
        <f>F10*Assumptions!$D5</f>
        <v>84000</v>
      </c>
      <c r="G33" s="18">
        <f>G10*Assumptions!$D5</f>
        <v>100800</v>
      </c>
      <c r="H33" s="18">
        <f>H10*Assumptions!$D5</f>
        <v>117600</v>
      </c>
      <c r="I33" s="18">
        <f>I10*Assumptions!$D5</f>
        <v>134400</v>
      </c>
      <c r="J33" s="18">
        <f>J10*Assumptions!$D5</f>
        <v>151200</v>
      </c>
      <c r="K33" s="18">
        <f>K10*Assumptions!$D5</f>
        <v>168000</v>
      </c>
      <c r="L33" s="18">
        <f>L10*Assumptions!$D5</f>
        <v>184800</v>
      </c>
      <c r="M33" s="18">
        <f>M10*Assumptions!$D5</f>
        <v>201600</v>
      </c>
      <c r="N33" s="18">
        <f>N10*Assumptions!$D5</f>
        <v>218400</v>
      </c>
      <c r="O33" s="18">
        <f>O10*Assumptions!$D5</f>
        <v>235200</v>
      </c>
      <c r="P33" s="18">
        <f>P10*Assumptions!$D5</f>
        <v>252000</v>
      </c>
    </row>
    <row r="34">
      <c r="A34" s="14" t="s">
        <v>29</v>
      </c>
      <c r="B34" s="18">
        <f>B11*Assumptions!$D6</f>
        <v>0</v>
      </c>
      <c r="C34" s="18">
        <f>C11*Assumptions!$D6</f>
        <v>0</v>
      </c>
      <c r="D34" s="18">
        <f>D11*Assumptions!$D6</f>
        <v>0</v>
      </c>
      <c r="E34" s="18">
        <f>E11*Assumptions!$D6</f>
        <v>0</v>
      </c>
      <c r="F34" s="18">
        <f>F11*Assumptions!$D6</f>
        <v>0</v>
      </c>
      <c r="G34" s="18">
        <f>G11*Assumptions!$D6</f>
        <v>0</v>
      </c>
      <c r="H34" s="18">
        <f>H11*Assumptions!$D6</f>
        <v>0</v>
      </c>
      <c r="I34" s="18">
        <f>I11*Assumptions!$D6</f>
        <v>0</v>
      </c>
      <c r="J34" s="18">
        <f>J11*Assumptions!$D6</f>
        <v>0</v>
      </c>
      <c r="K34" s="18">
        <f>K11*Assumptions!$D6</f>
        <v>0</v>
      </c>
      <c r="L34" s="18">
        <f>L11*Assumptions!$D6</f>
        <v>0</v>
      </c>
      <c r="M34" s="18">
        <f>M11*Assumptions!$D6</f>
        <v>0</v>
      </c>
      <c r="N34" s="18">
        <f>N11*Assumptions!$D6</f>
        <v>0</v>
      </c>
      <c r="O34" s="18">
        <f>O11*Assumptions!$D6</f>
        <v>0</v>
      </c>
      <c r="P34" s="18">
        <f>P11*Assumptions!$D6</f>
        <v>0</v>
      </c>
    </row>
    <row r="35">
      <c r="A35" s="14" t="s">
        <v>77</v>
      </c>
      <c r="B35" s="18">
        <f t="shared" ref="B35:P35" si="3">SUM(B30:B34)</f>
        <v>101500</v>
      </c>
      <c r="C35" s="18">
        <f t="shared" si="3"/>
        <v>203000</v>
      </c>
      <c r="D35" s="18">
        <f t="shared" si="3"/>
        <v>304500</v>
      </c>
      <c r="E35" s="18">
        <f t="shared" si="3"/>
        <v>406000</v>
      </c>
      <c r="F35" s="18">
        <f t="shared" si="3"/>
        <v>507500</v>
      </c>
      <c r="G35" s="18">
        <f t="shared" si="3"/>
        <v>609000</v>
      </c>
      <c r="H35" s="18">
        <f t="shared" si="3"/>
        <v>710500</v>
      </c>
      <c r="I35" s="18">
        <f t="shared" si="3"/>
        <v>812000</v>
      </c>
      <c r="J35" s="18">
        <f t="shared" si="3"/>
        <v>913500</v>
      </c>
      <c r="K35" s="18">
        <f t="shared" si="3"/>
        <v>1015000</v>
      </c>
      <c r="L35" s="18">
        <f t="shared" si="3"/>
        <v>1116500</v>
      </c>
      <c r="M35" s="18">
        <f t="shared" si="3"/>
        <v>1218000</v>
      </c>
      <c r="N35" s="18">
        <f t="shared" si="3"/>
        <v>1319500</v>
      </c>
      <c r="O35" s="18">
        <f t="shared" si="3"/>
        <v>1421000</v>
      </c>
      <c r="P35" s="18">
        <f t="shared" si="3"/>
        <v>1522500</v>
      </c>
    </row>
    <row r="36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>
      <c r="A37" s="14" t="s">
        <v>78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>
      <c r="A38" s="14" t="s">
        <v>37</v>
      </c>
      <c r="B38" s="18">
        <f>B$2*Assumptions!$B18*Assumptions!$B24</f>
        <v>20000</v>
      </c>
      <c r="C38" s="18">
        <f>C$2*Assumptions!$B18*Assumptions!$B24</f>
        <v>40000</v>
      </c>
      <c r="D38" s="18">
        <f>D$2*Assumptions!$B18*Assumptions!$B24</f>
        <v>60000</v>
      </c>
      <c r="E38" s="18">
        <f>E$2*Assumptions!$B18*Assumptions!$B24</f>
        <v>80000</v>
      </c>
      <c r="F38" s="18">
        <f>F$2*Assumptions!$B18*Assumptions!$B24</f>
        <v>100000</v>
      </c>
      <c r="G38" s="18">
        <f>G$2*Assumptions!$B18*Assumptions!$B24</f>
        <v>120000</v>
      </c>
      <c r="H38" s="18">
        <f>H$2*Assumptions!$B18*Assumptions!$B24</f>
        <v>140000</v>
      </c>
      <c r="I38" s="18">
        <f>I$2*Assumptions!$B18*Assumptions!$B24</f>
        <v>160000</v>
      </c>
      <c r="J38" s="18">
        <f>J$2*Assumptions!$B18*Assumptions!$B24</f>
        <v>180000</v>
      </c>
      <c r="K38" s="18">
        <f>K$2*Assumptions!$B18*Assumptions!$B24</f>
        <v>200000</v>
      </c>
      <c r="L38" s="18">
        <f>L$2*Assumptions!$B18*Assumptions!$B24</f>
        <v>220000</v>
      </c>
      <c r="M38" s="18">
        <f>M$2*Assumptions!$B18*Assumptions!$B24</f>
        <v>240000</v>
      </c>
      <c r="N38" s="18">
        <f>N$2*Assumptions!$B18*Assumptions!$B24</f>
        <v>260000</v>
      </c>
      <c r="O38" s="18">
        <f>O$2*Assumptions!$B18*Assumptions!$B24</f>
        <v>280000</v>
      </c>
      <c r="P38" s="18">
        <f>P$2*Assumptions!$B18*Assumptions!$B24</f>
        <v>300000</v>
      </c>
    </row>
    <row r="39">
      <c r="A39" s="14" t="s">
        <v>38</v>
      </c>
      <c r="B39" s="18">
        <f>B$2*Assumptions!$B19*Assumptions!$B25</f>
        <v>36000</v>
      </c>
      <c r="C39" s="18">
        <f>C$2*Assumptions!$B19*Assumptions!$B25</f>
        <v>72000</v>
      </c>
      <c r="D39" s="18">
        <f>D$2*Assumptions!$B19*Assumptions!$B25</f>
        <v>108000</v>
      </c>
      <c r="E39" s="18">
        <f>E$2*Assumptions!$B19*Assumptions!$B25</f>
        <v>144000</v>
      </c>
      <c r="F39" s="18">
        <f>F$2*Assumptions!$B19*Assumptions!$B25</f>
        <v>180000</v>
      </c>
      <c r="G39" s="18">
        <f>G$2*Assumptions!$B19*Assumptions!$B25</f>
        <v>216000</v>
      </c>
      <c r="H39" s="18">
        <f>H$2*Assumptions!$B19*Assumptions!$B25</f>
        <v>252000</v>
      </c>
      <c r="I39" s="18">
        <f>I$2*Assumptions!$B19*Assumptions!$B25</f>
        <v>288000</v>
      </c>
      <c r="J39" s="18">
        <f>J$2*Assumptions!$B19*Assumptions!$B25</f>
        <v>324000</v>
      </c>
      <c r="K39" s="18">
        <f>K$2*Assumptions!$B19*Assumptions!$B25</f>
        <v>360000</v>
      </c>
      <c r="L39" s="18">
        <f>L$2*Assumptions!$B19*Assumptions!$B25</f>
        <v>396000</v>
      </c>
      <c r="M39" s="18">
        <f>M$2*Assumptions!$B19*Assumptions!$B25</f>
        <v>432000</v>
      </c>
      <c r="N39" s="18">
        <f>N$2*Assumptions!$B19*Assumptions!$B25</f>
        <v>468000</v>
      </c>
      <c r="O39" s="18">
        <f>O$2*Assumptions!$B19*Assumptions!$B25</f>
        <v>504000</v>
      </c>
      <c r="P39" s="18">
        <f>P$2*Assumptions!$B19*Assumptions!$B25</f>
        <v>540000</v>
      </c>
    </row>
    <row r="40">
      <c r="A40" s="14" t="s">
        <v>39</v>
      </c>
      <c r="B40" s="18">
        <f>B$2*Assumptions!$B20*Assumptions!$B26</f>
        <v>50000</v>
      </c>
      <c r="C40" s="18">
        <f>C$2*Assumptions!$B20*Assumptions!$B26</f>
        <v>100000</v>
      </c>
      <c r="D40" s="18">
        <f>D$2*Assumptions!$B20*Assumptions!$B26</f>
        <v>150000</v>
      </c>
      <c r="E40" s="18">
        <f>E$2*Assumptions!$B20*Assumptions!$B26</f>
        <v>200000</v>
      </c>
      <c r="F40" s="18">
        <f>F$2*Assumptions!$B20*Assumptions!$B26</f>
        <v>250000</v>
      </c>
      <c r="G40" s="18">
        <f>G$2*Assumptions!$B20*Assumptions!$B26</f>
        <v>300000</v>
      </c>
      <c r="H40" s="18">
        <f>H$2*Assumptions!$B20*Assumptions!$B26</f>
        <v>350000</v>
      </c>
      <c r="I40" s="18">
        <f>I$2*Assumptions!$B20*Assumptions!$B26</f>
        <v>400000</v>
      </c>
      <c r="J40" s="18">
        <f>J$2*Assumptions!$B20*Assumptions!$B26</f>
        <v>450000</v>
      </c>
      <c r="K40" s="18">
        <f>K$2*Assumptions!$B20*Assumptions!$B26</f>
        <v>500000</v>
      </c>
      <c r="L40" s="18">
        <f>L$2*Assumptions!$B20*Assumptions!$B26</f>
        <v>550000</v>
      </c>
      <c r="M40" s="18">
        <f>M$2*Assumptions!$B20*Assumptions!$B26</f>
        <v>600000</v>
      </c>
      <c r="N40" s="18">
        <f>N$2*Assumptions!$B20*Assumptions!$B26</f>
        <v>650000</v>
      </c>
      <c r="O40" s="18">
        <f>O$2*Assumptions!$B20*Assumptions!$B26</f>
        <v>700000</v>
      </c>
      <c r="P40" s="18">
        <f>P$2*Assumptions!$B20*Assumptions!$B26</f>
        <v>750000</v>
      </c>
    </row>
    <row r="41">
      <c r="A41" s="14" t="s">
        <v>40</v>
      </c>
      <c r="B41" s="18">
        <f>B$2*Assumptions!$B21*Assumptions!$B27</f>
        <v>12000</v>
      </c>
      <c r="C41" s="18">
        <f>C$2*Assumptions!$B21*Assumptions!$B27</f>
        <v>24000</v>
      </c>
      <c r="D41" s="18">
        <f>D$2*Assumptions!$B21*Assumptions!$B27</f>
        <v>36000</v>
      </c>
      <c r="E41" s="18">
        <f>E$2*Assumptions!$B21*Assumptions!$B27</f>
        <v>48000</v>
      </c>
      <c r="F41" s="18">
        <f>F$2*Assumptions!$B21*Assumptions!$B27</f>
        <v>60000</v>
      </c>
      <c r="G41" s="18">
        <f>G$2*Assumptions!$B21*Assumptions!$B27</f>
        <v>72000</v>
      </c>
      <c r="H41" s="18">
        <f>H$2*Assumptions!$B21*Assumptions!$B27</f>
        <v>84000</v>
      </c>
      <c r="I41" s="18">
        <f>I$2*Assumptions!$B21*Assumptions!$B27</f>
        <v>96000</v>
      </c>
      <c r="J41" s="18">
        <f>J$2*Assumptions!$B21*Assumptions!$B27</f>
        <v>108000</v>
      </c>
      <c r="K41" s="18">
        <f>K$2*Assumptions!$B21*Assumptions!$B27</f>
        <v>120000</v>
      </c>
      <c r="L41" s="18">
        <f>L$2*Assumptions!$B21*Assumptions!$B27</f>
        <v>132000</v>
      </c>
      <c r="M41" s="18">
        <f>M$2*Assumptions!$B21*Assumptions!$B27</f>
        <v>144000</v>
      </c>
      <c r="N41" s="18">
        <f>N$2*Assumptions!$B21*Assumptions!$B27</f>
        <v>156000</v>
      </c>
      <c r="O41" s="18">
        <f>O$2*Assumptions!$B21*Assumptions!$B27</f>
        <v>168000</v>
      </c>
      <c r="P41" s="18">
        <f>P$2*Assumptions!$B21*Assumptions!$B27</f>
        <v>180000</v>
      </c>
    </row>
    <row r="42">
      <c r="A42" s="14" t="s">
        <v>79</v>
      </c>
      <c r="B42" s="18">
        <f t="shared" ref="B42:P42" si="4">SUM(B38:B41)</f>
        <v>118000</v>
      </c>
      <c r="C42" s="18">
        <f t="shared" si="4"/>
        <v>236000</v>
      </c>
      <c r="D42" s="18">
        <f t="shared" si="4"/>
        <v>354000</v>
      </c>
      <c r="E42" s="18">
        <f t="shared" si="4"/>
        <v>472000</v>
      </c>
      <c r="F42" s="18">
        <f t="shared" si="4"/>
        <v>590000</v>
      </c>
      <c r="G42" s="18">
        <f t="shared" si="4"/>
        <v>708000</v>
      </c>
      <c r="H42" s="18">
        <f t="shared" si="4"/>
        <v>826000</v>
      </c>
      <c r="I42" s="18">
        <f t="shared" si="4"/>
        <v>944000</v>
      </c>
      <c r="J42" s="18">
        <f t="shared" si="4"/>
        <v>1062000</v>
      </c>
      <c r="K42" s="18">
        <f t="shared" si="4"/>
        <v>1180000</v>
      </c>
      <c r="L42" s="18">
        <f t="shared" si="4"/>
        <v>1298000</v>
      </c>
      <c r="M42" s="18">
        <f t="shared" si="4"/>
        <v>1416000</v>
      </c>
      <c r="N42" s="18">
        <f t="shared" si="4"/>
        <v>1534000</v>
      </c>
      <c r="O42" s="18">
        <f t="shared" si="4"/>
        <v>1652000</v>
      </c>
      <c r="P42" s="18">
        <f t="shared" si="4"/>
        <v>1770000</v>
      </c>
    </row>
    <row r="43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>
      <c r="A44" s="14" t="s">
        <v>42</v>
      </c>
      <c r="B44" s="18">
        <f>B4*Assumptions!$B29</f>
        <v>455000</v>
      </c>
      <c r="C44" s="18">
        <f>C4*Assumptions!$B29</f>
        <v>910000</v>
      </c>
      <c r="D44" s="18">
        <f>D4*Assumptions!$B29</f>
        <v>1365000</v>
      </c>
      <c r="E44" s="18">
        <f>E4*Assumptions!$B29</f>
        <v>1820000</v>
      </c>
      <c r="F44" s="18">
        <f>F4*Assumptions!$B29</f>
        <v>2275000</v>
      </c>
      <c r="G44" s="18">
        <f>G4*Assumptions!$B29</f>
        <v>2730000</v>
      </c>
      <c r="H44" s="18">
        <f>H4*Assumptions!$B29</f>
        <v>3185000</v>
      </c>
      <c r="I44" s="18">
        <f>I4*Assumptions!$B29</f>
        <v>3640000</v>
      </c>
      <c r="J44" s="18">
        <f>J4*Assumptions!$B29</f>
        <v>4095000</v>
      </c>
      <c r="K44" s="18">
        <f>K4*Assumptions!$B29</f>
        <v>4550000</v>
      </c>
      <c r="L44" s="18">
        <f>L4*Assumptions!$B29</f>
        <v>5005000</v>
      </c>
      <c r="M44" s="18">
        <f>M4*Assumptions!$B29</f>
        <v>5460000</v>
      </c>
      <c r="N44" s="18">
        <f>N4*Assumptions!$B29</f>
        <v>5915000</v>
      </c>
      <c r="O44" s="18">
        <f>O4*Assumptions!$B29</f>
        <v>6370000</v>
      </c>
      <c r="P44" s="18">
        <f>P4*Assumptions!$B29</f>
        <v>6825000</v>
      </c>
    </row>
    <row r="4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>
      <c r="A46" s="14" t="s">
        <v>43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>
      <c r="A47" s="14" t="s">
        <v>44</v>
      </c>
      <c r="B47" s="18">
        <f>B$2*Assumptions!$B32</f>
        <v>60000</v>
      </c>
      <c r="C47" s="18">
        <f>C$2*Assumptions!$B32</f>
        <v>120000</v>
      </c>
      <c r="D47" s="18">
        <f>D$2*Assumptions!$B32</f>
        <v>180000</v>
      </c>
      <c r="E47" s="18">
        <f>E$2*Assumptions!$B32</f>
        <v>240000</v>
      </c>
      <c r="F47" s="18">
        <f>F$2*Assumptions!$B32</f>
        <v>300000</v>
      </c>
      <c r="G47" s="18">
        <f>G$2*Assumptions!$B32</f>
        <v>360000</v>
      </c>
      <c r="H47" s="18">
        <f>H$2*Assumptions!$B32</f>
        <v>420000</v>
      </c>
      <c r="I47" s="18">
        <f>I$2*Assumptions!$B32</f>
        <v>480000</v>
      </c>
      <c r="J47" s="18">
        <f>J$2*Assumptions!$B32</f>
        <v>540000</v>
      </c>
      <c r="K47" s="18">
        <f>K$2*Assumptions!$B32</f>
        <v>600000</v>
      </c>
      <c r="L47" s="18">
        <f>L$2*Assumptions!$B32</f>
        <v>660000</v>
      </c>
      <c r="M47" s="18">
        <f>M$2*Assumptions!$B32</f>
        <v>720000</v>
      </c>
      <c r="N47" s="18">
        <f>N$2*Assumptions!$B32</f>
        <v>780000</v>
      </c>
      <c r="O47" s="18">
        <f>O$2*Assumptions!$B32</f>
        <v>840000</v>
      </c>
      <c r="P47" s="18">
        <f>P$2*Assumptions!$B32</f>
        <v>900000</v>
      </c>
    </row>
    <row r="48">
      <c r="A48" s="14" t="s">
        <v>45</v>
      </c>
      <c r="B48" s="18">
        <f>B$2*Assumptions!$B33</f>
        <v>24000</v>
      </c>
      <c r="C48" s="18">
        <f>C$2*Assumptions!$B33</f>
        <v>48000</v>
      </c>
      <c r="D48" s="18">
        <f>D$2*Assumptions!$B33</f>
        <v>72000</v>
      </c>
      <c r="E48" s="18">
        <f>E$2*Assumptions!$B33</f>
        <v>96000</v>
      </c>
      <c r="F48" s="18">
        <f>F$2*Assumptions!$B33</f>
        <v>120000</v>
      </c>
      <c r="G48" s="18">
        <f>G$2*Assumptions!$B33</f>
        <v>144000</v>
      </c>
      <c r="H48" s="18">
        <f>H$2*Assumptions!$B33</f>
        <v>168000</v>
      </c>
      <c r="I48" s="18">
        <f>I$2*Assumptions!$B33</f>
        <v>192000</v>
      </c>
      <c r="J48" s="18">
        <f>J$2*Assumptions!$B33</f>
        <v>216000</v>
      </c>
      <c r="K48" s="18">
        <f>K$2*Assumptions!$B33</f>
        <v>240000</v>
      </c>
      <c r="L48" s="18">
        <f>L$2*Assumptions!$B33</f>
        <v>264000</v>
      </c>
      <c r="M48" s="18">
        <f>M$2*Assumptions!$B33</f>
        <v>288000</v>
      </c>
      <c r="N48" s="18">
        <f>N$2*Assumptions!$B33</f>
        <v>312000</v>
      </c>
      <c r="O48" s="18">
        <f>O$2*Assumptions!$B33</f>
        <v>336000</v>
      </c>
      <c r="P48" s="18">
        <f>P$2*Assumptions!$B33</f>
        <v>360000</v>
      </c>
    </row>
    <row r="49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>
      <c r="A50" s="14" t="s">
        <v>80</v>
      </c>
      <c r="B50" s="18">
        <f t="shared" ref="B50:P50" si="5">B48+B47+B44+B42+B35+B27</f>
        <v>983410</v>
      </c>
      <c r="C50" s="18">
        <f t="shared" si="5"/>
        <v>1966820</v>
      </c>
      <c r="D50" s="18">
        <f t="shared" si="5"/>
        <v>2950230</v>
      </c>
      <c r="E50" s="18">
        <f t="shared" si="5"/>
        <v>3933640</v>
      </c>
      <c r="F50" s="18">
        <f t="shared" si="5"/>
        <v>4917050</v>
      </c>
      <c r="G50" s="18">
        <f t="shared" si="5"/>
        <v>5900460</v>
      </c>
      <c r="H50" s="18">
        <f t="shared" si="5"/>
        <v>6883870</v>
      </c>
      <c r="I50" s="18">
        <f t="shared" si="5"/>
        <v>7867280</v>
      </c>
      <c r="J50" s="18">
        <f t="shared" si="5"/>
        <v>8850690</v>
      </c>
      <c r="K50" s="18">
        <f t="shared" si="5"/>
        <v>9834100</v>
      </c>
      <c r="L50" s="18">
        <f t="shared" si="5"/>
        <v>10817510</v>
      </c>
      <c r="M50" s="18">
        <f t="shared" si="5"/>
        <v>11800920</v>
      </c>
      <c r="N50" s="18">
        <f t="shared" si="5"/>
        <v>12784330</v>
      </c>
      <c r="O50" s="18">
        <f t="shared" si="5"/>
        <v>13767740</v>
      </c>
      <c r="P50" s="18">
        <f t="shared" si="5"/>
        <v>14751150</v>
      </c>
    </row>
    <row r="5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>
      <c r="A52" s="14" t="s">
        <v>81</v>
      </c>
      <c r="B52" s="18">
        <f t="shared" ref="B52:P52" si="6">B19-B50</f>
        <v>7090</v>
      </c>
      <c r="C52" s="18">
        <f t="shared" si="6"/>
        <v>14180</v>
      </c>
      <c r="D52" s="18">
        <f t="shared" si="6"/>
        <v>21270</v>
      </c>
      <c r="E52" s="18">
        <f t="shared" si="6"/>
        <v>28360</v>
      </c>
      <c r="F52" s="18">
        <f t="shared" si="6"/>
        <v>35450</v>
      </c>
      <c r="G52" s="18">
        <f t="shared" si="6"/>
        <v>42540</v>
      </c>
      <c r="H52" s="18">
        <f t="shared" si="6"/>
        <v>49630</v>
      </c>
      <c r="I52" s="18">
        <f t="shared" si="6"/>
        <v>56720</v>
      </c>
      <c r="J52" s="18">
        <f t="shared" si="6"/>
        <v>63810</v>
      </c>
      <c r="K52" s="18">
        <f t="shared" si="6"/>
        <v>70900</v>
      </c>
      <c r="L52" s="18">
        <f t="shared" si="6"/>
        <v>77990</v>
      </c>
      <c r="M52" s="18">
        <f t="shared" si="6"/>
        <v>85080</v>
      </c>
      <c r="N52" s="18">
        <f t="shared" si="6"/>
        <v>92170</v>
      </c>
      <c r="O52" s="18">
        <f t="shared" si="6"/>
        <v>99260</v>
      </c>
      <c r="P52" s="18">
        <f t="shared" si="6"/>
        <v>106350</v>
      </c>
    </row>
    <row r="53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  <row r="1001"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</row>
    <row r="1002"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</row>
    <row r="1003"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</row>
    <row r="1004"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</row>
    <row r="1005"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</row>
    <row r="1006"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</row>
    <row r="1007"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17" width="9.13"/>
  </cols>
  <sheetData>
    <row r="1">
      <c r="B1" s="16" t="s">
        <v>52</v>
      </c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61</v>
      </c>
      <c r="L1" s="16" t="s">
        <v>62</v>
      </c>
      <c r="M1" s="16" t="s">
        <v>63</v>
      </c>
      <c r="N1" s="16" t="s">
        <v>64</v>
      </c>
      <c r="O1" s="16" t="s">
        <v>65</v>
      </c>
      <c r="P1" s="16" t="s">
        <v>66</v>
      </c>
    </row>
    <row r="2">
      <c r="A2" s="14" t="s">
        <v>69</v>
      </c>
      <c r="B2" s="18">
        <f>'Calcs-1'!B4</f>
        <v>1</v>
      </c>
      <c r="C2" s="18">
        <f>'Calcs-1'!C4</f>
        <v>2</v>
      </c>
      <c r="D2" s="18">
        <f>'Calcs-1'!D4</f>
        <v>3</v>
      </c>
      <c r="E2" s="18">
        <f>'Calcs-1'!E4</f>
        <v>4</v>
      </c>
      <c r="F2" s="18">
        <f>'Calcs-1'!F4</f>
        <v>5</v>
      </c>
      <c r="G2" s="18">
        <f>'Calcs-1'!G4</f>
        <v>6</v>
      </c>
      <c r="H2" s="18">
        <f>'Calcs-1'!H4</f>
        <v>7</v>
      </c>
      <c r="I2" s="18">
        <f>'Calcs-1'!I4</f>
        <v>8</v>
      </c>
      <c r="J2" s="18">
        <f>'Calcs-1'!J4</f>
        <v>9</v>
      </c>
      <c r="K2" s="18">
        <f>'Calcs-1'!K4</f>
        <v>10</v>
      </c>
      <c r="L2" s="18">
        <f>'Calcs-1'!L4</f>
        <v>11</v>
      </c>
      <c r="M2" s="18">
        <f>'Calcs-1'!M4</f>
        <v>12</v>
      </c>
      <c r="N2" s="18">
        <f>'Calcs-1'!N4</f>
        <v>13</v>
      </c>
      <c r="O2" s="18">
        <f>'Calcs-1'!O4</f>
        <v>14</v>
      </c>
      <c r="P2" s="18">
        <f>'Calcs-1'!P4</f>
        <v>15</v>
      </c>
    </row>
    <row r="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>
      <c r="A4" s="14" t="s">
        <v>70</v>
      </c>
      <c r="B4" s="18">
        <f>B2*Assumptions!$C8</f>
        <v>4000</v>
      </c>
      <c r="C4" s="18">
        <f>C2*Assumptions!$C8</f>
        <v>8000</v>
      </c>
      <c r="D4" s="18">
        <f>D2*Assumptions!$C8</f>
        <v>12000</v>
      </c>
      <c r="E4" s="18">
        <f>E2*Assumptions!$C8</f>
        <v>16000</v>
      </c>
      <c r="F4" s="18">
        <f>F2*Assumptions!$C8</f>
        <v>20000</v>
      </c>
      <c r="G4" s="18">
        <f>G2*Assumptions!$C8</f>
        <v>24000</v>
      </c>
      <c r="H4" s="18">
        <f>H2*Assumptions!$C8</f>
        <v>28000</v>
      </c>
      <c r="I4" s="18">
        <f>I2*Assumptions!$C8</f>
        <v>32000</v>
      </c>
      <c r="J4" s="18">
        <f>J2*Assumptions!$C8</f>
        <v>36000</v>
      </c>
      <c r="K4" s="18">
        <f>K2*Assumptions!$C8</f>
        <v>40000</v>
      </c>
      <c r="L4" s="18">
        <f>L2*Assumptions!$C8</f>
        <v>44000</v>
      </c>
      <c r="M4" s="18">
        <f>M2*Assumptions!$C8</f>
        <v>48000</v>
      </c>
      <c r="N4" s="18">
        <f>N2*Assumptions!$C8</f>
        <v>52000</v>
      </c>
      <c r="O4" s="18">
        <f>O2*Assumptions!$C8</f>
        <v>56000</v>
      </c>
      <c r="P4" s="18">
        <f>P2*Assumptions!$C8</f>
        <v>60000</v>
      </c>
    </row>
    <row r="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>
      <c r="A6" s="14" t="s">
        <v>71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>
      <c r="A7" s="14" t="s">
        <v>25</v>
      </c>
      <c r="B7" s="18">
        <f>B$4*Assumptions!$C11</f>
        <v>4000</v>
      </c>
      <c r="C7" s="18">
        <f>C$4*Assumptions!$C11</f>
        <v>8000</v>
      </c>
      <c r="D7" s="18">
        <f>D$4*Assumptions!$C11</f>
        <v>12000</v>
      </c>
      <c r="E7" s="18">
        <f>E$4*Assumptions!$C11</f>
        <v>16000</v>
      </c>
      <c r="F7" s="18">
        <f>F$4*Assumptions!$C11</f>
        <v>20000</v>
      </c>
      <c r="G7" s="18">
        <f>G$4*Assumptions!$C11</f>
        <v>24000</v>
      </c>
      <c r="H7" s="18">
        <f>H$4*Assumptions!$C11</f>
        <v>28000</v>
      </c>
      <c r="I7" s="18">
        <f>I$4*Assumptions!$C11</f>
        <v>32000</v>
      </c>
      <c r="J7" s="18">
        <f>J$4*Assumptions!$C11</f>
        <v>36000</v>
      </c>
      <c r="K7" s="18">
        <f>K$4*Assumptions!$C11</f>
        <v>40000</v>
      </c>
      <c r="L7" s="18">
        <f>L$4*Assumptions!$C11</f>
        <v>44000</v>
      </c>
      <c r="M7" s="18">
        <f>M$4*Assumptions!$C11</f>
        <v>48000</v>
      </c>
      <c r="N7" s="18">
        <f>N$4*Assumptions!$C11</f>
        <v>52000</v>
      </c>
      <c r="O7" s="18">
        <f>O$4*Assumptions!$C11</f>
        <v>56000</v>
      </c>
      <c r="P7" s="18">
        <f>P$4*Assumptions!$C11</f>
        <v>60000</v>
      </c>
    </row>
    <row r="8">
      <c r="A8" s="14" t="s">
        <v>26</v>
      </c>
      <c r="B8" s="18">
        <f>B$4*Assumptions!$C12</f>
        <v>2000</v>
      </c>
      <c r="C8" s="18">
        <f>C$4*Assumptions!$C12</f>
        <v>4000</v>
      </c>
      <c r="D8" s="18">
        <f>D$4*Assumptions!$C12</f>
        <v>6000</v>
      </c>
      <c r="E8" s="18">
        <f>E$4*Assumptions!$C12</f>
        <v>8000</v>
      </c>
      <c r="F8" s="18">
        <f>F$4*Assumptions!$C12</f>
        <v>10000</v>
      </c>
      <c r="G8" s="18">
        <f>G$4*Assumptions!$C12</f>
        <v>12000</v>
      </c>
      <c r="H8" s="18">
        <f>H$4*Assumptions!$C12</f>
        <v>14000</v>
      </c>
      <c r="I8" s="18">
        <f>I$4*Assumptions!$C12</f>
        <v>16000</v>
      </c>
      <c r="J8" s="18">
        <f>J$4*Assumptions!$C12</f>
        <v>18000</v>
      </c>
      <c r="K8" s="18">
        <f>K$4*Assumptions!$C12</f>
        <v>20000</v>
      </c>
      <c r="L8" s="18">
        <f>L$4*Assumptions!$C12</f>
        <v>22000</v>
      </c>
      <c r="M8" s="18">
        <f>M$4*Assumptions!$C12</f>
        <v>24000</v>
      </c>
      <c r="N8" s="18">
        <f>N$4*Assumptions!$C12</f>
        <v>26000</v>
      </c>
      <c r="O8" s="18">
        <f>O$4*Assumptions!$C12</f>
        <v>28000</v>
      </c>
      <c r="P8" s="18">
        <f>P$4*Assumptions!$C12</f>
        <v>30000</v>
      </c>
    </row>
    <row r="9">
      <c r="A9" s="14" t="s">
        <v>27</v>
      </c>
      <c r="B9" s="18">
        <f>B$4*Assumptions!$C13</f>
        <v>2800</v>
      </c>
      <c r="C9" s="18">
        <f>C$4*Assumptions!$C13</f>
        <v>5600</v>
      </c>
      <c r="D9" s="18">
        <f>D$4*Assumptions!$C13</f>
        <v>8400</v>
      </c>
      <c r="E9" s="18">
        <f>E$4*Assumptions!$C13</f>
        <v>11200</v>
      </c>
      <c r="F9" s="18">
        <f>F$4*Assumptions!$C13</f>
        <v>14000</v>
      </c>
      <c r="G9" s="18">
        <f>G$4*Assumptions!$C13</f>
        <v>16800</v>
      </c>
      <c r="H9" s="18">
        <f>H$4*Assumptions!$C13</f>
        <v>19600</v>
      </c>
      <c r="I9" s="18">
        <f>I$4*Assumptions!$C13</f>
        <v>22400</v>
      </c>
      <c r="J9" s="18">
        <f>J$4*Assumptions!$C13</f>
        <v>25200</v>
      </c>
      <c r="K9" s="18">
        <f>K$4*Assumptions!$C13</f>
        <v>28000</v>
      </c>
      <c r="L9" s="18">
        <f>L$4*Assumptions!$C13</f>
        <v>30800</v>
      </c>
      <c r="M9" s="18">
        <f>M$4*Assumptions!$C13</f>
        <v>33600</v>
      </c>
      <c r="N9" s="18">
        <f>N$4*Assumptions!$C13</f>
        <v>36400</v>
      </c>
      <c r="O9" s="18">
        <f>O$4*Assumptions!$C13</f>
        <v>39200</v>
      </c>
      <c r="P9" s="18">
        <f>P$4*Assumptions!$C13</f>
        <v>42000</v>
      </c>
    </row>
    <row r="10">
      <c r="A10" s="14" t="s">
        <v>28</v>
      </c>
      <c r="B10" s="18">
        <f>B$4*Assumptions!$C14</f>
        <v>2000</v>
      </c>
      <c r="C10" s="18">
        <f>C$4*Assumptions!$C14</f>
        <v>4000</v>
      </c>
      <c r="D10" s="18">
        <f>D$4*Assumptions!$C14</f>
        <v>6000</v>
      </c>
      <c r="E10" s="18">
        <f>E$4*Assumptions!$C14</f>
        <v>8000</v>
      </c>
      <c r="F10" s="18">
        <f>F$4*Assumptions!$C14</f>
        <v>10000</v>
      </c>
      <c r="G10" s="18">
        <f>G$4*Assumptions!$C14</f>
        <v>12000</v>
      </c>
      <c r="H10" s="18">
        <f>H$4*Assumptions!$C14</f>
        <v>14000</v>
      </c>
      <c r="I10" s="18">
        <f>I$4*Assumptions!$C14</f>
        <v>16000</v>
      </c>
      <c r="J10" s="18">
        <f>J$4*Assumptions!$C14</f>
        <v>18000</v>
      </c>
      <c r="K10" s="18">
        <f>K$4*Assumptions!$C14</f>
        <v>20000</v>
      </c>
      <c r="L10" s="18">
        <f>L$4*Assumptions!$C14</f>
        <v>22000</v>
      </c>
      <c r="M10" s="18">
        <f>M$4*Assumptions!$C14</f>
        <v>24000</v>
      </c>
      <c r="N10" s="18">
        <f>N$4*Assumptions!$C14</f>
        <v>26000</v>
      </c>
      <c r="O10" s="18">
        <f>O$4*Assumptions!$C14</f>
        <v>28000</v>
      </c>
      <c r="P10" s="18">
        <f>P$4*Assumptions!$C14</f>
        <v>30000</v>
      </c>
    </row>
    <row r="11">
      <c r="A11" s="14" t="s">
        <v>29</v>
      </c>
      <c r="B11" s="18">
        <f>B$4*Assumptions!$C15</f>
        <v>3600</v>
      </c>
      <c r="C11" s="18">
        <f>C$4*Assumptions!$C15</f>
        <v>7200</v>
      </c>
      <c r="D11" s="18">
        <f>D$4*Assumptions!$C15</f>
        <v>10800</v>
      </c>
      <c r="E11" s="18">
        <f>E$4*Assumptions!$C15</f>
        <v>14400</v>
      </c>
      <c r="F11" s="18">
        <f>F$4*Assumptions!$C15</f>
        <v>18000</v>
      </c>
      <c r="G11" s="18">
        <f>G$4*Assumptions!$C15</f>
        <v>21600</v>
      </c>
      <c r="H11" s="18">
        <f>H$4*Assumptions!$C15</f>
        <v>25200</v>
      </c>
      <c r="I11" s="18">
        <f>I$4*Assumptions!$C15</f>
        <v>28800</v>
      </c>
      <c r="J11" s="18">
        <f>J$4*Assumptions!$C15</f>
        <v>32400</v>
      </c>
      <c r="K11" s="18">
        <f>K$4*Assumptions!$C15</f>
        <v>36000</v>
      </c>
      <c r="L11" s="18">
        <f>L$4*Assumptions!$C15</f>
        <v>39600</v>
      </c>
      <c r="M11" s="18">
        <f>M$4*Assumptions!$C15</f>
        <v>43200</v>
      </c>
      <c r="N11" s="18">
        <f>N$4*Assumptions!$C15</f>
        <v>46800</v>
      </c>
      <c r="O11" s="18">
        <f>O$4*Assumptions!$C15</f>
        <v>50400</v>
      </c>
      <c r="P11" s="18">
        <f>P$4*Assumptions!$C15</f>
        <v>54000</v>
      </c>
    </row>
    <row r="1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>
      <c r="A13" s="14" t="s">
        <v>72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>
      <c r="A14" s="14" t="s">
        <v>25</v>
      </c>
      <c r="B14" s="18">
        <f>B7*Assumptions!$B2</f>
        <v>320000</v>
      </c>
      <c r="C14" s="18">
        <f>C7*Assumptions!$B2</f>
        <v>640000</v>
      </c>
      <c r="D14" s="18">
        <f>D7*Assumptions!$B2</f>
        <v>960000</v>
      </c>
      <c r="E14" s="18">
        <f>E7*Assumptions!$B2</f>
        <v>1280000</v>
      </c>
      <c r="F14" s="18">
        <f>F7*Assumptions!$B2</f>
        <v>1600000</v>
      </c>
      <c r="G14" s="18">
        <f>G7*Assumptions!$B2</f>
        <v>1920000</v>
      </c>
      <c r="H14" s="18">
        <f>H7*Assumptions!$B2</f>
        <v>2240000</v>
      </c>
      <c r="I14" s="18">
        <f>I7*Assumptions!$B2</f>
        <v>2560000</v>
      </c>
      <c r="J14" s="18">
        <f>J7*Assumptions!$B2</f>
        <v>2880000</v>
      </c>
      <c r="K14" s="18">
        <f>K7*Assumptions!$B2</f>
        <v>3200000</v>
      </c>
      <c r="L14" s="18">
        <f>L7*Assumptions!$B2</f>
        <v>3520000</v>
      </c>
      <c r="M14" s="18">
        <f>M7*Assumptions!$B2</f>
        <v>3840000</v>
      </c>
      <c r="N14" s="18">
        <f>N7*Assumptions!$B2</f>
        <v>4160000</v>
      </c>
      <c r="O14" s="18">
        <f>O7*Assumptions!$B2</f>
        <v>4480000</v>
      </c>
      <c r="P14" s="18">
        <f>P7*Assumptions!$B2</f>
        <v>4800000</v>
      </c>
    </row>
    <row r="15">
      <c r="A15" s="14" t="s">
        <v>26</v>
      </c>
      <c r="B15" s="18">
        <f>B8*Assumptions!$B3</f>
        <v>100000</v>
      </c>
      <c r="C15" s="18">
        <f>C8*Assumptions!$B3</f>
        <v>200000</v>
      </c>
      <c r="D15" s="18">
        <f>D8*Assumptions!$B3</f>
        <v>300000</v>
      </c>
      <c r="E15" s="18">
        <f>E8*Assumptions!$B3</f>
        <v>400000</v>
      </c>
      <c r="F15" s="18">
        <f>F8*Assumptions!$B3</f>
        <v>500000</v>
      </c>
      <c r="G15" s="18">
        <f>G8*Assumptions!$B3</f>
        <v>600000</v>
      </c>
      <c r="H15" s="18">
        <f>H8*Assumptions!$B3</f>
        <v>700000</v>
      </c>
      <c r="I15" s="18">
        <f>I8*Assumptions!$B3</f>
        <v>800000</v>
      </c>
      <c r="J15" s="18">
        <f>J8*Assumptions!$B3</f>
        <v>900000</v>
      </c>
      <c r="K15" s="18">
        <f>K8*Assumptions!$B3</f>
        <v>1000000</v>
      </c>
      <c r="L15" s="18">
        <f>L8*Assumptions!$B3</f>
        <v>1100000</v>
      </c>
      <c r="M15" s="18">
        <f>M8*Assumptions!$B3</f>
        <v>1200000</v>
      </c>
      <c r="N15" s="18">
        <f>N8*Assumptions!$B3</f>
        <v>1300000</v>
      </c>
      <c r="O15" s="18">
        <f>O8*Assumptions!$B3</f>
        <v>1400000</v>
      </c>
      <c r="P15" s="18">
        <f>P8*Assumptions!$B3</f>
        <v>1500000</v>
      </c>
    </row>
    <row r="16">
      <c r="A16" s="14" t="s">
        <v>27</v>
      </c>
      <c r="B16" s="18">
        <f>B9*Assumptions!$B4</f>
        <v>126000</v>
      </c>
      <c r="C16" s="18">
        <f>C9*Assumptions!$B4</f>
        <v>252000</v>
      </c>
      <c r="D16" s="18">
        <f>D9*Assumptions!$B4</f>
        <v>378000</v>
      </c>
      <c r="E16" s="18">
        <f>E9*Assumptions!$B4</f>
        <v>504000</v>
      </c>
      <c r="F16" s="18">
        <f>F9*Assumptions!$B4</f>
        <v>630000</v>
      </c>
      <c r="G16" s="18">
        <f>G9*Assumptions!$B4</f>
        <v>756000</v>
      </c>
      <c r="H16" s="18">
        <f>H9*Assumptions!$B4</f>
        <v>882000</v>
      </c>
      <c r="I16" s="18">
        <f>I9*Assumptions!$B4</f>
        <v>1008000</v>
      </c>
      <c r="J16" s="18">
        <f>J9*Assumptions!$B4</f>
        <v>1134000</v>
      </c>
      <c r="K16" s="18">
        <f>K9*Assumptions!$B4</f>
        <v>1260000</v>
      </c>
      <c r="L16" s="18">
        <f>L9*Assumptions!$B4</f>
        <v>1386000</v>
      </c>
      <c r="M16" s="18">
        <f>M9*Assumptions!$B4</f>
        <v>1512000</v>
      </c>
      <c r="N16" s="18">
        <f>N9*Assumptions!$B4</f>
        <v>1638000</v>
      </c>
      <c r="O16" s="18">
        <f>O9*Assumptions!$B4</f>
        <v>1764000</v>
      </c>
      <c r="P16" s="18">
        <f>P9*Assumptions!$B4</f>
        <v>1890000</v>
      </c>
    </row>
    <row r="17">
      <c r="A17" s="14" t="s">
        <v>28</v>
      </c>
      <c r="B17" s="18">
        <f>B10*Assumptions!$B5</f>
        <v>80000</v>
      </c>
      <c r="C17" s="18">
        <f>C10*Assumptions!$B5</f>
        <v>160000</v>
      </c>
      <c r="D17" s="18">
        <f>D10*Assumptions!$B5</f>
        <v>240000</v>
      </c>
      <c r="E17" s="18">
        <f>E10*Assumptions!$B5</f>
        <v>320000</v>
      </c>
      <c r="F17" s="18">
        <f>F10*Assumptions!$B5</f>
        <v>400000</v>
      </c>
      <c r="G17" s="18">
        <f>G10*Assumptions!$B5</f>
        <v>480000</v>
      </c>
      <c r="H17" s="18">
        <f>H10*Assumptions!$B5</f>
        <v>560000</v>
      </c>
      <c r="I17" s="18">
        <f>I10*Assumptions!$B5</f>
        <v>640000</v>
      </c>
      <c r="J17" s="18">
        <f>J10*Assumptions!$B5</f>
        <v>720000</v>
      </c>
      <c r="K17" s="18">
        <f>K10*Assumptions!$B5</f>
        <v>800000</v>
      </c>
      <c r="L17" s="18">
        <f>L10*Assumptions!$B5</f>
        <v>880000</v>
      </c>
      <c r="M17" s="18">
        <f>M10*Assumptions!$B5</f>
        <v>960000</v>
      </c>
      <c r="N17" s="18">
        <f>N10*Assumptions!$B5</f>
        <v>1040000</v>
      </c>
      <c r="O17" s="18">
        <f>O10*Assumptions!$B5</f>
        <v>1120000</v>
      </c>
      <c r="P17" s="18">
        <f>P10*Assumptions!$B5</f>
        <v>1200000</v>
      </c>
    </row>
    <row r="18">
      <c r="A18" s="14" t="s">
        <v>29</v>
      </c>
      <c r="B18" s="18">
        <f>B11*Assumptions!$B6</f>
        <v>90000</v>
      </c>
      <c r="C18" s="18">
        <f>C11*Assumptions!$B6</f>
        <v>180000</v>
      </c>
      <c r="D18" s="18">
        <f>D11*Assumptions!$B6</f>
        <v>270000</v>
      </c>
      <c r="E18" s="18">
        <f>E11*Assumptions!$B6</f>
        <v>360000</v>
      </c>
      <c r="F18" s="18">
        <f>F11*Assumptions!$B6</f>
        <v>450000</v>
      </c>
      <c r="G18" s="18">
        <f>G11*Assumptions!$B6</f>
        <v>540000</v>
      </c>
      <c r="H18" s="18">
        <f>H11*Assumptions!$B6</f>
        <v>630000</v>
      </c>
      <c r="I18" s="18">
        <f>I11*Assumptions!$B6</f>
        <v>720000</v>
      </c>
      <c r="J18" s="18">
        <f>J11*Assumptions!$B6</f>
        <v>810000</v>
      </c>
      <c r="K18" s="18">
        <f>K11*Assumptions!$B6</f>
        <v>900000</v>
      </c>
      <c r="L18" s="18">
        <f>L11*Assumptions!$B6</f>
        <v>990000</v>
      </c>
      <c r="M18" s="18">
        <f>M11*Assumptions!$B6</f>
        <v>1080000</v>
      </c>
      <c r="N18" s="18">
        <f>N11*Assumptions!$B6</f>
        <v>1170000</v>
      </c>
      <c r="O18" s="18">
        <f>O11*Assumptions!$B6</f>
        <v>1260000</v>
      </c>
      <c r="P18" s="18">
        <f>P11*Assumptions!$B6</f>
        <v>1350000</v>
      </c>
    </row>
    <row r="19">
      <c r="A19" s="14" t="s">
        <v>73</v>
      </c>
      <c r="B19" s="18">
        <f t="shared" ref="B19:P19" si="1">SUM(B14:B18)</f>
        <v>716000</v>
      </c>
      <c r="C19" s="18">
        <f t="shared" si="1"/>
        <v>1432000</v>
      </c>
      <c r="D19" s="18">
        <f t="shared" si="1"/>
        <v>2148000</v>
      </c>
      <c r="E19" s="18">
        <f t="shared" si="1"/>
        <v>2864000</v>
      </c>
      <c r="F19" s="18">
        <f t="shared" si="1"/>
        <v>3580000</v>
      </c>
      <c r="G19" s="18">
        <f t="shared" si="1"/>
        <v>4296000</v>
      </c>
      <c r="H19" s="18">
        <f t="shared" si="1"/>
        <v>5012000</v>
      </c>
      <c r="I19" s="18">
        <f t="shared" si="1"/>
        <v>5728000</v>
      </c>
      <c r="J19" s="18">
        <f t="shared" si="1"/>
        <v>6444000</v>
      </c>
      <c r="K19" s="18">
        <f t="shared" si="1"/>
        <v>7160000</v>
      </c>
      <c r="L19" s="18">
        <f t="shared" si="1"/>
        <v>7876000</v>
      </c>
      <c r="M19" s="18">
        <f t="shared" si="1"/>
        <v>8592000</v>
      </c>
      <c r="N19" s="18">
        <f t="shared" si="1"/>
        <v>9308000</v>
      </c>
      <c r="O19" s="18">
        <f t="shared" si="1"/>
        <v>10024000</v>
      </c>
      <c r="P19" s="18">
        <f t="shared" si="1"/>
        <v>10740000</v>
      </c>
    </row>
    <row r="20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>
      <c r="A21" s="14" t="s">
        <v>74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>
      <c r="A22" s="14" t="s">
        <v>25</v>
      </c>
      <c r="B22" s="18">
        <f>B14*Assumptions!$C2</f>
        <v>64000</v>
      </c>
      <c r="C22" s="18">
        <f>C14*Assumptions!$C2</f>
        <v>128000</v>
      </c>
      <c r="D22" s="18">
        <f>D14*Assumptions!$C2</f>
        <v>192000</v>
      </c>
      <c r="E22" s="18">
        <f>E14*Assumptions!$C2</f>
        <v>256000</v>
      </c>
      <c r="F22" s="18">
        <f>F14*Assumptions!$C2</f>
        <v>320000</v>
      </c>
      <c r="G22" s="18">
        <f>G14*Assumptions!$C2</f>
        <v>384000</v>
      </c>
      <c r="H22" s="18">
        <f>H14*Assumptions!$C2</f>
        <v>448000</v>
      </c>
      <c r="I22" s="18">
        <f>I14*Assumptions!$C2</f>
        <v>512000</v>
      </c>
      <c r="J22" s="18">
        <f>J14*Assumptions!$C2</f>
        <v>576000</v>
      </c>
      <c r="K22" s="18">
        <f>K14*Assumptions!$C2</f>
        <v>640000</v>
      </c>
      <c r="L22" s="18">
        <f>L14*Assumptions!$C2</f>
        <v>704000</v>
      </c>
      <c r="M22" s="18">
        <f>M14*Assumptions!$C2</f>
        <v>768000</v>
      </c>
      <c r="N22" s="18">
        <f>N14*Assumptions!$C2</f>
        <v>832000</v>
      </c>
      <c r="O22" s="18">
        <f>O14*Assumptions!$C2</f>
        <v>896000</v>
      </c>
      <c r="P22" s="18">
        <f>P14*Assumptions!$C2</f>
        <v>960000</v>
      </c>
    </row>
    <row r="23">
      <c r="A23" s="14" t="s">
        <v>26</v>
      </c>
      <c r="B23" s="18">
        <f>B15*Assumptions!$C3</f>
        <v>21000</v>
      </c>
      <c r="C23" s="18">
        <f>C15*Assumptions!$C3</f>
        <v>42000</v>
      </c>
      <c r="D23" s="18">
        <f>D15*Assumptions!$C3</f>
        <v>63000</v>
      </c>
      <c r="E23" s="18">
        <f>E15*Assumptions!$C3</f>
        <v>84000</v>
      </c>
      <c r="F23" s="18">
        <f>F15*Assumptions!$C3</f>
        <v>105000</v>
      </c>
      <c r="G23" s="18">
        <f>G15*Assumptions!$C3</f>
        <v>126000</v>
      </c>
      <c r="H23" s="18">
        <f>H15*Assumptions!$C3</f>
        <v>147000</v>
      </c>
      <c r="I23" s="18">
        <f>I15*Assumptions!$C3</f>
        <v>168000</v>
      </c>
      <c r="J23" s="18">
        <f>J15*Assumptions!$C3</f>
        <v>189000</v>
      </c>
      <c r="K23" s="18">
        <f>K15*Assumptions!$C3</f>
        <v>210000</v>
      </c>
      <c r="L23" s="18">
        <f>L15*Assumptions!$C3</f>
        <v>231000</v>
      </c>
      <c r="M23" s="18">
        <f>M15*Assumptions!$C3</f>
        <v>252000</v>
      </c>
      <c r="N23" s="18">
        <f>N15*Assumptions!$C3</f>
        <v>273000</v>
      </c>
      <c r="O23" s="18">
        <f>O15*Assumptions!$C3</f>
        <v>294000</v>
      </c>
      <c r="P23" s="18">
        <f>P15*Assumptions!$C3</f>
        <v>315000</v>
      </c>
    </row>
    <row r="24">
      <c r="A24" s="14" t="s">
        <v>27</v>
      </c>
      <c r="B24" s="18">
        <f>B16*Assumptions!$C4</f>
        <v>25200</v>
      </c>
      <c r="C24" s="18">
        <f>C16*Assumptions!$C4</f>
        <v>50400</v>
      </c>
      <c r="D24" s="18">
        <f>D16*Assumptions!$C4</f>
        <v>75600</v>
      </c>
      <c r="E24" s="18">
        <f>E16*Assumptions!$C4</f>
        <v>100800</v>
      </c>
      <c r="F24" s="18">
        <f>F16*Assumptions!$C4</f>
        <v>126000</v>
      </c>
      <c r="G24" s="18">
        <f>G16*Assumptions!$C4</f>
        <v>151200</v>
      </c>
      <c r="H24" s="18">
        <f>H16*Assumptions!$C4</f>
        <v>176400</v>
      </c>
      <c r="I24" s="18">
        <f>I16*Assumptions!$C4</f>
        <v>201600</v>
      </c>
      <c r="J24" s="18">
        <f>J16*Assumptions!$C4</f>
        <v>226800</v>
      </c>
      <c r="K24" s="18">
        <f>K16*Assumptions!$C4</f>
        <v>252000</v>
      </c>
      <c r="L24" s="18">
        <f>L16*Assumptions!$C4</f>
        <v>277200</v>
      </c>
      <c r="M24" s="18">
        <f>M16*Assumptions!$C4</f>
        <v>302400</v>
      </c>
      <c r="N24" s="18">
        <f>N16*Assumptions!$C4</f>
        <v>327600</v>
      </c>
      <c r="O24" s="18">
        <f>O16*Assumptions!$C4</f>
        <v>352800</v>
      </c>
      <c r="P24" s="18">
        <f>P16*Assumptions!$C4</f>
        <v>378000</v>
      </c>
    </row>
    <row r="25">
      <c r="A25" s="14" t="s">
        <v>28</v>
      </c>
      <c r="B25" s="18">
        <f>B17*Assumptions!$C5</f>
        <v>14400</v>
      </c>
      <c r="C25" s="18">
        <f>C17*Assumptions!$C5</f>
        <v>28800</v>
      </c>
      <c r="D25" s="18">
        <f>D17*Assumptions!$C5</f>
        <v>43200</v>
      </c>
      <c r="E25" s="18">
        <f>E17*Assumptions!$C5</f>
        <v>57600</v>
      </c>
      <c r="F25" s="18">
        <f>F17*Assumptions!$C5</f>
        <v>72000</v>
      </c>
      <c r="G25" s="18">
        <f>G17*Assumptions!$C5</f>
        <v>86400</v>
      </c>
      <c r="H25" s="18">
        <f>H17*Assumptions!$C5</f>
        <v>100800</v>
      </c>
      <c r="I25" s="18">
        <f>I17*Assumptions!$C5</f>
        <v>115200</v>
      </c>
      <c r="J25" s="18">
        <f>J17*Assumptions!$C5</f>
        <v>129600</v>
      </c>
      <c r="K25" s="18">
        <f>K17*Assumptions!$C5</f>
        <v>144000</v>
      </c>
      <c r="L25" s="18">
        <f>L17*Assumptions!$C5</f>
        <v>158400</v>
      </c>
      <c r="M25" s="18">
        <f>M17*Assumptions!$C5</f>
        <v>172800</v>
      </c>
      <c r="N25" s="18">
        <f>N17*Assumptions!$C5</f>
        <v>187200</v>
      </c>
      <c r="O25" s="18">
        <f>O17*Assumptions!$C5</f>
        <v>201600</v>
      </c>
      <c r="P25" s="18">
        <f>P17*Assumptions!$C5</f>
        <v>216000</v>
      </c>
    </row>
    <row r="26">
      <c r="A26" s="14" t="s">
        <v>29</v>
      </c>
      <c r="B26" s="18">
        <f>B18*Assumptions!$C6</f>
        <v>36000</v>
      </c>
      <c r="C26" s="18">
        <f>C18*Assumptions!$C6</f>
        <v>72000</v>
      </c>
      <c r="D26" s="18">
        <f>D18*Assumptions!$C6</f>
        <v>108000</v>
      </c>
      <c r="E26" s="18">
        <f>E18*Assumptions!$C6</f>
        <v>144000</v>
      </c>
      <c r="F26" s="18">
        <f>F18*Assumptions!$C6</f>
        <v>180000</v>
      </c>
      <c r="G26" s="18">
        <f>G18*Assumptions!$C6</f>
        <v>216000</v>
      </c>
      <c r="H26" s="18">
        <f>H18*Assumptions!$C6</f>
        <v>252000</v>
      </c>
      <c r="I26" s="18">
        <f>I18*Assumptions!$C6</f>
        <v>288000</v>
      </c>
      <c r="J26" s="18">
        <f>J18*Assumptions!$C6</f>
        <v>324000</v>
      </c>
      <c r="K26" s="18">
        <f>K18*Assumptions!$C6</f>
        <v>360000</v>
      </c>
      <c r="L26" s="18">
        <f>L18*Assumptions!$C6</f>
        <v>396000</v>
      </c>
      <c r="M26" s="18">
        <f>M18*Assumptions!$C6</f>
        <v>432000</v>
      </c>
      <c r="N26" s="18">
        <f>N18*Assumptions!$C6</f>
        <v>468000</v>
      </c>
      <c r="O26" s="18">
        <f>O18*Assumptions!$C6</f>
        <v>504000</v>
      </c>
      <c r="P26" s="18">
        <f>P18*Assumptions!$C6</f>
        <v>540000</v>
      </c>
    </row>
    <row r="27">
      <c r="A27" s="14" t="s">
        <v>75</v>
      </c>
      <c r="B27" s="18">
        <f t="shared" ref="B27:P27" si="2">SUM(B22:B26)</f>
        <v>160600</v>
      </c>
      <c r="C27" s="18">
        <f t="shared" si="2"/>
        <v>321200</v>
      </c>
      <c r="D27" s="18">
        <f t="shared" si="2"/>
        <v>481800</v>
      </c>
      <c r="E27" s="18">
        <f t="shared" si="2"/>
        <v>642400</v>
      </c>
      <c r="F27" s="18">
        <f t="shared" si="2"/>
        <v>803000</v>
      </c>
      <c r="G27" s="18">
        <f t="shared" si="2"/>
        <v>963600</v>
      </c>
      <c r="H27" s="18">
        <f t="shared" si="2"/>
        <v>1124200</v>
      </c>
      <c r="I27" s="18">
        <f t="shared" si="2"/>
        <v>1284800</v>
      </c>
      <c r="J27" s="18">
        <f t="shared" si="2"/>
        <v>1445400</v>
      </c>
      <c r="K27" s="18">
        <f t="shared" si="2"/>
        <v>1606000</v>
      </c>
      <c r="L27" s="18">
        <f t="shared" si="2"/>
        <v>1766600</v>
      </c>
      <c r="M27" s="18">
        <f t="shared" si="2"/>
        <v>1927200</v>
      </c>
      <c r="N27" s="18">
        <f t="shared" si="2"/>
        <v>2087800</v>
      </c>
      <c r="O27" s="18">
        <f t="shared" si="2"/>
        <v>2248400</v>
      </c>
      <c r="P27" s="18">
        <f t="shared" si="2"/>
        <v>2409000</v>
      </c>
    </row>
    <row r="28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>
      <c r="A29" s="14" t="s">
        <v>76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>
      <c r="A30" s="14" t="s">
        <v>25</v>
      </c>
      <c r="B30" s="18">
        <f>B7*Assumptions!$D2</f>
        <v>32000</v>
      </c>
      <c r="C30" s="18">
        <f>C7*Assumptions!$D2</f>
        <v>64000</v>
      </c>
      <c r="D30" s="18">
        <f>D7*Assumptions!$D2</f>
        <v>96000</v>
      </c>
      <c r="E30" s="18">
        <f>E7*Assumptions!$D2</f>
        <v>128000</v>
      </c>
      <c r="F30" s="18">
        <f>F7*Assumptions!$D2</f>
        <v>160000</v>
      </c>
      <c r="G30" s="18">
        <f>G7*Assumptions!$D2</f>
        <v>192000</v>
      </c>
      <c r="H30" s="18">
        <f>H7*Assumptions!$D2</f>
        <v>224000</v>
      </c>
      <c r="I30" s="18">
        <f>I7*Assumptions!$D2</f>
        <v>256000</v>
      </c>
      <c r="J30" s="18">
        <f>J7*Assumptions!$D2</f>
        <v>288000</v>
      </c>
      <c r="K30" s="18">
        <f>K7*Assumptions!$D2</f>
        <v>320000</v>
      </c>
      <c r="L30" s="18">
        <f>L7*Assumptions!$D2</f>
        <v>352000</v>
      </c>
      <c r="M30" s="18">
        <f>M7*Assumptions!$D2</f>
        <v>384000</v>
      </c>
      <c r="N30" s="18">
        <f>N7*Assumptions!$D2</f>
        <v>416000</v>
      </c>
      <c r="O30" s="18">
        <f>O7*Assumptions!$D2</f>
        <v>448000</v>
      </c>
      <c r="P30" s="18">
        <f>P7*Assumptions!$D2</f>
        <v>480000</v>
      </c>
    </row>
    <row r="31">
      <c r="A31" s="14" t="s">
        <v>26</v>
      </c>
      <c r="B31" s="18">
        <f>B8*Assumptions!$D3</f>
        <v>12000</v>
      </c>
      <c r="C31" s="18">
        <f>C8*Assumptions!$D3</f>
        <v>24000</v>
      </c>
      <c r="D31" s="18">
        <f>D8*Assumptions!$D3</f>
        <v>36000</v>
      </c>
      <c r="E31" s="18">
        <f>E8*Assumptions!$D3</f>
        <v>48000</v>
      </c>
      <c r="F31" s="18">
        <f>F8*Assumptions!$D3</f>
        <v>60000</v>
      </c>
      <c r="G31" s="18">
        <f>G8*Assumptions!$D3</f>
        <v>72000</v>
      </c>
      <c r="H31" s="18">
        <f>H8*Assumptions!$D3</f>
        <v>84000</v>
      </c>
      <c r="I31" s="18">
        <f>I8*Assumptions!$D3</f>
        <v>96000</v>
      </c>
      <c r="J31" s="18">
        <f>J8*Assumptions!$D3</f>
        <v>108000</v>
      </c>
      <c r="K31" s="18">
        <f>K8*Assumptions!$D3</f>
        <v>120000</v>
      </c>
      <c r="L31" s="18">
        <f>L8*Assumptions!$D3</f>
        <v>132000</v>
      </c>
      <c r="M31" s="18">
        <f>M8*Assumptions!$D3</f>
        <v>144000</v>
      </c>
      <c r="N31" s="18">
        <f>N8*Assumptions!$D3</f>
        <v>156000</v>
      </c>
      <c r="O31" s="18">
        <f>O8*Assumptions!$D3</f>
        <v>168000</v>
      </c>
      <c r="P31" s="18">
        <f>P8*Assumptions!$D3</f>
        <v>180000</v>
      </c>
    </row>
    <row r="32">
      <c r="A32" s="14" t="s">
        <v>27</v>
      </c>
      <c r="B32" s="18">
        <f>B9*Assumptions!$D4</f>
        <v>19600</v>
      </c>
      <c r="C32" s="18">
        <f>C9*Assumptions!$D4</f>
        <v>39200</v>
      </c>
      <c r="D32" s="18">
        <f>D9*Assumptions!$D4</f>
        <v>58800</v>
      </c>
      <c r="E32" s="18">
        <f>E9*Assumptions!$D4</f>
        <v>78400</v>
      </c>
      <c r="F32" s="18">
        <f>F9*Assumptions!$D4</f>
        <v>98000</v>
      </c>
      <c r="G32" s="18">
        <f>G9*Assumptions!$D4</f>
        <v>117600</v>
      </c>
      <c r="H32" s="18">
        <f>H9*Assumptions!$D4</f>
        <v>137200</v>
      </c>
      <c r="I32" s="18">
        <f>I9*Assumptions!$D4</f>
        <v>156800</v>
      </c>
      <c r="J32" s="18">
        <f>J9*Assumptions!$D4</f>
        <v>176400</v>
      </c>
      <c r="K32" s="18">
        <f>K9*Assumptions!$D4</f>
        <v>196000</v>
      </c>
      <c r="L32" s="18">
        <f>L9*Assumptions!$D4</f>
        <v>215600</v>
      </c>
      <c r="M32" s="18">
        <f>M9*Assumptions!$D4</f>
        <v>235200</v>
      </c>
      <c r="N32" s="18">
        <f>N9*Assumptions!$D4</f>
        <v>254800</v>
      </c>
      <c r="O32" s="18">
        <f>O9*Assumptions!$D4</f>
        <v>274400</v>
      </c>
      <c r="P32" s="18">
        <f>P9*Assumptions!$D4</f>
        <v>294000</v>
      </c>
    </row>
    <row r="33">
      <c r="A33" s="14" t="s">
        <v>28</v>
      </c>
      <c r="B33" s="18">
        <f>B10*Assumptions!$D5</f>
        <v>12000</v>
      </c>
      <c r="C33" s="18">
        <f>C10*Assumptions!$D5</f>
        <v>24000</v>
      </c>
      <c r="D33" s="18">
        <f>D10*Assumptions!$D5</f>
        <v>36000</v>
      </c>
      <c r="E33" s="18">
        <f>E10*Assumptions!$D5</f>
        <v>48000</v>
      </c>
      <c r="F33" s="18">
        <f>F10*Assumptions!$D5</f>
        <v>60000</v>
      </c>
      <c r="G33" s="18">
        <f>G10*Assumptions!$D5</f>
        <v>72000</v>
      </c>
      <c r="H33" s="18">
        <f>H10*Assumptions!$D5</f>
        <v>84000</v>
      </c>
      <c r="I33" s="18">
        <f>I10*Assumptions!$D5</f>
        <v>96000</v>
      </c>
      <c r="J33" s="18">
        <f>J10*Assumptions!$D5</f>
        <v>108000</v>
      </c>
      <c r="K33" s="18">
        <f>K10*Assumptions!$D5</f>
        <v>120000</v>
      </c>
      <c r="L33" s="18">
        <f>L10*Assumptions!$D5</f>
        <v>132000</v>
      </c>
      <c r="M33" s="18">
        <f>M10*Assumptions!$D5</f>
        <v>144000</v>
      </c>
      <c r="N33" s="18">
        <f>N10*Assumptions!$D5</f>
        <v>156000</v>
      </c>
      <c r="O33" s="18">
        <f>O10*Assumptions!$D5</f>
        <v>168000</v>
      </c>
      <c r="P33" s="18">
        <f>P10*Assumptions!$D5</f>
        <v>180000</v>
      </c>
    </row>
    <row r="34">
      <c r="A34" s="14" t="s">
        <v>29</v>
      </c>
      <c r="B34" s="18">
        <f>B11*Assumptions!$D6</f>
        <v>0</v>
      </c>
      <c r="C34" s="18">
        <f>C11*Assumptions!$D6</f>
        <v>0</v>
      </c>
      <c r="D34" s="18">
        <f>D11*Assumptions!$D6</f>
        <v>0</v>
      </c>
      <c r="E34" s="18">
        <f>E11*Assumptions!$D6</f>
        <v>0</v>
      </c>
      <c r="F34" s="18">
        <f>F11*Assumptions!$D6</f>
        <v>0</v>
      </c>
      <c r="G34" s="18">
        <f>G11*Assumptions!$D6</f>
        <v>0</v>
      </c>
      <c r="H34" s="18">
        <f>H11*Assumptions!$D6</f>
        <v>0</v>
      </c>
      <c r="I34" s="18">
        <f>I11*Assumptions!$D6</f>
        <v>0</v>
      </c>
      <c r="J34" s="18">
        <f>J11*Assumptions!$D6</f>
        <v>0</v>
      </c>
      <c r="K34" s="18">
        <f>K11*Assumptions!$D6</f>
        <v>0</v>
      </c>
      <c r="L34" s="18">
        <f>L11*Assumptions!$D6</f>
        <v>0</v>
      </c>
      <c r="M34" s="18">
        <f>M11*Assumptions!$D6</f>
        <v>0</v>
      </c>
      <c r="N34" s="18">
        <f>N11*Assumptions!$D6</f>
        <v>0</v>
      </c>
      <c r="O34" s="18">
        <f>O11*Assumptions!$D6</f>
        <v>0</v>
      </c>
      <c r="P34" s="18">
        <f>P11*Assumptions!$D6</f>
        <v>0</v>
      </c>
    </row>
    <row r="35">
      <c r="A35" s="14" t="s">
        <v>77</v>
      </c>
      <c r="B35" s="18">
        <f t="shared" ref="B35:P35" si="3">SUM(B30:B34)</f>
        <v>75600</v>
      </c>
      <c r="C35" s="18">
        <f t="shared" si="3"/>
        <v>151200</v>
      </c>
      <c r="D35" s="18">
        <f t="shared" si="3"/>
        <v>226800</v>
      </c>
      <c r="E35" s="18">
        <f t="shared" si="3"/>
        <v>302400</v>
      </c>
      <c r="F35" s="18">
        <f t="shared" si="3"/>
        <v>378000</v>
      </c>
      <c r="G35" s="18">
        <f t="shared" si="3"/>
        <v>453600</v>
      </c>
      <c r="H35" s="18">
        <f t="shared" si="3"/>
        <v>529200</v>
      </c>
      <c r="I35" s="18">
        <f t="shared" si="3"/>
        <v>604800</v>
      </c>
      <c r="J35" s="18">
        <f t="shared" si="3"/>
        <v>680400</v>
      </c>
      <c r="K35" s="18">
        <f t="shared" si="3"/>
        <v>756000</v>
      </c>
      <c r="L35" s="18">
        <f t="shared" si="3"/>
        <v>831600</v>
      </c>
      <c r="M35" s="18">
        <f t="shared" si="3"/>
        <v>907200</v>
      </c>
      <c r="N35" s="18">
        <f t="shared" si="3"/>
        <v>982800</v>
      </c>
      <c r="O35" s="18">
        <f t="shared" si="3"/>
        <v>1058400</v>
      </c>
      <c r="P35" s="18">
        <f t="shared" si="3"/>
        <v>1134000</v>
      </c>
    </row>
    <row r="36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>
      <c r="A37" s="14" t="s">
        <v>78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>
      <c r="A38" s="14" t="s">
        <v>37</v>
      </c>
      <c r="B38" s="18">
        <f>B$2*Assumptions!$C18*Assumptions!$B24</f>
        <v>20000</v>
      </c>
      <c r="C38" s="18">
        <f>C$2*Assumptions!$C18*Assumptions!$B24</f>
        <v>40000</v>
      </c>
      <c r="D38" s="18">
        <f>D$2*Assumptions!$C18*Assumptions!$B24</f>
        <v>60000</v>
      </c>
      <c r="E38" s="18">
        <f>E$2*Assumptions!$C18*Assumptions!$B24</f>
        <v>80000</v>
      </c>
      <c r="F38" s="18">
        <f>F$2*Assumptions!$C18*Assumptions!$B24</f>
        <v>100000</v>
      </c>
      <c r="G38" s="18">
        <f>G$2*Assumptions!$C18*Assumptions!$B24</f>
        <v>120000</v>
      </c>
      <c r="H38" s="18">
        <f>H$2*Assumptions!$C18*Assumptions!$B24</f>
        <v>140000</v>
      </c>
      <c r="I38" s="18">
        <f>I$2*Assumptions!$C18*Assumptions!$B24</f>
        <v>160000</v>
      </c>
      <c r="J38" s="18">
        <f>J$2*Assumptions!$C18*Assumptions!$B24</f>
        <v>180000</v>
      </c>
      <c r="K38" s="18">
        <f>K$2*Assumptions!$C18*Assumptions!$B24</f>
        <v>200000</v>
      </c>
      <c r="L38" s="18">
        <f>L$2*Assumptions!$C18*Assumptions!$B24</f>
        <v>220000</v>
      </c>
      <c r="M38" s="18">
        <f>M$2*Assumptions!$C18*Assumptions!$B24</f>
        <v>240000</v>
      </c>
      <c r="N38" s="18">
        <f>N$2*Assumptions!$C18*Assumptions!$B24</f>
        <v>260000</v>
      </c>
      <c r="O38" s="18">
        <f>O$2*Assumptions!$C18*Assumptions!$B24</f>
        <v>280000</v>
      </c>
      <c r="P38" s="18">
        <f>P$2*Assumptions!$C18*Assumptions!$B24</f>
        <v>300000</v>
      </c>
    </row>
    <row r="39">
      <c r="A39" s="14" t="s">
        <v>38</v>
      </c>
      <c r="B39" s="18">
        <f>B$2*Assumptions!$C19*Assumptions!$B25</f>
        <v>36000</v>
      </c>
      <c r="C39" s="18">
        <f>C$2*Assumptions!$C19*Assumptions!$B25</f>
        <v>72000</v>
      </c>
      <c r="D39" s="18">
        <f>D$2*Assumptions!$C19*Assumptions!$B25</f>
        <v>108000</v>
      </c>
      <c r="E39" s="18">
        <f>E$2*Assumptions!$C19*Assumptions!$B25</f>
        <v>144000</v>
      </c>
      <c r="F39" s="18">
        <f>F$2*Assumptions!$C19*Assumptions!$B25</f>
        <v>180000</v>
      </c>
      <c r="G39" s="18">
        <f>G$2*Assumptions!$C19*Assumptions!$B25</f>
        <v>216000</v>
      </c>
      <c r="H39" s="18">
        <f>H$2*Assumptions!$C19*Assumptions!$B25</f>
        <v>252000</v>
      </c>
      <c r="I39" s="18">
        <f>I$2*Assumptions!$C19*Assumptions!$B25</f>
        <v>288000</v>
      </c>
      <c r="J39" s="18">
        <f>J$2*Assumptions!$C19*Assumptions!$B25</f>
        <v>324000</v>
      </c>
      <c r="K39" s="18">
        <f>K$2*Assumptions!$C19*Assumptions!$B25</f>
        <v>360000</v>
      </c>
      <c r="L39" s="18">
        <f>L$2*Assumptions!$C19*Assumptions!$B25</f>
        <v>396000</v>
      </c>
      <c r="M39" s="18">
        <f>M$2*Assumptions!$C19*Assumptions!$B25</f>
        <v>432000</v>
      </c>
      <c r="N39" s="18">
        <f>N$2*Assumptions!$C19*Assumptions!$B25</f>
        <v>468000</v>
      </c>
      <c r="O39" s="18">
        <f>O$2*Assumptions!$C19*Assumptions!$B25</f>
        <v>504000</v>
      </c>
      <c r="P39" s="18">
        <f>P$2*Assumptions!$C19*Assumptions!$B25</f>
        <v>540000</v>
      </c>
    </row>
    <row r="40">
      <c r="A40" s="14" t="s">
        <v>39</v>
      </c>
      <c r="B40" s="18">
        <f>B$2*Assumptions!$C20*Assumptions!$B26</f>
        <v>25000</v>
      </c>
      <c r="C40" s="18">
        <f>C$2*Assumptions!$C20*Assumptions!$B26</f>
        <v>50000</v>
      </c>
      <c r="D40" s="18">
        <f>D$2*Assumptions!$C20*Assumptions!$B26</f>
        <v>75000</v>
      </c>
      <c r="E40" s="18">
        <f>E$2*Assumptions!$C20*Assumptions!$B26</f>
        <v>100000</v>
      </c>
      <c r="F40" s="18">
        <f>F$2*Assumptions!$C20*Assumptions!$B26</f>
        <v>125000</v>
      </c>
      <c r="G40" s="18">
        <f>G$2*Assumptions!$C20*Assumptions!$B26</f>
        <v>150000</v>
      </c>
      <c r="H40" s="18">
        <f>H$2*Assumptions!$C20*Assumptions!$B26</f>
        <v>175000</v>
      </c>
      <c r="I40" s="18">
        <f>I$2*Assumptions!$C20*Assumptions!$B26</f>
        <v>200000</v>
      </c>
      <c r="J40" s="18">
        <f>J$2*Assumptions!$C20*Assumptions!$B26</f>
        <v>225000</v>
      </c>
      <c r="K40" s="18">
        <f>K$2*Assumptions!$C20*Assumptions!$B26</f>
        <v>250000</v>
      </c>
      <c r="L40" s="18">
        <f>L$2*Assumptions!$C20*Assumptions!$B26</f>
        <v>275000</v>
      </c>
      <c r="M40" s="18">
        <f>M$2*Assumptions!$C20*Assumptions!$B26</f>
        <v>300000</v>
      </c>
      <c r="N40" s="18">
        <f>N$2*Assumptions!$C20*Assumptions!$B26</f>
        <v>325000</v>
      </c>
      <c r="O40" s="18">
        <f>O$2*Assumptions!$C20*Assumptions!$B26</f>
        <v>350000</v>
      </c>
      <c r="P40" s="18">
        <f>P$2*Assumptions!$C20*Assumptions!$B26</f>
        <v>375000</v>
      </c>
    </row>
    <row r="41">
      <c r="A41" s="14" t="s">
        <v>40</v>
      </c>
      <c r="B41" s="18">
        <f>B$2*Assumptions!$C21*Assumptions!$B27</f>
        <v>12000</v>
      </c>
      <c r="C41" s="18">
        <f>C$2*Assumptions!$C21*Assumptions!$B27</f>
        <v>24000</v>
      </c>
      <c r="D41" s="18">
        <f>D$2*Assumptions!$C21*Assumptions!$B27</f>
        <v>36000</v>
      </c>
      <c r="E41" s="18">
        <f>E$2*Assumptions!$C21*Assumptions!$B27</f>
        <v>48000</v>
      </c>
      <c r="F41" s="18">
        <f>F$2*Assumptions!$C21*Assumptions!$B27</f>
        <v>60000</v>
      </c>
      <c r="G41" s="18">
        <f>G$2*Assumptions!$C21*Assumptions!$B27</f>
        <v>72000</v>
      </c>
      <c r="H41" s="18">
        <f>H$2*Assumptions!$C21*Assumptions!$B27</f>
        <v>84000</v>
      </c>
      <c r="I41" s="18">
        <f>I$2*Assumptions!$C21*Assumptions!$B27</f>
        <v>96000</v>
      </c>
      <c r="J41" s="18">
        <f>J$2*Assumptions!$C21*Assumptions!$B27</f>
        <v>108000</v>
      </c>
      <c r="K41" s="18">
        <f>K$2*Assumptions!$C21*Assumptions!$B27</f>
        <v>120000</v>
      </c>
      <c r="L41" s="18">
        <f>L$2*Assumptions!$C21*Assumptions!$B27</f>
        <v>132000</v>
      </c>
      <c r="M41" s="18">
        <f>M$2*Assumptions!$C21*Assumptions!$B27</f>
        <v>144000</v>
      </c>
      <c r="N41" s="18">
        <f>N$2*Assumptions!$C21*Assumptions!$B27</f>
        <v>156000</v>
      </c>
      <c r="O41" s="18">
        <f>O$2*Assumptions!$C21*Assumptions!$B27</f>
        <v>168000</v>
      </c>
      <c r="P41" s="18">
        <f>P$2*Assumptions!$C21*Assumptions!$B27</f>
        <v>180000</v>
      </c>
    </row>
    <row r="42">
      <c r="A42" s="14" t="s">
        <v>79</v>
      </c>
      <c r="B42" s="18">
        <f t="shared" ref="B42:P42" si="4">SUM(B38:B41)</f>
        <v>93000</v>
      </c>
      <c r="C42" s="18">
        <f t="shared" si="4"/>
        <v>186000</v>
      </c>
      <c r="D42" s="18">
        <f t="shared" si="4"/>
        <v>279000</v>
      </c>
      <c r="E42" s="18">
        <f t="shared" si="4"/>
        <v>372000</v>
      </c>
      <c r="F42" s="18">
        <f t="shared" si="4"/>
        <v>465000</v>
      </c>
      <c r="G42" s="18">
        <f t="shared" si="4"/>
        <v>558000</v>
      </c>
      <c r="H42" s="18">
        <f t="shared" si="4"/>
        <v>651000</v>
      </c>
      <c r="I42" s="18">
        <f t="shared" si="4"/>
        <v>744000</v>
      </c>
      <c r="J42" s="18">
        <f t="shared" si="4"/>
        <v>837000</v>
      </c>
      <c r="K42" s="18">
        <f t="shared" si="4"/>
        <v>930000</v>
      </c>
      <c r="L42" s="18">
        <f t="shared" si="4"/>
        <v>1023000</v>
      </c>
      <c r="M42" s="18">
        <f t="shared" si="4"/>
        <v>1116000</v>
      </c>
      <c r="N42" s="18">
        <f t="shared" si="4"/>
        <v>1209000</v>
      </c>
      <c r="O42" s="18">
        <f t="shared" si="4"/>
        <v>1302000</v>
      </c>
      <c r="P42" s="18">
        <f t="shared" si="4"/>
        <v>1395000</v>
      </c>
    </row>
    <row r="43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>
      <c r="A44" s="14" t="s">
        <v>42</v>
      </c>
      <c r="B44" s="18">
        <f>B4*Assumptions!$B29</f>
        <v>260000</v>
      </c>
      <c r="C44" s="18">
        <f>C4*Assumptions!$B29</f>
        <v>520000</v>
      </c>
      <c r="D44" s="18">
        <f>D4*Assumptions!$B29</f>
        <v>780000</v>
      </c>
      <c r="E44" s="18">
        <f>E4*Assumptions!$B29</f>
        <v>1040000</v>
      </c>
      <c r="F44" s="18">
        <f>F4*Assumptions!$B29</f>
        <v>1300000</v>
      </c>
      <c r="G44" s="18">
        <f>G4*Assumptions!$B29</f>
        <v>1560000</v>
      </c>
      <c r="H44" s="18">
        <f>H4*Assumptions!$B29</f>
        <v>1820000</v>
      </c>
      <c r="I44" s="18">
        <f>I4*Assumptions!$B29</f>
        <v>2080000</v>
      </c>
      <c r="J44" s="18">
        <f>J4*Assumptions!$B29</f>
        <v>2340000</v>
      </c>
      <c r="K44" s="18">
        <f>K4*Assumptions!$B29</f>
        <v>2600000</v>
      </c>
      <c r="L44" s="18">
        <f>L4*Assumptions!$B29</f>
        <v>2860000</v>
      </c>
      <c r="M44" s="18">
        <f>M4*Assumptions!$B29</f>
        <v>3120000</v>
      </c>
      <c r="N44" s="18">
        <f>N4*Assumptions!$B29</f>
        <v>3380000</v>
      </c>
      <c r="O44" s="18">
        <f>O4*Assumptions!$B29</f>
        <v>3640000</v>
      </c>
      <c r="P44" s="18">
        <f>P4*Assumptions!$B29</f>
        <v>3900000</v>
      </c>
    </row>
    <row r="4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>
      <c r="A46" s="14" t="s">
        <v>43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>
      <c r="A47" s="14" t="s">
        <v>44</v>
      </c>
      <c r="B47" s="18">
        <f>B$2*Assumptions!$C32</f>
        <v>45000</v>
      </c>
      <c r="C47" s="18">
        <f>C$2*Assumptions!$C32</f>
        <v>90000</v>
      </c>
      <c r="D47" s="18">
        <f>D$2*Assumptions!$C32</f>
        <v>135000</v>
      </c>
      <c r="E47" s="18">
        <f>E$2*Assumptions!$C32</f>
        <v>180000</v>
      </c>
      <c r="F47" s="18">
        <f>F$2*Assumptions!$C32</f>
        <v>225000</v>
      </c>
      <c r="G47" s="18">
        <f>G$2*Assumptions!$C32</f>
        <v>270000</v>
      </c>
      <c r="H47" s="18">
        <f>H$2*Assumptions!$C32</f>
        <v>315000</v>
      </c>
      <c r="I47" s="18">
        <f>I$2*Assumptions!$C32</f>
        <v>360000</v>
      </c>
      <c r="J47" s="18">
        <f>J$2*Assumptions!$C32</f>
        <v>405000</v>
      </c>
      <c r="K47" s="18">
        <f>K$2*Assumptions!$C32</f>
        <v>450000</v>
      </c>
      <c r="L47" s="18">
        <f>L$2*Assumptions!$C32</f>
        <v>495000</v>
      </c>
      <c r="M47" s="18">
        <f>M$2*Assumptions!$C32</f>
        <v>540000</v>
      </c>
      <c r="N47" s="18">
        <f>N$2*Assumptions!$C32</f>
        <v>585000</v>
      </c>
      <c r="O47" s="18">
        <f>O$2*Assumptions!$C32</f>
        <v>630000</v>
      </c>
      <c r="P47" s="18">
        <f>P$2*Assumptions!$C32</f>
        <v>675000</v>
      </c>
    </row>
    <row r="48">
      <c r="A48" s="14" t="s">
        <v>45</v>
      </c>
      <c r="B48" s="18">
        <f>B$2*Assumptions!$C33</f>
        <v>20000</v>
      </c>
      <c r="C48" s="18">
        <f>C$2*Assumptions!$C33</f>
        <v>40000</v>
      </c>
      <c r="D48" s="18">
        <f>D$2*Assumptions!$C33</f>
        <v>60000</v>
      </c>
      <c r="E48" s="18">
        <f>E$2*Assumptions!$C33</f>
        <v>80000</v>
      </c>
      <c r="F48" s="18">
        <f>F$2*Assumptions!$C33</f>
        <v>100000</v>
      </c>
      <c r="G48" s="18">
        <f>G$2*Assumptions!$C33</f>
        <v>120000</v>
      </c>
      <c r="H48" s="18">
        <f>H$2*Assumptions!$C33</f>
        <v>140000</v>
      </c>
      <c r="I48" s="18">
        <f>I$2*Assumptions!$C33</f>
        <v>160000</v>
      </c>
      <c r="J48" s="18">
        <f>J$2*Assumptions!$C33</f>
        <v>180000</v>
      </c>
      <c r="K48" s="18">
        <f>K$2*Assumptions!$C33</f>
        <v>200000</v>
      </c>
      <c r="L48" s="18">
        <f>L$2*Assumptions!$C33</f>
        <v>220000</v>
      </c>
      <c r="M48" s="18">
        <f>M$2*Assumptions!$C33</f>
        <v>240000</v>
      </c>
      <c r="N48" s="18">
        <f>N$2*Assumptions!$C33</f>
        <v>260000</v>
      </c>
      <c r="O48" s="18">
        <f>O$2*Assumptions!$C33</f>
        <v>280000</v>
      </c>
      <c r="P48" s="18">
        <f>P$2*Assumptions!$C33</f>
        <v>300000</v>
      </c>
    </row>
    <row r="49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>
      <c r="A50" s="14" t="s">
        <v>80</v>
      </c>
      <c r="B50" s="18">
        <f t="shared" ref="B50:P50" si="5">B48+B47+B44+B42+B35+B27</f>
        <v>654200</v>
      </c>
      <c r="C50" s="18">
        <f t="shared" si="5"/>
        <v>1308400</v>
      </c>
      <c r="D50" s="18">
        <f t="shared" si="5"/>
        <v>1962600</v>
      </c>
      <c r="E50" s="18">
        <f t="shared" si="5"/>
        <v>2616800</v>
      </c>
      <c r="F50" s="18">
        <f t="shared" si="5"/>
        <v>3271000</v>
      </c>
      <c r="G50" s="18">
        <f t="shared" si="5"/>
        <v>3925200</v>
      </c>
      <c r="H50" s="18">
        <f t="shared" si="5"/>
        <v>4579400</v>
      </c>
      <c r="I50" s="18">
        <f t="shared" si="5"/>
        <v>5233600</v>
      </c>
      <c r="J50" s="18">
        <f t="shared" si="5"/>
        <v>5887800</v>
      </c>
      <c r="K50" s="18">
        <f t="shared" si="5"/>
        <v>6542000</v>
      </c>
      <c r="L50" s="18">
        <f t="shared" si="5"/>
        <v>7196200</v>
      </c>
      <c r="M50" s="18">
        <f t="shared" si="5"/>
        <v>7850400</v>
      </c>
      <c r="N50" s="18">
        <f t="shared" si="5"/>
        <v>8504600</v>
      </c>
      <c r="O50" s="18">
        <f t="shared" si="5"/>
        <v>9158800</v>
      </c>
      <c r="P50" s="18">
        <f t="shared" si="5"/>
        <v>9813000</v>
      </c>
    </row>
    <row r="5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>
      <c r="A52" s="14" t="s">
        <v>81</v>
      </c>
      <c r="B52" s="18">
        <f t="shared" ref="B52:P52" si="6">B19-B50</f>
        <v>61800</v>
      </c>
      <c r="C52" s="18">
        <f t="shared" si="6"/>
        <v>123600</v>
      </c>
      <c r="D52" s="18">
        <f t="shared" si="6"/>
        <v>185400</v>
      </c>
      <c r="E52" s="18">
        <f t="shared" si="6"/>
        <v>247200</v>
      </c>
      <c r="F52" s="18">
        <f t="shared" si="6"/>
        <v>309000</v>
      </c>
      <c r="G52" s="18">
        <f t="shared" si="6"/>
        <v>370800</v>
      </c>
      <c r="H52" s="18">
        <f t="shared" si="6"/>
        <v>432600</v>
      </c>
      <c r="I52" s="18">
        <f t="shared" si="6"/>
        <v>494400</v>
      </c>
      <c r="J52" s="18">
        <f t="shared" si="6"/>
        <v>556200</v>
      </c>
      <c r="K52" s="18">
        <f t="shared" si="6"/>
        <v>618000</v>
      </c>
      <c r="L52" s="18">
        <f t="shared" si="6"/>
        <v>679800</v>
      </c>
      <c r="M52" s="18">
        <f t="shared" si="6"/>
        <v>741600</v>
      </c>
      <c r="N52" s="18">
        <f t="shared" si="6"/>
        <v>803400</v>
      </c>
      <c r="O52" s="18">
        <f t="shared" si="6"/>
        <v>865200</v>
      </c>
      <c r="P52" s="18">
        <f t="shared" si="6"/>
        <v>927000</v>
      </c>
    </row>
    <row r="53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  <row r="1001"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</row>
    <row r="1002"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</row>
    <row r="1003"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</row>
    <row r="1004"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</row>
    <row r="1005"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</row>
    <row r="1006"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</row>
    <row r="1007"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16" width="9.0"/>
  </cols>
  <sheetData>
    <row r="1">
      <c r="B1" s="16" t="s">
        <v>52</v>
      </c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61</v>
      </c>
      <c r="L1" s="16" t="s">
        <v>62</v>
      </c>
      <c r="M1" s="16" t="s">
        <v>63</v>
      </c>
      <c r="N1" s="16" t="s">
        <v>64</v>
      </c>
      <c r="O1" s="16" t="s">
        <v>65</v>
      </c>
      <c r="P1" s="16" t="s">
        <v>66</v>
      </c>
    </row>
    <row r="2">
      <c r="A2" s="14" t="s">
        <v>69</v>
      </c>
      <c r="B2" s="18">
        <f>'Calcs-1'!B5</f>
        <v>0</v>
      </c>
      <c r="C2" s="18">
        <f>'Calcs-1'!C5</f>
        <v>1</v>
      </c>
      <c r="D2" s="18">
        <f>'Calcs-1'!D5</f>
        <v>1</v>
      </c>
      <c r="E2" s="18">
        <f>'Calcs-1'!E5</f>
        <v>2</v>
      </c>
      <c r="F2" s="18">
        <f>'Calcs-1'!F5</f>
        <v>2</v>
      </c>
      <c r="G2" s="18">
        <f>'Calcs-1'!G5</f>
        <v>3</v>
      </c>
      <c r="H2" s="18">
        <f>'Calcs-1'!H5</f>
        <v>3</v>
      </c>
      <c r="I2" s="18">
        <f>'Calcs-1'!I5</f>
        <v>4</v>
      </c>
      <c r="J2" s="18">
        <f>'Calcs-1'!J5</f>
        <v>4</v>
      </c>
      <c r="K2" s="18">
        <f>'Calcs-1'!K5</f>
        <v>5</v>
      </c>
      <c r="L2" s="18">
        <f>'Calcs-1'!L5</f>
        <v>5</v>
      </c>
      <c r="M2" s="18">
        <f>'Calcs-1'!M5</f>
        <v>6</v>
      </c>
      <c r="N2" s="18">
        <f>'Calcs-1'!N5</f>
        <v>6</v>
      </c>
      <c r="O2" s="18">
        <f>'Calcs-1'!O5</f>
        <v>7</v>
      </c>
      <c r="P2" s="18">
        <f>'Calcs-1'!P5</f>
        <v>7</v>
      </c>
      <c r="Q2" s="18" t="str">
        <f>'Calcs-1'!Q5</f>
        <v/>
      </c>
    </row>
    <row r="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>
      <c r="A4" s="14" t="s">
        <v>70</v>
      </c>
      <c r="B4" s="18">
        <f>B2*Assumptions!$D8</f>
        <v>0</v>
      </c>
      <c r="C4" s="18">
        <f>C2*Assumptions!$D8</f>
        <v>5000</v>
      </c>
      <c r="D4" s="18">
        <f>D2*Assumptions!$D8</f>
        <v>5000</v>
      </c>
      <c r="E4" s="18">
        <f>E2*Assumptions!$D8</f>
        <v>10000</v>
      </c>
      <c r="F4" s="18">
        <f>F2*Assumptions!$D8</f>
        <v>10000</v>
      </c>
      <c r="G4" s="18">
        <f>G2*Assumptions!$D8</f>
        <v>15000</v>
      </c>
      <c r="H4" s="18">
        <f>H2*Assumptions!$D8</f>
        <v>15000</v>
      </c>
      <c r="I4" s="18">
        <f>I2*Assumptions!$D8</f>
        <v>20000</v>
      </c>
      <c r="J4" s="18">
        <f>J2*Assumptions!$D8</f>
        <v>20000</v>
      </c>
      <c r="K4" s="18">
        <f>K2*Assumptions!$D8</f>
        <v>25000</v>
      </c>
      <c r="L4" s="18">
        <f>L2*Assumptions!$D8</f>
        <v>25000</v>
      </c>
      <c r="M4" s="18">
        <f>M2*Assumptions!$D8</f>
        <v>30000</v>
      </c>
      <c r="N4" s="18">
        <f>N2*Assumptions!$D8</f>
        <v>30000</v>
      </c>
      <c r="O4" s="18">
        <f>O2*Assumptions!$D8</f>
        <v>35000</v>
      </c>
      <c r="P4" s="18">
        <f>P2*Assumptions!$D8</f>
        <v>35000</v>
      </c>
    </row>
    <row r="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>
      <c r="A6" s="14" t="s">
        <v>71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>
      <c r="A7" s="14" t="s">
        <v>25</v>
      </c>
      <c r="B7" s="18">
        <f>B$4*Assumptions!$D11</f>
        <v>0</v>
      </c>
      <c r="C7" s="18">
        <f>C$4*Assumptions!$D11</f>
        <v>6000</v>
      </c>
      <c r="D7" s="18">
        <f>D$4*Assumptions!$D11</f>
        <v>6000</v>
      </c>
      <c r="E7" s="18">
        <f>E$4*Assumptions!$D11</f>
        <v>12000</v>
      </c>
      <c r="F7" s="18">
        <f>F$4*Assumptions!$D11</f>
        <v>12000</v>
      </c>
      <c r="G7" s="18">
        <f>G$4*Assumptions!$D11</f>
        <v>18000</v>
      </c>
      <c r="H7" s="18">
        <f>H$4*Assumptions!$D11</f>
        <v>18000</v>
      </c>
      <c r="I7" s="18">
        <f>I$4*Assumptions!$D11</f>
        <v>24000</v>
      </c>
      <c r="J7" s="18">
        <f>J$4*Assumptions!$D11</f>
        <v>24000</v>
      </c>
      <c r="K7" s="18">
        <f>K$4*Assumptions!$D11</f>
        <v>30000</v>
      </c>
      <c r="L7" s="18">
        <f>L$4*Assumptions!$D11</f>
        <v>30000</v>
      </c>
      <c r="M7" s="18">
        <f>M$4*Assumptions!$D11</f>
        <v>36000</v>
      </c>
      <c r="N7" s="18">
        <f>N$4*Assumptions!$D11</f>
        <v>36000</v>
      </c>
      <c r="O7" s="18">
        <f>O$4*Assumptions!$D11</f>
        <v>42000</v>
      </c>
      <c r="P7" s="18">
        <f>P$4*Assumptions!$D11</f>
        <v>42000</v>
      </c>
      <c r="Q7" s="18"/>
    </row>
    <row r="8">
      <c r="A8" s="14" t="s">
        <v>26</v>
      </c>
      <c r="B8" s="18">
        <f>B$4*Assumptions!$D12</f>
        <v>0</v>
      </c>
      <c r="C8" s="18">
        <f>C$4*Assumptions!$D12</f>
        <v>3500</v>
      </c>
      <c r="D8" s="18">
        <f>D$4*Assumptions!$D12</f>
        <v>3500</v>
      </c>
      <c r="E8" s="18">
        <f>E$4*Assumptions!$D12</f>
        <v>7000</v>
      </c>
      <c r="F8" s="18">
        <f>F$4*Assumptions!$D12</f>
        <v>7000</v>
      </c>
      <c r="G8" s="18">
        <f>G$4*Assumptions!$D12</f>
        <v>10500</v>
      </c>
      <c r="H8" s="18">
        <f>H$4*Assumptions!$D12</f>
        <v>10500</v>
      </c>
      <c r="I8" s="18">
        <f>I$4*Assumptions!$D12</f>
        <v>14000</v>
      </c>
      <c r="J8" s="18">
        <f>J$4*Assumptions!$D12</f>
        <v>14000</v>
      </c>
      <c r="K8" s="18">
        <f>K$4*Assumptions!$D12</f>
        <v>17500</v>
      </c>
      <c r="L8" s="18">
        <f>L$4*Assumptions!$D12</f>
        <v>17500</v>
      </c>
      <c r="M8" s="18">
        <f>M$4*Assumptions!$D12</f>
        <v>21000</v>
      </c>
      <c r="N8" s="18">
        <f>N$4*Assumptions!$D12</f>
        <v>21000</v>
      </c>
      <c r="O8" s="18">
        <f>O$4*Assumptions!$D12</f>
        <v>24500</v>
      </c>
      <c r="P8" s="18">
        <f>P$4*Assumptions!$D12</f>
        <v>24500</v>
      </c>
      <c r="Q8" s="18"/>
    </row>
    <row r="9">
      <c r="A9" s="14" t="s">
        <v>27</v>
      </c>
      <c r="B9" s="18">
        <f>B$4*Assumptions!$D13</f>
        <v>0</v>
      </c>
      <c r="C9" s="18">
        <f>C$4*Assumptions!$D13</f>
        <v>4500</v>
      </c>
      <c r="D9" s="18">
        <f>D$4*Assumptions!$D13</f>
        <v>4500</v>
      </c>
      <c r="E9" s="18">
        <f>E$4*Assumptions!$D13</f>
        <v>9000</v>
      </c>
      <c r="F9" s="18">
        <f>F$4*Assumptions!$D13</f>
        <v>9000</v>
      </c>
      <c r="G9" s="18">
        <f>G$4*Assumptions!$D13</f>
        <v>13500</v>
      </c>
      <c r="H9" s="18">
        <f>H$4*Assumptions!$D13</f>
        <v>13500</v>
      </c>
      <c r="I9" s="18">
        <f>I$4*Assumptions!$D13</f>
        <v>18000</v>
      </c>
      <c r="J9" s="18">
        <f>J$4*Assumptions!$D13</f>
        <v>18000</v>
      </c>
      <c r="K9" s="18">
        <f>K$4*Assumptions!$D13</f>
        <v>22500</v>
      </c>
      <c r="L9" s="18">
        <f>L$4*Assumptions!$D13</f>
        <v>22500</v>
      </c>
      <c r="M9" s="18">
        <f>M$4*Assumptions!$D13</f>
        <v>27000</v>
      </c>
      <c r="N9" s="18">
        <f>N$4*Assumptions!$D13</f>
        <v>27000</v>
      </c>
      <c r="O9" s="18">
        <f>O$4*Assumptions!$D13</f>
        <v>31500</v>
      </c>
      <c r="P9" s="18">
        <f>P$4*Assumptions!$D13</f>
        <v>31500</v>
      </c>
      <c r="Q9" s="18"/>
    </row>
    <row r="10">
      <c r="A10" s="14" t="s">
        <v>28</v>
      </c>
      <c r="B10" s="18">
        <f>B$4*Assumptions!$D14</f>
        <v>0</v>
      </c>
      <c r="C10" s="18">
        <f>C$4*Assumptions!$D14</f>
        <v>3000</v>
      </c>
      <c r="D10" s="18">
        <f>D$4*Assumptions!$D14</f>
        <v>3000</v>
      </c>
      <c r="E10" s="18">
        <f>E$4*Assumptions!$D14</f>
        <v>6000</v>
      </c>
      <c r="F10" s="18">
        <f>F$4*Assumptions!$D14</f>
        <v>6000</v>
      </c>
      <c r="G10" s="18">
        <f>G$4*Assumptions!$D14</f>
        <v>9000</v>
      </c>
      <c r="H10" s="18">
        <f>H$4*Assumptions!$D14</f>
        <v>9000</v>
      </c>
      <c r="I10" s="18">
        <f>I$4*Assumptions!$D14</f>
        <v>12000</v>
      </c>
      <c r="J10" s="18">
        <f>J$4*Assumptions!$D14</f>
        <v>12000</v>
      </c>
      <c r="K10" s="18">
        <f>K$4*Assumptions!$D14</f>
        <v>15000</v>
      </c>
      <c r="L10" s="18">
        <f>L$4*Assumptions!$D14</f>
        <v>15000</v>
      </c>
      <c r="M10" s="18">
        <f>M$4*Assumptions!$D14</f>
        <v>18000</v>
      </c>
      <c r="N10" s="18">
        <f>N$4*Assumptions!$D14</f>
        <v>18000</v>
      </c>
      <c r="O10" s="18">
        <f>O$4*Assumptions!$D14</f>
        <v>21000</v>
      </c>
      <c r="P10" s="18">
        <f>P$4*Assumptions!$D14</f>
        <v>21000</v>
      </c>
      <c r="Q10" s="18"/>
    </row>
    <row r="11">
      <c r="A11" s="14" t="s">
        <v>29</v>
      </c>
      <c r="B11" s="18">
        <f>B$4*Assumptions!$D15</f>
        <v>0</v>
      </c>
      <c r="C11" s="18">
        <f>C$4*Assumptions!$D15</f>
        <v>5000</v>
      </c>
      <c r="D11" s="18">
        <f>D$4*Assumptions!$D15</f>
        <v>5000</v>
      </c>
      <c r="E11" s="18">
        <f>E$4*Assumptions!$D15</f>
        <v>10000</v>
      </c>
      <c r="F11" s="18">
        <f>F$4*Assumptions!$D15</f>
        <v>10000</v>
      </c>
      <c r="G11" s="18">
        <f>G$4*Assumptions!$D15</f>
        <v>15000</v>
      </c>
      <c r="H11" s="18">
        <f>H$4*Assumptions!$D15</f>
        <v>15000</v>
      </c>
      <c r="I11" s="18">
        <f>I$4*Assumptions!$D15</f>
        <v>20000</v>
      </c>
      <c r="J11" s="18">
        <f>J$4*Assumptions!$D15</f>
        <v>20000</v>
      </c>
      <c r="K11" s="18">
        <f>K$4*Assumptions!$D15</f>
        <v>25000</v>
      </c>
      <c r="L11" s="18">
        <f>L$4*Assumptions!$D15</f>
        <v>25000</v>
      </c>
      <c r="M11" s="18">
        <f>M$4*Assumptions!$D15</f>
        <v>30000</v>
      </c>
      <c r="N11" s="18">
        <f>N$4*Assumptions!$D15</f>
        <v>30000</v>
      </c>
      <c r="O11" s="18">
        <f>O$4*Assumptions!$D15</f>
        <v>35000</v>
      </c>
      <c r="P11" s="18">
        <f>P$4*Assumptions!$D15</f>
        <v>35000</v>
      </c>
      <c r="Q11" s="18"/>
    </row>
    <row r="1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>
      <c r="A13" s="14" t="s">
        <v>72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>
      <c r="A14" s="14" t="s">
        <v>25</v>
      </c>
      <c r="B14" s="18">
        <f>B7*Assumptions!$B2</f>
        <v>0</v>
      </c>
      <c r="C14" s="18">
        <f>C7*Assumptions!$B2</f>
        <v>480000</v>
      </c>
      <c r="D14" s="18">
        <f>D7*Assumptions!$B2</f>
        <v>480000</v>
      </c>
      <c r="E14" s="18">
        <f>E7*Assumptions!$B2</f>
        <v>960000</v>
      </c>
      <c r="F14" s="18">
        <f>F7*Assumptions!$B2</f>
        <v>960000</v>
      </c>
      <c r="G14" s="18">
        <f>G7*Assumptions!$B2</f>
        <v>1440000</v>
      </c>
      <c r="H14" s="18">
        <f>H7*Assumptions!$B2</f>
        <v>1440000</v>
      </c>
      <c r="I14" s="18">
        <f>I7*Assumptions!$B2</f>
        <v>1920000</v>
      </c>
      <c r="J14" s="18">
        <f>J7*Assumptions!$B2</f>
        <v>1920000</v>
      </c>
      <c r="K14" s="18">
        <f>K7*Assumptions!$B2</f>
        <v>2400000</v>
      </c>
      <c r="L14" s="18">
        <f>L7*Assumptions!$B2</f>
        <v>2400000</v>
      </c>
      <c r="M14" s="18">
        <f>M7*Assumptions!$B2</f>
        <v>2880000</v>
      </c>
      <c r="N14" s="18">
        <f>N7*Assumptions!$B2</f>
        <v>2880000</v>
      </c>
      <c r="O14" s="18">
        <f>O7*Assumptions!$B2</f>
        <v>3360000</v>
      </c>
      <c r="P14" s="18">
        <f>P7*Assumptions!$B2</f>
        <v>3360000</v>
      </c>
    </row>
    <row r="15">
      <c r="A15" s="14" t="s">
        <v>26</v>
      </c>
      <c r="B15" s="18">
        <f>B8*Assumptions!$B3</f>
        <v>0</v>
      </c>
      <c r="C15" s="18">
        <f>C8*Assumptions!$B3</f>
        <v>175000</v>
      </c>
      <c r="D15" s="18">
        <f>D8*Assumptions!$B3</f>
        <v>175000</v>
      </c>
      <c r="E15" s="18">
        <f>E8*Assumptions!$B3</f>
        <v>350000</v>
      </c>
      <c r="F15" s="18">
        <f>F8*Assumptions!$B3</f>
        <v>350000</v>
      </c>
      <c r="G15" s="18">
        <f>G8*Assumptions!$B3</f>
        <v>525000</v>
      </c>
      <c r="H15" s="18">
        <f>H8*Assumptions!$B3</f>
        <v>525000</v>
      </c>
      <c r="I15" s="18">
        <f>I8*Assumptions!$B3</f>
        <v>700000</v>
      </c>
      <c r="J15" s="18">
        <f>J8*Assumptions!$B3</f>
        <v>700000</v>
      </c>
      <c r="K15" s="18">
        <f>K8*Assumptions!$B3</f>
        <v>875000</v>
      </c>
      <c r="L15" s="18">
        <f>L8*Assumptions!$B3</f>
        <v>875000</v>
      </c>
      <c r="M15" s="18">
        <f>M8*Assumptions!$B3</f>
        <v>1050000</v>
      </c>
      <c r="N15" s="18">
        <f>N8*Assumptions!$B3</f>
        <v>1050000</v>
      </c>
      <c r="O15" s="18">
        <f>O8*Assumptions!$B3</f>
        <v>1225000</v>
      </c>
      <c r="P15" s="18">
        <f>P8*Assumptions!$B3</f>
        <v>1225000</v>
      </c>
    </row>
    <row r="16">
      <c r="A16" s="14" t="s">
        <v>27</v>
      </c>
      <c r="B16" s="18">
        <f>B9*Assumptions!$B4</f>
        <v>0</v>
      </c>
      <c r="C16" s="18">
        <f>C9*Assumptions!$B4</f>
        <v>202500</v>
      </c>
      <c r="D16" s="18">
        <f>D9*Assumptions!$B4</f>
        <v>202500</v>
      </c>
      <c r="E16" s="18">
        <f>E9*Assumptions!$B4</f>
        <v>405000</v>
      </c>
      <c r="F16" s="18">
        <f>F9*Assumptions!$B4</f>
        <v>405000</v>
      </c>
      <c r="G16" s="18">
        <f>G9*Assumptions!$B4</f>
        <v>607500</v>
      </c>
      <c r="H16" s="18">
        <f>H9*Assumptions!$B4</f>
        <v>607500</v>
      </c>
      <c r="I16" s="18">
        <f>I9*Assumptions!$B4</f>
        <v>810000</v>
      </c>
      <c r="J16" s="18">
        <f>J9*Assumptions!$B4</f>
        <v>810000</v>
      </c>
      <c r="K16" s="18">
        <f>K9*Assumptions!$B4</f>
        <v>1012500</v>
      </c>
      <c r="L16" s="18">
        <f>L9*Assumptions!$B4</f>
        <v>1012500</v>
      </c>
      <c r="M16" s="18">
        <f>M9*Assumptions!$B4</f>
        <v>1215000</v>
      </c>
      <c r="N16" s="18">
        <f>N9*Assumptions!$B4</f>
        <v>1215000</v>
      </c>
      <c r="O16" s="18">
        <f>O9*Assumptions!$B4</f>
        <v>1417500</v>
      </c>
      <c r="P16" s="18">
        <f>P9*Assumptions!$B4</f>
        <v>1417500</v>
      </c>
    </row>
    <row r="17">
      <c r="A17" s="14" t="s">
        <v>28</v>
      </c>
      <c r="B17" s="18">
        <f>B10*Assumptions!$B5</f>
        <v>0</v>
      </c>
      <c r="C17" s="18">
        <f>C10*Assumptions!$B5</f>
        <v>120000</v>
      </c>
      <c r="D17" s="18">
        <f>D10*Assumptions!$B5</f>
        <v>120000</v>
      </c>
      <c r="E17" s="18">
        <f>E10*Assumptions!$B5</f>
        <v>240000</v>
      </c>
      <c r="F17" s="18">
        <f>F10*Assumptions!$B5</f>
        <v>240000</v>
      </c>
      <c r="G17" s="18">
        <f>G10*Assumptions!$B5</f>
        <v>360000</v>
      </c>
      <c r="H17" s="18">
        <f>H10*Assumptions!$B5</f>
        <v>360000</v>
      </c>
      <c r="I17" s="18">
        <f>I10*Assumptions!$B5</f>
        <v>480000</v>
      </c>
      <c r="J17" s="18">
        <f>J10*Assumptions!$B5</f>
        <v>480000</v>
      </c>
      <c r="K17" s="18">
        <f>K10*Assumptions!$B5</f>
        <v>600000</v>
      </c>
      <c r="L17" s="18">
        <f>L10*Assumptions!$B5</f>
        <v>600000</v>
      </c>
      <c r="M17" s="18">
        <f>M10*Assumptions!$B5</f>
        <v>720000</v>
      </c>
      <c r="N17" s="18">
        <f>N10*Assumptions!$B5</f>
        <v>720000</v>
      </c>
      <c r="O17" s="18">
        <f>O10*Assumptions!$B5</f>
        <v>840000</v>
      </c>
      <c r="P17" s="18">
        <f>P10*Assumptions!$B5</f>
        <v>840000</v>
      </c>
    </row>
    <row r="18">
      <c r="A18" s="14" t="s">
        <v>29</v>
      </c>
      <c r="B18" s="18">
        <f>B11*Assumptions!$B6</f>
        <v>0</v>
      </c>
      <c r="C18" s="18">
        <f>C11*Assumptions!$B6</f>
        <v>125000</v>
      </c>
      <c r="D18" s="18">
        <f>D11*Assumptions!$B6</f>
        <v>125000</v>
      </c>
      <c r="E18" s="18">
        <f>E11*Assumptions!$B6</f>
        <v>250000</v>
      </c>
      <c r="F18" s="18">
        <f>F11*Assumptions!$B6</f>
        <v>250000</v>
      </c>
      <c r="G18" s="18">
        <f>G11*Assumptions!$B6</f>
        <v>375000</v>
      </c>
      <c r="H18" s="18">
        <f>H11*Assumptions!$B6</f>
        <v>375000</v>
      </c>
      <c r="I18" s="18">
        <f>I11*Assumptions!$B6</f>
        <v>500000</v>
      </c>
      <c r="J18" s="18">
        <f>J11*Assumptions!$B6</f>
        <v>500000</v>
      </c>
      <c r="K18" s="18">
        <f>K11*Assumptions!$B6</f>
        <v>625000</v>
      </c>
      <c r="L18" s="18">
        <f>L11*Assumptions!$B6</f>
        <v>625000</v>
      </c>
      <c r="M18" s="18">
        <f>M11*Assumptions!$B6</f>
        <v>750000</v>
      </c>
      <c r="N18" s="18">
        <f>N11*Assumptions!$B6</f>
        <v>750000</v>
      </c>
      <c r="O18" s="18">
        <f>O11*Assumptions!$B6</f>
        <v>875000</v>
      </c>
      <c r="P18" s="18">
        <f>P11*Assumptions!$B6</f>
        <v>875000</v>
      </c>
    </row>
    <row r="19">
      <c r="A19" s="14" t="s">
        <v>73</v>
      </c>
      <c r="B19" s="18">
        <f t="shared" ref="B19:P19" si="1">SUM(B14:B18)</f>
        <v>0</v>
      </c>
      <c r="C19" s="18">
        <f t="shared" si="1"/>
        <v>1102500</v>
      </c>
      <c r="D19" s="18">
        <f t="shared" si="1"/>
        <v>1102500</v>
      </c>
      <c r="E19" s="18">
        <f t="shared" si="1"/>
        <v>2205000</v>
      </c>
      <c r="F19" s="18">
        <f t="shared" si="1"/>
        <v>2205000</v>
      </c>
      <c r="G19" s="18">
        <f t="shared" si="1"/>
        <v>3307500</v>
      </c>
      <c r="H19" s="18">
        <f t="shared" si="1"/>
        <v>3307500</v>
      </c>
      <c r="I19" s="18">
        <f t="shared" si="1"/>
        <v>4410000</v>
      </c>
      <c r="J19" s="18">
        <f t="shared" si="1"/>
        <v>4410000</v>
      </c>
      <c r="K19" s="18">
        <f t="shared" si="1"/>
        <v>5512500</v>
      </c>
      <c r="L19" s="18">
        <f t="shared" si="1"/>
        <v>5512500</v>
      </c>
      <c r="M19" s="18">
        <f t="shared" si="1"/>
        <v>6615000</v>
      </c>
      <c r="N19" s="18">
        <f t="shared" si="1"/>
        <v>6615000</v>
      </c>
      <c r="O19" s="18">
        <f t="shared" si="1"/>
        <v>7717500</v>
      </c>
      <c r="P19" s="18">
        <f t="shared" si="1"/>
        <v>7717500</v>
      </c>
    </row>
    <row r="20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>
      <c r="A21" s="14" t="s">
        <v>74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>
      <c r="A22" s="14" t="s">
        <v>25</v>
      </c>
      <c r="B22" s="18">
        <f>B14*Assumptions!$C2</f>
        <v>0</v>
      </c>
      <c r="C22" s="18">
        <f>C14*Assumptions!$C2</f>
        <v>96000</v>
      </c>
      <c r="D22" s="18">
        <f>D14*Assumptions!$C2</f>
        <v>96000</v>
      </c>
      <c r="E22" s="18">
        <f>E14*Assumptions!$C2</f>
        <v>192000</v>
      </c>
      <c r="F22" s="18">
        <f>F14*Assumptions!$C2</f>
        <v>192000</v>
      </c>
      <c r="G22" s="18">
        <f>G14*Assumptions!$C2</f>
        <v>288000</v>
      </c>
      <c r="H22" s="18">
        <f>H14*Assumptions!$C2</f>
        <v>288000</v>
      </c>
      <c r="I22" s="18">
        <f>I14*Assumptions!$C2</f>
        <v>384000</v>
      </c>
      <c r="J22" s="18">
        <f>J14*Assumptions!$C2</f>
        <v>384000</v>
      </c>
      <c r="K22" s="18">
        <f>K14*Assumptions!$C2</f>
        <v>480000</v>
      </c>
      <c r="L22" s="18">
        <f>L14*Assumptions!$C2</f>
        <v>480000</v>
      </c>
      <c r="M22" s="18">
        <f>M14*Assumptions!$C2</f>
        <v>576000</v>
      </c>
      <c r="N22" s="18">
        <f>N14*Assumptions!$C2</f>
        <v>576000</v>
      </c>
      <c r="O22" s="18">
        <f>O14*Assumptions!$C2</f>
        <v>672000</v>
      </c>
      <c r="P22" s="18">
        <f>P14*Assumptions!$C2</f>
        <v>672000</v>
      </c>
    </row>
    <row r="23">
      <c r="A23" s="14" t="s">
        <v>26</v>
      </c>
      <c r="B23" s="18">
        <f>B15*Assumptions!$C3</f>
        <v>0</v>
      </c>
      <c r="C23" s="18">
        <f>C15*Assumptions!$C3</f>
        <v>36750</v>
      </c>
      <c r="D23" s="18">
        <f>D15*Assumptions!$C3</f>
        <v>36750</v>
      </c>
      <c r="E23" s="18">
        <f>E15*Assumptions!$C3</f>
        <v>73500</v>
      </c>
      <c r="F23" s="18">
        <f>F15*Assumptions!$C3</f>
        <v>73500</v>
      </c>
      <c r="G23" s="18">
        <f>G15*Assumptions!$C3</f>
        <v>110250</v>
      </c>
      <c r="H23" s="18">
        <f>H15*Assumptions!$C3</f>
        <v>110250</v>
      </c>
      <c r="I23" s="18">
        <f>I15*Assumptions!$C3</f>
        <v>147000</v>
      </c>
      <c r="J23" s="18">
        <f>J15*Assumptions!$C3</f>
        <v>147000</v>
      </c>
      <c r="K23" s="18">
        <f>K15*Assumptions!$C3</f>
        <v>183750</v>
      </c>
      <c r="L23" s="18">
        <f>L15*Assumptions!$C3</f>
        <v>183750</v>
      </c>
      <c r="M23" s="18">
        <f>M15*Assumptions!$C3</f>
        <v>220500</v>
      </c>
      <c r="N23" s="18">
        <f>N15*Assumptions!$C3</f>
        <v>220500</v>
      </c>
      <c r="O23" s="18">
        <f>O15*Assumptions!$C3</f>
        <v>257250</v>
      </c>
      <c r="P23" s="18">
        <f>P15*Assumptions!$C3</f>
        <v>257250</v>
      </c>
    </row>
    <row r="24">
      <c r="A24" s="14" t="s">
        <v>27</v>
      </c>
      <c r="B24" s="18">
        <f>B16*Assumptions!$C4</f>
        <v>0</v>
      </c>
      <c r="C24" s="18">
        <f>C16*Assumptions!$C4</f>
        <v>40500</v>
      </c>
      <c r="D24" s="18">
        <f>D16*Assumptions!$C4</f>
        <v>40500</v>
      </c>
      <c r="E24" s="18">
        <f>E16*Assumptions!$C4</f>
        <v>81000</v>
      </c>
      <c r="F24" s="18">
        <f>F16*Assumptions!$C4</f>
        <v>81000</v>
      </c>
      <c r="G24" s="18">
        <f>G16*Assumptions!$C4</f>
        <v>121500</v>
      </c>
      <c r="H24" s="18">
        <f>H16*Assumptions!$C4</f>
        <v>121500</v>
      </c>
      <c r="I24" s="18">
        <f>I16*Assumptions!$C4</f>
        <v>162000</v>
      </c>
      <c r="J24" s="18">
        <f>J16*Assumptions!$C4</f>
        <v>162000</v>
      </c>
      <c r="K24" s="18">
        <f>K16*Assumptions!$C4</f>
        <v>202500</v>
      </c>
      <c r="L24" s="18">
        <f>L16*Assumptions!$C4</f>
        <v>202500</v>
      </c>
      <c r="M24" s="18">
        <f>M16*Assumptions!$C4</f>
        <v>243000</v>
      </c>
      <c r="N24" s="18">
        <f>N16*Assumptions!$C4</f>
        <v>243000</v>
      </c>
      <c r="O24" s="18">
        <f>O16*Assumptions!$C4</f>
        <v>283500</v>
      </c>
      <c r="P24" s="18">
        <f>P16*Assumptions!$C4</f>
        <v>283500</v>
      </c>
    </row>
    <row r="25">
      <c r="A25" s="14" t="s">
        <v>28</v>
      </c>
      <c r="B25" s="18">
        <f>B17*Assumptions!$C5</f>
        <v>0</v>
      </c>
      <c r="C25" s="18">
        <f>C17*Assumptions!$C5</f>
        <v>21600</v>
      </c>
      <c r="D25" s="18">
        <f>D17*Assumptions!$C5</f>
        <v>21600</v>
      </c>
      <c r="E25" s="18">
        <f>E17*Assumptions!$C5</f>
        <v>43200</v>
      </c>
      <c r="F25" s="18">
        <f>F17*Assumptions!$C5</f>
        <v>43200</v>
      </c>
      <c r="G25" s="18">
        <f>G17*Assumptions!$C5</f>
        <v>64800</v>
      </c>
      <c r="H25" s="18">
        <f>H17*Assumptions!$C5</f>
        <v>64800</v>
      </c>
      <c r="I25" s="18">
        <f>I17*Assumptions!$C5</f>
        <v>86400</v>
      </c>
      <c r="J25" s="18">
        <f>J17*Assumptions!$C5</f>
        <v>86400</v>
      </c>
      <c r="K25" s="18">
        <f>K17*Assumptions!$C5</f>
        <v>108000</v>
      </c>
      <c r="L25" s="18">
        <f>L17*Assumptions!$C5</f>
        <v>108000</v>
      </c>
      <c r="M25" s="18">
        <f>M17*Assumptions!$C5</f>
        <v>129600</v>
      </c>
      <c r="N25" s="18">
        <f>N17*Assumptions!$C5</f>
        <v>129600</v>
      </c>
      <c r="O25" s="18">
        <f>O17*Assumptions!$C5</f>
        <v>151200</v>
      </c>
      <c r="P25" s="18">
        <f>P17*Assumptions!$C5</f>
        <v>151200</v>
      </c>
    </row>
    <row r="26">
      <c r="A26" s="14" t="s">
        <v>29</v>
      </c>
      <c r="B26" s="18">
        <f>B18*Assumptions!$C6</f>
        <v>0</v>
      </c>
      <c r="C26" s="18">
        <f>C18*Assumptions!$C6</f>
        <v>50000</v>
      </c>
      <c r="D26" s="18">
        <f>D18*Assumptions!$C6</f>
        <v>50000</v>
      </c>
      <c r="E26" s="18">
        <f>E18*Assumptions!$C6</f>
        <v>100000</v>
      </c>
      <c r="F26" s="18">
        <f>F18*Assumptions!$C6</f>
        <v>100000</v>
      </c>
      <c r="G26" s="18">
        <f>G18*Assumptions!$C6</f>
        <v>150000</v>
      </c>
      <c r="H26" s="18">
        <f>H18*Assumptions!$C6</f>
        <v>150000</v>
      </c>
      <c r="I26" s="18">
        <f>I18*Assumptions!$C6</f>
        <v>200000</v>
      </c>
      <c r="J26" s="18">
        <f>J18*Assumptions!$C6</f>
        <v>200000</v>
      </c>
      <c r="K26" s="18">
        <f>K18*Assumptions!$C6</f>
        <v>250000</v>
      </c>
      <c r="L26" s="18">
        <f>L18*Assumptions!$C6</f>
        <v>250000</v>
      </c>
      <c r="M26" s="18">
        <f>M18*Assumptions!$C6</f>
        <v>300000</v>
      </c>
      <c r="N26" s="18">
        <f>N18*Assumptions!$C6</f>
        <v>300000</v>
      </c>
      <c r="O26" s="18">
        <f>O18*Assumptions!$C6</f>
        <v>350000</v>
      </c>
      <c r="P26" s="18">
        <f>P18*Assumptions!$C6</f>
        <v>350000</v>
      </c>
    </row>
    <row r="27">
      <c r="A27" s="14" t="s">
        <v>75</v>
      </c>
      <c r="B27" s="18">
        <f t="shared" ref="B27:P27" si="2">SUM(B22:B26)</f>
        <v>0</v>
      </c>
      <c r="C27" s="18">
        <f t="shared" si="2"/>
        <v>244850</v>
      </c>
      <c r="D27" s="18">
        <f t="shared" si="2"/>
        <v>244850</v>
      </c>
      <c r="E27" s="18">
        <f t="shared" si="2"/>
        <v>489700</v>
      </c>
      <c r="F27" s="18">
        <f t="shared" si="2"/>
        <v>489700</v>
      </c>
      <c r="G27" s="18">
        <f t="shared" si="2"/>
        <v>734550</v>
      </c>
      <c r="H27" s="18">
        <f t="shared" si="2"/>
        <v>734550</v>
      </c>
      <c r="I27" s="18">
        <f t="shared" si="2"/>
        <v>979400</v>
      </c>
      <c r="J27" s="18">
        <f t="shared" si="2"/>
        <v>979400</v>
      </c>
      <c r="K27" s="18">
        <f t="shared" si="2"/>
        <v>1224250</v>
      </c>
      <c r="L27" s="18">
        <f t="shared" si="2"/>
        <v>1224250</v>
      </c>
      <c r="M27" s="18">
        <f t="shared" si="2"/>
        <v>1469100</v>
      </c>
      <c r="N27" s="18">
        <f t="shared" si="2"/>
        <v>1469100</v>
      </c>
      <c r="O27" s="18">
        <f t="shared" si="2"/>
        <v>1713950</v>
      </c>
      <c r="P27" s="18">
        <f t="shared" si="2"/>
        <v>1713950</v>
      </c>
    </row>
    <row r="28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>
      <c r="A29" s="14" t="s">
        <v>76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>
      <c r="A30" s="14" t="s">
        <v>25</v>
      </c>
      <c r="B30" s="18">
        <f>B7*Assumptions!$D2</f>
        <v>0</v>
      </c>
      <c r="C30" s="18">
        <f>C7*Assumptions!$D2</f>
        <v>48000</v>
      </c>
      <c r="D30" s="18">
        <f>D7*Assumptions!$D2</f>
        <v>48000</v>
      </c>
      <c r="E30" s="18">
        <f>E7*Assumptions!$D2</f>
        <v>96000</v>
      </c>
      <c r="F30" s="18">
        <f>F7*Assumptions!$D2</f>
        <v>96000</v>
      </c>
      <c r="G30" s="18">
        <f>G7*Assumptions!$D2</f>
        <v>144000</v>
      </c>
      <c r="H30" s="18">
        <f>H7*Assumptions!$D2</f>
        <v>144000</v>
      </c>
      <c r="I30" s="18">
        <f>I7*Assumptions!$D2</f>
        <v>192000</v>
      </c>
      <c r="J30" s="18">
        <f>J7*Assumptions!$D2</f>
        <v>192000</v>
      </c>
      <c r="K30" s="18">
        <f>K7*Assumptions!$D2</f>
        <v>240000</v>
      </c>
      <c r="L30" s="18">
        <f>L7*Assumptions!$D2</f>
        <v>240000</v>
      </c>
      <c r="M30" s="18">
        <f>M7*Assumptions!$D2</f>
        <v>288000</v>
      </c>
      <c r="N30" s="18">
        <f>N7*Assumptions!$D2</f>
        <v>288000</v>
      </c>
      <c r="O30" s="18">
        <f>O7*Assumptions!$D2</f>
        <v>336000</v>
      </c>
      <c r="P30" s="18">
        <f>P7*Assumptions!$D2</f>
        <v>336000</v>
      </c>
    </row>
    <row r="31">
      <c r="A31" s="14" t="s">
        <v>26</v>
      </c>
      <c r="B31" s="18">
        <f>B8*Assumptions!$D3</f>
        <v>0</v>
      </c>
      <c r="C31" s="18">
        <f>C8*Assumptions!$D3</f>
        <v>21000</v>
      </c>
      <c r="D31" s="18">
        <f>D8*Assumptions!$D3</f>
        <v>21000</v>
      </c>
      <c r="E31" s="18">
        <f>E8*Assumptions!$D3</f>
        <v>42000</v>
      </c>
      <c r="F31" s="18">
        <f>F8*Assumptions!$D3</f>
        <v>42000</v>
      </c>
      <c r="G31" s="18">
        <f>G8*Assumptions!$D3</f>
        <v>63000</v>
      </c>
      <c r="H31" s="18">
        <f>H8*Assumptions!$D3</f>
        <v>63000</v>
      </c>
      <c r="I31" s="18">
        <f>I8*Assumptions!$D3</f>
        <v>84000</v>
      </c>
      <c r="J31" s="18">
        <f>J8*Assumptions!$D3</f>
        <v>84000</v>
      </c>
      <c r="K31" s="18">
        <f>K8*Assumptions!$D3</f>
        <v>105000</v>
      </c>
      <c r="L31" s="18">
        <f>L8*Assumptions!$D3</f>
        <v>105000</v>
      </c>
      <c r="M31" s="18">
        <f>M8*Assumptions!$D3</f>
        <v>126000</v>
      </c>
      <c r="N31" s="18">
        <f>N8*Assumptions!$D3</f>
        <v>126000</v>
      </c>
      <c r="O31" s="18">
        <f>O8*Assumptions!$D3</f>
        <v>147000</v>
      </c>
      <c r="P31" s="18">
        <f>P8*Assumptions!$D3</f>
        <v>147000</v>
      </c>
    </row>
    <row r="32">
      <c r="A32" s="14" t="s">
        <v>27</v>
      </c>
      <c r="B32" s="18">
        <f>B9*Assumptions!$D4</f>
        <v>0</v>
      </c>
      <c r="C32" s="18">
        <f>C9*Assumptions!$D4</f>
        <v>31500</v>
      </c>
      <c r="D32" s="18">
        <f>D9*Assumptions!$D4</f>
        <v>31500</v>
      </c>
      <c r="E32" s="18">
        <f>E9*Assumptions!$D4</f>
        <v>63000</v>
      </c>
      <c r="F32" s="18">
        <f>F9*Assumptions!$D4</f>
        <v>63000</v>
      </c>
      <c r="G32" s="18">
        <f>G9*Assumptions!$D4</f>
        <v>94500</v>
      </c>
      <c r="H32" s="18">
        <f>H9*Assumptions!$D4</f>
        <v>94500</v>
      </c>
      <c r="I32" s="18">
        <f>I9*Assumptions!$D4</f>
        <v>126000</v>
      </c>
      <c r="J32" s="18">
        <f>J9*Assumptions!$D4</f>
        <v>126000</v>
      </c>
      <c r="K32" s="18">
        <f>K9*Assumptions!$D4</f>
        <v>157500</v>
      </c>
      <c r="L32" s="18">
        <f>L9*Assumptions!$D4</f>
        <v>157500</v>
      </c>
      <c r="M32" s="18">
        <f>M9*Assumptions!$D4</f>
        <v>189000</v>
      </c>
      <c r="N32" s="18">
        <f>N9*Assumptions!$D4</f>
        <v>189000</v>
      </c>
      <c r="O32" s="18">
        <f>O9*Assumptions!$D4</f>
        <v>220500</v>
      </c>
      <c r="P32" s="18">
        <f>P9*Assumptions!$D4</f>
        <v>220500</v>
      </c>
    </row>
    <row r="33">
      <c r="A33" s="14" t="s">
        <v>28</v>
      </c>
      <c r="B33" s="18">
        <f>B10*Assumptions!$D5</f>
        <v>0</v>
      </c>
      <c r="C33" s="18">
        <f>C10*Assumptions!$D5</f>
        <v>18000</v>
      </c>
      <c r="D33" s="18">
        <f>D10*Assumptions!$D5</f>
        <v>18000</v>
      </c>
      <c r="E33" s="18">
        <f>E10*Assumptions!$D5</f>
        <v>36000</v>
      </c>
      <c r="F33" s="18">
        <f>F10*Assumptions!$D5</f>
        <v>36000</v>
      </c>
      <c r="G33" s="18">
        <f>G10*Assumptions!$D5</f>
        <v>54000</v>
      </c>
      <c r="H33" s="18">
        <f>H10*Assumptions!$D5</f>
        <v>54000</v>
      </c>
      <c r="I33" s="18">
        <f>I10*Assumptions!$D5</f>
        <v>72000</v>
      </c>
      <c r="J33" s="18">
        <f>J10*Assumptions!$D5</f>
        <v>72000</v>
      </c>
      <c r="K33" s="18">
        <f>K10*Assumptions!$D5</f>
        <v>90000</v>
      </c>
      <c r="L33" s="18">
        <f>L10*Assumptions!$D5</f>
        <v>90000</v>
      </c>
      <c r="M33" s="18">
        <f>M10*Assumptions!$D5</f>
        <v>108000</v>
      </c>
      <c r="N33" s="18">
        <f>N10*Assumptions!$D5</f>
        <v>108000</v>
      </c>
      <c r="O33" s="18">
        <f>O10*Assumptions!$D5</f>
        <v>126000</v>
      </c>
      <c r="P33" s="18">
        <f>P10*Assumptions!$D5</f>
        <v>126000</v>
      </c>
    </row>
    <row r="34">
      <c r="A34" s="14" t="s">
        <v>29</v>
      </c>
      <c r="B34" s="18">
        <f>B11*Assumptions!$D6</f>
        <v>0</v>
      </c>
      <c r="C34" s="18">
        <f>C11*Assumptions!$D6</f>
        <v>0</v>
      </c>
      <c r="D34" s="18">
        <f>D11*Assumptions!$D6</f>
        <v>0</v>
      </c>
      <c r="E34" s="18">
        <f>E11*Assumptions!$D6</f>
        <v>0</v>
      </c>
      <c r="F34" s="18">
        <f>F11*Assumptions!$D6</f>
        <v>0</v>
      </c>
      <c r="G34" s="18">
        <f>G11*Assumptions!$D6</f>
        <v>0</v>
      </c>
      <c r="H34" s="18">
        <f>H11*Assumptions!$D6</f>
        <v>0</v>
      </c>
      <c r="I34" s="18">
        <f>I11*Assumptions!$D6</f>
        <v>0</v>
      </c>
      <c r="J34" s="18">
        <f>J11*Assumptions!$D6</f>
        <v>0</v>
      </c>
      <c r="K34" s="18">
        <f>K11*Assumptions!$D6</f>
        <v>0</v>
      </c>
      <c r="L34" s="18">
        <f>L11*Assumptions!$D6</f>
        <v>0</v>
      </c>
      <c r="M34" s="18">
        <f>M11*Assumptions!$D6</f>
        <v>0</v>
      </c>
      <c r="N34" s="18">
        <f>N11*Assumptions!$D6</f>
        <v>0</v>
      </c>
      <c r="O34" s="18">
        <f>O11*Assumptions!$D6</f>
        <v>0</v>
      </c>
      <c r="P34" s="18">
        <f>P11*Assumptions!$D6</f>
        <v>0</v>
      </c>
    </row>
    <row r="35">
      <c r="A35" s="14" t="s">
        <v>77</v>
      </c>
      <c r="B35" s="18">
        <f t="shared" ref="B35:P35" si="3">SUM(B30:B34)</f>
        <v>0</v>
      </c>
      <c r="C35" s="18">
        <f t="shared" si="3"/>
        <v>118500</v>
      </c>
      <c r="D35" s="18">
        <f t="shared" si="3"/>
        <v>118500</v>
      </c>
      <c r="E35" s="18">
        <f t="shared" si="3"/>
        <v>237000</v>
      </c>
      <c r="F35" s="18">
        <f t="shared" si="3"/>
        <v>237000</v>
      </c>
      <c r="G35" s="18">
        <f t="shared" si="3"/>
        <v>355500</v>
      </c>
      <c r="H35" s="18">
        <f t="shared" si="3"/>
        <v>355500</v>
      </c>
      <c r="I35" s="18">
        <f t="shared" si="3"/>
        <v>474000</v>
      </c>
      <c r="J35" s="18">
        <f t="shared" si="3"/>
        <v>474000</v>
      </c>
      <c r="K35" s="18">
        <f t="shared" si="3"/>
        <v>592500</v>
      </c>
      <c r="L35" s="18">
        <f t="shared" si="3"/>
        <v>592500</v>
      </c>
      <c r="M35" s="18">
        <f t="shared" si="3"/>
        <v>711000</v>
      </c>
      <c r="N35" s="18">
        <f t="shared" si="3"/>
        <v>711000</v>
      </c>
      <c r="O35" s="18">
        <f t="shared" si="3"/>
        <v>829500</v>
      </c>
      <c r="P35" s="18">
        <f t="shared" si="3"/>
        <v>829500</v>
      </c>
      <c r="Q35" s="18"/>
    </row>
    <row r="36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>
      <c r="A37" s="14" t="s">
        <v>78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>
      <c r="A38" s="14" t="s">
        <v>37</v>
      </c>
      <c r="B38" s="18">
        <f>B$2*Assumptions!$D18*Assumptions!$B24</f>
        <v>0</v>
      </c>
      <c r="C38" s="18">
        <f>C$2*Assumptions!$D18*Assumptions!$B24</f>
        <v>30000</v>
      </c>
      <c r="D38" s="18">
        <f>D$2*Assumptions!$D18*Assumptions!$B24</f>
        <v>30000</v>
      </c>
      <c r="E38" s="18">
        <f>E$2*Assumptions!$D18*Assumptions!$B24</f>
        <v>60000</v>
      </c>
      <c r="F38" s="18">
        <f>F$2*Assumptions!$D18*Assumptions!$B24</f>
        <v>60000</v>
      </c>
      <c r="G38" s="18">
        <f>G$2*Assumptions!$D18*Assumptions!$B24</f>
        <v>90000</v>
      </c>
      <c r="H38" s="18">
        <f>H$2*Assumptions!$D18*Assumptions!$B24</f>
        <v>90000</v>
      </c>
      <c r="I38" s="18">
        <f>I$2*Assumptions!$D18*Assumptions!$B24</f>
        <v>120000</v>
      </c>
      <c r="J38" s="18">
        <f>J$2*Assumptions!$D18*Assumptions!$B24</f>
        <v>120000</v>
      </c>
      <c r="K38" s="18">
        <f>K$2*Assumptions!$D18*Assumptions!$B24</f>
        <v>150000</v>
      </c>
      <c r="L38" s="18">
        <f>L$2*Assumptions!$D18*Assumptions!$B24</f>
        <v>150000</v>
      </c>
      <c r="M38" s="18">
        <f>M$2*Assumptions!$D18*Assumptions!$B24</f>
        <v>180000</v>
      </c>
      <c r="N38" s="18">
        <f>N$2*Assumptions!$D18*Assumptions!$B24</f>
        <v>180000</v>
      </c>
      <c r="O38" s="18">
        <f>O$2*Assumptions!$D18*Assumptions!$B24</f>
        <v>210000</v>
      </c>
      <c r="P38" s="18">
        <f>P$2*Assumptions!$D18*Assumptions!$B24</f>
        <v>210000</v>
      </c>
    </row>
    <row r="39">
      <c r="A39" s="14" t="s">
        <v>38</v>
      </c>
      <c r="B39" s="18">
        <f>B$2*Assumptions!$D19*Assumptions!$B25</f>
        <v>0</v>
      </c>
      <c r="C39" s="18">
        <f>C$2*Assumptions!$D19*Assumptions!$B25</f>
        <v>54000</v>
      </c>
      <c r="D39" s="18">
        <f>D$2*Assumptions!$D19*Assumptions!$B25</f>
        <v>54000</v>
      </c>
      <c r="E39" s="18">
        <f>E$2*Assumptions!$D19*Assumptions!$B25</f>
        <v>108000</v>
      </c>
      <c r="F39" s="18">
        <f>F$2*Assumptions!$D19*Assumptions!$B25</f>
        <v>108000</v>
      </c>
      <c r="G39" s="18">
        <f>G$2*Assumptions!$D19*Assumptions!$B25</f>
        <v>162000</v>
      </c>
      <c r="H39" s="18">
        <f>H$2*Assumptions!$D19*Assumptions!$B25</f>
        <v>162000</v>
      </c>
      <c r="I39" s="18">
        <f>I$2*Assumptions!$D19*Assumptions!$B25</f>
        <v>216000</v>
      </c>
      <c r="J39" s="18">
        <f>J$2*Assumptions!$D19*Assumptions!$B25</f>
        <v>216000</v>
      </c>
      <c r="K39" s="18">
        <f>K$2*Assumptions!$D19*Assumptions!$B25</f>
        <v>270000</v>
      </c>
      <c r="L39" s="18">
        <f>L$2*Assumptions!$D19*Assumptions!$B25</f>
        <v>270000</v>
      </c>
      <c r="M39" s="18">
        <f>M$2*Assumptions!$D19*Assumptions!$B25</f>
        <v>324000</v>
      </c>
      <c r="N39" s="18">
        <f>N$2*Assumptions!$D19*Assumptions!$B25</f>
        <v>324000</v>
      </c>
      <c r="O39" s="18">
        <f>O$2*Assumptions!$D19*Assumptions!$B25</f>
        <v>378000</v>
      </c>
      <c r="P39" s="18">
        <f>P$2*Assumptions!$D19*Assumptions!$B25</f>
        <v>378000</v>
      </c>
    </row>
    <row r="40">
      <c r="A40" s="14" t="s">
        <v>39</v>
      </c>
      <c r="B40" s="18">
        <f>B$2*Assumptions!$D20*Assumptions!$B26</f>
        <v>0</v>
      </c>
      <c r="C40" s="18">
        <f>C$2*Assumptions!$D20*Assumptions!$B26</f>
        <v>50000</v>
      </c>
      <c r="D40" s="18">
        <f>D$2*Assumptions!$D20*Assumptions!$B26</f>
        <v>50000</v>
      </c>
      <c r="E40" s="18">
        <f>E$2*Assumptions!$D20*Assumptions!$B26</f>
        <v>100000</v>
      </c>
      <c r="F40" s="18">
        <f>F$2*Assumptions!$D20*Assumptions!$B26</f>
        <v>100000</v>
      </c>
      <c r="G40" s="18">
        <f>G$2*Assumptions!$D20*Assumptions!$B26</f>
        <v>150000</v>
      </c>
      <c r="H40" s="18">
        <f>H$2*Assumptions!$D20*Assumptions!$B26</f>
        <v>150000</v>
      </c>
      <c r="I40" s="18">
        <f>I$2*Assumptions!$D20*Assumptions!$B26</f>
        <v>200000</v>
      </c>
      <c r="J40" s="18">
        <f>J$2*Assumptions!$D20*Assumptions!$B26</f>
        <v>200000</v>
      </c>
      <c r="K40" s="18">
        <f>K$2*Assumptions!$D20*Assumptions!$B26</f>
        <v>250000</v>
      </c>
      <c r="L40" s="18">
        <f>L$2*Assumptions!$D20*Assumptions!$B26</f>
        <v>250000</v>
      </c>
      <c r="M40" s="18">
        <f>M$2*Assumptions!$D20*Assumptions!$B26</f>
        <v>300000</v>
      </c>
      <c r="N40" s="18">
        <f>N$2*Assumptions!$D20*Assumptions!$B26</f>
        <v>300000</v>
      </c>
      <c r="O40" s="18">
        <f>O$2*Assumptions!$D20*Assumptions!$B26</f>
        <v>350000</v>
      </c>
      <c r="P40" s="18">
        <f>P$2*Assumptions!$D20*Assumptions!$B26</f>
        <v>350000</v>
      </c>
    </row>
    <row r="41">
      <c r="A41" s="14" t="s">
        <v>40</v>
      </c>
      <c r="B41" s="18">
        <f>B$2*Assumptions!$D21*Assumptions!$B27</f>
        <v>0</v>
      </c>
      <c r="C41" s="18">
        <f>C$2*Assumptions!$D21*Assumptions!$B27</f>
        <v>24000</v>
      </c>
      <c r="D41" s="18">
        <f>D$2*Assumptions!$D21*Assumptions!$B27</f>
        <v>24000</v>
      </c>
      <c r="E41" s="18">
        <f>E$2*Assumptions!$D21*Assumptions!$B27</f>
        <v>48000</v>
      </c>
      <c r="F41" s="18">
        <f>F$2*Assumptions!$D21*Assumptions!$B27</f>
        <v>48000</v>
      </c>
      <c r="G41" s="18">
        <f>G$2*Assumptions!$D21*Assumptions!$B27</f>
        <v>72000</v>
      </c>
      <c r="H41" s="18">
        <f>H$2*Assumptions!$D21*Assumptions!$B27</f>
        <v>72000</v>
      </c>
      <c r="I41" s="18">
        <f>I$2*Assumptions!$D21*Assumptions!$B27</f>
        <v>96000</v>
      </c>
      <c r="J41" s="18">
        <f>J$2*Assumptions!$D21*Assumptions!$B27</f>
        <v>96000</v>
      </c>
      <c r="K41" s="18">
        <f>K$2*Assumptions!$D21*Assumptions!$B27</f>
        <v>120000</v>
      </c>
      <c r="L41" s="18">
        <f>L$2*Assumptions!$D21*Assumptions!$B27</f>
        <v>120000</v>
      </c>
      <c r="M41" s="18">
        <f>M$2*Assumptions!$D21*Assumptions!$B27</f>
        <v>144000</v>
      </c>
      <c r="N41" s="18">
        <f>N$2*Assumptions!$D21*Assumptions!$B27</f>
        <v>144000</v>
      </c>
      <c r="O41" s="18">
        <f>O$2*Assumptions!$D21*Assumptions!$B27</f>
        <v>168000</v>
      </c>
      <c r="P41" s="18">
        <f>P$2*Assumptions!$D21*Assumptions!$B27</f>
        <v>168000</v>
      </c>
    </row>
    <row r="42">
      <c r="A42" s="14" t="s">
        <v>79</v>
      </c>
      <c r="B42" s="18">
        <f t="shared" ref="B42:P42" si="4">SUM(B38:B41)</f>
        <v>0</v>
      </c>
      <c r="C42" s="18">
        <f t="shared" si="4"/>
        <v>158000</v>
      </c>
      <c r="D42" s="18">
        <f t="shared" si="4"/>
        <v>158000</v>
      </c>
      <c r="E42" s="18">
        <f t="shared" si="4"/>
        <v>316000</v>
      </c>
      <c r="F42" s="18">
        <f t="shared" si="4"/>
        <v>316000</v>
      </c>
      <c r="G42" s="18">
        <f t="shared" si="4"/>
        <v>474000</v>
      </c>
      <c r="H42" s="18">
        <f t="shared" si="4"/>
        <v>474000</v>
      </c>
      <c r="I42" s="18">
        <f t="shared" si="4"/>
        <v>632000</v>
      </c>
      <c r="J42" s="18">
        <f t="shared" si="4"/>
        <v>632000</v>
      </c>
      <c r="K42" s="18">
        <f t="shared" si="4"/>
        <v>790000</v>
      </c>
      <c r="L42" s="18">
        <f t="shared" si="4"/>
        <v>790000</v>
      </c>
      <c r="M42" s="18">
        <f t="shared" si="4"/>
        <v>948000</v>
      </c>
      <c r="N42" s="18">
        <f t="shared" si="4"/>
        <v>948000</v>
      </c>
      <c r="O42" s="18">
        <f t="shared" si="4"/>
        <v>1106000</v>
      </c>
      <c r="P42" s="18">
        <f t="shared" si="4"/>
        <v>1106000</v>
      </c>
    </row>
    <row r="43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>
      <c r="A44" s="14" t="s">
        <v>42</v>
      </c>
      <c r="B44" s="18">
        <f>B4*Assumptions!$B29</f>
        <v>0</v>
      </c>
      <c r="C44" s="18">
        <f>C4*Assumptions!$B29</f>
        <v>325000</v>
      </c>
      <c r="D44" s="18">
        <f>D4*Assumptions!$B29</f>
        <v>325000</v>
      </c>
      <c r="E44" s="18">
        <f>E4*Assumptions!$B29</f>
        <v>650000</v>
      </c>
      <c r="F44" s="18">
        <f>F4*Assumptions!$B29</f>
        <v>650000</v>
      </c>
      <c r="G44" s="18">
        <f>G4*Assumptions!$B29</f>
        <v>975000</v>
      </c>
      <c r="H44" s="18">
        <f>H4*Assumptions!$B29</f>
        <v>975000</v>
      </c>
      <c r="I44" s="18">
        <f>I4*Assumptions!$B29</f>
        <v>1300000</v>
      </c>
      <c r="J44" s="18">
        <f>J4*Assumptions!$B29</f>
        <v>1300000</v>
      </c>
      <c r="K44" s="18">
        <f>K4*Assumptions!$B29</f>
        <v>1625000</v>
      </c>
      <c r="L44" s="18">
        <f>L4*Assumptions!$B29</f>
        <v>1625000</v>
      </c>
      <c r="M44" s="18">
        <f>M4*Assumptions!$B29</f>
        <v>1950000</v>
      </c>
      <c r="N44" s="18">
        <f>N4*Assumptions!$B29</f>
        <v>1950000</v>
      </c>
      <c r="O44" s="18">
        <f>O4*Assumptions!$B29</f>
        <v>2275000</v>
      </c>
      <c r="P44" s="18">
        <f>P4*Assumptions!$B29</f>
        <v>2275000</v>
      </c>
    </row>
    <row r="4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>
      <c r="A46" s="14" t="s">
        <v>43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>
      <c r="A47" s="14" t="s">
        <v>44</v>
      </c>
      <c r="B47" s="18">
        <f>B$2*Assumptions!$D32</f>
        <v>0</v>
      </c>
      <c r="C47" s="18">
        <f>C$2*Assumptions!$D32</f>
        <v>75000</v>
      </c>
      <c r="D47" s="18">
        <f>D$2*Assumptions!$D32</f>
        <v>75000</v>
      </c>
      <c r="E47" s="18">
        <f>E$2*Assumptions!$D32</f>
        <v>150000</v>
      </c>
      <c r="F47" s="18">
        <f>F$2*Assumptions!$D32</f>
        <v>150000</v>
      </c>
      <c r="G47" s="18">
        <f>G$2*Assumptions!$D32</f>
        <v>225000</v>
      </c>
      <c r="H47" s="18">
        <f>H$2*Assumptions!$D32</f>
        <v>225000</v>
      </c>
      <c r="I47" s="18">
        <f>I$2*Assumptions!$D32</f>
        <v>300000</v>
      </c>
      <c r="J47" s="18">
        <f>J$2*Assumptions!$D32</f>
        <v>300000</v>
      </c>
      <c r="K47" s="18">
        <f>K$2*Assumptions!$D32</f>
        <v>375000</v>
      </c>
      <c r="L47" s="18">
        <f>L$2*Assumptions!$D32</f>
        <v>375000</v>
      </c>
      <c r="M47" s="18">
        <f>M$2*Assumptions!$D32</f>
        <v>450000</v>
      </c>
      <c r="N47" s="18">
        <f>N$2*Assumptions!$D32</f>
        <v>450000</v>
      </c>
      <c r="O47" s="18">
        <f>O$2*Assumptions!$D32</f>
        <v>525000</v>
      </c>
      <c r="P47" s="18">
        <f>P$2*Assumptions!$D32</f>
        <v>525000</v>
      </c>
    </row>
    <row r="48">
      <c r="A48" s="14" t="s">
        <v>45</v>
      </c>
      <c r="B48" s="18">
        <f>B$2*Assumptions!$D33</f>
        <v>0</v>
      </c>
      <c r="C48" s="18">
        <f>C$2*Assumptions!$D33</f>
        <v>35000</v>
      </c>
      <c r="D48" s="18">
        <f>D$2*Assumptions!$D33</f>
        <v>35000</v>
      </c>
      <c r="E48" s="18">
        <f>E$2*Assumptions!$D33</f>
        <v>70000</v>
      </c>
      <c r="F48" s="18">
        <f>F$2*Assumptions!$D33</f>
        <v>70000</v>
      </c>
      <c r="G48" s="18">
        <f>G$2*Assumptions!$D33</f>
        <v>105000</v>
      </c>
      <c r="H48" s="18">
        <f>H$2*Assumptions!$D33</f>
        <v>105000</v>
      </c>
      <c r="I48" s="18">
        <f>I$2*Assumptions!$D33</f>
        <v>140000</v>
      </c>
      <c r="J48" s="18">
        <f>J$2*Assumptions!$D33</f>
        <v>140000</v>
      </c>
      <c r="K48" s="18">
        <f>K$2*Assumptions!$D33</f>
        <v>175000</v>
      </c>
      <c r="L48" s="18">
        <f>L$2*Assumptions!$D33</f>
        <v>175000</v>
      </c>
      <c r="M48" s="18">
        <f>M$2*Assumptions!$D33</f>
        <v>210000</v>
      </c>
      <c r="N48" s="18">
        <f>N$2*Assumptions!$D33</f>
        <v>210000</v>
      </c>
      <c r="O48" s="18">
        <f>O$2*Assumptions!$D33</f>
        <v>245000</v>
      </c>
      <c r="P48" s="18">
        <f>P$2*Assumptions!$D33</f>
        <v>245000</v>
      </c>
    </row>
    <row r="49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>
      <c r="A50" s="14" t="s">
        <v>80</v>
      </c>
      <c r="B50" s="18">
        <f t="shared" ref="B50:P50" si="5">B48+B47+B44+B42+B35+B27</f>
        <v>0</v>
      </c>
      <c r="C50" s="18">
        <f t="shared" si="5"/>
        <v>956350</v>
      </c>
      <c r="D50" s="18">
        <f t="shared" si="5"/>
        <v>956350</v>
      </c>
      <c r="E50" s="18">
        <f t="shared" si="5"/>
        <v>1912700</v>
      </c>
      <c r="F50" s="18">
        <f t="shared" si="5"/>
        <v>1912700</v>
      </c>
      <c r="G50" s="18">
        <f t="shared" si="5"/>
        <v>2869050</v>
      </c>
      <c r="H50" s="18">
        <f t="shared" si="5"/>
        <v>2869050</v>
      </c>
      <c r="I50" s="18">
        <f t="shared" si="5"/>
        <v>3825400</v>
      </c>
      <c r="J50" s="18">
        <f t="shared" si="5"/>
        <v>3825400</v>
      </c>
      <c r="K50" s="18">
        <f t="shared" si="5"/>
        <v>4781750</v>
      </c>
      <c r="L50" s="18">
        <f t="shared" si="5"/>
        <v>4781750</v>
      </c>
      <c r="M50" s="18">
        <f t="shared" si="5"/>
        <v>5738100</v>
      </c>
      <c r="N50" s="18">
        <f t="shared" si="5"/>
        <v>5738100</v>
      </c>
      <c r="O50" s="18">
        <f t="shared" si="5"/>
        <v>6694450</v>
      </c>
      <c r="P50" s="18">
        <f t="shared" si="5"/>
        <v>6694450</v>
      </c>
    </row>
    <row r="5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>
      <c r="A52" s="14" t="s">
        <v>81</v>
      </c>
      <c r="B52" s="18">
        <f t="shared" ref="B52:P52" si="6">B19-B50</f>
        <v>0</v>
      </c>
      <c r="C52" s="18">
        <f t="shared" si="6"/>
        <v>146150</v>
      </c>
      <c r="D52" s="18">
        <f t="shared" si="6"/>
        <v>146150</v>
      </c>
      <c r="E52" s="18">
        <f t="shared" si="6"/>
        <v>292300</v>
      </c>
      <c r="F52" s="18">
        <f t="shared" si="6"/>
        <v>292300</v>
      </c>
      <c r="G52" s="18">
        <f t="shared" si="6"/>
        <v>438450</v>
      </c>
      <c r="H52" s="18">
        <f t="shared" si="6"/>
        <v>438450</v>
      </c>
      <c r="I52" s="18">
        <f t="shared" si="6"/>
        <v>584600</v>
      </c>
      <c r="J52" s="18">
        <f t="shared" si="6"/>
        <v>584600</v>
      </c>
      <c r="K52" s="18">
        <f t="shared" si="6"/>
        <v>730750</v>
      </c>
      <c r="L52" s="18">
        <f t="shared" si="6"/>
        <v>730750</v>
      </c>
      <c r="M52" s="18">
        <f t="shared" si="6"/>
        <v>876900</v>
      </c>
      <c r="N52" s="18">
        <f t="shared" si="6"/>
        <v>876900</v>
      </c>
      <c r="O52" s="18">
        <f t="shared" si="6"/>
        <v>1023050</v>
      </c>
      <c r="P52" s="18">
        <f t="shared" si="6"/>
        <v>1023050</v>
      </c>
    </row>
    <row r="53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  <row r="1001"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</row>
    <row r="1002"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</row>
    <row r="1003"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</row>
    <row r="1004"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</row>
    <row r="1005"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</row>
    <row r="1006"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</row>
    <row r="1007"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16" width="9.5"/>
  </cols>
  <sheetData>
    <row r="1">
      <c r="B1" s="16" t="s">
        <v>52</v>
      </c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61</v>
      </c>
      <c r="L1" s="16" t="s">
        <v>62</v>
      </c>
      <c r="M1" s="16" t="s">
        <v>63</v>
      </c>
      <c r="N1" s="16" t="s">
        <v>64</v>
      </c>
      <c r="O1" s="16" t="s">
        <v>65</v>
      </c>
      <c r="P1" s="16" t="s">
        <v>66</v>
      </c>
    </row>
    <row r="2">
      <c r="A2" s="14" t="s">
        <v>69</v>
      </c>
      <c r="B2" s="18">
        <f>'Calcs-1'!B6</f>
        <v>0</v>
      </c>
      <c r="C2" s="18">
        <f>'Calcs-1'!C6</f>
        <v>0</v>
      </c>
      <c r="D2" s="18">
        <f>'Calcs-1'!D6</f>
        <v>1</v>
      </c>
      <c r="E2" s="18">
        <f>'Calcs-1'!E6</f>
        <v>1</v>
      </c>
      <c r="F2" s="18">
        <f>'Calcs-1'!F6</f>
        <v>1</v>
      </c>
      <c r="G2" s="18">
        <f>'Calcs-1'!G6</f>
        <v>2</v>
      </c>
      <c r="H2" s="18">
        <f>'Calcs-1'!H6</f>
        <v>2</v>
      </c>
      <c r="I2" s="18">
        <f>'Calcs-1'!I6</f>
        <v>2</v>
      </c>
      <c r="J2" s="18">
        <f>'Calcs-1'!J6</f>
        <v>3</v>
      </c>
      <c r="K2" s="18">
        <f>'Calcs-1'!K6</f>
        <v>3</v>
      </c>
      <c r="L2" s="18">
        <f>'Calcs-1'!L6</f>
        <v>3</v>
      </c>
      <c r="M2" s="18">
        <f>'Calcs-1'!M6</f>
        <v>4</v>
      </c>
      <c r="N2" s="18">
        <f>'Calcs-1'!N6</f>
        <v>4</v>
      </c>
      <c r="O2" s="18">
        <f>'Calcs-1'!O6</f>
        <v>4</v>
      </c>
      <c r="P2" s="18">
        <f>'Calcs-1'!P6</f>
        <v>5</v>
      </c>
      <c r="Q2" s="18" t="str">
        <f>'Calcs-1'!Q6</f>
        <v/>
      </c>
    </row>
    <row r="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>
      <c r="A4" s="14" t="s">
        <v>70</v>
      </c>
      <c r="B4" s="18">
        <f>B2*Assumptions!$E8</f>
        <v>0</v>
      </c>
      <c r="C4" s="18">
        <f>C2*Assumptions!$E8</f>
        <v>0</v>
      </c>
      <c r="D4" s="18">
        <f>D2*Assumptions!$E8</f>
        <v>6500</v>
      </c>
      <c r="E4" s="18">
        <f>E2*Assumptions!$E8</f>
        <v>6500</v>
      </c>
      <c r="F4" s="18">
        <f>F2*Assumptions!$E8</f>
        <v>6500</v>
      </c>
      <c r="G4" s="18">
        <f>G2*Assumptions!$E8</f>
        <v>13000</v>
      </c>
      <c r="H4" s="18">
        <f>H2*Assumptions!$E8</f>
        <v>13000</v>
      </c>
      <c r="I4" s="18">
        <f>I2*Assumptions!$E8</f>
        <v>13000</v>
      </c>
      <c r="J4" s="18">
        <f>J2*Assumptions!$E8</f>
        <v>19500</v>
      </c>
      <c r="K4" s="18">
        <f>K2*Assumptions!$E8</f>
        <v>19500</v>
      </c>
      <c r="L4" s="18">
        <f>L2*Assumptions!$E8</f>
        <v>19500</v>
      </c>
      <c r="M4" s="18">
        <f>M2*Assumptions!$E8</f>
        <v>26000</v>
      </c>
      <c r="N4" s="18">
        <f>N2*Assumptions!$E8</f>
        <v>26000</v>
      </c>
      <c r="O4" s="18">
        <f>O2*Assumptions!$E8</f>
        <v>26000</v>
      </c>
      <c r="P4" s="18">
        <f>P2*Assumptions!$E8</f>
        <v>32500</v>
      </c>
    </row>
    <row r="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>
      <c r="A6" s="14" t="s">
        <v>71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>
      <c r="A7" s="14" t="s">
        <v>25</v>
      </c>
      <c r="B7" s="18">
        <f>B$4*Assumptions!$E11</f>
        <v>0</v>
      </c>
      <c r="C7" s="18">
        <f>C$4*Assumptions!$E11</f>
        <v>0</v>
      </c>
      <c r="D7" s="18">
        <f>D$4*Assumptions!$E11</f>
        <v>9750</v>
      </c>
      <c r="E7" s="18">
        <f>E$4*Assumptions!$E11</f>
        <v>9750</v>
      </c>
      <c r="F7" s="18">
        <f>F$4*Assumptions!$E11</f>
        <v>9750</v>
      </c>
      <c r="G7" s="18">
        <f>G$4*Assumptions!$E11</f>
        <v>19500</v>
      </c>
      <c r="H7" s="18">
        <f>H$4*Assumptions!$E11</f>
        <v>19500</v>
      </c>
      <c r="I7" s="18">
        <f>I$4*Assumptions!$E11</f>
        <v>19500</v>
      </c>
      <c r="J7" s="18">
        <f>J$4*Assumptions!$E11</f>
        <v>29250</v>
      </c>
      <c r="K7" s="18">
        <f>K$4*Assumptions!$E11</f>
        <v>29250</v>
      </c>
      <c r="L7" s="18">
        <f>L$4*Assumptions!$E11</f>
        <v>29250</v>
      </c>
      <c r="M7" s="18">
        <f>M$4*Assumptions!$E11</f>
        <v>39000</v>
      </c>
      <c r="N7" s="18">
        <f>N$4*Assumptions!$E11</f>
        <v>39000</v>
      </c>
      <c r="O7" s="18">
        <f>O$4*Assumptions!$E11</f>
        <v>39000</v>
      </c>
      <c r="P7" s="18">
        <f>P$4*Assumptions!$E11</f>
        <v>48750</v>
      </c>
    </row>
    <row r="8">
      <c r="A8" s="14" t="s">
        <v>26</v>
      </c>
      <c r="B8" s="18">
        <f>B$4*Assumptions!$E12</f>
        <v>0</v>
      </c>
      <c r="C8" s="18">
        <f>C$4*Assumptions!$E12</f>
        <v>0</v>
      </c>
      <c r="D8" s="18">
        <f>D$4*Assumptions!$E12</f>
        <v>6500</v>
      </c>
      <c r="E8" s="18">
        <f>E$4*Assumptions!$E12</f>
        <v>6500</v>
      </c>
      <c r="F8" s="18">
        <f>F$4*Assumptions!$E12</f>
        <v>6500</v>
      </c>
      <c r="G8" s="18">
        <f>G$4*Assumptions!$E12</f>
        <v>13000</v>
      </c>
      <c r="H8" s="18">
        <f>H$4*Assumptions!$E12</f>
        <v>13000</v>
      </c>
      <c r="I8" s="18">
        <f>I$4*Assumptions!$E12</f>
        <v>13000</v>
      </c>
      <c r="J8" s="18">
        <f>J$4*Assumptions!$E12</f>
        <v>19500</v>
      </c>
      <c r="K8" s="18">
        <f>K$4*Assumptions!$E12</f>
        <v>19500</v>
      </c>
      <c r="L8" s="18">
        <f>L$4*Assumptions!$E12</f>
        <v>19500</v>
      </c>
      <c r="M8" s="18">
        <f>M$4*Assumptions!$E12</f>
        <v>26000</v>
      </c>
      <c r="N8" s="18">
        <f>N$4*Assumptions!$E12</f>
        <v>26000</v>
      </c>
      <c r="O8" s="18">
        <f>O$4*Assumptions!$E12</f>
        <v>26000</v>
      </c>
      <c r="P8" s="18">
        <f>P$4*Assumptions!$E12</f>
        <v>32500</v>
      </c>
    </row>
    <row r="9">
      <c r="A9" s="14" t="s">
        <v>27</v>
      </c>
      <c r="B9" s="18">
        <f>B$4*Assumptions!$E13</f>
        <v>0</v>
      </c>
      <c r="C9" s="18">
        <f>C$4*Assumptions!$E13</f>
        <v>0</v>
      </c>
      <c r="D9" s="18">
        <f>D$4*Assumptions!$E13</f>
        <v>7800</v>
      </c>
      <c r="E9" s="18">
        <f>E$4*Assumptions!$E13</f>
        <v>7800</v>
      </c>
      <c r="F9" s="18">
        <f>F$4*Assumptions!$E13</f>
        <v>7800</v>
      </c>
      <c r="G9" s="18">
        <f>G$4*Assumptions!$E13</f>
        <v>15600</v>
      </c>
      <c r="H9" s="18">
        <f>H$4*Assumptions!$E13</f>
        <v>15600</v>
      </c>
      <c r="I9" s="18">
        <f>I$4*Assumptions!$E13</f>
        <v>15600</v>
      </c>
      <c r="J9" s="18">
        <f>J$4*Assumptions!$E13</f>
        <v>23400</v>
      </c>
      <c r="K9" s="18">
        <f>K$4*Assumptions!$E13</f>
        <v>23400</v>
      </c>
      <c r="L9" s="18">
        <f>L$4*Assumptions!$E13</f>
        <v>23400</v>
      </c>
      <c r="M9" s="18">
        <f>M$4*Assumptions!$E13</f>
        <v>31200</v>
      </c>
      <c r="N9" s="18">
        <f>N$4*Assumptions!$E13</f>
        <v>31200</v>
      </c>
      <c r="O9" s="18">
        <f>O$4*Assumptions!$E13</f>
        <v>31200</v>
      </c>
      <c r="P9" s="18">
        <f>P$4*Assumptions!$E13</f>
        <v>39000</v>
      </c>
    </row>
    <row r="10">
      <c r="A10" s="14" t="s">
        <v>28</v>
      </c>
      <c r="B10" s="18">
        <f>B$4*Assumptions!$E14</f>
        <v>0</v>
      </c>
      <c r="C10" s="18">
        <f>C$4*Assumptions!$E14</f>
        <v>0</v>
      </c>
      <c r="D10" s="18">
        <f>D$4*Assumptions!$E14</f>
        <v>5850</v>
      </c>
      <c r="E10" s="18">
        <f>E$4*Assumptions!$E14</f>
        <v>5850</v>
      </c>
      <c r="F10" s="18">
        <f>F$4*Assumptions!$E14</f>
        <v>5850</v>
      </c>
      <c r="G10" s="18">
        <f>G$4*Assumptions!$E14</f>
        <v>11700</v>
      </c>
      <c r="H10" s="18">
        <f>H$4*Assumptions!$E14</f>
        <v>11700</v>
      </c>
      <c r="I10" s="18">
        <f>I$4*Assumptions!$E14</f>
        <v>11700</v>
      </c>
      <c r="J10" s="18">
        <f>J$4*Assumptions!$E14</f>
        <v>17550</v>
      </c>
      <c r="K10" s="18">
        <f>K$4*Assumptions!$E14</f>
        <v>17550</v>
      </c>
      <c r="L10" s="18">
        <f>L$4*Assumptions!$E14</f>
        <v>17550</v>
      </c>
      <c r="M10" s="18">
        <f>M$4*Assumptions!$E14</f>
        <v>23400</v>
      </c>
      <c r="N10" s="18">
        <f>N$4*Assumptions!$E14</f>
        <v>23400</v>
      </c>
      <c r="O10" s="18">
        <f>O$4*Assumptions!$E14</f>
        <v>23400</v>
      </c>
      <c r="P10" s="18">
        <f>P$4*Assumptions!$E14</f>
        <v>29250</v>
      </c>
    </row>
    <row r="11">
      <c r="A11" s="14" t="s">
        <v>29</v>
      </c>
      <c r="B11" s="18">
        <f>B$4*Assumptions!$E15</f>
        <v>0</v>
      </c>
      <c r="C11" s="18">
        <f>C$4*Assumptions!$E15</f>
        <v>0</v>
      </c>
      <c r="D11" s="18">
        <f>D$4*Assumptions!$E15</f>
        <v>9100</v>
      </c>
      <c r="E11" s="18">
        <f>E$4*Assumptions!$E15</f>
        <v>9100</v>
      </c>
      <c r="F11" s="18">
        <f>F$4*Assumptions!$E15</f>
        <v>9100</v>
      </c>
      <c r="G11" s="18">
        <f>G$4*Assumptions!$E15</f>
        <v>18200</v>
      </c>
      <c r="H11" s="18">
        <f>H$4*Assumptions!$E15</f>
        <v>18200</v>
      </c>
      <c r="I11" s="18">
        <f>I$4*Assumptions!$E15</f>
        <v>18200</v>
      </c>
      <c r="J11" s="18">
        <f>J$4*Assumptions!$E15</f>
        <v>27300</v>
      </c>
      <c r="K11" s="18">
        <f>K$4*Assumptions!$E15</f>
        <v>27300</v>
      </c>
      <c r="L11" s="18">
        <f>L$4*Assumptions!$E15</f>
        <v>27300</v>
      </c>
      <c r="M11" s="18">
        <f>M$4*Assumptions!$E15</f>
        <v>36400</v>
      </c>
      <c r="N11" s="18">
        <f>N$4*Assumptions!$E15</f>
        <v>36400</v>
      </c>
      <c r="O11" s="18">
        <f>O$4*Assumptions!$E15</f>
        <v>36400</v>
      </c>
      <c r="P11" s="18">
        <f>P$4*Assumptions!$E15</f>
        <v>45500</v>
      </c>
    </row>
    <row r="1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>
      <c r="A13" s="14" t="s">
        <v>72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>
      <c r="A14" s="14" t="s">
        <v>25</v>
      </c>
      <c r="B14" s="18">
        <f>B7*Assumptions!$B2</f>
        <v>0</v>
      </c>
      <c r="C14" s="18">
        <f>C7*Assumptions!$B2</f>
        <v>0</v>
      </c>
      <c r="D14" s="18">
        <f>D7*Assumptions!$B2</f>
        <v>780000</v>
      </c>
      <c r="E14" s="18">
        <f>E7*Assumptions!$B2</f>
        <v>780000</v>
      </c>
      <c r="F14" s="18">
        <f>F7*Assumptions!$B2</f>
        <v>780000</v>
      </c>
      <c r="G14" s="18">
        <f>G7*Assumptions!$B2</f>
        <v>1560000</v>
      </c>
      <c r="H14" s="18">
        <f>H7*Assumptions!$B2</f>
        <v>1560000</v>
      </c>
      <c r="I14" s="18">
        <f>I7*Assumptions!$B2</f>
        <v>1560000</v>
      </c>
      <c r="J14" s="18">
        <f>J7*Assumptions!$B2</f>
        <v>2340000</v>
      </c>
      <c r="K14" s="18">
        <f>K7*Assumptions!$B2</f>
        <v>2340000</v>
      </c>
      <c r="L14" s="18">
        <f>L7*Assumptions!$B2</f>
        <v>2340000</v>
      </c>
      <c r="M14" s="18">
        <f>M7*Assumptions!$B2</f>
        <v>3120000</v>
      </c>
      <c r="N14" s="18">
        <f>N7*Assumptions!$B2</f>
        <v>3120000</v>
      </c>
      <c r="O14" s="18">
        <f>O7*Assumptions!$B2</f>
        <v>3120000</v>
      </c>
      <c r="P14" s="18">
        <f>P7*Assumptions!$B2</f>
        <v>3900000</v>
      </c>
    </row>
    <row r="15">
      <c r="A15" s="14" t="s">
        <v>26</v>
      </c>
      <c r="B15" s="18">
        <f>B8*Assumptions!$B3</f>
        <v>0</v>
      </c>
      <c r="C15" s="18">
        <f>C8*Assumptions!$B3</f>
        <v>0</v>
      </c>
      <c r="D15" s="18">
        <f>D8*Assumptions!$B3</f>
        <v>325000</v>
      </c>
      <c r="E15" s="18">
        <f>E8*Assumptions!$B3</f>
        <v>325000</v>
      </c>
      <c r="F15" s="18">
        <f>F8*Assumptions!$B3</f>
        <v>325000</v>
      </c>
      <c r="G15" s="18">
        <f>G8*Assumptions!$B3</f>
        <v>650000</v>
      </c>
      <c r="H15" s="18">
        <f>H8*Assumptions!$B3</f>
        <v>650000</v>
      </c>
      <c r="I15" s="18">
        <f>I8*Assumptions!$B3</f>
        <v>650000</v>
      </c>
      <c r="J15" s="18">
        <f>J8*Assumptions!$B3</f>
        <v>975000</v>
      </c>
      <c r="K15" s="18">
        <f>K8*Assumptions!$B3</f>
        <v>975000</v>
      </c>
      <c r="L15" s="18">
        <f>L8*Assumptions!$B3</f>
        <v>975000</v>
      </c>
      <c r="M15" s="18">
        <f>M8*Assumptions!$B3</f>
        <v>1300000</v>
      </c>
      <c r="N15" s="18">
        <f>N8*Assumptions!$B3</f>
        <v>1300000</v>
      </c>
      <c r="O15" s="18">
        <f>O8*Assumptions!$B3</f>
        <v>1300000</v>
      </c>
      <c r="P15" s="18">
        <f>P8*Assumptions!$B3</f>
        <v>1625000</v>
      </c>
    </row>
    <row r="16">
      <c r="A16" s="14" t="s">
        <v>27</v>
      </c>
      <c r="B16" s="18">
        <f>B9*Assumptions!$B4</f>
        <v>0</v>
      </c>
      <c r="C16" s="18">
        <f>C9*Assumptions!$B4</f>
        <v>0</v>
      </c>
      <c r="D16" s="18">
        <f>D9*Assumptions!$B4</f>
        <v>351000</v>
      </c>
      <c r="E16" s="18">
        <f>E9*Assumptions!$B4</f>
        <v>351000</v>
      </c>
      <c r="F16" s="18">
        <f>F9*Assumptions!$B4</f>
        <v>351000</v>
      </c>
      <c r="G16" s="18">
        <f>G9*Assumptions!$B4</f>
        <v>702000</v>
      </c>
      <c r="H16" s="18">
        <f>H9*Assumptions!$B4</f>
        <v>702000</v>
      </c>
      <c r="I16" s="18">
        <f>I9*Assumptions!$B4</f>
        <v>702000</v>
      </c>
      <c r="J16" s="18">
        <f>J9*Assumptions!$B4</f>
        <v>1053000</v>
      </c>
      <c r="K16" s="18">
        <f>K9*Assumptions!$B4</f>
        <v>1053000</v>
      </c>
      <c r="L16" s="18">
        <f>L9*Assumptions!$B4</f>
        <v>1053000</v>
      </c>
      <c r="M16" s="18">
        <f>M9*Assumptions!$B4</f>
        <v>1404000</v>
      </c>
      <c r="N16" s="18">
        <f>N9*Assumptions!$B4</f>
        <v>1404000</v>
      </c>
      <c r="O16" s="18">
        <f>O9*Assumptions!$B4</f>
        <v>1404000</v>
      </c>
      <c r="P16" s="18">
        <f>P9*Assumptions!$B4</f>
        <v>1755000</v>
      </c>
    </row>
    <row r="17">
      <c r="A17" s="14" t="s">
        <v>28</v>
      </c>
      <c r="B17" s="18">
        <f>B10*Assumptions!$B5</f>
        <v>0</v>
      </c>
      <c r="C17" s="18">
        <f>C10*Assumptions!$B5</f>
        <v>0</v>
      </c>
      <c r="D17" s="18">
        <f>D10*Assumptions!$B5</f>
        <v>234000</v>
      </c>
      <c r="E17" s="18">
        <f>E10*Assumptions!$B5</f>
        <v>234000</v>
      </c>
      <c r="F17" s="18">
        <f>F10*Assumptions!$B5</f>
        <v>234000</v>
      </c>
      <c r="G17" s="18">
        <f>G10*Assumptions!$B5</f>
        <v>468000</v>
      </c>
      <c r="H17" s="18">
        <f>H10*Assumptions!$B5</f>
        <v>468000</v>
      </c>
      <c r="I17" s="18">
        <f>I10*Assumptions!$B5</f>
        <v>468000</v>
      </c>
      <c r="J17" s="18">
        <f>J10*Assumptions!$B5</f>
        <v>702000</v>
      </c>
      <c r="K17" s="18">
        <f>K10*Assumptions!$B5</f>
        <v>702000</v>
      </c>
      <c r="L17" s="18">
        <f>L10*Assumptions!$B5</f>
        <v>702000</v>
      </c>
      <c r="M17" s="18">
        <f>M10*Assumptions!$B5</f>
        <v>936000</v>
      </c>
      <c r="N17" s="18">
        <f>N10*Assumptions!$B5</f>
        <v>936000</v>
      </c>
      <c r="O17" s="18">
        <f>O10*Assumptions!$B5</f>
        <v>936000</v>
      </c>
      <c r="P17" s="18">
        <f>P10*Assumptions!$B5</f>
        <v>1170000</v>
      </c>
    </row>
    <row r="18">
      <c r="A18" s="14" t="s">
        <v>29</v>
      </c>
      <c r="B18" s="18">
        <f>B11*Assumptions!$B6</f>
        <v>0</v>
      </c>
      <c r="C18" s="18">
        <f>C11*Assumptions!$B6</f>
        <v>0</v>
      </c>
      <c r="D18" s="18">
        <f>D11*Assumptions!$B6</f>
        <v>227500</v>
      </c>
      <c r="E18" s="18">
        <f>E11*Assumptions!$B6</f>
        <v>227500</v>
      </c>
      <c r="F18" s="18">
        <f>F11*Assumptions!$B6</f>
        <v>227500</v>
      </c>
      <c r="G18" s="18">
        <f>G11*Assumptions!$B6</f>
        <v>455000</v>
      </c>
      <c r="H18" s="18">
        <f>H11*Assumptions!$B6</f>
        <v>455000</v>
      </c>
      <c r="I18" s="18">
        <f>I11*Assumptions!$B6</f>
        <v>455000</v>
      </c>
      <c r="J18" s="18">
        <f>J11*Assumptions!$B6</f>
        <v>682500</v>
      </c>
      <c r="K18" s="18">
        <f>K11*Assumptions!$B6</f>
        <v>682500</v>
      </c>
      <c r="L18" s="18">
        <f>L11*Assumptions!$B6</f>
        <v>682500</v>
      </c>
      <c r="M18" s="18">
        <f>M11*Assumptions!$B6</f>
        <v>910000</v>
      </c>
      <c r="N18" s="18">
        <f>N11*Assumptions!$B6</f>
        <v>910000</v>
      </c>
      <c r="O18" s="18">
        <f>O11*Assumptions!$B6</f>
        <v>910000</v>
      </c>
      <c r="P18" s="18">
        <f>P11*Assumptions!$B6</f>
        <v>1137500</v>
      </c>
    </row>
    <row r="19">
      <c r="A19" s="14" t="s">
        <v>73</v>
      </c>
      <c r="B19" s="18">
        <f t="shared" ref="B19:P19" si="1">SUM(B14:B18)</f>
        <v>0</v>
      </c>
      <c r="C19" s="18">
        <f t="shared" si="1"/>
        <v>0</v>
      </c>
      <c r="D19" s="18">
        <f t="shared" si="1"/>
        <v>1917500</v>
      </c>
      <c r="E19" s="18">
        <f t="shared" si="1"/>
        <v>1917500</v>
      </c>
      <c r="F19" s="18">
        <f t="shared" si="1"/>
        <v>1917500</v>
      </c>
      <c r="G19" s="18">
        <f t="shared" si="1"/>
        <v>3835000</v>
      </c>
      <c r="H19" s="18">
        <f t="shared" si="1"/>
        <v>3835000</v>
      </c>
      <c r="I19" s="18">
        <f t="shared" si="1"/>
        <v>3835000</v>
      </c>
      <c r="J19" s="18">
        <f t="shared" si="1"/>
        <v>5752500</v>
      </c>
      <c r="K19" s="18">
        <f t="shared" si="1"/>
        <v>5752500</v>
      </c>
      <c r="L19" s="18">
        <f t="shared" si="1"/>
        <v>5752500</v>
      </c>
      <c r="M19" s="18">
        <f t="shared" si="1"/>
        <v>7670000</v>
      </c>
      <c r="N19" s="18">
        <f t="shared" si="1"/>
        <v>7670000</v>
      </c>
      <c r="O19" s="18">
        <f t="shared" si="1"/>
        <v>7670000</v>
      </c>
      <c r="P19" s="18">
        <f t="shared" si="1"/>
        <v>9587500</v>
      </c>
    </row>
    <row r="20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>
      <c r="A21" s="14" t="s">
        <v>74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>
      <c r="A22" s="14" t="s">
        <v>25</v>
      </c>
      <c r="B22" s="18">
        <f>B14*Assumptions!$C2</f>
        <v>0</v>
      </c>
      <c r="C22" s="18">
        <f>C14*Assumptions!$C2</f>
        <v>0</v>
      </c>
      <c r="D22" s="18">
        <f>D14*Assumptions!$C2</f>
        <v>156000</v>
      </c>
      <c r="E22" s="18">
        <f>E14*Assumptions!$C2</f>
        <v>156000</v>
      </c>
      <c r="F22" s="18">
        <f>F14*Assumptions!$C2</f>
        <v>156000</v>
      </c>
      <c r="G22" s="18">
        <f>G14*Assumptions!$C2</f>
        <v>312000</v>
      </c>
      <c r="H22" s="18">
        <f>H14*Assumptions!$C2</f>
        <v>312000</v>
      </c>
      <c r="I22" s="18">
        <f>I14*Assumptions!$C2</f>
        <v>312000</v>
      </c>
      <c r="J22" s="18">
        <f>J14*Assumptions!$C2</f>
        <v>468000</v>
      </c>
      <c r="K22" s="18">
        <f>K14*Assumptions!$C2</f>
        <v>468000</v>
      </c>
      <c r="L22" s="18">
        <f>L14*Assumptions!$C2</f>
        <v>468000</v>
      </c>
      <c r="M22" s="18">
        <f>M14*Assumptions!$C2</f>
        <v>624000</v>
      </c>
      <c r="N22" s="18">
        <f>N14*Assumptions!$C2</f>
        <v>624000</v>
      </c>
      <c r="O22" s="18">
        <f>O14*Assumptions!$C2</f>
        <v>624000</v>
      </c>
      <c r="P22" s="18">
        <f>P14*Assumptions!$C2</f>
        <v>780000</v>
      </c>
    </row>
    <row r="23">
      <c r="A23" s="14" t="s">
        <v>26</v>
      </c>
      <c r="B23" s="18">
        <f>B15*Assumptions!$C3</f>
        <v>0</v>
      </c>
      <c r="C23" s="18">
        <f>C15*Assumptions!$C3</f>
        <v>0</v>
      </c>
      <c r="D23" s="18">
        <f>D15*Assumptions!$C3</f>
        <v>68250</v>
      </c>
      <c r="E23" s="18">
        <f>E15*Assumptions!$C3</f>
        <v>68250</v>
      </c>
      <c r="F23" s="18">
        <f>F15*Assumptions!$C3</f>
        <v>68250</v>
      </c>
      <c r="G23" s="18">
        <f>G15*Assumptions!$C3</f>
        <v>136500</v>
      </c>
      <c r="H23" s="18">
        <f>H15*Assumptions!$C3</f>
        <v>136500</v>
      </c>
      <c r="I23" s="18">
        <f>I15*Assumptions!$C3</f>
        <v>136500</v>
      </c>
      <c r="J23" s="18">
        <f>J15*Assumptions!$C3</f>
        <v>204750</v>
      </c>
      <c r="K23" s="18">
        <f>K15*Assumptions!$C3</f>
        <v>204750</v>
      </c>
      <c r="L23" s="18">
        <f>L15*Assumptions!$C3</f>
        <v>204750</v>
      </c>
      <c r="M23" s="18">
        <f>M15*Assumptions!$C3</f>
        <v>273000</v>
      </c>
      <c r="N23" s="18">
        <f>N15*Assumptions!$C3</f>
        <v>273000</v>
      </c>
      <c r="O23" s="18">
        <f>O15*Assumptions!$C3</f>
        <v>273000</v>
      </c>
      <c r="P23" s="18">
        <f>P15*Assumptions!$C3</f>
        <v>341250</v>
      </c>
    </row>
    <row r="24">
      <c r="A24" s="14" t="s">
        <v>27</v>
      </c>
      <c r="B24" s="18">
        <f>B16*Assumptions!$C4</f>
        <v>0</v>
      </c>
      <c r="C24" s="18">
        <f>C16*Assumptions!$C4</f>
        <v>0</v>
      </c>
      <c r="D24" s="18">
        <f>D16*Assumptions!$C4</f>
        <v>70200</v>
      </c>
      <c r="E24" s="18">
        <f>E16*Assumptions!$C4</f>
        <v>70200</v>
      </c>
      <c r="F24" s="18">
        <f>F16*Assumptions!$C4</f>
        <v>70200</v>
      </c>
      <c r="G24" s="18">
        <f>G16*Assumptions!$C4</f>
        <v>140400</v>
      </c>
      <c r="H24" s="18">
        <f>H16*Assumptions!$C4</f>
        <v>140400</v>
      </c>
      <c r="I24" s="18">
        <f>I16*Assumptions!$C4</f>
        <v>140400</v>
      </c>
      <c r="J24" s="18">
        <f>J16*Assumptions!$C4</f>
        <v>210600</v>
      </c>
      <c r="K24" s="18">
        <f>K16*Assumptions!$C4</f>
        <v>210600</v>
      </c>
      <c r="L24" s="18">
        <f>L16*Assumptions!$C4</f>
        <v>210600</v>
      </c>
      <c r="M24" s="18">
        <f>M16*Assumptions!$C4</f>
        <v>280800</v>
      </c>
      <c r="N24" s="18">
        <f>N16*Assumptions!$C4</f>
        <v>280800</v>
      </c>
      <c r="O24" s="18">
        <f>O16*Assumptions!$C4</f>
        <v>280800</v>
      </c>
      <c r="P24" s="18">
        <f>P16*Assumptions!$C4</f>
        <v>351000</v>
      </c>
    </row>
    <row r="25">
      <c r="A25" s="14" t="s">
        <v>28</v>
      </c>
      <c r="B25" s="18">
        <f>B17*Assumptions!$C5</f>
        <v>0</v>
      </c>
      <c r="C25" s="18">
        <f>C17*Assumptions!$C5</f>
        <v>0</v>
      </c>
      <c r="D25" s="18">
        <f>D17*Assumptions!$C5</f>
        <v>42120</v>
      </c>
      <c r="E25" s="18">
        <f>E17*Assumptions!$C5</f>
        <v>42120</v>
      </c>
      <c r="F25" s="18">
        <f>F17*Assumptions!$C5</f>
        <v>42120</v>
      </c>
      <c r="G25" s="18">
        <f>G17*Assumptions!$C5</f>
        <v>84240</v>
      </c>
      <c r="H25" s="18">
        <f>H17*Assumptions!$C5</f>
        <v>84240</v>
      </c>
      <c r="I25" s="18">
        <f>I17*Assumptions!$C5</f>
        <v>84240</v>
      </c>
      <c r="J25" s="18">
        <f>J17*Assumptions!$C5</f>
        <v>126360</v>
      </c>
      <c r="K25" s="18">
        <f>K17*Assumptions!$C5</f>
        <v>126360</v>
      </c>
      <c r="L25" s="18">
        <f>L17*Assumptions!$C5</f>
        <v>126360</v>
      </c>
      <c r="M25" s="18">
        <f>M17*Assumptions!$C5</f>
        <v>168480</v>
      </c>
      <c r="N25" s="18">
        <f>N17*Assumptions!$C5</f>
        <v>168480</v>
      </c>
      <c r="O25" s="18">
        <f>O17*Assumptions!$C5</f>
        <v>168480</v>
      </c>
      <c r="P25" s="18">
        <f>P17*Assumptions!$C5</f>
        <v>210600</v>
      </c>
    </row>
    <row r="26">
      <c r="A26" s="14" t="s">
        <v>29</v>
      </c>
      <c r="B26" s="18">
        <f>B18*Assumptions!$C6</f>
        <v>0</v>
      </c>
      <c r="C26" s="18">
        <f>C18*Assumptions!$C6</f>
        <v>0</v>
      </c>
      <c r="D26" s="18">
        <f>D18*Assumptions!$C6</f>
        <v>91000</v>
      </c>
      <c r="E26" s="18">
        <f>E18*Assumptions!$C6</f>
        <v>91000</v>
      </c>
      <c r="F26" s="18">
        <f>F18*Assumptions!$C6</f>
        <v>91000</v>
      </c>
      <c r="G26" s="18">
        <f>G18*Assumptions!$C6</f>
        <v>182000</v>
      </c>
      <c r="H26" s="18">
        <f>H18*Assumptions!$C6</f>
        <v>182000</v>
      </c>
      <c r="I26" s="18">
        <f>I18*Assumptions!$C6</f>
        <v>182000</v>
      </c>
      <c r="J26" s="18">
        <f>J18*Assumptions!$C6</f>
        <v>273000</v>
      </c>
      <c r="K26" s="18">
        <f>K18*Assumptions!$C6</f>
        <v>273000</v>
      </c>
      <c r="L26" s="18">
        <f>L18*Assumptions!$C6</f>
        <v>273000</v>
      </c>
      <c r="M26" s="18">
        <f>M18*Assumptions!$C6</f>
        <v>364000</v>
      </c>
      <c r="N26" s="18">
        <f>N18*Assumptions!$C6</f>
        <v>364000</v>
      </c>
      <c r="O26" s="18">
        <f>O18*Assumptions!$C6</f>
        <v>364000</v>
      </c>
      <c r="P26" s="18">
        <f>P18*Assumptions!$C6</f>
        <v>455000</v>
      </c>
    </row>
    <row r="27">
      <c r="A27" s="14" t="s">
        <v>75</v>
      </c>
      <c r="B27" s="18">
        <f t="shared" ref="B27:P27" si="2">SUM(B22:B26)</f>
        <v>0</v>
      </c>
      <c r="C27" s="18">
        <f t="shared" si="2"/>
        <v>0</v>
      </c>
      <c r="D27" s="18">
        <f t="shared" si="2"/>
        <v>427570</v>
      </c>
      <c r="E27" s="18">
        <f t="shared" si="2"/>
        <v>427570</v>
      </c>
      <c r="F27" s="18">
        <f t="shared" si="2"/>
        <v>427570</v>
      </c>
      <c r="G27" s="18">
        <f t="shared" si="2"/>
        <v>855140</v>
      </c>
      <c r="H27" s="18">
        <f t="shared" si="2"/>
        <v>855140</v>
      </c>
      <c r="I27" s="18">
        <f t="shared" si="2"/>
        <v>855140</v>
      </c>
      <c r="J27" s="18">
        <f t="shared" si="2"/>
        <v>1282710</v>
      </c>
      <c r="K27" s="18">
        <f t="shared" si="2"/>
        <v>1282710</v>
      </c>
      <c r="L27" s="18">
        <f t="shared" si="2"/>
        <v>1282710</v>
      </c>
      <c r="M27" s="18">
        <f t="shared" si="2"/>
        <v>1710280</v>
      </c>
      <c r="N27" s="18">
        <f t="shared" si="2"/>
        <v>1710280</v>
      </c>
      <c r="O27" s="18">
        <f t="shared" si="2"/>
        <v>1710280</v>
      </c>
      <c r="P27" s="18">
        <f t="shared" si="2"/>
        <v>2137850</v>
      </c>
    </row>
    <row r="28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>
      <c r="A29" s="14" t="s">
        <v>76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>
      <c r="A30" s="14" t="s">
        <v>25</v>
      </c>
      <c r="B30" s="18">
        <f>B7*Assumptions!$D2</f>
        <v>0</v>
      </c>
      <c r="C30" s="18">
        <f>C7*Assumptions!$D2</f>
        <v>0</v>
      </c>
      <c r="D30" s="18">
        <f>D7*Assumptions!$D2</f>
        <v>78000</v>
      </c>
      <c r="E30" s="18">
        <f>E7*Assumptions!$D2</f>
        <v>78000</v>
      </c>
      <c r="F30" s="18">
        <f>F7*Assumptions!$D2</f>
        <v>78000</v>
      </c>
      <c r="G30" s="18">
        <f>G7*Assumptions!$D2</f>
        <v>156000</v>
      </c>
      <c r="H30" s="18">
        <f>H7*Assumptions!$D2</f>
        <v>156000</v>
      </c>
      <c r="I30" s="18">
        <f>I7*Assumptions!$D2</f>
        <v>156000</v>
      </c>
      <c r="J30" s="18">
        <f>J7*Assumptions!$D2</f>
        <v>234000</v>
      </c>
      <c r="K30" s="18">
        <f>K7*Assumptions!$D2</f>
        <v>234000</v>
      </c>
      <c r="L30" s="18">
        <f>L7*Assumptions!$D2</f>
        <v>234000</v>
      </c>
      <c r="M30" s="18">
        <f>M7*Assumptions!$D2</f>
        <v>312000</v>
      </c>
      <c r="N30" s="18">
        <f>N7*Assumptions!$D2</f>
        <v>312000</v>
      </c>
      <c r="O30" s="18">
        <f>O7*Assumptions!$D2</f>
        <v>312000</v>
      </c>
      <c r="P30" s="18">
        <f>P7*Assumptions!$D2</f>
        <v>390000</v>
      </c>
    </row>
    <row r="31">
      <c r="A31" s="14" t="s">
        <v>26</v>
      </c>
      <c r="B31" s="18">
        <f>B8*Assumptions!$D3</f>
        <v>0</v>
      </c>
      <c r="C31" s="18">
        <f>C8*Assumptions!$D3</f>
        <v>0</v>
      </c>
      <c r="D31" s="18">
        <f>D8*Assumptions!$D3</f>
        <v>39000</v>
      </c>
      <c r="E31" s="18">
        <f>E8*Assumptions!$D3</f>
        <v>39000</v>
      </c>
      <c r="F31" s="18">
        <f>F8*Assumptions!$D3</f>
        <v>39000</v>
      </c>
      <c r="G31" s="18">
        <f>G8*Assumptions!$D3</f>
        <v>78000</v>
      </c>
      <c r="H31" s="18">
        <f>H8*Assumptions!$D3</f>
        <v>78000</v>
      </c>
      <c r="I31" s="18">
        <f>I8*Assumptions!$D3</f>
        <v>78000</v>
      </c>
      <c r="J31" s="18">
        <f>J8*Assumptions!$D3</f>
        <v>117000</v>
      </c>
      <c r="K31" s="18">
        <f>K8*Assumptions!$D3</f>
        <v>117000</v>
      </c>
      <c r="L31" s="18">
        <f>L8*Assumptions!$D3</f>
        <v>117000</v>
      </c>
      <c r="M31" s="18">
        <f>M8*Assumptions!$D3</f>
        <v>156000</v>
      </c>
      <c r="N31" s="18">
        <f>N8*Assumptions!$D3</f>
        <v>156000</v>
      </c>
      <c r="O31" s="18">
        <f>O8*Assumptions!$D3</f>
        <v>156000</v>
      </c>
      <c r="P31" s="18">
        <f>P8*Assumptions!$D3</f>
        <v>195000</v>
      </c>
    </row>
    <row r="32">
      <c r="A32" s="14" t="s">
        <v>27</v>
      </c>
      <c r="B32" s="18">
        <f>B9*Assumptions!$D4</f>
        <v>0</v>
      </c>
      <c r="C32" s="18">
        <f>C9*Assumptions!$D4</f>
        <v>0</v>
      </c>
      <c r="D32" s="18">
        <f>D9*Assumptions!$D4</f>
        <v>54600</v>
      </c>
      <c r="E32" s="18">
        <f>E9*Assumptions!$D4</f>
        <v>54600</v>
      </c>
      <c r="F32" s="18">
        <f>F9*Assumptions!$D4</f>
        <v>54600</v>
      </c>
      <c r="G32" s="18">
        <f>G9*Assumptions!$D4</f>
        <v>109200</v>
      </c>
      <c r="H32" s="18">
        <f>H9*Assumptions!$D4</f>
        <v>109200</v>
      </c>
      <c r="I32" s="18">
        <f>I9*Assumptions!$D4</f>
        <v>109200</v>
      </c>
      <c r="J32" s="18">
        <f>J9*Assumptions!$D4</f>
        <v>163800</v>
      </c>
      <c r="K32" s="18">
        <f>K9*Assumptions!$D4</f>
        <v>163800</v>
      </c>
      <c r="L32" s="18">
        <f>L9*Assumptions!$D4</f>
        <v>163800</v>
      </c>
      <c r="M32" s="18">
        <f>M9*Assumptions!$D4</f>
        <v>218400</v>
      </c>
      <c r="N32" s="18">
        <f>N9*Assumptions!$D4</f>
        <v>218400</v>
      </c>
      <c r="O32" s="18">
        <f>O9*Assumptions!$D4</f>
        <v>218400</v>
      </c>
      <c r="P32" s="18">
        <f>P9*Assumptions!$D4</f>
        <v>273000</v>
      </c>
    </row>
    <row r="33">
      <c r="A33" s="14" t="s">
        <v>28</v>
      </c>
      <c r="B33" s="18">
        <f>B10*Assumptions!$D5</f>
        <v>0</v>
      </c>
      <c r="C33" s="18">
        <f>C10*Assumptions!$D5</f>
        <v>0</v>
      </c>
      <c r="D33" s="18">
        <f>D10*Assumptions!$D5</f>
        <v>35100</v>
      </c>
      <c r="E33" s="18">
        <f>E10*Assumptions!$D5</f>
        <v>35100</v>
      </c>
      <c r="F33" s="18">
        <f>F10*Assumptions!$D5</f>
        <v>35100</v>
      </c>
      <c r="G33" s="18">
        <f>G10*Assumptions!$D5</f>
        <v>70200</v>
      </c>
      <c r="H33" s="18">
        <f>H10*Assumptions!$D5</f>
        <v>70200</v>
      </c>
      <c r="I33" s="18">
        <f>I10*Assumptions!$D5</f>
        <v>70200</v>
      </c>
      <c r="J33" s="18">
        <f>J10*Assumptions!$D5</f>
        <v>105300</v>
      </c>
      <c r="K33" s="18">
        <f>K10*Assumptions!$D5</f>
        <v>105300</v>
      </c>
      <c r="L33" s="18">
        <f>L10*Assumptions!$D5</f>
        <v>105300</v>
      </c>
      <c r="M33" s="18">
        <f>M10*Assumptions!$D5</f>
        <v>140400</v>
      </c>
      <c r="N33" s="18">
        <f>N10*Assumptions!$D5</f>
        <v>140400</v>
      </c>
      <c r="O33" s="18">
        <f>O10*Assumptions!$D5</f>
        <v>140400</v>
      </c>
      <c r="P33" s="18">
        <f>P10*Assumptions!$D5</f>
        <v>175500</v>
      </c>
    </row>
    <row r="34">
      <c r="A34" s="14" t="s">
        <v>29</v>
      </c>
      <c r="B34" s="18">
        <f>B11*Assumptions!$D6</f>
        <v>0</v>
      </c>
      <c r="C34" s="18">
        <f>C11*Assumptions!$D6</f>
        <v>0</v>
      </c>
      <c r="D34" s="18">
        <f>D11*Assumptions!$D6</f>
        <v>0</v>
      </c>
      <c r="E34" s="18">
        <f>E11*Assumptions!$D6</f>
        <v>0</v>
      </c>
      <c r="F34" s="18">
        <f>F11*Assumptions!$D6</f>
        <v>0</v>
      </c>
      <c r="G34" s="18">
        <f>G11*Assumptions!$D6</f>
        <v>0</v>
      </c>
      <c r="H34" s="18">
        <f>H11*Assumptions!$D6</f>
        <v>0</v>
      </c>
      <c r="I34" s="18">
        <f>I11*Assumptions!$D6</f>
        <v>0</v>
      </c>
      <c r="J34" s="18">
        <f>J11*Assumptions!$D6</f>
        <v>0</v>
      </c>
      <c r="K34" s="18">
        <f>K11*Assumptions!$D6</f>
        <v>0</v>
      </c>
      <c r="L34" s="18">
        <f>L11*Assumptions!$D6</f>
        <v>0</v>
      </c>
      <c r="M34" s="18">
        <f>M11*Assumptions!$D6</f>
        <v>0</v>
      </c>
      <c r="N34" s="18">
        <f>N11*Assumptions!$D6</f>
        <v>0</v>
      </c>
      <c r="O34" s="18">
        <f>O11*Assumptions!$D6</f>
        <v>0</v>
      </c>
      <c r="P34" s="18">
        <f>P11*Assumptions!$D6</f>
        <v>0</v>
      </c>
    </row>
    <row r="35">
      <c r="A35" s="14" t="s">
        <v>77</v>
      </c>
      <c r="B35" s="18">
        <f t="shared" ref="B35:P35" si="3">SUM(B30:B34)</f>
        <v>0</v>
      </c>
      <c r="C35" s="18">
        <f t="shared" si="3"/>
        <v>0</v>
      </c>
      <c r="D35" s="18">
        <f t="shared" si="3"/>
        <v>206700</v>
      </c>
      <c r="E35" s="18">
        <f t="shared" si="3"/>
        <v>206700</v>
      </c>
      <c r="F35" s="18">
        <f t="shared" si="3"/>
        <v>206700</v>
      </c>
      <c r="G35" s="18">
        <f t="shared" si="3"/>
        <v>413400</v>
      </c>
      <c r="H35" s="18">
        <f t="shared" si="3"/>
        <v>413400</v>
      </c>
      <c r="I35" s="18">
        <f t="shared" si="3"/>
        <v>413400</v>
      </c>
      <c r="J35" s="18">
        <f t="shared" si="3"/>
        <v>620100</v>
      </c>
      <c r="K35" s="18">
        <f t="shared" si="3"/>
        <v>620100</v>
      </c>
      <c r="L35" s="18">
        <f t="shared" si="3"/>
        <v>620100</v>
      </c>
      <c r="M35" s="18">
        <f t="shared" si="3"/>
        <v>826800</v>
      </c>
      <c r="N35" s="18">
        <f t="shared" si="3"/>
        <v>826800</v>
      </c>
      <c r="O35" s="18">
        <f t="shared" si="3"/>
        <v>826800</v>
      </c>
      <c r="P35" s="18">
        <f t="shared" si="3"/>
        <v>1033500</v>
      </c>
      <c r="Q35" s="18"/>
    </row>
    <row r="36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>
      <c r="A37" s="14" t="s">
        <v>78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>
      <c r="A38" s="14" t="s">
        <v>37</v>
      </c>
      <c r="B38" s="18">
        <f>B$2*Assumptions!$E18*Assumptions!$B24</f>
        <v>0</v>
      </c>
      <c r="C38" s="18">
        <f>C$2*Assumptions!$E18*Assumptions!$B24</f>
        <v>0</v>
      </c>
      <c r="D38" s="18">
        <f>D$2*Assumptions!$E18*Assumptions!$B24</f>
        <v>50000</v>
      </c>
      <c r="E38" s="18">
        <f>E$2*Assumptions!$E18*Assumptions!$B24</f>
        <v>50000</v>
      </c>
      <c r="F38" s="18">
        <f>F$2*Assumptions!$E18*Assumptions!$B24</f>
        <v>50000</v>
      </c>
      <c r="G38" s="18">
        <f>G$2*Assumptions!$E18*Assumptions!$B24</f>
        <v>100000</v>
      </c>
      <c r="H38" s="18">
        <f>H$2*Assumptions!$E18*Assumptions!$B24</f>
        <v>100000</v>
      </c>
      <c r="I38" s="18">
        <f>I$2*Assumptions!$E18*Assumptions!$B24</f>
        <v>100000</v>
      </c>
      <c r="J38" s="18">
        <f>J$2*Assumptions!$E18*Assumptions!$B24</f>
        <v>150000</v>
      </c>
      <c r="K38" s="18">
        <f>K$2*Assumptions!$E18*Assumptions!$B24</f>
        <v>150000</v>
      </c>
      <c r="L38" s="18">
        <f>L$2*Assumptions!$E18*Assumptions!$B24</f>
        <v>150000</v>
      </c>
      <c r="M38" s="18">
        <f>M$2*Assumptions!$E18*Assumptions!$B24</f>
        <v>200000</v>
      </c>
      <c r="N38" s="18">
        <f>N$2*Assumptions!$E18*Assumptions!$B24</f>
        <v>200000</v>
      </c>
      <c r="O38" s="18">
        <f>O$2*Assumptions!$E18*Assumptions!$B24</f>
        <v>200000</v>
      </c>
      <c r="P38" s="18">
        <f>P$2*Assumptions!$E18*Assumptions!$B24</f>
        <v>250000</v>
      </c>
    </row>
    <row r="39">
      <c r="A39" s="14" t="s">
        <v>38</v>
      </c>
      <c r="B39" s="18">
        <f>B$2*Assumptions!$E19*Assumptions!$B25</f>
        <v>0</v>
      </c>
      <c r="C39" s="18">
        <f>C$2*Assumptions!$E19*Assumptions!$B25</f>
        <v>0</v>
      </c>
      <c r="D39" s="18">
        <f>D$2*Assumptions!$E19*Assumptions!$B25</f>
        <v>72000</v>
      </c>
      <c r="E39" s="18">
        <f>E$2*Assumptions!$E19*Assumptions!$B25</f>
        <v>72000</v>
      </c>
      <c r="F39" s="18">
        <f>F$2*Assumptions!$E19*Assumptions!$B25</f>
        <v>72000</v>
      </c>
      <c r="G39" s="18">
        <f>G$2*Assumptions!$E19*Assumptions!$B25</f>
        <v>144000</v>
      </c>
      <c r="H39" s="18">
        <f>H$2*Assumptions!$E19*Assumptions!$B25</f>
        <v>144000</v>
      </c>
      <c r="I39" s="18">
        <f>I$2*Assumptions!$E19*Assumptions!$B25</f>
        <v>144000</v>
      </c>
      <c r="J39" s="18">
        <f>J$2*Assumptions!$E19*Assumptions!$B25</f>
        <v>216000</v>
      </c>
      <c r="K39" s="18">
        <f>K$2*Assumptions!$E19*Assumptions!$B25</f>
        <v>216000</v>
      </c>
      <c r="L39" s="18">
        <f>L$2*Assumptions!$E19*Assumptions!$B25</f>
        <v>216000</v>
      </c>
      <c r="M39" s="18">
        <f>M$2*Assumptions!$E19*Assumptions!$B25</f>
        <v>288000</v>
      </c>
      <c r="N39" s="18">
        <f>N$2*Assumptions!$E19*Assumptions!$B25</f>
        <v>288000</v>
      </c>
      <c r="O39" s="18">
        <f>O$2*Assumptions!$E19*Assumptions!$B25</f>
        <v>288000</v>
      </c>
      <c r="P39" s="18">
        <f>P$2*Assumptions!$E19*Assumptions!$B25</f>
        <v>360000</v>
      </c>
    </row>
    <row r="40">
      <c r="A40" s="14" t="s">
        <v>39</v>
      </c>
      <c r="B40" s="18">
        <f>B$2*Assumptions!$E20*Assumptions!$B26</f>
        <v>0</v>
      </c>
      <c r="C40" s="18">
        <f>C$2*Assumptions!$E20*Assumptions!$B26</f>
        <v>0</v>
      </c>
      <c r="D40" s="18">
        <f>D$2*Assumptions!$E20*Assumptions!$B26</f>
        <v>75000</v>
      </c>
      <c r="E40" s="18">
        <f>E$2*Assumptions!$E20*Assumptions!$B26</f>
        <v>75000</v>
      </c>
      <c r="F40" s="18">
        <f>F$2*Assumptions!$E20*Assumptions!$B26</f>
        <v>75000</v>
      </c>
      <c r="G40" s="18">
        <f>G$2*Assumptions!$E20*Assumptions!$B26</f>
        <v>150000</v>
      </c>
      <c r="H40" s="18">
        <f>H$2*Assumptions!$E20*Assumptions!$B26</f>
        <v>150000</v>
      </c>
      <c r="I40" s="18">
        <f>I$2*Assumptions!$E20*Assumptions!$B26</f>
        <v>150000</v>
      </c>
      <c r="J40" s="18">
        <f>J$2*Assumptions!$E20*Assumptions!$B26</f>
        <v>225000</v>
      </c>
      <c r="K40" s="18">
        <f>K$2*Assumptions!$E20*Assumptions!$B26</f>
        <v>225000</v>
      </c>
      <c r="L40" s="18">
        <f>L$2*Assumptions!$E20*Assumptions!$B26</f>
        <v>225000</v>
      </c>
      <c r="M40" s="18">
        <f>M$2*Assumptions!$E20*Assumptions!$B26</f>
        <v>300000</v>
      </c>
      <c r="N40" s="18">
        <f>N$2*Assumptions!$E20*Assumptions!$B26</f>
        <v>300000</v>
      </c>
      <c r="O40" s="18">
        <f>O$2*Assumptions!$E20*Assumptions!$B26</f>
        <v>300000</v>
      </c>
      <c r="P40" s="18">
        <f>P$2*Assumptions!$E20*Assumptions!$B26</f>
        <v>375000</v>
      </c>
    </row>
    <row r="41">
      <c r="A41" s="14" t="s">
        <v>40</v>
      </c>
      <c r="B41" s="18">
        <f>B$2*Assumptions!$E21*Assumptions!$B27</f>
        <v>0</v>
      </c>
      <c r="C41" s="18">
        <f>C$2*Assumptions!$E21*Assumptions!$B27</f>
        <v>0</v>
      </c>
      <c r="D41" s="18">
        <f>D$2*Assumptions!$E21*Assumptions!$B27</f>
        <v>30000</v>
      </c>
      <c r="E41" s="18">
        <f>E$2*Assumptions!$E21*Assumptions!$B27</f>
        <v>30000</v>
      </c>
      <c r="F41" s="18">
        <f>F$2*Assumptions!$E21*Assumptions!$B27</f>
        <v>30000</v>
      </c>
      <c r="G41" s="18">
        <f>G$2*Assumptions!$E21*Assumptions!$B27</f>
        <v>60000</v>
      </c>
      <c r="H41" s="18">
        <f>H$2*Assumptions!$E21*Assumptions!$B27</f>
        <v>60000</v>
      </c>
      <c r="I41" s="18">
        <f>I$2*Assumptions!$E21*Assumptions!$B27</f>
        <v>60000</v>
      </c>
      <c r="J41" s="18">
        <f>J$2*Assumptions!$E21*Assumptions!$B27</f>
        <v>90000</v>
      </c>
      <c r="K41" s="18">
        <f>K$2*Assumptions!$E21*Assumptions!$B27</f>
        <v>90000</v>
      </c>
      <c r="L41" s="18">
        <f>L$2*Assumptions!$E21*Assumptions!$B27</f>
        <v>90000</v>
      </c>
      <c r="M41" s="18">
        <f>M$2*Assumptions!$E21*Assumptions!$B27</f>
        <v>120000</v>
      </c>
      <c r="N41" s="18">
        <f>N$2*Assumptions!$E21*Assumptions!$B27</f>
        <v>120000</v>
      </c>
      <c r="O41" s="18">
        <f>O$2*Assumptions!$E21*Assumptions!$B27</f>
        <v>120000</v>
      </c>
      <c r="P41" s="18">
        <f>P$2*Assumptions!$E21*Assumptions!$B27</f>
        <v>150000</v>
      </c>
    </row>
    <row r="42">
      <c r="A42" s="14" t="s">
        <v>79</v>
      </c>
      <c r="B42" s="18">
        <f t="shared" ref="B42:P42" si="4">SUM(B38:B41)</f>
        <v>0</v>
      </c>
      <c r="C42" s="18">
        <f t="shared" si="4"/>
        <v>0</v>
      </c>
      <c r="D42" s="18">
        <f t="shared" si="4"/>
        <v>227000</v>
      </c>
      <c r="E42" s="18">
        <f t="shared" si="4"/>
        <v>227000</v>
      </c>
      <c r="F42" s="18">
        <f t="shared" si="4"/>
        <v>227000</v>
      </c>
      <c r="G42" s="18">
        <f t="shared" si="4"/>
        <v>454000</v>
      </c>
      <c r="H42" s="18">
        <f t="shared" si="4"/>
        <v>454000</v>
      </c>
      <c r="I42" s="18">
        <f t="shared" si="4"/>
        <v>454000</v>
      </c>
      <c r="J42" s="18">
        <f t="shared" si="4"/>
        <v>681000</v>
      </c>
      <c r="K42" s="18">
        <f t="shared" si="4"/>
        <v>681000</v>
      </c>
      <c r="L42" s="18">
        <f t="shared" si="4"/>
        <v>681000</v>
      </c>
      <c r="M42" s="18">
        <f t="shared" si="4"/>
        <v>908000</v>
      </c>
      <c r="N42" s="18">
        <f t="shared" si="4"/>
        <v>908000</v>
      </c>
      <c r="O42" s="18">
        <f t="shared" si="4"/>
        <v>908000</v>
      </c>
      <c r="P42" s="18">
        <f t="shared" si="4"/>
        <v>1135000</v>
      </c>
    </row>
    <row r="43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>
      <c r="A44" s="14" t="s">
        <v>42</v>
      </c>
      <c r="B44" s="18">
        <f>B4*Assumptions!$B29</f>
        <v>0</v>
      </c>
      <c r="C44" s="18">
        <f>C4*Assumptions!$B29</f>
        <v>0</v>
      </c>
      <c r="D44" s="18">
        <f>D4*Assumptions!$B29</f>
        <v>422500</v>
      </c>
      <c r="E44" s="18">
        <f>E4*Assumptions!$B29</f>
        <v>422500</v>
      </c>
      <c r="F44" s="18">
        <f>F4*Assumptions!$B29</f>
        <v>422500</v>
      </c>
      <c r="G44" s="18">
        <f>G4*Assumptions!$B29</f>
        <v>845000</v>
      </c>
      <c r="H44" s="18">
        <f>H4*Assumptions!$B29</f>
        <v>845000</v>
      </c>
      <c r="I44" s="18">
        <f>I4*Assumptions!$B29</f>
        <v>845000</v>
      </c>
      <c r="J44" s="18">
        <f>J4*Assumptions!$B29</f>
        <v>1267500</v>
      </c>
      <c r="K44" s="18">
        <f>K4*Assumptions!$B29</f>
        <v>1267500</v>
      </c>
      <c r="L44" s="18">
        <f>L4*Assumptions!$B29</f>
        <v>1267500</v>
      </c>
      <c r="M44" s="18">
        <f>M4*Assumptions!$B29</f>
        <v>1690000</v>
      </c>
      <c r="N44" s="18">
        <f>N4*Assumptions!$B29</f>
        <v>1690000</v>
      </c>
      <c r="O44" s="18">
        <f>O4*Assumptions!$B29</f>
        <v>1690000</v>
      </c>
      <c r="P44" s="18">
        <f>P4*Assumptions!$B29</f>
        <v>2112500</v>
      </c>
    </row>
    <row r="4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>
      <c r="A46" s="14" t="s">
        <v>43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>
      <c r="A47" s="14" t="s">
        <v>44</v>
      </c>
      <c r="B47" s="18">
        <f>B$2*Assumptions!$E32</f>
        <v>0</v>
      </c>
      <c r="C47" s="18">
        <f>C$2*Assumptions!$E32</f>
        <v>0</v>
      </c>
      <c r="D47" s="18">
        <f>D$2*Assumptions!$E32</f>
        <v>100000</v>
      </c>
      <c r="E47" s="18">
        <f>E$2*Assumptions!$E32</f>
        <v>100000</v>
      </c>
      <c r="F47" s="18">
        <f>F$2*Assumptions!$E32</f>
        <v>100000</v>
      </c>
      <c r="G47" s="18">
        <f>G$2*Assumptions!$E32</f>
        <v>200000</v>
      </c>
      <c r="H47" s="18">
        <f>H$2*Assumptions!$E32</f>
        <v>200000</v>
      </c>
      <c r="I47" s="18">
        <f>I$2*Assumptions!$E32</f>
        <v>200000</v>
      </c>
      <c r="J47" s="18">
        <f>J$2*Assumptions!$E32</f>
        <v>300000</v>
      </c>
      <c r="K47" s="18">
        <f>K$2*Assumptions!$E32</f>
        <v>300000</v>
      </c>
      <c r="L47" s="18">
        <f>L$2*Assumptions!$E32</f>
        <v>300000</v>
      </c>
      <c r="M47" s="18">
        <f>M$2*Assumptions!$E32</f>
        <v>400000</v>
      </c>
      <c r="N47" s="18">
        <f>N$2*Assumptions!$E32</f>
        <v>400000</v>
      </c>
      <c r="O47" s="18">
        <f>O$2*Assumptions!$E32</f>
        <v>400000</v>
      </c>
      <c r="P47" s="18">
        <f>P$2*Assumptions!$E32</f>
        <v>500000</v>
      </c>
    </row>
    <row r="48">
      <c r="A48" s="14" t="s">
        <v>45</v>
      </c>
      <c r="B48" s="18">
        <f>B$2*Assumptions!$E33</f>
        <v>0</v>
      </c>
      <c r="C48" s="18">
        <f>C$2*Assumptions!$E33</f>
        <v>0</v>
      </c>
      <c r="D48" s="18">
        <f>D$2*Assumptions!$E33</f>
        <v>60000</v>
      </c>
      <c r="E48" s="18">
        <f>E$2*Assumptions!$E33</f>
        <v>60000</v>
      </c>
      <c r="F48" s="18">
        <f>F$2*Assumptions!$E33</f>
        <v>60000</v>
      </c>
      <c r="G48" s="18">
        <f>G$2*Assumptions!$E33</f>
        <v>120000</v>
      </c>
      <c r="H48" s="18">
        <f>H$2*Assumptions!$E33</f>
        <v>120000</v>
      </c>
      <c r="I48" s="18">
        <f>I$2*Assumptions!$E33</f>
        <v>120000</v>
      </c>
      <c r="J48" s="18">
        <f>J$2*Assumptions!$E33</f>
        <v>180000</v>
      </c>
      <c r="K48" s="18">
        <f>K$2*Assumptions!$E33</f>
        <v>180000</v>
      </c>
      <c r="L48" s="18">
        <f>L$2*Assumptions!$E33</f>
        <v>180000</v>
      </c>
      <c r="M48" s="18">
        <f>M$2*Assumptions!$E33</f>
        <v>240000</v>
      </c>
      <c r="N48" s="18">
        <f>N$2*Assumptions!$E33</f>
        <v>240000</v>
      </c>
      <c r="O48" s="18">
        <f>O$2*Assumptions!$E33</f>
        <v>240000</v>
      </c>
      <c r="P48" s="18">
        <f>P$2*Assumptions!$E33</f>
        <v>300000</v>
      </c>
    </row>
    <row r="49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>
      <c r="A50" s="14" t="s">
        <v>80</v>
      </c>
      <c r="B50" s="18">
        <f t="shared" ref="B50:P50" si="5">B48+B47+B44+B42+B35+B27</f>
        <v>0</v>
      </c>
      <c r="C50" s="18">
        <f t="shared" si="5"/>
        <v>0</v>
      </c>
      <c r="D50" s="18">
        <f t="shared" si="5"/>
        <v>1443770</v>
      </c>
      <c r="E50" s="18">
        <f t="shared" si="5"/>
        <v>1443770</v>
      </c>
      <c r="F50" s="18">
        <f t="shared" si="5"/>
        <v>1443770</v>
      </c>
      <c r="G50" s="18">
        <f t="shared" si="5"/>
        <v>2887540</v>
      </c>
      <c r="H50" s="18">
        <f t="shared" si="5"/>
        <v>2887540</v>
      </c>
      <c r="I50" s="18">
        <f t="shared" si="5"/>
        <v>2887540</v>
      </c>
      <c r="J50" s="18">
        <f t="shared" si="5"/>
        <v>4331310</v>
      </c>
      <c r="K50" s="18">
        <f t="shared" si="5"/>
        <v>4331310</v>
      </c>
      <c r="L50" s="18">
        <f t="shared" si="5"/>
        <v>4331310</v>
      </c>
      <c r="M50" s="18">
        <f t="shared" si="5"/>
        <v>5775080</v>
      </c>
      <c r="N50" s="18">
        <f t="shared" si="5"/>
        <v>5775080</v>
      </c>
      <c r="O50" s="18">
        <f t="shared" si="5"/>
        <v>5775080</v>
      </c>
      <c r="P50" s="18">
        <f t="shared" si="5"/>
        <v>7218850</v>
      </c>
    </row>
    <row r="5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>
      <c r="A52" s="14" t="s">
        <v>81</v>
      </c>
      <c r="B52" s="18">
        <f t="shared" ref="B52:P52" si="6">B19-B50</f>
        <v>0</v>
      </c>
      <c r="C52" s="18">
        <f t="shared" si="6"/>
        <v>0</v>
      </c>
      <c r="D52" s="18">
        <f t="shared" si="6"/>
        <v>473730</v>
      </c>
      <c r="E52" s="18">
        <f t="shared" si="6"/>
        <v>473730</v>
      </c>
      <c r="F52" s="18">
        <f t="shared" si="6"/>
        <v>473730</v>
      </c>
      <c r="G52" s="18">
        <f t="shared" si="6"/>
        <v>947460</v>
      </c>
      <c r="H52" s="18">
        <f t="shared" si="6"/>
        <v>947460</v>
      </c>
      <c r="I52" s="18">
        <f t="shared" si="6"/>
        <v>947460</v>
      </c>
      <c r="J52" s="18">
        <f t="shared" si="6"/>
        <v>1421190</v>
      </c>
      <c r="K52" s="18">
        <f t="shared" si="6"/>
        <v>1421190</v>
      </c>
      <c r="L52" s="18">
        <f t="shared" si="6"/>
        <v>1421190</v>
      </c>
      <c r="M52" s="18">
        <f t="shared" si="6"/>
        <v>1894920</v>
      </c>
      <c r="N52" s="18">
        <f t="shared" si="6"/>
        <v>1894920</v>
      </c>
      <c r="O52" s="18">
        <f t="shared" si="6"/>
        <v>1894920</v>
      </c>
      <c r="P52" s="18">
        <f t="shared" si="6"/>
        <v>2368650</v>
      </c>
    </row>
    <row r="53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  <row r="1001"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</row>
    <row r="1002"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</row>
    <row r="1003"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</row>
    <row r="1004"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</row>
    <row r="1005"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</row>
    <row r="1006"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</row>
    <row r="1007"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88"/>
  </cols>
  <sheetData>
    <row r="1">
      <c r="B1" s="16" t="s">
        <v>52</v>
      </c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61</v>
      </c>
      <c r="L1" s="16" t="s">
        <v>62</v>
      </c>
      <c r="M1" s="16" t="s">
        <v>63</v>
      </c>
      <c r="N1" s="16" t="s">
        <v>64</v>
      </c>
      <c r="O1" s="16" t="s">
        <v>65</v>
      </c>
      <c r="P1" s="16" t="s">
        <v>66</v>
      </c>
    </row>
    <row r="2">
      <c r="A2" s="14" t="s">
        <v>69</v>
      </c>
      <c r="B2" s="18">
        <f>'Sales and Costs-Small'!B2+'Sales and Costs-Medium'!B2+'Sales and Costs-Large'!B2+'Sales and Costs-Supreme'!B2</f>
        <v>3</v>
      </c>
      <c r="C2" s="18">
        <f>'Sales and Costs-Small'!C2+'Sales and Costs-Medium'!C2+'Sales and Costs-Large'!C2+'Sales and Costs-Supreme'!C2</f>
        <v>7</v>
      </c>
      <c r="D2" s="18">
        <f>'Sales and Costs-Small'!D2+'Sales and Costs-Medium'!D2+'Sales and Costs-Large'!D2+'Sales and Costs-Supreme'!D2</f>
        <v>11</v>
      </c>
      <c r="E2" s="18">
        <f>'Sales and Costs-Small'!E2+'Sales and Costs-Medium'!E2+'Sales and Costs-Large'!E2+'Sales and Costs-Supreme'!E2</f>
        <v>15</v>
      </c>
      <c r="F2" s="18">
        <f>'Sales and Costs-Small'!F2+'Sales and Costs-Medium'!F2+'Sales and Costs-Large'!F2+'Sales and Costs-Supreme'!F2</f>
        <v>18</v>
      </c>
      <c r="G2" s="18">
        <f>'Sales and Costs-Small'!G2+'Sales and Costs-Medium'!G2+'Sales and Costs-Large'!G2+'Sales and Costs-Supreme'!G2</f>
        <v>23</v>
      </c>
      <c r="H2" s="18">
        <f>'Sales and Costs-Small'!H2+'Sales and Costs-Medium'!H2+'Sales and Costs-Large'!H2+'Sales and Costs-Supreme'!H2</f>
        <v>26</v>
      </c>
      <c r="I2" s="18">
        <f>'Sales and Costs-Small'!I2+'Sales and Costs-Medium'!I2+'Sales and Costs-Large'!I2+'Sales and Costs-Supreme'!I2</f>
        <v>30</v>
      </c>
      <c r="J2" s="18">
        <f>'Sales and Costs-Small'!J2+'Sales and Costs-Medium'!J2+'Sales and Costs-Large'!J2+'Sales and Costs-Supreme'!J2</f>
        <v>34</v>
      </c>
      <c r="K2" s="18">
        <f>'Sales and Costs-Small'!K2+'Sales and Costs-Medium'!K2+'Sales and Costs-Large'!K2+'Sales and Costs-Supreme'!K2</f>
        <v>38</v>
      </c>
      <c r="L2" s="18">
        <f>'Sales and Costs-Small'!L2+'Sales and Costs-Medium'!L2+'Sales and Costs-Large'!L2+'Sales and Costs-Supreme'!L2</f>
        <v>41</v>
      </c>
      <c r="M2" s="18">
        <f>'Sales and Costs-Small'!M2+'Sales and Costs-Medium'!M2+'Sales and Costs-Large'!M2+'Sales and Costs-Supreme'!M2</f>
        <v>46</v>
      </c>
      <c r="N2" s="18">
        <f>'Sales and Costs-Small'!N2+'Sales and Costs-Medium'!N2+'Sales and Costs-Large'!N2+'Sales and Costs-Supreme'!N2</f>
        <v>49</v>
      </c>
      <c r="O2" s="18">
        <f>'Sales and Costs-Small'!O2+'Sales and Costs-Medium'!O2+'Sales and Costs-Large'!O2+'Sales and Costs-Supreme'!O2</f>
        <v>53</v>
      </c>
      <c r="P2" s="18">
        <f>'Sales and Costs-Small'!P2+'Sales and Costs-Medium'!P2+'Sales and Costs-Large'!P2+'Sales and Costs-Supreme'!P2</f>
        <v>57</v>
      </c>
    </row>
    <row r="4">
      <c r="A4" s="14" t="s">
        <v>70</v>
      </c>
      <c r="B4" s="18">
        <f>'Sales and Costs-Small'!B4+'Sales and Costs-Medium'!B4+'Sales and Costs-Large'!B4+'Sales and Costs-Supreme'!B4</f>
        <v>11000</v>
      </c>
      <c r="C4" s="18">
        <f>'Sales and Costs-Small'!C4+'Sales and Costs-Medium'!C4+'Sales and Costs-Large'!C4+'Sales and Costs-Supreme'!C4</f>
        <v>27000</v>
      </c>
      <c r="D4" s="18">
        <f>'Sales and Costs-Small'!D4+'Sales and Costs-Medium'!D4+'Sales and Costs-Large'!D4+'Sales and Costs-Supreme'!D4</f>
        <v>44500</v>
      </c>
      <c r="E4" s="18">
        <f>'Sales and Costs-Small'!E4+'Sales and Costs-Medium'!E4+'Sales and Costs-Large'!E4+'Sales and Costs-Supreme'!E4</f>
        <v>60500</v>
      </c>
      <c r="F4" s="18">
        <f>'Sales and Costs-Small'!F4+'Sales and Costs-Medium'!F4+'Sales and Costs-Large'!F4+'Sales and Costs-Supreme'!F4</f>
        <v>71500</v>
      </c>
      <c r="G4" s="18">
        <f>'Sales and Costs-Small'!G4+'Sales and Costs-Medium'!G4+'Sales and Costs-Large'!G4+'Sales and Costs-Supreme'!G4</f>
        <v>94000</v>
      </c>
      <c r="H4" s="18">
        <f>'Sales and Costs-Small'!H4+'Sales and Costs-Medium'!H4+'Sales and Costs-Large'!H4+'Sales and Costs-Supreme'!H4</f>
        <v>105000</v>
      </c>
      <c r="I4" s="18">
        <f>'Sales and Costs-Small'!I4+'Sales and Costs-Medium'!I4+'Sales and Costs-Large'!I4+'Sales and Costs-Supreme'!I4</f>
        <v>121000</v>
      </c>
      <c r="J4" s="18">
        <f>'Sales and Costs-Small'!J4+'Sales and Costs-Medium'!J4+'Sales and Costs-Large'!J4+'Sales and Costs-Supreme'!J4</f>
        <v>138500</v>
      </c>
      <c r="K4" s="18">
        <f>'Sales and Costs-Small'!K4+'Sales and Costs-Medium'!K4+'Sales and Costs-Large'!K4+'Sales and Costs-Supreme'!K4</f>
        <v>154500</v>
      </c>
      <c r="L4" s="18">
        <f>'Sales and Costs-Small'!L4+'Sales and Costs-Medium'!L4+'Sales and Costs-Large'!L4+'Sales and Costs-Supreme'!L4</f>
        <v>165500</v>
      </c>
      <c r="M4" s="18">
        <f>'Sales and Costs-Small'!M4+'Sales and Costs-Medium'!M4+'Sales and Costs-Large'!M4+'Sales and Costs-Supreme'!M4</f>
        <v>188000</v>
      </c>
      <c r="N4" s="18">
        <f>'Sales and Costs-Small'!N4+'Sales and Costs-Medium'!N4+'Sales and Costs-Large'!N4+'Sales and Costs-Supreme'!N4</f>
        <v>199000</v>
      </c>
      <c r="O4" s="18">
        <f>'Sales and Costs-Small'!O4+'Sales and Costs-Medium'!O4+'Sales and Costs-Large'!O4+'Sales and Costs-Supreme'!O4</f>
        <v>215000</v>
      </c>
      <c r="P4" s="18">
        <f>'Sales and Costs-Small'!P4+'Sales and Costs-Medium'!P4+'Sales and Costs-Large'!P4+'Sales and Costs-Supreme'!P4</f>
        <v>232500</v>
      </c>
    </row>
    <row r="6">
      <c r="A6" s="14" t="s">
        <v>71</v>
      </c>
    </row>
    <row r="7">
      <c r="A7" s="14" t="s">
        <v>25</v>
      </c>
      <c r="B7" s="18">
        <f>'Sales and Costs-Small'!B7+'Sales and Costs-Medium'!B7+'Sales and Costs-Large'!B7+'Sales and Costs-Supreme'!B7</f>
        <v>9950</v>
      </c>
      <c r="C7" s="18">
        <f>'Sales and Costs-Small'!C7+'Sales and Costs-Medium'!C7+'Sales and Costs-Large'!C7+'Sales and Costs-Supreme'!C7</f>
        <v>25900</v>
      </c>
      <c r="D7" s="18">
        <f>'Sales and Costs-Small'!D7+'Sales and Costs-Medium'!D7+'Sales and Costs-Large'!D7+'Sales and Costs-Supreme'!D7</f>
        <v>45600</v>
      </c>
      <c r="E7" s="18">
        <f>'Sales and Costs-Small'!E7+'Sales and Costs-Medium'!E7+'Sales and Costs-Large'!E7+'Sales and Costs-Supreme'!E7</f>
        <v>61550</v>
      </c>
      <c r="F7" s="18">
        <f>'Sales and Costs-Small'!F7+'Sales and Costs-Medium'!F7+'Sales and Costs-Large'!F7+'Sales and Costs-Supreme'!F7</f>
        <v>71500</v>
      </c>
      <c r="G7" s="18">
        <f>'Sales and Costs-Small'!G7+'Sales and Costs-Medium'!G7+'Sales and Costs-Large'!G7+'Sales and Costs-Supreme'!G7</f>
        <v>97200</v>
      </c>
      <c r="H7" s="18">
        <f>'Sales and Costs-Small'!H7+'Sales and Costs-Medium'!H7+'Sales and Costs-Large'!H7+'Sales and Costs-Supreme'!H7</f>
        <v>107150</v>
      </c>
      <c r="I7" s="18">
        <f>'Sales and Costs-Small'!I7+'Sales and Costs-Medium'!I7+'Sales and Costs-Large'!I7+'Sales and Costs-Supreme'!I7</f>
        <v>123100</v>
      </c>
      <c r="J7" s="18">
        <f>'Sales and Costs-Small'!J7+'Sales and Costs-Medium'!J7+'Sales and Costs-Large'!J7+'Sales and Costs-Supreme'!J7</f>
        <v>142800</v>
      </c>
      <c r="K7" s="18">
        <f>'Sales and Costs-Small'!K7+'Sales and Costs-Medium'!K7+'Sales and Costs-Large'!K7+'Sales and Costs-Supreme'!K7</f>
        <v>158750</v>
      </c>
      <c r="L7" s="18">
        <f>'Sales and Costs-Small'!L7+'Sales and Costs-Medium'!L7+'Sales and Costs-Large'!L7+'Sales and Costs-Supreme'!L7</f>
        <v>168700</v>
      </c>
      <c r="M7" s="18">
        <f>'Sales and Costs-Small'!M7+'Sales and Costs-Medium'!M7+'Sales and Costs-Large'!M7+'Sales and Costs-Supreme'!M7</f>
        <v>194400</v>
      </c>
      <c r="N7" s="18">
        <f>'Sales and Costs-Small'!N7+'Sales and Costs-Medium'!N7+'Sales and Costs-Large'!N7+'Sales and Costs-Supreme'!N7</f>
        <v>204350</v>
      </c>
      <c r="O7" s="18">
        <f>'Sales and Costs-Small'!O7+'Sales and Costs-Medium'!O7+'Sales and Costs-Large'!O7+'Sales and Costs-Supreme'!O7</f>
        <v>220300</v>
      </c>
      <c r="P7" s="18">
        <f>'Sales and Costs-Small'!P7+'Sales and Costs-Medium'!P7+'Sales and Costs-Large'!P7+'Sales and Costs-Supreme'!P7</f>
        <v>240000</v>
      </c>
    </row>
    <row r="8">
      <c r="A8" s="14" t="s">
        <v>26</v>
      </c>
      <c r="B8" s="18">
        <f>'Sales and Costs-Small'!B8+'Sales and Costs-Medium'!B8+'Sales and Costs-Large'!B8+'Sales and Costs-Supreme'!B8</f>
        <v>4100</v>
      </c>
      <c r="C8" s="18">
        <f>'Sales and Costs-Small'!C8+'Sales and Costs-Medium'!C8+'Sales and Costs-Large'!C8+'Sales and Costs-Supreme'!C8</f>
        <v>11700</v>
      </c>
      <c r="D8" s="18">
        <f>'Sales and Costs-Small'!D8+'Sales and Costs-Medium'!D8+'Sales and Costs-Large'!D8+'Sales and Costs-Supreme'!D8</f>
        <v>22300</v>
      </c>
      <c r="E8" s="18">
        <f>'Sales and Costs-Small'!E8+'Sales and Costs-Medium'!E8+'Sales and Costs-Large'!E8+'Sales and Costs-Supreme'!E8</f>
        <v>29900</v>
      </c>
      <c r="F8" s="18">
        <f>'Sales and Costs-Small'!F8+'Sales and Costs-Medium'!F8+'Sales and Costs-Large'!F8+'Sales and Costs-Supreme'!F8</f>
        <v>34000</v>
      </c>
      <c r="G8" s="18">
        <f>'Sales and Costs-Small'!G8+'Sales and Costs-Medium'!G8+'Sales and Costs-Large'!G8+'Sales and Costs-Supreme'!G8</f>
        <v>48100</v>
      </c>
      <c r="H8" s="18">
        <f>'Sales and Costs-Small'!H8+'Sales and Costs-Medium'!H8+'Sales and Costs-Large'!H8+'Sales and Costs-Supreme'!H8</f>
        <v>52200</v>
      </c>
      <c r="I8" s="18">
        <f>'Sales and Costs-Small'!I8+'Sales and Costs-Medium'!I8+'Sales and Costs-Large'!I8+'Sales and Costs-Supreme'!I8</f>
        <v>59800</v>
      </c>
      <c r="J8" s="18">
        <f>'Sales and Costs-Small'!J8+'Sales and Costs-Medium'!J8+'Sales and Costs-Large'!J8+'Sales and Costs-Supreme'!J8</f>
        <v>70400</v>
      </c>
      <c r="K8" s="18">
        <f>'Sales and Costs-Small'!K8+'Sales and Costs-Medium'!K8+'Sales and Costs-Large'!K8+'Sales and Costs-Supreme'!K8</f>
        <v>78000</v>
      </c>
      <c r="L8" s="18">
        <f>'Sales and Costs-Small'!L8+'Sales and Costs-Medium'!L8+'Sales and Costs-Large'!L8+'Sales and Costs-Supreme'!L8</f>
        <v>82100</v>
      </c>
      <c r="M8" s="18">
        <f>'Sales and Costs-Small'!M8+'Sales and Costs-Medium'!M8+'Sales and Costs-Large'!M8+'Sales and Costs-Supreme'!M8</f>
        <v>96200</v>
      </c>
      <c r="N8" s="18">
        <f>'Sales and Costs-Small'!N8+'Sales and Costs-Medium'!N8+'Sales and Costs-Large'!N8+'Sales and Costs-Supreme'!N8</f>
        <v>100300</v>
      </c>
      <c r="O8" s="18">
        <f>'Sales and Costs-Small'!O8+'Sales and Costs-Medium'!O8+'Sales and Costs-Large'!O8+'Sales and Costs-Supreme'!O8</f>
        <v>107900</v>
      </c>
      <c r="P8" s="18">
        <f>'Sales and Costs-Small'!P8+'Sales and Costs-Medium'!P8+'Sales and Costs-Large'!P8+'Sales and Costs-Supreme'!P8</f>
        <v>118500</v>
      </c>
    </row>
    <row r="9">
      <c r="A9" s="14" t="s">
        <v>27</v>
      </c>
      <c r="B9" s="18">
        <f>'Sales and Costs-Small'!B9+'Sales and Costs-Medium'!B9+'Sales and Costs-Large'!B9+'Sales and Costs-Supreme'!B9</f>
        <v>6300</v>
      </c>
      <c r="C9" s="18">
        <f>'Sales and Costs-Small'!C9+'Sales and Costs-Medium'!C9+'Sales and Costs-Large'!C9+'Sales and Costs-Supreme'!C9</f>
        <v>17100</v>
      </c>
      <c r="D9" s="18">
        <f>'Sales and Costs-Small'!D9+'Sales and Costs-Medium'!D9+'Sales and Costs-Large'!D9+'Sales and Costs-Supreme'!D9</f>
        <v>31200</v>
      </c>
      <c r="E9" s="18">
        <f>'Sales and Costs-Small'!E9+'Sales and Costs-Medium'!E9+'Sales and Costs-Large'!E9+'Sales and Costs-Supreme'!E9</f>
        <v>42000</v>
      </c>
      <c r="F9" s="18">
        <f>'Sales and Costs-Small'!F9+'Sales and Costs-Medium'!F9+'Sales and Costs-Large'!F9+'Sales and Costs-Supreme'!F9</f>
        <v>48300</v>
      </c>
      <c r="G9" s="18">
        <f>'Sales and Costs-Small'!G9+'Sales and Costs-Medium'!G9+'Sales and Costs-Large'!G9+'Sales and Costs-Supreme'!G9</f>
        <v>66900</v>
      </c>
      <c r="H9" s="18">
        <f>'Sales and Costs-Small'!H9+'Sales and Costs-Medium'!H9+'Sales and Costs-Large'!H9+'Sales and Costs-Supreme'!H9</f>
        <v>73200</v>
      </c>
      <c r="I9" s="18">
        <f>'Sales and Costs-Small'!I9+'Sales and Costs-Medium'!I9+'Sales and Costs-Large'!I9+'Sales and Costs-Supreme'!I9</f>
        <v>84000</v>
      </c>
      <c r="J9" s="18">
        <f>'Sales and Costs-Small'!J9+'Sales and Costs-Medium'!J9+'Sales and Costs-Large'!J9+'Sales and Costs-Supreme'!J9</f>
        <v>98100</v>
      </c>
      <c r="K9" s="18">
        <f>'Sales and Costs-Small'!K9+'Sales and Costs-Medium'!K9+'Sales and Costs-Large'!K9+'Sales and Costs-Supreme'!K9</f>
        <v>108900</v>
      </c>
      <c r="L9" s="18">
        <f>'Sales and Costs-Small'!L9+'Sales and Costs-Medium'!L9+'Sales and Costs-Large'!L9+'Sales and Costs-Supreme'!L9</f>
        <v>115200</v>
      </c>
      <c r="M9" s="18">
        <f>'Sales and Costs-Small'!M9+'Sales and Costs-Medium'!M9+'Sales and Costs-Large'!M9+'Sales and Costs-Supreme'!M9</f>
        <v>133800</v>
      </c>
      <c r="N9" s="18">
        <f>'Sales and Costs-Small'!N9+'Sales and Costs-Medium'!N9+'Sales and Costs-Large'!N9+'Sales and Costs-Supreme'!N9</f>
        <v>140100</v>
      </c>
      <c r="O9" s="18">
        <f>'Sales and Costs-Small'!O9+'Sales and Costs-Medium'!O9+'Sales and Costs-Large'!O9+'Sales and Costs-Supreme'!O9</f>
        <v>150900</v>
      </c>
      <c r="P9" s="18">
        <f>'Sales and Costs-Small'!P9+'Sales and Costs-Medium'!P9+'Sales and Costs-Large'!P9+'Sales and Costs-Supreme'!P9</f>
        <v>165000</v>
      </c>
    </row>
    <row r="10">
      <c r="A10" s="14" t="s">
        <v>28</v>
      </c>
      <c r="B10" s="18">
        <f>'Sales and Costs-Small'!B10+'Sales and Costs-Medium'!B10+'Sales and Costs-Large'!B10+'Sales and Costs-Supreme'!B10</f>
        <v>4800</v>
      </c>
      <c r="C10" s="18">
        <f>'Sales and Costs-Small'!C10+'Sales and Costs-Medium'!C10+'Sales and Costs-Large'!C10+'Sales and Costs-Supreme'!C10</f>
        <v>12600</v>
      </c>
      <c r="D10" s="18">
        <f>'Sales and Costs-Small'!D10+'Sales and Costs-Medium'!D10+'Sales and Costs-Large'!D10+'Sales and Costs-Supreme'!D10</f>
        <v>23250</v>
      </c>
      <c r="E10" s="18">
        <f>'Sales and Costs-Small'!E10+'Sales and Costs-Medium'!E10+'Sales and Costs-Large'!E10+'Sales and Costs-Supreme'!E10</f>
        <v>31050</v>
      </c>
      <c r="F10" s="18">
        <f>'Sales and Costs-Small'!F10+'Sales and Costs-Medium'!F10+'Sales and Costs-Large'!F10+'Sales and Costs-Supreme'!F10</f>
        <v>35850</v>
      </c>
      <c r="G10" s="18">
        <f>'Sales and Costs-Small'!G10+'Sales and Costs-Medium'!G10+'Sales and Costs-Large'!G10+'Sales and Costs-Supreme'!G10</f>
        <v>49500</v>
      </c>
      <c r="H10" s="18">
        <f>'Sales and Costs-Small'!H10+'Sales and Costs-Medium'!H10+'Sales and Costs-Large'!H10+'Sales and Costs-Supreme'!H10</f>
        <v>54300</v>
      </c>
      <c r="I10" s="18">
        <f>'Sales and Costs-Small'!I10+'Sales and Costs-Medium'!I10+'Sales and Costs-Large'!I10+'Sales and Costs-Supreme'!I10</f>
        <v>62100</v>
      </c>
      <c r="J10" s="18">
        <f>'Sales and Costs-Small'!J10+'Sales and Costs-Medium'!J10+'Sales and Costs-Large'!J10+'Sales and Costs-Supreme'!J10</f>
        <v>72750</v>
      </c>
      <c r="K10" s="18">
        <f>'Sales and Costs-Small'!K10+'Sales and Costs-Medium'!K10+'Sales and Costs-Large'!K10+'Sales and Costs-Supreme'!K10</f>
        <v>80550</v>
      </c>
      <c r="L10" s="18">
        <f>'Sales and Costs-Small'!L10+'Sales and Costs-Medium'!L10+'Sales and Costs-Large'!L10+'Sales and Costs-Supreme'!L10</f>
        <v>85350</v>
      </c>
      <c r="M10" s="18">
        <f>'Sales and Costs-Small'!M10+'Sales and Costs-Medium'!M10+'Sales and Costs-Large'!M10+'Sales and Costs-Supreme'!M10</f>
        <v>99000</v>
      </c>
      <c r="N10" s="18">
        <f>'Sales and Costs-Small'!N10+'Sales and Costs-Medium'!N10+'Sales and Costs-Large'!N10+'Sales and Costs-Supreme'!N10</f>
        <v>103800</v>
      </c>
      <c r="O10" s="18">
        <f>'Sales and Costs-Small'!O10+'Sales and Costs-Medium'!O10+'Sales and Costs-Large'!O10+'Sales and Costs-Supreme'!O10</f>
        <v>111600</v>
      </c>
      <c r="P10" s="18">
        <f>'Sales and Costs-Small'!P10+'Sales and Costs-Medium'!P10+'Sales and Costs-Large'!P10+'Sales and Costs-Supreme'!P10</f>
        <v>122250</v>
      </c>
    </row>
    <row r="11">
      <c r="A11" s="14" t="s">
        <v>29</v>
      </c>
      <c r="B11" s="18">
        <f>'Sales and Costs-Small'!B11+'Sales and Costs-Medium'!B11+'Sales and Costs-Large'!B11+'Sales and Costs-Supreme'!B11</f>
        <v>9200</v>
      </c>
      <c r="C11" s="18">
        <f>'Sales and Costs-Small'!C11+'Sales and Costs-Medium'!C11+'Sales and Costs-Large'!C11+'Sales and Costs-Supreme'!C11</f>
        <v>23400</v>
      </c>
      <c r="D11" s="18">
        <f>'Sales and Costs-Small'!D11+'Sales and Costs-Medium'!D11+'Sales and Costs-Large'!D11+'Sales and Costs-Supreme'!D11</f>
        <v>41700</v>
      </c>
      <c r="E11" s="18">
        <f>'Sales and Costs-Small'!E11+'Sales and Costs-Medium'!E11+'Sales and Costs-Large'!E11+'Sales and Costs-Supreme'!E11</f>
        <v>55900</v>
      </c>
      <c r="F11" s="18">
        <f>'Sales and Costs-Small'!F11+'Sales and Costs-Medium'!F11+'Sales and Costs-Large'!F11+'Sales and Costs-Supreme'!F11</f>
        <v>65100</v>
      </c>
      <c r="G11" s="18">
        <f>'Sales and Costs-Small'!G11+'Sales and Costs-Medium'!G11+'Sales and Costs-Large'!G11+'Sales and Costs-Supreme'!G11</f>
        <v>88400</v>
      </c>
      <c r="H11" s="18">
        <f>'Sales and Costs-Small'!H11+'Sales and Costs-Medium'!H11+'Sales and Costs-Large'!H11+'Sales and Costs-Supreme'!H11</f>
        <v>97600</v>
      </c>
      <c r="I11" s="18">
        <f>'Sales and Costs-Small'!I11+'Sales and Costs-Medium'!I11+'Sales and Costs-Large'!I11+'Sales and Costs-Supreme'!I11</f>
        <v>111800</v>
      </c>
      <c r="J11" s="18">
        <f>'Sales and Costs-Small'!J11+'Sales and Costs-Medium'!J11+'Sales and Costs-Large'!J11+'Sales and Costs-Supreme'!J11</f>
        <v>130100</v>
      </c>
      <c r="K11" s="18">
        <f>'Sales and Costs-Small'!K11+'Sales and Costs-Medium'!K11+'Sales and Costs-Large'!K11+'Sales and Costs-Supreme'!K11</f>
        <v>144300</v>
      </c>
      <c r="L11" s="18">
        <f>'Sales and Costs-Small'!L11+'Sales and Costs-Medium'!L11+'Sales and Costs-Large'!L11+'Sales and Costs-Supreme'!L11</f>
        <v>153500</v>
      </c>
      <c r="M11" s="18">
        <f>'Sales and Costs-Small'!M11+'Sales and Costs-Medium'!M11+'Sales and Costs-Large'!M11+'Sales and Costs-Supreme'!M11</f>
        <v>176800</v>
      </c>
      <c r="N11" s="18">
        <f>'Sales and Costs-Small'!N11+'Sales and Costs-Medium'!N11+'Sales and Costs-Large'!N11+'Sales and Costs-Supreme'!N11</f>
        <v>186000</v>
      </c>
      <c r="O11" s="18">
        <f>'Sales and Costs-Small'!O11+'Sales and Costs-Medium'!O11+'Sales and Costs-Large'!O11+'Sales and Costs-Supreme'!O11</f>
        <v>200200</v>
      </c>
      <c r="P11" s="18">
        <f>'Sales and Costs-Small'!P11+'Sales and Costs-Medium'!P11+'Sales and Costs-Large'!P11+'Sales and Costs-Supreme'!P11</f>
        <v>218500</v>
      </c>
    </row>
    <row r="13">
      <c r="A13" s="14" t="s">
        <v>72</v>
      </c>
    </row>
    <row r="14">
      <c r="A14" s="14" t="s">
        <v>25</v>
      </c>
      <c r="B14" s="18">
        <f>'Sales and Costs-Small'!B14+'Sales and Costs-Medium'!B14+'Sales and Costs-Large'!B14+'Sales and Costs-Supreme'!B14</f>
        <v>796000</v>
      </c>
      <c r="C14" s="18">
        <f>'Sales and Costs-Small'!C14+'Sales and Costs-Medium'!C14+'Sales and Costs-Large'!C14+'Sales and Costs-Supreme'!C14</f>
        <v>2072000</v>
      </c>
      <c r="D14" s="18">
        <f>'Sales and Costs-Small'!D14+'Sales and Costs-Medium'!D14+'Sales and Costs-Large'!D14+'Sales and Costs-Supreme'!D14</f>
        <v>3648000</v>
      </c>
      <c r="E14" s="18">
        <f>'Sales and Costs-Small'!E14+'Sales and Costs-Medium'!E14+'Sales and Costs-Large'!E14+'Sales and Costs-Supreme'!E14</f>
        <v>4924000</v>
      </c>
      <c r="F14" s="18">
        <f>'Sales and Costs-Small'!F14+'Sales and Costs-Medium'!F14+'Sales and Costs-Large'!F14+'Sales and Costs-Supreme'!F14</f>
        <v>5720000</v>
      </c>
      <c r="G14" s="18">
        <f>'Sales and Costs-Small'!G14+'Sales and Costs-Medium'!G14+'Sales and Costs-Large'!G14+'Sales and Costs-Supreme'!G14</f>
        <v>7776000</v>
      </c>
      <c r="H14" s="18">
        <f>'Sales and Costs-Small'!H14+'Sales and Costs-Medium'!H14+'Sales and Costs-Large'!H14+'Sales and Costs-Supreme'!H14</f>
        <v>8572000</v>
      </c>
      <c r="I14" s="18">
        <f>'Sales and Costs-Small'!I14+'Sales and Costs-Medium'!I14+'Sales and Costs-Large'!I14+'Sales and Costs-Supreme'!I14</f>
        <v>9848000</v>
      </c>
      <c r="J14" s="18">
        <f>'Sales and Costs-Small'!J14+'Sales and Costs-Medium'!J14+'Sales and Costs-Large'!J14+'Sales and Costs-Supreme'!J14</f>
        <v>11424000</v>
      </c>
      <c r="K14" s="18">
        <f>'Sales and Costs-Small'!K14+'Sales and Costs-Medium'!K14+'Sales and Costs-Large'!K14+'Sales and Costs-Supreme'!K14</f>
        <v>12700000</v>
      </c>
      <c r="L14" s="18">
        <f>'Sales and Costs-Small'!L14+'Sales and Costs-Medium'!L14+'Sales and Costs-Large'!L14+'Sales and Costs-Supreme'!L14</f>
        <v>13496000</v>
      </c>
      <c r="M14" s="18">
        <f>'Sales and Costs-Small'!M14+'Sales and Costs-Medium'!M14+'Sales and Costs-Large'!M14+'Sales and Costs-Supreme'!M14</f>
        <v>15552000</v>
      </c>
      <c r="N14" s="18">
        <f>'Sales and Costs-Small'!N14+'Sales and Costs-Medium'!N14+'Sales and Costs-Large'!N14+'Sales and Costs-Supreme'!N14</f>
        <v>16348000</v>
      </c>
      <c r="O14" s="18">
        <f>'Sales and Costs-Small'!O14+'Sales and Costs-Medium'!O14+'Sales and Costs-Large'!O14+'Sales and Costs-Supreme'!O14</f>
        <v>17624000</v>
      </c>
      <c r="P14" s="18">
        <f>'Sales and Costs-Small'!P14+'Sales and Costs-Medium'!P14+'Sales and Costs-Large'!P14+'Sales and Costs-Supreme'!P14</f>
        <v>19200000</v>
      </c>
    </row>
    <row r="15">
      <c r="A15" s="14" t="s">
        <v>26</v>
      </c>
      <c r="B15" s="18">
        <f>'Sales and Costs-Small'!B15+'Sales and Costs-Medium'!B15+'Sales and Costs-Large'!B15+'Sales and Costs-Supreme'!B15</f>
        <v>205000</v>
      </c>
      <c r="C15" s="18">
        <f>'Sales and Costs-Small'!C15+'Sales and Costs-Medium'!C15+'Sales and Costs-Large'!C15+'Sales and Costs-Supreme'!C15</f>
        <v>585000</v>
      </c>
      <c r="D15" s="18">
        <f>'Sales and Costs-Small'!D15+'Sales and Costs-Medium'!D15+'Sales and Costs-Large'!D15+'Sales and Costs-Supreme'!D15</f>
        <v>1115000</v>
      </c>
      <c r="E15" s="18">
        <f>'Sales and Costs-Small'!E15+'Sales and Costs-Medium'!E15+'Sales and Costs-Large'!E15+'Sales and Costs-Supreme'!E15</f>
        <v>1495000</v>
      </c>
      <c r="F15" s="18">
        <f>'Sales and Costs-Small'!F15+'Sales and Costs-Medium'!F15+'Sales and Costs-Large'!F15+'Sales and Costs-Supreme'!F15</f>
        <v>1700000</v>
      </c>
      <c r="G15" s="18">
        <f>'Sales and Costs-Small'!G15+'Sales and Costs-Medium'!G15+'Sales and Costs-Large'!G15+'Sales and Costs-Supreme'!G15</f>
        <v>2405000</v>
      </c>
      <c r="H15" s="18">
        <f>'Sales and Costs-Small'!H15+'Sales and Costs-Medium'!H15+'Sales and Costs-Large'!H15+'Sales and Costs-Supreme'!H15</f>
        <v>2610000</v>
      </c>
      <c r="I15" s="18">
        <f>'Sales and Costs-Small'!I15+'Sales and Costs-Medium'!I15+'Sales and Costs-Large'!I15+'Sales and Costs-Supreme'!I15</f>
        <v>2990000</v>
      </c>
      <c r="J15" s="18">
        <f>'Sales and Costs-Small'!J15+'Sales and Costs-Medium'!J15+'Sales and Costs-Large'!J15+'Sales and Costs-Supreme'!J15</f>
        <v>3520000</v>
      </c>
      <c r="K15" s="18">
        <f>'Sales and Costs-Small'!K15+'Sales and Costs-Medium'!K15+'Sales and Costs-Large'!K15+'Sales and Costs-Supreme'!K15</f>
        <v>3900000</v>
      </c>
      <c r="L15" s="18">
        <f>'Sales and Costs-Small'!L15+'Sales and Costs-Medium'!L15+'Sales and Costs-Large'!L15+'Sales and Costs-Supreme'!L15</f>
        <v>4105000</v>
      </c>
      <c r="M15" s="18">
        <f>'Sales and Costs-Small'!M15+'Sales and Costs-Medium'!M15+'Sales and Costs-Large'!M15+'Sales and Costs-Supreme'!M15</f>
        <v>4810000</v>
      </c>
      <c r="N15" s="18">
        <f>'Sales and Costs-Small'!N15+'Sales and Costs-Medium'!N15+'Sales and Costs-Large'!N15+'Sales and Costs-Supreme'!N15</f>
        <v>5015000</v>
      </c>
      <c r="O15" s="18">
        <f>'Sales and Costs-Small'!O15+'Sales and Costs-Medium'!O15+'Sales and Costs-Large'!O15+'Sales and Costs-Supreme'!O15</f>
        <v>5395000</v>
      </c>
      <c r="P15" s="18">
        <f>'Sales and Costs-Small'!P15+'Sales and Costs-Medium'!P15+'Sales and Costs-Large'!P15+'Sales and Costs-Supreme'!P15</f>
        <v>5925000</v>
      </c>
    </row>
    <row r="16">
      <c r="A16" s="14" t="s">
        <v>27</v>
      </c>
      <c r="B16" s="18">
        <f>'Sales and Costs-Small'!B16+'Sales and Costs-Medium'!B16+'Sales and Costs-Large'!B16+'Sales and Costs-Supreme'!B16</f>
        <v>283500</v>
      </c>
      <c r="C16" s="18">
        <f>'Sales and Costs-Small'!C16+'Sales and Costs-Medium'!C16+'Sales and Costs-Large'!C16+'Sales and Costs-Supreme'!C16</f>
        <v>769500</v>
      </c>
      <c r="D16" s="18">
        <f>'Sales and Costs-Small'!D16+'Sales and Costs-Medium'!D16+'Sales and Costs-Large'!D16+'Sales and Costs-Supreme'!D16</f>
        <v>1404000</v>
      </c>
      <c r="E16" s="18">
        <f>'Sales and Costs-Small'!E16+'Sales and Costs-Medium'!E16+'Sales and Costs-Large'!E16+'Sales and Costs-Supreme'!E16</f>
        <v>1890000</v>
      </c>
      <c r="F16" s="18">
        <f>'Sales and Costs-Small'!F16+'Sales and Costs-Medium'!F16+'Sales and Costs-Large'!F16+'Sales and Costs-Supreme'!F16</f>
        <v>2173500</v>
      </c>
      <c r="G16" s="18">
        <f>'Sales and Costs-Small'!G16+'Sales and Costs-Medium'!G16+'Sales and Costs-Large'!G16+'Sales and Costs-Supreme'!G16</f>
        <v>3010500</v>
      </c>
      <c r="H16" s="18">
        <f>'Sales and Costs-Small'!H16+'Sales and Costs-Medium'!H16+'Sales and Costs-Large'!H16+'Sales and Costs-Supreme'!H16</f>
        <v>3294000</v>
      </c>
      <c r="I16" s="18">
        <f>'Sales and Costs-Small'!I16+'Sales and Costs-Medium'!I16+'Sales and Costs-Large'!I16+'Sales and Costs-Supreme'!I16</f>
        <v>3780000</v>
      </c>
      <c r="J16" s="18">
        <f>'Sales and Costs-Small'!J16+'Sales and Costs-Medium'!J16+'Sales and Costs-Large'!J16+'Sales and Costs-Supreme'!J16</f>
        <v>4414500</v>
      </c>
      <c r="K16" s="18">
        <f>'Sales and Costs-Small'!K16+'Sales and Costs-Medium'!K16+'Sales and Costs-Large'!K16+'Sales and Costs-Supreme'!K16</f>
        <v>4900500</v>
      </c>
      <c r="L16" s="18">
        <f>'Sales and Costs-Small'!L16+'Sales and Costs-Medium'!L16+'Sales and Costs-Large'!L16+'Sales and Costs-Supreme'!L16</f>
        <v>5184000</v>
      </c>
      <c r="M16" s="18">
        <f>'Sales and Costs-Small'!M16+'Sales and Costs-Medium'!M16+'Sales and Costs-Large'!M16+'Sales and Costs-Supreme'!M16</f>
        <v>6021000</v>
      </c>
      <c r="N16" s="18">
        <f>'Sales and Costs-Small'!N16+'Sales and Costs-Medium'!N16+'Sales and Costs-Large'!N16+'Sales and Costs-Supreme'!N16</f>
        <v>6304500</v>
      </c>
      <c r="O16" s="18">
        <f>'Sales and Costs-Small'!O16+'Sales and Costs-Medium'!O16+'Sales and Costs-Large'!O16+'Sales and Costs-Supreme'!O16</f>
        <v>6790500</v>
      </c>
      <c r="P16" s="18">
        <f>'Sales and Costs-Small'!P16+'Sales and Costs-Medium'!P16+'Sales and Costs-Large'!P16+'Sales and Costs-Supreme'!P16</f>
        <v>7425000</v>
      </c>
    </row>
    <row r="17">
      <c r="A17" s="14" t="s">
        <v>28</v>
      </c>
      <c r="B17" s="18">
        <f>'Sales and Costs-Small'!B17+'Sales and Costs-Medium'!B17+'Sales and Costs-Large'!B17+'Sales and Costs-Supreme'!B17</f>
        <v>192000</v>
      </c>
      <c r="C17" s="18">
        <f>'Sales and Costs-Small'!C17+'Sales and Costs-Medium'!C17+'Sales and Costs-Large'!C17+'Sales and Costs-Supreme'!C17</f>
        <v>504000</v>
      </c>
      <c r="D17" s="18">
        <f>'Sales and Costs-Small'!D17+'Sales and Costs-Medium'!D17+'Sales and Costs-Large'!D17+'Sales and Costs-Supreme'!D17</f>
        <v>930000</v>
      </c>
      <c r="E17" s="18">
        <f>'Sales and Costs-Small'!E17+'Sales and Costs-Medium'!E17+'Sales and Costs-Large'!E17+'Sales and Costs-Supreme'!E17</f>
        <v>1242000</v>
      </c>
      <c r="F17" s="18">
        <f>'Sales and Costs-Small'!F17+'Sales and Costs-Medium'!F17+'Sales and Costs-Large'!F17+'Sales and Costs-Supreme'!F17</f>
        <v>1434000</v>
      </c>
      <c r="G17" s="18">
        <f>'Sales and Costs-Small'!G17+'Sales and Costs-Medium'!G17+'Sales and Costs-Large'!G17+'Sales and Costs-Supreme'!G17</f>
        <v>1980000</v>
      </c>
      <c r="H17" s="18">
        <f>'Sales and Costs-Small'!H17+'Sales and Costs-Medium'!H17+'Sales and Costs-Large'!H17+'Sales and Costs-Supreme'!H17</f>
        <v>2172000</v>
      </c>
      <c r="I17" s="18">
        <f>'Sales and Costs-Small'!I17+'Sales and Costs-Medium'!I17+'Sales and Costs-Large'!I17+'Sales and Costs-Supreme'!I17</f>
        <v>2484000</v>
      </c>
      <c r="J17" s="18">
        <f>'Sales and Costs-Small'!J17+'Sales and Costs-Medium'!J17+'Sales and Costs-Large'!J17+'Sales and Costs-Supreme'!J17</f>
        <v>2910000</v>
      </c>
      <c r="K17" s="18">
        <f>'Sales and Costs-Small'!K17+'Sales and Costs-Medium'!K17+'Sales and Costs-Large'!K17+'Sales and Costs-Supreme'!K17</f>
        <v>3222000</v>
      </c>
      <c r="L17" s="18">
        <f>'Sales and Costs-Small'!L17+'Sales and Costs-Medium'!L17+'Sales and Costs-Large'!L17+'Sales and Costs-Supreme'!L17</f>
        <v>3414000</v>
      </c>
      <c r="M17" s="18">
        <f>'Sales and Costs-Small'!M17+'Sales and Costs-Medium'!M17+'Sales and Costs-Large'!M17+'Sales and Costs-Supreme'!M17</f>
        <v>3960000</v>
      </c>
      <c r="N17" s="18">
        <f>'Sales and Costs-Small'!N17+'Sales and Costs-Medium'!N17+'Sales and Costs-Large'!N17+'Sales and Costs-Supreme'!N17</f>
        <v>4152000</v>
      </c>
      <c r="O17" s="18">
        <f>'Sales and Costs-Small'!O17+'Sales and Costs-Medium'!O17+'Sales and Costs-Large'!O17+'Sales and Costs-Supreme'!O17</f>
        <v>4464000</v>
      </c>
      <c r="P17" s="18">
        <f>'Sales and Costs-Small'!P17+'Sales and Costs-Medium'!P17+'Sales and Costs-Large'!P17+'Sales and Costs-Supreme'!P17</f>
        <v>4890000</v>
      </c>
    </row>
    <row r="18">
      <c r="A18" s="14" t="s">
        <v>29</v>
      </c>
      <c r="B18" s="18">
        <f>'Sales and Costs-Small'!B18+'Sales and Costs-Medium'!B18+'Sales and Costs-Large'!B18+'Sales and Costs-Supreme'!B18</f>
        <v>230000</v>
      </c>
      <c r="C18" s="18">
        <f>'Sales and Costs-Small'!C18+'Sales and Costs-Medium'!C18+'Sales and Costs-Large'!C18+'Sales and Costs-Supreme'!C18</f>
        <v>585000</v>
      </c>
      <c r="D18" s="18">
        <f>'Sales and Costs-Small'!D18+'Sales and Costs-Medium'!D18+'Sales and Costs-Large'!D18+'Sales and Costs-Supreme'!D18</f>
        <v>1042500</v>
      </c>
      <c r="E18" s="18">
        <f>'Sales and Costs-Small'!E18+'Sales and Costs-Medium'!E18+'Sales and Costs-Large'!E18+'Sales and Costs-Supreme'!E18</f>
        <v>1397500</v>
      </c>
      <c r="F18" s="18">
        <f>'Sales and Costs-Small'!F18+'Sales and Costs-Medium'!F18+'Sales and Costs-Large'!F18+'Sales and Costs-Supreme'!F18</f>
        <v>1627500</v>
      </c>
      <c r="G18" s="18">
        <f>'Sales and Costs-Small'!G18+'Sales and Costs-Medium'!G18+'Sales and Costs-Large'!G18+'Sales and Costs-Supreme'!G18</f>
        <v>2210000</v>
      </c>
      <c r="H18" s="18">
        <f>'Sales and Costs-Small'!H18+'Sales and Costs-Medium'!H18+'Sales and Costs-Large'!H18+'Sales and Costs-Supreme'!H18</f>
        <v>2440000</v>
      </c>
      <c r="I18" s="18">
        <f>'Sales and Costs-Small'!I18+'Sales and Costs-Medium'!I18+'Sales and Costs-Large'!I18+'Sales and Costs-Supreme'!I18</f>
        <v>2795000</v>
      </c>
      <c r="J18" s="18">
        <f>'Sales and Costs-Small'!J18+'Sales and Costs-Medium'!J18+'Sales and Costs-Large'!J18+'Sales and Costs-Supreme'!J18</f>
        <v>3252500</v>
      </c>
      <c r="K18" s="18">
        <f>'Sales and Costs-Small'!K18+'Sales and Costs-Medium'!K18+'Sales and Costs-Large'!K18+'Sales and Costs-Supreme'!K18</f>
        <v>3607500</v>
      </c>
      <c r="L18" s="18">
        <f>'Sales and Costs-Small'!L18+'Sales and Costs-Medium'!L18+'Sales and Costs-Large'!L18+'Sales and Costs-Supreme'!L18</f>
        <v>3837500</v>
      </c>
      <c r="M18" s="18">
        <f>'Sales and Costs-Small'!M18+'Sales and Costs-Medium'!M18+'Sales and Costs-Large'!M18+'Sales and Costs-Supreme'!M18</f>
        <v>4420000</v>
      </c>
      <c r="N18" s="18">
        <f>'Sales and Costs-Small'!N18+'Sales and Costs-Medium'!N18+'Sales and Costs-Large'!N18+'Sales and Costs-Supreme'!N18</f>
        <v>4650000</v>
      </c>
      <c r="O18" s="18">
        <f>'Sales and Costs-Small'!O18+'Sales and Costs-Medium'!O18+'Sales and Costs-Large'!O18+'Sales and Costs-Supreme'!O18</f>
        <v>5005000</v>
      </c>
      <c r="P18" s="18">
        <f>'Sales and Costs-Small'!P18+'Sales and Costs-Medium'!P18+'Sales and Costs-Large'!P18+'Sales and Costs-Supreme'!P18</f>
        <v>5462500</v>
      </c>
    </row>
    <row r="19">
      <c r="A19" s="14" t="s">
        <v>73</v>
      </c>
      <c r="B19" s="18">
        <f>'Sales and Costs-Small'!B19+'Sales and Costs-Medium'!B19+'Sales and Costs-Large'!B19+'Sales and Costs-Supreme'!B19</f>
        <v>1706500</v>
      </c>
      <c r="C19" s="18">
        <f>'Sales and Costs-Small'!C19+'Sales and Costs-Medium'!C19+'Sales and Costs-Large'!C19+'Sales and Costs-Supreme'!C19</f>
        <v>4515500</v>
      </c>
      <c r="D19" s="18">
        <f>'Sales and Costs-Small'!D19+'Sales and Costs-Medium'!D19+'Sales and Costs-Large'!D19+'Sales and Costs-Supreme'!D19</f>
        <v>8139500</v>
      </c>
      <c r="E19" s="18">
        <f>'Sales and Costs-Small'!E19+'Sales and Costs-Medium'!E19+'Sales and Costs-Large'!E19+'Sales and Costs-Supreme'!E19</f>
        <v>10948500</v>
      </c>
      <c r="F19" s="18">
        <f>'Sales and Costs-Small'!F19+'Sales and Costs-Medium'!F19+'Sales and Costs-Large'!F19+'Sales and Costs-Supreme'!F19</f>
        <v>12655000</v>
      </c>
      <c r="G19" s="18">
        <f>'Sales and Costs-Small'!G19+'Sales and Costs-Medium'!G19+'Sales and Costs-Large'!G19+'Sales and Costs-Supreme'!G19</f>
        <v>17381500</v>
      </c>
      <c r="H19" s="18">
        <f>'Sales and Costs-Small'!H19+'Sales and Costs-Medium'!H19+'Sales and Costs-Large'!H19+'Sales and Costs-Supreme'!H19</f>
        <v>19088000</v>
      </c>
      <c r="I19" s="18">
        <f>'Sales and Costs-Small'!I19+'Sales and Costs-Medium'!I19+'Sales and Costs-Large'!I19+'Sales and Costs-Supreme'!I19</f>
        <v>21897000</v>
      </c>
      <c r="J19" s="18">
        <f>'Sales and Costs-Small'!J19+'Sales and Costs-Medium'!J19+'Sales and Costs-Large'!J19+'Sales and Costs-Supreme'!J19</f>
        <v>25521000</v>
      </c>
      <c r="K19" s="18">
        <f>'Sales and Costs-Small'!K19+'Sales and Costs-Medium'!K19+'Sales and Costs-Large'!K19+'Sales and Costs-Supreme'!K19</f>
        <v>28330000</v>
      </c>
      <c r="L19" s="18">
        <f>'Sales and Costs-Small'!L19+'Sales and Costs-Medium'!L19+'Sales and Costs-Large'!L19+'Sales and Costs-Supreme'!L19</f>
        <v>30036500</v>
      </c>
      <c r="M19" s="18">
        <f>'Sales and Costs-Small'!M19+'Sales and Costs-Medium'!M19+'Sales and Costs-Large'!M19+'Sales and Costs-Supreme'!M19</f>
        <v>34763000</v>
      </c>
      <c r="N19" s="18">
        <f>'Sales and Costs-Small'!N19+'Sales and Costs-Medium'!N19+'Sales and Costs-Large'!N19+'Sales and Costs-Supreme'!N19</f>
        <v>36469500</v>
      </c>
      <c r="O19" s="18">
        <f>'Sales and Costs-Small'!O19+'Sales and Costs-Medium'!O19+'Sales and Costs-Large'!O19+'Sales and Costs-Supreme'!O19</f>
        <v>39278500</v>
      </c>
      <c r="P19" s="18">
        <f>'Sales and Costs-Small'!P19+'Sales and Costs-Medium'!P19+'Sales and Costs-Large'!P19+'Sales and Costs-Supreme'!P19</f>
        <v>42902500</v>
      </c>
    </row>
    <row r="21">
      <c r="A21" s="14" t="s">
        <v>74</v>
      </c>
    </row>
    <row r="22">
      <c r="A22" s="14" t="s">
        <v>25</v>
      </c>
      <c r="B22" s="18">
        <f>'Sales and Costs-Small'!B22+'Sales and Costs-Medium'!B22+'Sales and Costs-Large'!B22+'Sales and Costs-Supreme'!B22</f>
        <v>159200</v>
      </c>
      <c r="C22" s="18">
        <f>'Sales and Costs-Small'!C22+'Sales and Costs-Medium'!C22+'Sales and Costs-Large'!C22+'Sales and Costs-Supreme'!C22</f>
        <v>414400</v>
      </c>
      <c r="D22" s="18">
        <f>'Sales and Costs-Small'!D22+'Sales and Costs-Medium'!D22+'Sales and Costs-Large'!D22+'Sales and Costs-Supreme'!D22</f>
        <v>729600</v>
      </c>
      <c r="E22" s="18">
        <f>'Sales and Costs-Small'!E22+'Sales and Costs-Medium'!E22+'Sales and Costs-Large'!E22+'Sales and Costs-Supreme'!E22</f>
        <v>984800</v>
      </c>
      <c r="F22" s="18">
        <f>'Sales and Costs-Small'!F22+'Sales and Costs-Medium'!F22+'Sales and Costs-Large'!F22+'Sales and Costs-Supreme'!F22</f>
        <v>1144000</v>
      </c>
      <c r="G22" s="18">
        <f>'Sales and Costs-Small'!G22+'Sales and Costs-Medium'!G22+'Sales and Costs-Large'!G22+'Sales and Costs-Supreme'!G22</f>
        <v>1555200</v>
      </c>
      <c r="H22" s="18">
        <f>'Sales and Costs-Small'!H22+'Sales and Costs-Medium'!H22+'Sales and Costs-Large'!H22+'Sales and Costs-Supreme'!H22</f>
        <v>1714400</v>
      </c>
      <c r="I22" s="18">
        <f>'Sales and Costs-Small'!I22+'Sales and Costs-Medium'!I22+'Sales and Costs-Large'!I22+'Sales and Costs-Supreme'!I22</f>
        <v>1969600</v>
      </c>
      <c r="J22" s="18">
        <f>'Sales and Costs-Small'!J22+'Sales and Costs-Medium'!J22+'Sales and Costs-Large'!J22+'Sales and Costs-Supreme'!J22</f>
        <v>2284800</v>
      </c>
      <c r="K22" s="18">
        <f>'Sales and Costs-Small'!K22+'Sales and Costs-Medium'!K22+'Sales and Costs-Large'!K22+'Sales and Costs-Supreme'!K22</f>
        <v>2540000</v>
      </c>
      <c r="L22" s="18">
        <f>'Sales and Costs-Small'!L22+'Sales and Costs-Medium'!L22+'Sales and Costs-Large'!L22+'Sales and Costs-Supreme'!L22</f>
        <v>2699200</v>
      </c>
      <c r="M22" s="18">
        <f>'Sales and Costs-Small'!M22+'Sales and Costs-Medium'!M22+'Sales and Costs-Large'!M22+'Sales and Costs-Supreme'!M22</f>
        <v>3110400</v>
      </c>
      <c r="N22" s="18">
        <f>'Sales and Costs-Small'!N22+'Sales and Costs-Medium'!N22+'Sales and Costs-Large'!N22+'Sales and Costs-Supreme'!N22</f>
        <v>3269600</v>
      </c>
      <c r="O22" s="18">
        <f>'Sales and Costs-Small'!O22+'Sales and Costs-Medium'!O22+'Sales and Costs-Large'!O22+'Sales and Costs-Supreme'!O22</f>
        <v>3524800</v>
      </c>
      <c r="P22" s="18">
        <f>'Sales and Costs-Small'!P22+'Sales and Costs-Medium'!P22+'Sales and Costs-Large'!P22+'Sales and Costs-Supreme'!P22</f>
        <v>3840000</v>
      </c>
    </row>
    <row r="23">
      <c r="A23" s="14" t="s">
        <v>26</v>
      </c>
      <c r="B23" s="18">
        <f>'Sales and Costs-Small'!B23+'Sales and Costs-Medium'!B23+'Sales and Costs-Large'!B23+'Sales and Costs-Supreme'!B23</f>
        <v>43050</v>
      </c>
      <c r="C23" s="18">
        <f>'Sales and Costs-Small'!C23+'Sales and Costs-Medium'!C23+'Sales and Costs-Large'!C23+'Sales and Costs-Supreme'!C23</f>
        <v>122850</v>
      </c>
      <c r="D23" s="18">
        <f>'Sales and Costs-Small'!D23+'Sales and Costs-Medium'!D23+'Sales and Costs-Large'!D23+'Sales and Costs-Supreme'!D23</f>
        <v>234150</v>
      </c>
      <c r="E23" s="18">
        <f>'Sales and Costs-Small'!E23+'Sales and Costs-Medium'!E23+'Sales and Costs-Large'!E23+'Sales and Costs-Supreme'!E23</f>
        <v>313950</v>
      </c>
      <c r="F23" s="18">
        <f>'Sales and Costs-Small'!F23+'Sales and Costs-Medium'!F23+'Sales and Costs-Large'!F23+'Sales and Costs-Supreme'!F23</f>
        <v>357000</v>
      </c>
      <c r="G23" s="18">
        <f>'Sales and Costs-Small'!G23+'Sales and Costs-Medium'!G23+'Sales and Costs-Large'!G23+'Sales and Costs-Supreme'!G23</f>
        <v>505050</v>
      </c>
      <c r="H23" s="18">
        <f>'Sales and Costs-Small'!H23+'Sales and Costs-Medium'!H23+'Sales and Costs-Large'!H23+'Sales and Costs-Supreme'!H23</f>
        <v>548100</v>
      </c>
      <c r="I23" s="18">
        <f>'Sales and Costs-Small'!I23+'Sales and Costs-Medium'!I23+'Sales and Costs-Large'!I23+'Sales and Costs-Supreme'!I23</f>
        <v>627900</v>
      </c>
      <c r="J23" s="18">
        <f>'Sales and Costs-Small'!J23+'Sales and Costs-Medium'!J23+'Sales and Costs-Large'!J23+'Sales and Costs-Supreme'!J23</f>
        <v>739200</v>
      </c>
      <c r="K23" s="18">
        <f>'Sales and Costs-Small'!K23+'Sales and Costs-Medium'!K23+'Sales and Costs-Large'!K23+'Sales and Costs-Supreme'!K23</f>
        <v>819000</v>
      </c>
      <c r="L23" s="18">
        <f>'Sales and Costs-Small'!L23+'Sales and Costs-Medium'!L23+'Sales and Costs-Large'!L23+'Sales and Costs-Supreme'!L23</f>
        <v>862050</v>
      </c>
      <c r="M23" s="18">
        <f>'Sales and Costs-Small'!M23+'Sales and Costs-Medium'!M23+'Sales and Costs-Large'!M23+'Sales and Costs-Supreme'!M23</f>
        <v>1010100</v>
      </c>
      <c r="N23" s="18">
        <f>'Sales and Costs-Small'!N23+'Sales and Costs-Medium'!N23+'Sales and Costs-Large'!N23+'Sales and Costs-Supreme'!N23</f>
        <v>1053150</v>
      </c>
      <c r="O23" s="18">
        <f>'Sales and Costs-Small'!O23+'Sales and Costs-Medium'!O23+'Sales and Costs-Large'!O23+'Sales and Costs-Supreme'!O23</f>
        <v>1132950</v>
      </c>
      <c r="P23" s="18">
        <f>'Sales and Costs-Small'!P23+'Sales and Costs-Medium'!P23+'Sales and Costs-Large'!P23+'Sales and Costs-Supreme'!P23</f>
        <v>1244250</v>
      </c>
    </row>
    <row r="24">
      <c r="A24" s="14" t="s">
        <v>27</v>
      </c>
      <c r="B24" s="18">
        <f>'Sales and Costs-Small'!B24+'Sales and Costs-Medium'!B24+'Sales and Costs-Large'!B24+'Sales and Costs-Supreme'!B24</f>
        <v>56700</v>
      </c>
      <c r="C24" s="18">
        <f>'Sales and Costs-Small'!C24+'Sales and Costs-Medium'!C24+'Sales and Costs-Large'!C24+'Sales and Costs-Supreme'!C24</f>
        <v>153900</v>
      </c>
      <c r="D24" s="18">
        <f>'Sales and Costs-Small'!D24+'Sales and Costs-Medium'!D24+'Sales and Costs-Large'!D24+'Sales and Costs-Supreme'!D24</f>
        <v>280800</v>
      </c>
      <c r="E24" s="18">
        <f>'Sales and Costs-Small'!E24+'Sales and Costs-Medium'!E24+'Sales and Costs-Large'!E24+'Sales and Costs-Supreme'!E24</f>
        <v>378000</v>
      </c>
      <c r="F24" s="18">
        <f>'Sales and Costs-Small'!F24+'Sales and Costs-Medium'!F24+'Sales and Costs-Large'!F24+'Sales and Costs-Supreme'!F24</f>
        <v>434700</v>
      </c>
      <c r="G24" s="18">
        <f>'Sales and Costs-Small'!G24+'Sales and Costs-Medium'!G24+'Sales and Costs-Large'!G24+'Sales and Costs-Supreme'!G24</f>
        <v>602100</v>
      </c>
      <c r="H24" s="18">
        <f>'Sales and Costs-Small'!H24+'Sales and Costs-Medium'!H24+'Sales and Costs-Large'!H24+'Sales and Costs-Supreme'!H24</f>
        <v>658800</v>
      </c>
      <c r="I24" s="18">
        <f>'Sales and Costs-Small'!I24+'Sales and Costs-Medium'!I24+'Sales and Costs-Large'!I24+'Sales and Costs-Supreme'!I24</f>
        <v>756000</v>
      </c>
      <c r="J24" s="18">
        <f>'Sales and Costs-Small'!J24+'Sales and Costs-Medium'!J24+'Sales and Costs-Large'!J24+'Sales and Costs-Supreme'!J24</f>
        <v>882900</v>
      </c>
      <c r="K24" s="18">
        <f>'Sales and Costs-Small'!K24+'Sales and Costs-Medium'!K24+'Sales and Costs-Large'!K24+'Sales and Costs-Supreme'!K24</f>
        <v>980100</v>
      </c>
      <c r="L24" s="18">
        <f>'Sales and Costs-Small'!L24+'Sales and Costs-Medium'!L24+'Sales and Costs-Large'!L24+'Sales and Costs-Supreme'!L24</f>
        <v>1036800</v>
      </c>
      <c r="M24" s="18">
        <f>'Sales and Costs-Small'!M24+'Sales and Costs-Medium'!M24+'Sales and Costs-Large'!M24+'Sales and Costs-Supreme'!M24</f>
        <v>1204200</v>
      </c>
      <c r="N24" s="18">
        <f>'Sales and Costs-Small'!N24+'Sales and Costs-Medium'!N24+'Sales and Costs-Large'!N24+'Sales and Costs-Supreme'!N24</f>
        <v>1260900</v>
      </c>
      <c r="O24" s="18">
        <f>'Sales and Costs-Small'!O24+'Sales and Costs-Medium'!O24+'Sales and Costs-Large'!O24+'Sales and Costs-Supreme'!O24</f>
        <v>1358100</v>
      </c>
      <c r="P24" s="18">
        <f>'Sales and Costs-Small'!P24+'Sales and Costs-Medium'!P24+'Sales and Costs-Large'!P24+'Sales and Costs-Supreme'!P24</f>
        <v>1485000</v>
      </c>
    </row>
    <row r="25">
      <c r="A25" s="14" t="s">
        <v>28</v>
      </c>
      <c r="B25" s="18">
        <f>'Sales and Costs-Small'!B25+'Sales and Costs-Medium'!B25+'Sales and Costs-Large'!B25+'Sales and Costs-Supreme'!B25</f>
        <v>34560</v>
      </c>
      <c r="C25" s="18">
        <f>'Sales and Costs-Small'!C25+'Sales and Costs-Medium'!C25+'Sales and Costs-Large'!C25+'Sales and Costs-Supreme'!C25</f>
        <v>90720</v>
      </c>
      <c r="D25" s="18">
        <f>'Sales and Costs-Small'!D25+'Sales and Costs-Medium'!D25+'Sales and Costs-Large'!D25+'Sales and Costs-Supreme'!D25</f>
        <v>167400</v>
      </c>
      <c r="E25" s="18">
        <f>'Sales and Costs-Small'!E25+'Sales and Costs-Medium'!E25+'Sales and Costs-Large'!E25+'Sales and Costs-Supreme'!E25</f>
        <v>223560</v>
      </c>
      <c r="F25" s="18">
        <f>'Sales and Costs-Small'!F25+'Sales and Costs-Medium'!F25+'Sales and Costs-Large'!F25+'Sales and Costs-Supreme'!F25</f>
        <v>258120</v>
      </c>
      <c r="G25" s="18">
        <f>'Sales and Costs-Small'!G25+'Sales and Costs-Medium'!G25+'Sales and Costs-Large'!G25+'Sales and Costs-Supreme'!G25</f>
        <v>356400</v>
      </c>
      <c r="H25" s="18">
        <f>'Sales and Costs-Small'!H25+'Sales and Costs-Medium'!H25+'Sales and Costs-Large'!H25+'Sales and Costs-Supreme'!H25</f>
        <v>390960</v>
      </c>
      <c r="I25" s="18">
        <f>'Sales and Costs-Small'!I25+'Sales and Costs-Medium'!I25+'Sales and Costs-Large'!I25+'Sales and Costs-Supreme'!I25</f>
        <v>447120</v>
      </c>
      <c r="J25" s="18">
        <f>'Sales and Costs-Small'!J25+'Sales and Costs-Medium'!J25+'Sales and Costs-Large'!J25+'Sales and Costs-Supreme'!J25</f>
        <v>523800</v>
      </c>
      <c r="K25" s="18">
        <f>'Sales and Costs-Small'!K25+'Sales and Costs-Medium'!K25+'Sales and Costs-Large'!K25+'Sales and Costs-Supreme'!K25</f>
        <v>579960</v>
      </c>
      <c r="L25" s="18">
        <f>'Sales and Costs-Small'!L25+'Sales and Costs-Medium'!L25+'Sales and Costs-Large'!L25+'Sales and Costs-Supreme'!L25</f>
        <v>614520</v>
      </c>
      <c r="M25" s="18">
        <f>'Sales and Costs-Small'!M25+'Sales and Costs-Medium'!M25+'Sales and Costs-Large'!M25+'Sales and Costs-Supreme'!M25</f>
        <v>712800</v>
      </c>
      <c r="N25" s="18">
        <f>'Sales and Costs-Small'!N25+'Sales and Costs-Medium'!N25+'Sales and Costs-Large'!N25+'Sales and Costs-Supreme'!N25</f>
        <v>747360</v>
      </c>
      <c r="O25" s="18">
        <f>'Sales and Costs-Small'!O25+'Sales and Costs-Medium'!O25+'Sales and Costs-Large'!O25+'Sales and Costs-Supreme'!O25</f>
        <v>803520</v>
      </c>
      <c r="P25" s="18">
        <f>'Sales and Costs-Small'!P25+'Sales and Costs-Medium'!P25+'Sales and Costs-Large'!P25+'Sales and Costs-Supreme'!P25</f>
        <v>880200</v>
      </c>
    </row>
    <row r="26">
      <c r="A26" s="14" t="s">
        <v>29</v>
      </c>
      <c r="B26" s="18">
        <f>'Sales and Costs-Small'!B26+'Sales and Costs-Medium'!B26+'Sales and Costs-Large'!B26+'Sales and Costs-Supreme'!B26</f>
        <v>92000</v>
      </c>
      <c r="C26" s="18">
        <f>'Sales and Costs-Small'!C26+'Sales and Costs-Medium'!C26+'Sales and Costs-Large'!C26+'Sales and Costs-Supreme'!C26</f>
        <v>234000</v>
      </c>
      <c r="D26" s="18">
        <f>'Sales and Costs-Small'!D26+'Sales and Costs-Medium'!D26+'Sales and Costs-Large'!D26+'Sales and Costs-Supreme'!D26</f>
        <v>417000</v>
      </c>
      <c r="E26" s="18">
        <f>'Sales and Costs-Small'!E26+'Sales and Costs-Medium'!E26+'Sales and Costs-Large'!E26+'Sales and Costs-Supreme'!E26</f>
        <v>559000</v>
      </c>
      <c r="F26" s="18">
        <f>'Sales and Costs-Small'!F26+'Sales and Costs-Medium'!F26+'Sales and Costs-Large'!F26+'Sales and Costs-Supreme'!F26</f>
        <v>651000</v>
      </c>
      <c r="G26" s="18">
        <f>'Sales and Costs-Small'!G26+'Sales and Costs-Medium'!G26+'Sales and Costs-Large'!G26+'Sales and Costs-Supreme'!G26</f>
        <v>884000</v>
      </c>
      <c r="H26" s="18">
        <f>'Sales and Costs-Small'!H26+'Sales and Costs-Medium'!H26+'Sales and Costs-Large'!H26+'Sales and Costs-Supreme'!H26</f>
        <v>976000</v>
      </c>
      <c r="I26" s="18">
        <f>'Sales and Costs-Small'!I26+'Sales and Costs-Medium'!I26+'Sales and Costs-Large'!I26+'Sales and Costs-Supreme'!I26</f>
        <v>1118000</v>
      </c>
      <c r="J26" s="18">
        <f>'Sales and Costs-Small'!J26+'Sales and Costs-Medium'!J26+'Sales and Costs-Large'!J26+'Sales and Costs-Supreme'!J26</f>
        <v>1301000</v>
      </c>
      <c r="K26" s="18">
        <f>'Sales and Costs-Small'!K26+'Sales and Costs-Medium'!K26+'Sales and Costs-Large'!K26+'Sales and Costs-Supreme'!K26</f>
        <v>1443000</v>
      </c>
      <c r="L26" s="18">
        <f>'Sales and Costs-Small'!L26+'Sales and Costs-Medium'!L26+'Sales and Costs-Large'!L26+'Sales and Costs-Supreme'!L26</f>
        <v>1535000</v>
      </c>
      <c r="M26" s="18">
        <f>'Sales and Costs-Small'!M26+'Sales and Costs-Medium'!M26+'Sales and Costs-Large'!M26+'Sales and Costs-Supreme'!M26</f>
        <v>1768000</v>
      </c>
      <c r="N26" s="18">
        <f>'Sales and Costs-Small'!N26+'Sales and Costs-Medium'!N26+'Sales and Costs-Large'!N26+'Sales and Costs-Supreme'!N26</f>
        <v>1860000</v>
      </c>
      <c r="O26" s="18">
        <f>'Sales and Costs-Small'!O26+'Sales and Costs-Medium'!O26+'Sales and Costs-Large'!O26+'Sales and Costs-Supreme'!O26</f>
        <v>2002000</v>
      </c>
      <c r="P26" s="18">
        <f>'Sales and Costs-Small'!P26+'Sales and Costs-Medium'!P26+'Sales and Costs-Large'!P26+'Sales and Costs-Supreme'!P26</f>
        <v>2185000</v>
      </c>
    </row>
    <row r="27">
      <c r="A27" s="14" t="s">
        <v>75</v>
      </c>
      <c r="B27" s="18">
        <f>'Sales and Costs-Small'!B27+'Sales and Costs-Medium'!B27+'Sales and Costs-Large'!B27+'Sales and Costs-Supreme'!B27</f>
        <v>385510</v>
      </c>
      <c r="C27" s="18">
        <f>'Sales and Costs-Small'!C27+'Sales and Costs-Medium'!C27+'Sales and Costs-Large'!C27+'Sales and Costs-Supreme'!C27</f>
        <v>1015870</v>
      </c>
      <c r="D27" s="18">
        <f>'Sales and Costs-Small'!D27+'Sales and Costs-Medium'!D27+'Sales and Costs-Large'!D27+'Sales and Costs-Supreme'!D27</f>
        <v>1828950</v>
      </c>
      <c r="E27" s="18">
        <f>'Sales and Costs-Small'!E27+'Sales and Costs-Medium'!E27+'Sales and Costs-Large'!E27+'Sales and Costs-Supreme'!E27</f>
        <v>2459310</v>
      </c>
      <c r="F27" s="18">
        <f>'Sales and Costs-Small'!F27+'Sales and Costs-Medium'!F27+'Sales and Costs-Large'!F27+'Sales and Costs-Supreme'!F27</f>
        <v>2844820</v>
      </c>
      <c r="G27" s="18">
        <f>'Sales and Costs-Small'!G27+'Sales and Costs-Medium'!G27+'Sales and Costs-Large'!G27+'Sales and Costs-Supreme'!G27</f>
        <v>3902750</v>
      </c>
      <c r="H27" s="18">
        <f>'Sales and Costs-Small'!H27+'Sales and Costs-Medium'!H27+'Sales and Costs-Large'!H27+'Sales and Costs-Supreme'!H27</f>
        <v>4288260</v>
      </c>
      <c r="I27" s="18">
        <f>'Sales and Costs-Small'!I27+'Sales and Costs-Medium'!I27+'Sales and Costs-Large'!I27+'Sales and Costs-Supreme'!I27</f>
        <v>4918620</v>
      </c>
      <c r="J27" s="18">
        <f>'Sales and Costs-Small'!J27+'Sales and Costs-Medium'!J27+'Sales and Costs-Large'!J27+'Sales and Costs-Supreme'!J27</f>
        <v>5731700</v>
      </c>
      <c r="K27" s="18">
        <f>'Sales and Costs-Small'!K27+'Sales and Costs-Medium'!K27+'Sales and Costs-Large'!K27+'Sales and Costs-Supreme'!K27</f>
        <v>6362060</v>
      </c>
      <c r="L27" s="18">
        <f>'Sales and Costs-Small'!L27+'Sales and Costs-Medium'!L27+'Sales and Costs-Large'!L27+'Sales and Costs-Supreme'!L27</f>
        <v>6747570</v>
      </c>
      <c r="M27" s="18">
        <f>'Sales and Costs-Small'!M27+'Sales and Costs-Medium'!M27+'Sales and Costs-Large'!M27+'Sales and Costs-Supreme'!M27</f>
        <v>7805500</v>
      </c>
      <c r="N27" s="18">
        <f>'Sales and Costs-Small'!N27+'Sales and Costs-Medium'!N27+'Sales and Costs-Large'!N27+'Sales and Costs-Supreme'!N27</f>
        <v>8191010</v>
      </c>
      <c r="O27" s="18">
        <f>'Sales and Costs-Small'!O27+'Sales and Costs-Medium'!O27+'Sales and Costs-Large'!O27+'Sales and Costs-Supreme'!O27</f>
        <v>8821370</v>
      </c>
      <c r="P27" s="18">
        <f>'Sales and Costs-Small'!P27+'Sales and Costs-Medium'!P27+'Sales and Costs-Large'!P27+'Sales and Costs-Supreme'!P27</f>
        <v>9634450</v>
      </c>
    </row>
    <row r="29">
      <c r="A29" s="14" t="s">
        <v>76</v>
      </c>
    </row>
    <row r="30">
      <c r="A30" s="14" t="s">
        <v>25</v>
      </c>
      <c r="B30" s="18">
        <f>'Sales and Costs-Small'!B30+'Sales and Costs-Medium'!B30+'Sales and Costs-Large'!B30+'Sales and Costs-Supreme'!B30</f>
        <v>79600</v>
      </c>
      <c r="C30" s="18">
        <f>'Sales and Costs-Small'!C30+'Sales and Costs-Medium'!C30+'Sales and Costs-Large'!C30+'Sales and Costs-Supreme'!C30</f>
        <v>207200</v>
      </c>
      <c r="D30" s="18">
        <f>'Sales and Costs-Small'!D30+'Sales and Costs-Medium'!D30+'Sales and Costs-Large'!D30+'Sales and Costs-Supreme'!D30</f>
        <v>364800</v>
      </c>
      <c r="E30" s="18">
        <f>'Sales and Costs-Small'!E30+'Sales and Costs-Medium'!E30+'Sales and Costs-Large'!E30+'Sales and Costs-Supreme'!E30</f>
        <v>492400</v>
      </c>
      <c r="F30" s="18">
        <f>'Sales and Costs-Small'!F30+'Sales and Costs-Medium'!F30+'Sales and Costs-Large'!F30+'Sales and Costs-Supreme'!F30</f>
        <v>572000</v>
      </c>
      <c r="G30" s="18">
        <f>'Sales and Costs-Small'!G30+'Sales and Costs-Medium'!G30+'Sales and Costs-Large'!G30+'Sales and Costs-Supreme'!G30</f>
        <v>777600</v>
      </c>
      <c r="H30" s="18">
        <f>'Sales and Costs-Small'!H30+'Sales and Costs-Medium'!H30+'Sales and Costs-Large'!H30+'Sales and Costs-Supreme'!H30</f>
        <v>857200</v>
      </c>
      <c r="I30" s="18">
        <f>'Sales and Costs-Small'!I30+'Sales and Costs-Medium'!I30+'Sales and Costs-Large'!I30+'Sales and Costs-Supreme'!I30</f>
        <v>984800</v>
      </c>
      <c r="J30" s="18">
        <f>'Sales and Costs-Small'!J30+'Sales and Costs-Medium'!J30+'Sales and Costs-Large'!J30+'Sales and Costs-Supreme'!J30</f>
        <v>1142400</v>
      </c>
      <c r="K30" s="18">
        <f>'Sales and Costs-Small'!K30+'Sales and Costs-Medium'!K30+'Sales and Costs-Large'!K30+'Sales and Costs-Supreme'!K30</f>
        <v>1270000</v>
      </c>
      <c r="L30" s="18">
        <f>'Sales and Costs-Small'!L30+'Sales and Costs-Medium'!L30+'Sales and Costs-Large'!L30+'Sales and Costs-Supreme'!L30</f>
        <v>1349600</v>
      </c>
      <c r="M30" s="18">
        <f>'Sales and Costs-Small'!M30+'Sales and Costs-Medium'!M30+'Sales and Costs-Large'!M30+'Sales and Costs-Supreme'!M30</f>
        <v>1555200</v>
      </c>
      <c r="N30" s="18">
        <f>'Sales and Costs-Small'!N30+'Sales and Costs-Medium'!N30+'Sales and Costs-Large'!N30+'Sales and Costs-Supreme'!N30</f>
        <v>1634800</v>
      </c>
      <c r="O30" s="18">
        <f>'Sales and Costs-Small'!O30+'Sales and Costs-Medium'!O30+'Sales and Costs-Large'!O30+'Sales and Costs-Supreme'!O30</f>
        <v>1762400</v>
      </c>
      <c r="P30" s="18">
        <f>'Sales and Costs-Small'!P30+'Sales and Costs-Medium'!P30+'Sales and Costs-Large'!P30+'Sales and Costs-Supreme'!P30</f>
        <v>1920000</v>
      </c>
    </row>
    <row r="31">
      <c r="A31" s="14" t="s">
        <v>26</v>
      </c>
      <c r="B31" s="18">
        <f>'Sales and Costs-Small'!B31+'Sales and Costs-Medium'!B31+'Sales and Costs-Large'!B31+'Sales and Costs-Supreme'!B31</f>
        <v>24600</v>
      </c>
      <c r="C31" s="18">
        <f>'Sales and Costs-Small'!C31+'Sales and Costs-Medium'!C31+'Sales and Costs-Large'!C31+'Sales and Costs-Supreme'!C31</f>
        <v>70200</v>
      </c>
      <c r="D31" s="18">
        <f>'Sales and Costs-Small'!D31+'Sales and Costs-Medium'!D31+'Sales and Costs-Large'!D31+'Sales and Costs-Supreme'!D31</f>
        <v>133800</v>
      </c>
      <c r="E31" s="18">
        <f>'Sales and Costs-Small'!E31+'Sales and Costs-Medium'!E31+'Sales and Costs-Large'!E31+'Sales and Costs-Supreme'!E31</f>
        <v>179400</v>
      </c>
      <c r="F31" s="18">
        <f>'Sales and Costs-Small'!F31+'Sales and Costs-Medium'!F31+'Sales and Costs-Large'!F31+'Sales and Costs-Supreme'!F31</f>
        <v>204000</v>
      </c>
      <c r="G31" s="18">
        <f>'Sales and Costs-Small'!G31+'Sales and Costs-Medium'!G31+'Sales and Costs-Large'!G31+'Sales and Costs-Supreme'!G31</f>
        <v>288600</v>
      </c>
      <c r="H31" s="18">
        <f>'Sales and Costs-Small'!H31+'Sales and Costs-Medium'!H31+'Sales and Costs-Large'!H31+'Sales and Costs-Supreme'!H31</f>
        <v>313200</v>
      </c>
      <c r="I31" s="18">
        <f>'Sales and Costs-Small'!I31+'Sales and Costs-Medium'!I31+'Sales and Costs-Large'!I31+'Sales and Costs-Supreme'!I31</f>
        <v>358800</v>
      </c>
      <c r="J31" s="18">
        <f>'Sales and Costs-Small'!J31+'Sales and Costs-Medium'!J31+'Sales and Costs-Large'!J31+'Sales and Costs-Supreme'!J31</f>
        <v>422400</v>
      </c>
      <c r="K31" s="18">
        <f>'Sales and Costs-Small'!K31+'Sales and Costs-Medium'!K31+'Sales and Costs-Large'!K31+'Sales and Costs-Supreme'!K31</f>
        <v>468000</v>
      </c>
      <c r="L31" s="18">
        <f>'Sales and Costs-Small'!L31+'Sales and Costs-Medium'!L31+'Sales and Costs-Large'!L31+'Sales and Costs-Supreme'!L31</f>
        <v>492600</v>
      </c>
      <c r="M31" s="18">
        <f>'Sales and Costs-Small'!M31+'Sales and Costs-Medium'!M31+'Sales and Costs-Large'!M31+'Sales and Costs-Supreme'!M31</f>
        <v>577200</v>
      </c>
      <c r="N31" s="18">
        <f>'Sales and Costs-Small'!N31+'Sales and Costs-Medium'!N31+'Sales and Costs-Large'!N31+'Sales and Costs-Supreme'!N31</f>
        <v>601800</v>
      </c>
      <c r="O31" s="18">
        <f>'Sales and Costs-Small'!O31+'Sales and Costs-Medium'!O31+'Sales and Costs-Large'!O31+'Sales and Costs-Supreme'!O31</f>
        <v>647400</v>
      </c>
      <c r="P31" s="18">
        <f>'Sales and Costs-Small'!P31+'Sales and Costs-Medium'!P31+'Sales and Costs-Large'!P31+'Sales and Costs-Supreme'!P31</f>
        <v>711000</v>
      </c>
    </row>
    <row r="32">
      <c r="A32" s="14" t="s">
        <v>27</v>
      </c>
      <c r="B32" s="18">
        <f>'Sales and Costs-Small'!B32+'Sales and Costs-Medium'!B32+'Sales and Costs-Large'!B32+'Sales and Costs-Supreme'!B32</f>
        <v>44100</v>
      </c>
      <c r="C32" s="18">
        <f>'Sales and Costs-Small'!C32+'Sales and Costs-Medium'!C32+'Sales and Costs-Large'!C32+'Sales and Costs-Supreme'!C32</f>
        <v>119700</v>
      </c>
      <c r="D32" s="18">
        <f>'Sales and Costs-Small'!D32+'Sales and Costs-Medium'!D32+'Sales and Costs-Large'!D32+'Sales and Costs-Supreme'!D32</f>
        <v>218400</v>
      </c>
      <c r="E32" s="18">
        <f>'Sales and Costs-Small'!E32+'Sales and Costs-Medium'!E32+'Sales and Costs-Large'!E32+'Sales and Costs-Supreme'!E32</f>
        <v>294000</v>
      </c>
      <c r="F32" s="18">
        <f>'Sales and Costs-Small'!F32+'Sales and Costs-Medium'!F32+'Sales and Costs-Large'!F32+'Sales and Costs-Supreme'!F32</f>
        <v>338100</v>
      </c>
      <c r="G32" s="18">
        <f>'Sales and Costs-Small'!G32+'Sales and Costs-Medium'!G32+'Sales and Costs-Large'!G32+'Sales and Costs-Supreme'!G32</f>
        <v>468300</v>
      </c>
      <c r="H32" s="18">
        <f>'Sales and Costs-Small'!H32+'Sales and Costs-Medium'!H32+'Sales and Costs-Large'!H32+'Sales and Costs-Supreme'!H32</f>
        <v>512400</v>
      </c>
      <c r="I32" s="18">
        <f>'Sales and Costs-Small'!I32+'Sales and Costs-Medium'!I32+'Sales and Costs-Large'!I32+'Sales and Costs-Supreme'!I32</f>
        <v>588000</v>
      </c>
      <c r="J32" s="18">
        <f>'Sales and Costs-Small'!J32+'Sales and Costs-Medium'!J32+'Sales and Costs-Large'!J32+'Sales and Costs-Supreme'!J32</f>
        <v>686700</v>
      </c>
      <c r="K32" s="18">
        <f>'Sales and Costs-Small'!K32+'Sales and Costs-Medium'!K32+'Sales and Costs-Large'!K32+'Sales and Costs-Supreme'!K32</f>
        <v>762300</v>
      </c>
      <c r="L32" s="18">
        <f>'Sales and Costs-Small'!L32+'Sales and Costs-Medium'!L32+'Sales and Costs-Large'!L32+'Sales and Costs-Supreme'!L32</f>
        <v>806400</v>
      </c>
      <c r="M32" s="18">
        <f>'Sales and Costs-Small'!M32+'Sales and Costs-Medium'!M32+'Sales and Costs-Large'!M32+'Sales and Costs-Supreme'!M32</f>
        <v>936600</v>
      </c>
      <c r="N32" s="18">
        <f>'Sales and Costs-Small'!N32+'Sales and Costs-Medium'!N32+'Sales and Costs-Large'!N32+'Sales and Costs-Supreme'!N32</f>
        <v>980700</v>
      </c>
      <c r="O32" s="18">
        <f>'Sales and Costs-Small'!O32+'Sales and Costs-Medium'!O32+'Sales and Costs-Large'!O32+'Sales and Costs-Supreme'!O32</f>
        <v>1056300</v>
      </c>
      <c r="P32" s="18">
        <f>'Sales and Costs-Small'!P32+'Sales and Costs-Medium'!P32+'Sales and Costs-Large'!P32+'Sales and Costs-Supreme'!P32</f>
        <v>1155000</v>
      </c>
    </row>
    <row r="33">
      <c r="A33" s="14" t="s">
        <v>28</v>
      </c>
      <c r="B33" s="18">
        <f>'Sales and Costs-Small'!B33+'Sales and Costs-Medium'!B33+'Sales and Costs-Large'!B33+'Sales and Costs-Supreme'!B33</f>
        <v>28800</v>
      </c>
      <c r="C33" s="18">
        <f>'Sales and Costs-Small'!C33+'Sales and Costs-Medium'!C33+'Sales and Costs-Large'!C33+'Sales and Costs-Supreme'!C33</f>
        <v>75600</v>
      </c>
      <c r="D33" s="18">
        <f>'Sales and Costs-Small'!D33+'Sales and Costs-Medium'!D33+'Sales and Costs-Large'!D33+'Sales and Costs-Supreme'!D33</f>
        <v>139500</v>
      </c>
      <c r="E33" s="18">
        <f>'Sales and Costs-Small'!E33+'Sales and Costs-Medium'!E33+'Sales and Costs-Large'!E33+'Sales and Costs-Supreme'!E33</f>
        <v>186300</v>
      </c>
      <c r="F33" s="18">
        <f>'Sales and Costs-Small'!F33+'Sales and Costs-Medium'!F33+'Sales and Costs-Large'!F33+'Sales and Costs-Supreme'!F33</f>
        <v>215100</v>
      </c>
      <c r="G33" s="18">
        <f>'Sales and Costs-Small'!G33+'Sales and Costs-Medium'!G33+'Sales and Costs-Large'!G33+'Sales and Costs-Supreme'!G33</f>
        <v>297000</v>
      </c>
      <c r="H33" s="18">
        <f>'Sales and Costs-Small'!H33+'Sales and Costs-Medium'!H33+'Sales and Costs-Large'!H33+'Sales and Costs-Supreme'!H33</f>
        <v>325800</v>
      </c>
      <c r="I33" s="18">
        <f>'Sales and Costs-Small'!I33+'Sales and Costs-Medium'!I33+'Sales and Costs-Large'!I33+'Sales and Costs-Supreme'!I33</f>
        <v>372600</v>
      </c>
      <c r="J33" s="18">
        <f>'Sales and Costs-Small'!J33+'Sales and Costs-Medium'!J33+'Sales and Costs-Large'!J33+'Sales and Costs-Supreme'!J33</f>
        <v>436500</v>
      </c>
      <c r="K33" s="18">
        <f>'Sales and Costs-Small'!K33+'Sales and Costs-Medium'!K33+'Sales and Costs-Large'!K33+'Sales and Costs-Supreme'!K33</f>
        <v>483300</v>
      </c>
      <c r="L33" s="18">
        <f>'Sales and Costs-Small'!L33+'Sales and Costs-Medium'!L33+'Sales and Costs-Large'!L33+'Sales and Costs-Supreme'!L33</f>
        <v>512100</v>
      </c>
      <c r="M33" s="18">
        <f>'Sales and Costs-Small'!M33+'Sales and Costs-Medium'!M33+'Sales and Costs-Large'!M33+'Sales and Costs-Supreme'!M33</f>
        <v>594000</v>
      </c>
      <c r="N33" s="18">
        <f>'Sales and Costs-Small'!N33+'Sales and Costs-Medium'!N33+'Sales and Costs-Large'!N33+'Sales and Costs-Supreme'!N33</f>
        <v>622800</v>
      </c>
      <c r="O33" s="18">
        <f>'Sales and Costs-Small'!O33+'Sales and Costs-Medium'!O33+'Sales and Costs-Large'!O33+'Sales and Costs-Supreme'!O33</f>
        <v>669600</v>
      </c>
      <c r="P33" s="18">
        <f>'Sales and Costs-Small'!P33+'Sales and Costs-Medium'!P33+'Sales and Costs-Large'!P33+'Sales and Costs-Supreme'!P33</f>
        <v>733500</v>
      </c>
    </row>
    <row r="34">
      <c r="A34" s="14" t="s">
        <v>29</v>
      </c>
      <c r="B34" s="18">
        <f>'Sales and Costs-Small'!B34+'Sales and Costs-Medium'!B34+'Sales and Costs-Large'!B34+'Sales and Costs-Supreme'!B34</f>
        <v>0</v>
      </c>
      <c r="C34" s="18">
        <f>'Sales and Costs-Small'!C34+'Sales and Costs-Medium'!C34+'Sales and Costs-Large'!C34+'Sales and Costs-Supreme'!C34</f>
        <v>0</v>
      </c>
      <c r="D34" s="18">
        <f>'Sales and Costs-Small'!D34+'Sales and Costs-Medium'!D34+'Sales and Costs-Large'!D34+'Sales and Costs-Supreme'!D34</f>
        <v>0</v>
      </c>
      <c r="E34" s="18">
        <f>'Sales and Costs-Small'!E34+'Sales and Costs-Medium'!E34+'Sales and Costs-Large'!E34+'Sales and Costs-Supreme'!E34</f>
        <v>0</v>
      </c>
      <c r="F34" s="18">
        <f>'Sales and Costs-Small'!F34+'Sales and Costs-Medium'!F34+'Sales and Costs-Large'!F34+'Sales and Costs-Supreme'!F34</f>
        <v>0</v>
      </c>
      <c r="G34" s="18">
        <f>'Sales and Costs-Small'!G34+'Sales and Costs-Medium'!G34+'Sales and Costs-Large'!G34+'Sales and Costs-Supreme'!G34</f>
        <v>0</v>
      </c>
      <c r="H34" s="18">
        <f>'Sales and Costs-Small'!H34+'Sales and Costs-Medium'!H34+'Sales and Costs-Large'!H34+'Sales and Costs-Supreme'!H34</f>
        <v>0</v>
      </c>
      <c r="I34" s="18">
        <f>'Sales and Costs-Small'!I34+'Sales and Costs-Medium'!I34+'Sales and Costs-Large'!I34+'Sales and Costs-Supreme'!I34</f>
        <v>0</v>
      </c>
      <c r="J34" s="18">
        <f>'Sales and Costs-Small'!J34+'Sales and Costs-Medium'!J34+'Sales and Costs-Large'!J34+'Sales and Costs-Supreme'!J34</f>
        <v>0</v>
      </c>
      <c r="K34" s="18">
        <f>'Sales and Costs-Small'!K34+'Sales and Costs-Medium'!K34+'Sales and Costs-Large'!K34+'Sales and Costs-Supreme'!K34</f>
        <v>0</v>
      </c>
      <c r="L34" s="18">
        <f>'Sales and Costs-Small'!L34+'Sales and Costs-Medium'!L34+'Sales and Costs-Large'!L34+'Sales and Costs-Supreme'!L34</f>
        <v>0</v>
      </c>
      <c r="M34" s="18">
        <f>'Sales and Costs-Small'!M34+'Sales and Costs-Medium'!M34+'Sales and Costs-Large'!M34+'Sales and Costs-Supreme'!M34</f>
        <v>0</v>
      </c>
      <c r="N34" s="18">
        <f>'Sales and Costs-Small'!N34+'Sales and Costs-Medium'!N34+'Sales and Costs-Large'!N34+'Sales and Costs-Supreme'!N34</f>
        <v>0</v>
      </c>
      <c r="O34" s="18">
        <f>'Sales and Costs-Small'!O34+'Sales and Costs-Medium'!O34+'Sales and Costs-Large'!O34+'Sales and Costs-Supreme'!O34</f>
        <v>0</v>
      </c>
      <c r="P34" s="18">
        <f>'Sales and Costs-Small'!P34+'Sales and Costs-Medium'!P34+'Sales and Costs-Large'!P34+'Sales and Costs-Supreme'!P34</f>
        <v>0</v>
      </c>
    </row>
    <row r="35">
      <c r="A35" s="14" t="s">
        <v>77</v>
      </c>
      <c r="B35" s="18">
        <f>'Sales and Costs-Small'!B35+'Sales and Costs-Medium'!B35+'Sales and Costs-Large'!B35+'Sales and Costs-Supreme'!B35</f>
        <v>177100</v>
      </c>
      <c r="C35" s="18">
        <f>'Sales and Costs-Small'!C35+'Sales and Costs-Medium'!C35+'Sales and Costs-Large'!C35+'Sales and Costs-Supreme'!C35</f>
        <v>472700</v>
      </c>
      <c r="D35" s="18">
        <f>'Sales and Costs-Small'!D35+'Sales and Costs-Medium'!D35+'Sales and Costs-Large'!D35+'Sales and Costs-Supreme'!D35</f>
        <v>856500</v>
      </c>
      <c r="E35" s="18">
        <f>'Sales and Costs-Small'!E35+'Sales and Costs-Medium'!E35+'Sales and Costs-Large'!E35+'Sales and Costs-Supreme'!E35</f>
        <v>1152100</v>
      </c>
      <c r="F35" s="18">
        <f>'Sales and Costs-Small'!F35+'Sales and Costs-Medium'!F35+'Sales and Costs-Large'!F35+'Sales and Costs-Supreme'!F35</f>
        <v>1329200</v>
      </c>
      <c r="G35" s="18">
        <f>'Sales and Costs-Small'!G35+'Sales and Costs-Medium'!G35+'Sales and Costs-Large'!G35+'Sales and Costs-Supreme'!G35</f>
        <v>1831500</v>
      </c>
      <c r="H35" s="18">
        <f>'Sales and Costs-Small'!H35+'Sales and Costs-Medium'!H35+'Sales and Costs-Large'!H35+'Sales and Costs-Supreme'!H35</f>
        <v>2008600</v>
      </c>
      <c r="I35" s="18">
        <f>'Sales and Costs-Small'!I35+'Sales and Costs-Medium'!I35+'Sales and Costs-Large'!I35+'Sales and Costs-Supreme'!I35</f>
        <v>2304200</v>
      </c>
      <c r="J35" s="18">
        <f>'Sales and Costs-Small'!J35+'Sales and Costs-Medium'!J35+'Sales and Costs-Large'!J35+'Sales and Costs-Supreme'!J35</f>
        <v>2688000</v>
      </c>
      <c r="K35" s="18">
        <f>'Sales and Costs-Small'!K35+'Sales and Costs-Medium'!K35+'Sales and Costs-Large'!K35+'Sales and Costs-Supreme'!K35</f>
        <v>2983600</v>
      </c>
      <c r="L35" s="18">
        <f>'Sales and Costs-Small'!L35+'Sales and Costs-Medium'!L35+'Sales and Costs-Large'!L35+'Sales and Costs-Supreme'!L35</f>
        <v>3160700</v>
      </c>
      <c r="M35" s="18">
        <f>'Sales and Costs-Small'!M35+'Sales and Costs-Medium'!M35+'Sales and Costs-Large'!M35+'Sales and Costs-Supreme'!M35</f>
        <v>3663000</v>
      </c>
      <c r="N35" s="18">
        <f>'Sales and Costs-Small'!N35+'Sales and Costs-Medium'!N35+'Sales and Costs-Large'!N35+'Sales and Costs-Supreme'!N35</f>
        <v>3840100</v>
      </c>
      <c r="O35" s="18">
        <f>'Sales and Costs-Small'!O35+'Sales and Costs-Medium'!O35+'Sales and Costs-Large'!O35+'Sales and Costs-Supreme'!O35</f>
        <v>4135700</v>
      </c>
      <c r="P35" s="18">
        <f>'Sales and Costs-Small'!P35+'Sales and Costs-Medium'!P35+'Sales and Costs-Large'!P35+'Sales and Costs-Supreme'!P35</f>
        <v>4519500</v>
      </c>
    </row>
    <row r="37">
      <c r="A37" s="14" t="s">
        <v>78</v>
      </c>
    </row>
    <row r="38">
      <c r="A38" s="14" t="s">
        <v>37</v>
      </c>
      <c r="B38" s="18">
        <f>'Sales and Costs-Small'!B38+'Sales and Costs-Medium'!B38+'Sales and Costs-Large'!B38+'Sales and Costs-Supreme'!B38</f>
        <v>40000</v>
      </c>
      <c r="C38" s="18">
        <f>'Sales and Costs-Small'!C38+'Sales and Costs-Medium'!C38+'Sales and Costs-Large'!C38+'Sales and Costs-Supreme'!C38</f>
        <v>110000</v>
      </c>
      <c r="D38" s="18">
        <f>'Sales and Costs-Small'!D38+'Sales and Costs-Medium'!D38+'Sales and Costs-Large'!D38+'Sales and Costs-Supreme'!D38</f>
        <v>200000</v>
      </c>
      <c r="E38" s="18">
        <f>'Sales and Costs-Small'!E38+'Sales and Costs-Medium'!E38+'Sales and Costs-Large'!E38+'Sales and Costs-Supreme'!E38</f>
        <v>270000</v>
      </c>
      <c r="F38" s="18">
        <f>'Sales and Costs-Small'!F38+'Sales and Costs-Medium'!F38+'Sales and Costs-Large'!F38+'Sales and Costs-Supreme'!F38</f>
        <v>310000</v>
      </c>
      <c r="G38" s="18">
        <f>'Sales and Costs-Small'!G38+'Sales and Costs-Medium'!G38+'Sales and Costs-Large'!G38+'Sales and Costs-Supreme'!G38</f>
        <v>430000</v>
      </c>
      <c r="H38" s="18">
        <f>'Sales and Costs-Small'!H38+'Sales and Costs-Medium'!H38+'Sales and Costs-Large'!H38+'Sales and Costs-Supreme'!H38</f>
        <v>470000</v>
      </c>
      <c r="I38" s="18">
        <f>'Sales and Costs-Small'!I38+'Sales and Costs-Medium'!I38+'Sales and Costs-Large'!I38+'Sales and Costs-Supreme'!I38</f>
        <v>540000</v>
      </c>
      <c r="J38" s="18">
        <f>'Sales and Costs-Small'!J38+'Sales and Costs-Medium'!J38+'Sales and Costs-Large'!J38+'Sales and Costs-Supreme'!J38</f>
        <v>630000</v>
      </c>
      <c r="K38" s="18">
        <f>'Sales and Costs-Small'!K38+'Sales and Costs-Medium'!K38+'Sales and Costs-Large'!K38+'Sales and Costs-Supreme'!K38</f>
        <v>700000</v>
      </c>
      <c r="L38" s="18">
        <f>'Sales and Costs-Small'!L38+'Sales and Costs-Medium'!L38+'Sales and Costs-Large'!L38+'Sales and Costs-Supreme'!L38</f>
        <v>740000</v>
      </c>
      <c r="M38" s="18">
        <f>'Sales and Costs-Small'!M38+'Sales and Costs-Medium'!M38+'Sales and Costs-Large'!M38+'Sales and Costs-Supreme'!M38</f>
        <v>860000</v>
      </c>
      <c r="N38" s="18">
        <f>'Sales and Costs-Small'!N38+'Sales and Costs-Medium'!N38+'Sales and Costs-Large'!N38+'Sales and Costs-Supreme'!N38</f>
        <v>900000</v>
      </c>
      <c r="O38" s="18">
        <f>'Sales and Costs-Small'!O38+'Sales and Costs-Medium'!O38+'Sales and Costs-Large'!O38+'Sales and Costs-Supreme'!O38</f>
        <v>970000</v>
      </c>
      <c r="P38" s="18">
        <f>'Sales and Costs-Small'!P38+'Sales and Costs-Medium'!P38+'Sales and Costs-Large'!P38+'Sales and Costs-Supreme'!P38</f>
        <v>1060000</v>
      </c>
    </row>
    <row r="39">
      <c r="A39" s="14" t="s">
        <v>38</v>
      </c>
      <c r="B39" s="18">
        <f>'Sales and Costs-Small'!B39+'Sales and Costs-Medium'!B39+'Sales and Costs-Large'!B39+'Sales and Costs-Supreme'!B39</f>
        <v>72000</v>
      </c>
      <c r="C39" s="18">
        <f>'Sales and Costs-Small'!C39+'Sales and Costs-Medium'!C39+'Sales and Costs-Large'!C39+'Sales and Costs-Supreme'!C39</f>
        <v>198000</v>
      </c>
      <c r="D39" s="18">
        <f>'Sales and Costs-Small'!D39+'Sales and Costs-Medium'!D39+'Sales and Costs-Large'!D39+'Sales and Costs-Supreme'!D39</f>
        <v>342000</v>
      </c>
      <c r="E39" s="18">
        <f>'Sales and Costs-Small'!E39+'Sales and Costs-Medium'!E39+'Sales and Costs-Large'!E39+'Sales and Costs-Supreme'!E39</f>
        <v>468000</v>
      </c>
      <c r="F39" s="18">
        <f>'Sales and Costs-Small'!F39+'Sales and Costs-Medium'!F39+'Sales and Costs-Large'!F39+'Sales and Costs-Supreme'!F39</f>
        <v>540000</v>
      </c>
      <c r="G39" s="18">
        <f>'Sales and Costs-Small'!G39+'Sales and Costs-Medium'!G39+'Sales and Costs-Large'!G39+'Sales and Costs-Supreme'!G39</f>
        <v>738000</v>
      </c>
      <c r="H39" s="18">
        <f>'Sales and Costs-Small'!H39+'Sales and Costs-Medium'!H39+'Sales and Costs-Large'!H39+'Sales and Costs-Supreme'!H39</f>
        <v>810000</v>
      </c>
      <c r="I39" s="18">
        <f>'Sales and Costs-Small'!I39+'Sales and Costs-Medium'!I39+'Sales and Costs-Large'!I39+'Sales and Costs-Supreme'!I39</f>
        <v>936000</v>
      </c>
      <c r="J39" s="18">
        <f>'Sales and Costs-Small'!J39+'Sales and Costs-Medium'!J39+'Sales and Costs-Large'!J39+'Sales and Costs-Supreme'!J39</f>
        <v>1080000</v>
      </c>
      <c r="K39" s="18">
        <f>'Sales and Costs-Small'!K39+'Sales and Costs-Medium'!K39+'Sales and Costs-Large'!K39+'Sales and Costs-Supreme'!K39</f>
        <v>1206000</v>
      </c>
      <c r="L39" s="18">
        <f>'Sales and Costs-Small'!L39+'Sales and Costs-Medium'!L39+'Sales and Costs-Large'!L39+'Sales and Costs-Supreme'!L39</f>
        <v>1278000</v>
      </c>
      <c r="M39" s="18">
        <f>'Sales and Costs-Small'!M39+'Sales and Costs-Medium'!M39+'Sales and Costs-Large'!M39+'Sales and Costs-Supreme'!M39</f>
        <v>1476000</v>
      </c>
      <c r="N39" s="18">
        <f>'Sales and Costs-Small'!N39+'Sales and Costs-Medium'!N39+'Sales and Costs-Large'!N39+'Sales and Costs-Supreme'!N39</f>
        <v>1548000</v>
      </c>
      <c r="O39" s="18">
        <f>'Sales and Costs-Small'!O39+'Sales and Costs-Medium'!O39+'Sales and Costs-Large'!O39+'Sales and Costs-Supreme'!O39</f>
        <v>1674000</v>
      </c>
      <c r="P39" s="18">
        <f>'Sales and Costs-Small'!P39+'Sales and Costs-Medium'!P39+'Sales and Costs-Large'!P39+'Sales and Costs-Supreme'!P39</f>
        <v>1818000</v>
      </c>
    </row>
    <row r="40">
      <c r="A40" s="14" t="s">
        <v>39</v>
      </c>
      <c r="B40" s="18">
        <f>'Sales and Costs-Small'!B40+'Sales and Costs-Medium'!B40+'Sales and Costs-Large'!B40+'Sales and Costs-Supreme'!B40</f>
        <v>75000</v>
      </c>
      <c r="C40" s="18">
        <f>'Sales and Costs-Small'!C40+'Sales and Costs-Medium'!C40+'Sales and Costs-Large'!C40+'Sales and Costs-Supreme'!C40</f>
        <v>200000</v>
      </c>
      <c r="D40" s="18">
        <f>'Sales and Costs-Small'!D40+'Sales and Costs-Medium'!D40+'Sales and Costs-Large'!D40+'Sales and Costs-Supreme'!D40</f>
        <v>350000</v>
      </c>
      <c r="E40" s="18">
        <f>'Sales and Costs-Small'!E40+'Sales and Costs-Medium'!E40+'Sales and Costs-Large'!E40+'Sales and Costs-Supreme'!E40</f>
        <v>475000</v>
      </c>
      <c r="F40" s="18">
        <f>'Sales and Costs-Small'!F40+'Sales and Costs-Medium'!F40+'Sales and Costs-Large'!F40+'Sales and Costs-Supreme'!F40</f>
        <v>550000</v>
      </c>
      <c r="G40" s="18">
        <f>'Sales and Costs-Small'!G40+'Sales and Costs-Medium'!G40+'Sales and Costs-Large'!G40+'Sales and Costs-Supreme'!G40</f>
        <v>750000</v>
      </c>
      <c r="H40" s="18">
        <f>'Sales and Costs-Small'!H40+'Sales and Costs-Medium'!H40+'Sales and Costs-Large'!H40+'Sales and Costs-Supreme'!H40</f>
        <v>825000</v>
      </c>
      <c r="I40" s="18">
        <f>'Sales and Costs-Small'!I40+'Sales and Costs-Medium'!I40+'Sales and Costs-Large'!I40+'Sales and Costs-Supreme'!I40</f>
        <v>950000</v>
      </c>
      <c r="J40" s="18">
        <f>'Sales and Costs-Small'!J40+'Sales and Costs-Medium'!J40+'Sales and Costs-Large'!J40+'Sales and Costs-Supreme'!J40</f>
        <v>1100000</v>
      </c>
      <c r="K40" s="18">
        <f>'Sales and Costs-Small'!K40+'Sales and Costs-Medium'!K40+'Sales and Costs-Large'!K40+'Sales and Costs-Supreme'!K40</f>
        <v>1225000</v>
      </c>
      <c r="L40" s="18">
        <f>'Sales and Costs-Small'!L40+'Sales and Costs-Medium'!L40+'Sales and Costs-Large'!L40+'Sales and Costs-Supreme'!L40</f>
        <v>1300000</v>
      </c>
      <c r="M40" s="18">
        <f>'Sales and Costs-Small'!M40+'Sales and Costs-Medium'!M40+'Sales and Costs-Large'!M40+'Sales and Costs-Supreme'!M40</f>
        <v>1500000</v>
      </c>
      <c r="N40" s="18">
        <f>'Sales and Costs-Small'!N40+'Sales and Costs-Medium'!N40+'Sales and Costs-Large'!N40+'Sales and Costs-Supreme'!N40</f>
        <v>1575000</v>
      </c>
      <c r="O40" s="18">
        <f>'Sales and Costs-Small'!O40+'Sales and Costs-Medium'!O40+'Sales and Costs-Large'!O40+'Sales and Costs-Supreme'!O40</f>
        <v>1700000</v>
      </c>
      <c r="P40" s="18">
        <f>'Sales and Costs-Small'!P40+'Sales and Costs-Medium'!P40+'Sales and Costs-Large'!P40+'Sales and Costs-Supreme'!P40</f>
        <v>1850000</v>
      </c>
    </row>
    <row r="41">
      <c r="A41" s="14" t="s">
        <v>40</v>
      </c>
      <c r="B41" s="18">
        <f>'Sales and Costs-Small'!B41+'Sales and Costs-Medium'!B41+'Sales and Costs-Large'!B41+'Sales and Costs-Supreme'!B41</f>
        <v>24000</v>
      </c>
      <c r="C41" s="18">
        <f>'Sales and Costs-Small'!C41+'Sales and Costs-Medium'!C41+'Sales and Costs-Large'!C41+'Sales and Costs-Supreme'!C41</f>
        <v>72000</v>
      </c>
      <c r="D41" s="18">
        <f>'Sales and Costs-Small'!D41+'Sales and Costs-Medium'!D41+'Sales and Costs-Large'!D41+'Sales and Costs-Supreme'!D41</f>
        <v>126000</v>
      </c>
      <c r="E41" s="18">
        <f>'Sales and Costs-Small'!E41+'Sales and Costs-Medium'!E41+'Sales and Costs-Large'!E41+'Sales and Costs-Supreme'!E41</f>
        <v>174000</v>
      </c>
      <c r="F41" s="18">
        <f>'Sales and Costs-Small'!F41+'Sales and Costs-Medium'!F41+'Sales and Costs-Large'!F41+'Sales and Costs-Supreme'!F41</f>
        <v>198000</v>
      </c>
      <c r="G41" s="18">
        <f>'Sales and Costs-Small'!G41+'Sales and Costs-Medium'!G41+'Sales and Costs-Large'!G41+'Sales and Costs-Supreme'!G41</f>
        <v>276000</v>
      </c>
      <c r="H41" s="18">
        <f>'Sales and Costs-Small'!H41+'Sales and Costs-Medium'!H41+'Sales and Costs-Large'!H41+'Sales and Costs-Supreme'!H41</f>
        <v>300000</v>
      </c>
      <c r="I41" s="18">
        <f>'Sales and Costs-Small'!I41+'Sales and Costs-Medium'!I41+'Sales and Costs-Large'!I41+'Sales and Costs-Supreme'!I41</f>
        <v>348000</v>
      </c>
      <c r="J41" s="18">
        <f>'Sales and Costs-Small'!J41+'Sales and Costs-Medium'!J41+'Sales and Costs-Large'!J41+'Sales and Costs-Supreme'!J41</f>
        <v>402000</v>
      </c>
      <c r="K41" s="18">
        <f>'Sales and Costs-Small'!K41+'Sales and Costs-Medium'!K41+'Sales and Costs-Large'!K41+'Sales and Costs-Supreme'!K41</f>
        <v>450000</v>
      </c>
      <c r="L41" s="18">
        <f>'Sales and Costs-Small'!L41+'Sales and Costs-Medium'!L41+'Sales and Costs-Large'!L41+'Sales and Costs-Supreme'!L41</f>
        <v>474000</v>
      </c>
      <c r="M41" s="18">
        <f>'Sales and Costs-Small'!M41+'Sales and Costs-Medium'!M41+'Sales and Costs-Large'!M41+'Sales and Costs-Supreme'!M41</f>
        <v>552000</v>
      </c>
      <c r="N41" s="18">
        <f>'Sales and Costs-Small'!N41+'Sales and Costs-Medium'!N41+'Sales and Costs-Large'!N41+'Sales and Costs-Supreme'!N41</f>
        <v>576000</v>
      </c>
      <c r="O41" s="18">
        <f>'Sales and Costs-Small'!O41+'Sales and Costs-Medium'!O41+'Sales and Costs-Large'!O41+'Sales and Costs-Supreme'!O41</f>
        <v>624000</v>
      </c>
      <c r="P41" s="18">
        <f>'Sales and Costs-Small'!P41+'Sales and Costs-Medium'!P41+'Sales and Costs-Large'!P41+'Sales and Costs-Supreme'!P41</f>
        <v>678000</v>
      </c>
    </row>
    <row r="42">
      <c r="A42" s="14" t="s">
        <v>79</v>
      </c>
      <c r="B42" s="18">
        <f>'Sales and Costs-Small'!B42+'Sales and Costs-Medium'!B42+'Sales and Costs-Large'!B42+'Sales and Costs-Supreme'!B42</f>
        <v>211000</v>
      </c>
      <c r="C42" s="18">
        <f>'Sales and Costs-Small'!C42+'Sales and Costs-Medium'!C42+'Sales and Costs-Large'!C42+'Sales and Costs-Supreme'!C42</f>
        <v>580000</v>
      </c>
      <c r="D42" s="18">
        <f>'Sales and Costs-Small'!D42+'Sales and Costs-Medium'!D42+'Sales and Costs-Large'!D42+'Sales and Costs-Supreme'!D42</f>
        <v>1018000</v>
      </c>
      <c r="E42" s="18">
        <f>'Sales and Costs-Small'!E42+'Sales and Costs-Medium'!E42+'Sales and Costs-Large'!E42+'Sales and Costs-Supreme'!E42</f>
        <v>1387000</v>
      </c>
      <c r="F42" s="18">
        <f>'Sales and Costs-Small'!F42+'Sales and Costs-Medium'!F42+'Sales and Costs-Large'!F42+'Sales and Costs-Supreme'!F42</f>
        <v>1598000</v>
      </c>
      <c r="G42" s="18">
        <f>'Sales and Costs-Small'!G42+'Sales and Costs-Medium'!G42+'Sales and Costs-Large'!G42+'Sales and Costs-Supreme'!G42</f>
        <v>2194000</v>
      </c>
      <c r="H42" s="18">
        <f>'Sales and Costs-Small'!H42+'Sales and Costs-Medium'!H42+'Sales and Costs-Large'!H42+'Sales and Costs-Supreme'!H42</f>
        <v>2405000</v>
      </c>
      <c r="I42" s="18">
        <f>'Sales and Costs-Small'!I42+'Sales and Costs-Medium'!I42+'Sales and Costs-Large'!I42+'Sales and Costs-Supreme'!I42</f>
        <v>2774000</v>
      </c>
      <c r="J42" s="18">
        <f>'Sales and Costs-Small'!J42+'Sales and Costs-Medium'!J42+'Sales and Costs-Large'!J42+'Sales and Costs-Supreme'!J42</f>
        <v>3212000</v>
      </c>
      <c r="K42" s="18">
        <f>'Sales and Costs-Small'!K42+'Sales and Costs-Medium'!K42+'Sales and Costs-Large'!K42+'Sales and Costs-Supreme'!K42</f>
        <v>3581000</v>
      </c>
      <c r="L42" s="18">
        <f>'Sales and Costs-Small'!L42+'Sales and Costs-Medium'!L42+'Sales and Costs-Large'!L42+'Sales and Costs-Supreme'!L42</f>
        <v>3792000</v>
      </c>
      <c r="M42" s="18">
        <f>'Sales and Costs-Small'!M42+'Sales and Costs-Medium'!M42+'Sales and Costs-Large'!M42+'Sales and Costs-Supreme'!M42</f>
        <v>4388000</v>
      </c>
      <c r="N42" s="18">
        <f>'Sales and Costs-Small'!N42+'Sales and Costs-Medium'!N42+'Sales and Costs-Large'!N42+'Sales and Costs-Supreme'!N42</f>
        <v>4599000</v>
      </c>
      <c r="O42" s="18">
        <f>'Sales and Costs-Small'!O42+'Sales and Costs-Medium'!O42+'Sales and Costs-Large'!O42+'Sales and Costs-Supreme'!O42</f>
        <v>4968000</v>
      </c>
      <c r="P42" s="18">
        <f>'Sales and Costs-Small'!P42+'Sales and Costs-Medium'!P42+'Sales and Costs-Large'!P42+'Sales and Costs-Supreme'!P42</f>
        <v>5406000</v>
      </c>
    </row>
    <row r="43">
      <c r="A43" s="14"/>
    </row>
    <row r="44">
      <c r="A44" s="14" t="s">
        <v>42</v>
      </c>
      <c r="B44" s="18">
        <f>'Sales and Costs-Small'!B44+'Sales and Costs-Medium'!B44+'Sales and Costs-Large'!B44+'Sales and Costs-Supreme'!B44</f>
        <v>715000</v>
      </c>
      <c r="C44" s="18">
        <f>'Sales and Costs-Small'!C44+'Sales and Costs-Medium'!C44+'Sales and Costs-Large'!C44+'Sales and Costs-Supreme'!C44</f>
        <v>1755000</v>
      </c>
      <c r="D44" s="18">
        <f>'Sales and Costs-Small'!D44+'Sales and Costs-Medium'!D44+'Sales and Costs-Large'!D44+'Sales and Costs-Supreme'!D44</f>
        <v>2892500</v>
      </c>
      <c r="E44" s="18">
        <f>'Sales and Costs-Small'!E44+'Sales and Costs-Medium'!E44+'Sales and Costs-Large'!E44+'Sales and Costs-Supreme'!E44</f>
        <v>3932500</v>
      </c>
      <c r="F44" s="18">
        <f>'Sales and Costs-Small'!F44+'Sales and Costs-Medium'!F44+'Sales and Costs-Large'!F44+'Sales and Costs-Supreme'!F44</f>
        <v>4647500</v>
      </c>
      <c r="G44" s="18">
        <f>'Sales and Costs-Small'!G44+'Sales and Costs-Medium'!G44+'Sales and Costs-Large'!G44+'Sales and Costs-Supreme'!G44</f>
        <v>6110000</v>
      </c>
      <c r="H44" s="18">
        <f>'Sales and Costs-Small'!H44+'Sales and Costs-Medium'!H44+'Sales and Costs-Large'!H44+'Sales and Costs-Supreme'!H44</f>
        <v>6825000</v>
      </c>
      <c r="I44" s="18">
        <f>'Sales and Costs-Small'!I44+'Sales and Costs-Medium'!I44+'Sales and Costs-Large'!I44+'Sales and Costs-Supreme'!I44</f>
        <v>7865000</v>
      </c>
      <c r="J44" s="18">
        <f>'Sales and Costs-Small'!J44+'Sales and Costs-Medium'!J44+'Sales and Costs-Large'!J44+'Sales and Costs-Supreme'!J44</f>
        <v>9002500</v>
      </c>
      <c r="K44" s="18">
        <f>'Sales and Costs-Small'!K44+'Sales and Costs-Medium'!K44+'Sales and Costs-Large'!K44+'Sales and Costs-Supreme'!K44</f>
        <v>10042500</v>
      </c>
      <c r="L44" s="18">
        <f>'Sales and Costs-Small'!L44+'Sales and Costs-Medium'!L44+'Sales and Costs-Large'!L44+'Sales and Costs-Supreme'!L44</f>
        <v>10757500</v>
      </c>
      <c r="M44" s="18">
        <f>'Sales and Costs-Small'!M44+'Sales and Costs-Medium'!M44+'Sales and Costs-Large'!M44+'Sales and Costs-Supreme'!M44</f>
        <v>12220000</v>
      </c>
      <c r="N44" s="18">
        <f>'Sales and Costs-Small'!N44+'Sales and Costs-Medium'!N44+'Sales and Costs-Large'!N44+'Sales and Costs-Supreme'!N44</f>
        <v>12935000</v>
      </c>
      <c r="O44" s="18">
        <f>'Sales and Costs-Small'!O44+'Sales and Costs-Medium'!O44+'Sales and Costs-Large'!O44+'Sales and Costs-Supreme'!O44</f>
        <v>13975000</v>
      </c>
      <c r="P44" s="18">
        <f>'Sales and Costs-Small'!P44+'Sales and Costs-Medium'!P44+'Sales and Costs-Large'!P44+'Sales and Costs-Supreme'!P44</f>
        <v>15112500</v>
      </c>
    </row>
    <row r="46">
      <c r="A46" s="14" t="s">
        <v>43</v>
      </c>
    </row>
    <row r="47">
      <c r="A47" s="14" t="s">
        <v>44</v>
      </c>
      <c r="B47" s="18">
        <f>'Sales and Costs-Small'!B47+'Sales and Costs-Medium'!B47+'Sales and Costs-Large'!B47+'Sales and Costs-Supreme'!B47</f>
        <v>105000</v>
      </c>
      <c r="C47" s="18">
        <f>'Sales and Costs-Small'!C47+'Sales and Costs-Medium'!C47+'Sales and Costs-Large'!C47+'Sales and Costs-Supreme'!C47</f>
        <v>285000</v>
      </c>
      <c r="D47" s="18">
        <f>'Sales and Costs-Small'!D47+'Sales and Costs-Medium'!D47+'Sales and Costs-Large'!D47+'Sales and Costs-Supreme'!D47</f>
        <v>490000</v>
      </c>
      <c r="E47" s="18">
        <f>'Sales and Costs-Small'!E47+'Sales and Costs-Medium'!E47+'Sales and Costs-Large'!E47+'Sales and Costs-Supreme'!E47</f>
        <v>670000</v>
      </c>
      <c r="F47" s="18">
        <f>'Sales and Costs-Small'!F47+'Sales and Costs-Medium'!F47+'Sales and Costs-Large'!F47+'Sales and Costs-Supreme'!F47</f>
        <v>775000</v>
      </c>
      <c r="G47" s="18">
        <f>'Sales and Costs-Small'!G47+'Sales and Costs-Medium'!G47+'Sales and Costs-Large'!G47+'Sales and Costs-Supreme'!G47</f>
        <v>1055000</v>
      </c>
      <c r="H47" s="18">
        <f>'Sales and Costs-Small'!H47+'Sales and Costs-Medium'!H47+'Sales and Costs-Large'!H47+'Sales and Costs-Supreme'!H47</f>
        <v>1160000</v>
      </c>
      <c r="I47" s="18">
        <f>'Sales and Costs-Small'!I47+'Sales and Costs-Medium'!I47+'Sales and Costs-Large'!I47+'Sales and Costs-Supreme'!I47</f>
        <v>1340000</v>
      </c>
      <c r="J47" s="18">
        <f>'Sales and Costs-Small'!J47+'Sales and Costs-Medium'!J47+'Sales and Costs-Large'!J47+'Sales and Costs-Supreme'!J47</f>
        <v>1545000</v>
      </c>
      <c r="K47" s="18">
        <f>'Sales and Costs-Small'!K47+'Sales and Costs-Medium'!K47+'Sales and Costs-Large'!K47+'Sales and Costs-Supreme'!K47</f>
        <v>1725000</v>
      </c>
      <c r="L47" s="18">
        <f>'Sales and Costs-Small'!L47+'Sales and Costs-Medium'!L47+'Sales and Costs-Large'!L47+'Sales and Costs-Supreme'!L47</f>
        <v>1830000</v>
      </c>
      <c r="M47" s="18">
        <f>'Sales and Costs-Small'!M47+'Sales and Costs-Medium'!M47+'Sales and Costs-Large'!M47+'Sales and Costs-Supreme'!M47</f>
        <v>2110000</v>
      </c>
      <c r="N47" s="18">
        <f>'Sales and Costs-Small'!N47+'Sales and Costs-Medium'!N47+'Sales and Costs-Large'!N47+'Sales and Costs-Supreme'!N47</f>
        <v>2215000</v>
      </c>
      <c r="O47" s="18">
        <f>'Sales and Costs-Small'!O47+'Sales and Costs-Medium'!O47+'Sales and Costs-Large'!O47+'Sales and Costs-Supreme'!O47</f>
        <v>2395000</v>
      </c>
      <c r="P47" s="18">
        <f>'Sales and Costs-Small'!P47+'Sales and Costs-Medium'!P47+'Sales and Costs-Large'!P47+'Sales and Costs-Supreme'!P47</f>
        <v>2600000</v>
      </c>
    </row>
    <row r="48">
      <c r="A48" s="14" t="s">
        <v>45</v>
      </c>
      <c r="B48" s="18">
        <f>'Sales and Costs-Small'!B48+'Sales and Costs-Medium'!B48+'Sales and Costs-Large'!B48+'Sales and Costs-Supreme'!B48</f>
        <v>44000</v>
      </c>
      <c r="C48" s="18">
        <f>'Sales and Costs-Small'!C48+'Sales and Costs-Medium'!C48+'Sales and Costs-Large'!C48+'Sales and Costs-Supreme'!C48</f>
        <v>123000</v>
      </c>
      <c r="D48" s="18">
        <f>'Sales and Costs-Small'!D48+'Sales and Costs-Medium'!D48+'Sales and Costs-Large'!D48+'Sales and Costs-Supreme'!D48</f>
        <v>227000</v>
      </c>
      <c r="E48" s="18">
        <f>'Sales and Costs-Small'!E48+'Sales and Costs-Medium'!E48+'Sales and Costs-Large'!E48+'Sales and Costs-Supreme'!E48</f>
        <v>306000</v>
      </c>
      <c r="F48" s="18">
        <f>'Sales and Costs-Small'!F48+'Sales and Costs-Medium'!F48+'Sales and Costs-Large'!F48+'Sales and Costs-Supreme'!F48</f>
        <v>350000</v>
      </c>
      <c r="G48" s="18">
        <f>'Sales and Costs-Small'!G48+'Sales and Costs-Medium'!G48+'Sales and Costs-Large'!G48+'Sales and Costs-Supreme'!G48</f>
        <v>489000</v>
      </c>
      <c r="H48" s="18">
        <f>'Sales and Costs-Small'!H48+'Sales and Costs-Medium'!H48+'Sales and Costs-Large'!H48+'Sales and Costs-Supreme'!H48</f>
        <v>533000</v>
      </c>
      <c r="I48" s="18">
        <f>'Sales and Costs-Small'!I48+'Sales and Costs-Medium'!I48+'Sales and Costs-Large'!I48+'Sales and Costs-Supreme'!I48</f>
        <v>612000</v>
      </c>
      <c r="J48" s="18">
        <f>'Sales and Costs-Small'!J48+'Sales and Costs-Medium'!J48+'Sales and Costs-Large'!J48+'Sales and Costs-Supreme'!J48</f>
        <v>716000</v>
      </c>
      <c r="K48" s="18">
        <f>'Sales and Costs-Small'!K48+'Sales and Costs-Medium'!K48+'Sales and Costs-Large'!K48+'Sales and Costs-Supreme'!K48</f>
        <v>795000</v>
      </c>
      <c r="L48" s="18">
        <f>'Sales and Costs-Small'!L48+'Sales and Costs-Medium'!L48+'Sales and Costs-Large'!L48+'Sales and Costs-Supreme'!L48</f>
        <v>839000</v>
      </c>
      <c r="M48" s="18">
        <f>'Sales and Costs-Small'!M48+'Sales and Costs-Medium'!M48+'Sales and Costs-Large'!M48+'Sales and Costs-Supreme'!M48</f>
        <v>978000</v>
      </c>
      <c r="N48" s="18">
        <f>'Sales and Costs-Small'!N48+'Sales and Costs-Medium'!N48+'Sales and Costs-Large'!N48+'Sales and Costs-Supreme'!N48</f>
        <v>1022000</v>
      </c>
      <c r="O48" s="18">
        <f>'Sales and Costs-Small'!O48+'Sales and Costs-Medium'!O48+'Sales and Costs-Large'!O48+'Sales and Costs-Supreme'!O48</f>
        <v>1101000</v>
      </c>
      <c r="P48" s="18">
        <f>'Sales and Costs-Small'!P48+'Sales and Costs-Medium'!P48+'Sales and Costs-Large'!P48+'Sales and Costs-Supreme'!P48</f>
        <v>1205000</v>
      </c>
    </row>
    <row r="50">
      <c r="A50" s="14" t="s">
        <v>80</v>
      </c>
      <c r="B50" s="18">
        <f>'Sales and Costs-Small'!B50+'Sales and Costs-Medium'!B50+'Sales and Costs-Large'!B50+'Sales and Costs-Supreme'!B50</f>
        <v>1637610</v>
      </c>
      <c r="C50" s="18">
        <f>'Sales and Costs-Small'!C50+'Sales and Costs-Medium'!C50+'Sales and Costs-Large'!C50+'Sales and Costs-Supreme'!C50</f>
        <v>4231570</v>
      </c>
      <c r="D50" s="18">
        <f>'Sales and Costs-Small'!D50+'Sales and Costs-Medium'!D50+'Sales and Costs-Large'!D50+'Sales and Costs-Supreme'!D50</f>
        <v>7312950</v>
      </c>
      <c r="E50" s="18">
        <f>'Sales and Costs-Small'!E50+'Sales and Costs-Medium'!E50+'Sales and Costs-Large'!E50+'Sales and Costs-Supreme'!E50</f>
        <v>9906910</v>
      </c>
      <c r="F50" s="18">
        <f>'Sales and Costs-Small'!F50+'Sales and Costs-Medium'!F50+'Sales and Costs-Large'!F50+'Sales and Costs-Supreme'!F50</f>
        <v>11544520</v>
      </c>
      <c r="G50" s="18">
        <f>'Sales and Costs-Small'!G50+'Sales and Costs-Medium'!G50+'Sales and Costs-Large'!G50+'Sales and Costs-Supreme'!G50</f>
        <v>15582250</v>
      </c>
      <c r="H50" s="18">
        <f>'Sales and Costs-Small'!H50+'Sales and Costs-Medium'!H50+'Sales and Costs-Large'!H50+'Sales and Costs-Supreme'!H50</f>
        <v>17219860</v>
      </c>
      <c r="I50" s="18">
        <f>'Sales and Costs-Small'!I50+'Sales and Costs-Medium'!I50+'Sales and Costs-Large'!I50+'Sales and Costs-Supreme'!I50</f>
        <v>19813820</v>
      </c>
      <c r="J50" s="18">
        <f>'Sales and Costs-Small'!J50+'Sales and Costs-Medium'!J50+'Sales and Costs-Large'!J50+'Sales and Costs-Supreme'!J50</f>
        <v>22895200</v>
      </c>
      <c r="K50" s="18">
        <f>'Sales and Costs-Small'!K50+'Sales and Costs-Medium'!K50+'Sales and Costs-Large'!K50+'Sales and Costs-Supreme'!K50</f>
        <v>25489160</v>
      </c>
      <c r="L50" s="18">
        <f>'Sales and Costs-Small'!L50+'Sales and Costs-Medium'!L50+'Sales and Costs-Large'!L50+'Sales and Costs-Supreme'!L50</f>
        <v>27126770</v>
      </c>
      <c r="M50" s="18">
        <f>'Sales and Costs-Small'!M50+'Sales and Costs-Medium'!M50+'Sales and Costs-Large'!M50+'Sales and Costs-Supreme'!M50</f>
        <v>31164500</v>
      </c>
      <c r="N50" s="18">
        <f>'Sales and Costs-Small'!N50+'Sales and Costs-Medium'!N50+'Sales and Costs-Large'!N50+'Sales and Costs-Supreme'!N50</f>
        <v>32802110</v>
      </c>
      <c r="O50" s="18">
        <f>'Sales and Costs-Small'!O50+'Sales and Costs-Medium'!O50+'Sales and Costs-Large'!O50+'Sales and Costs-Supreme'!O50</f>
        <v>35396070</v>
      </c>
      <c r="P50" s="18">
        <f>'Sales and Costs-Small'!P50+'Sales and Costs-Medium'!P50+'Sales and Costs-Large'!P50+'Sales and Costs-Supreme'!P50</f>
        <v>38477450</v>
      </c>
    </row>
    <row r="52">
      <c r="A52" s="14" t="s">
        <v>81</v>
      </c>
      <c r="B52" s="18">
        <f>'Sales and Costs-Small'!B52+'Sales and Costs-Medium'!B52+'Sales and Costs-Large'!B52+'Sales and Costs-Supreme'!B52</f>
        <v>68890</v>
      </c>
      <c r="C52" s="18">
        <f>'Sales and Costs-Small'!C52+'Sales and Costs-Medium'!C52+'Sales and Costs-Large'!C52+'Sales and Costs-Supreme'!C52</f>
        <v>283930</v>
      </c>
      <c r="D52" s="18">
        <f>'Sales and Costs-Small'!D52+'Sales and Costs-Medium'!D52+'Sales and Costs-Large'!D52+'Sales and Costs-Supreme'!D52</f>
        <v>826550</v>
      </c>
      <c r="E52" s="18">
        <f>'Sales and Costs-Small'!E52+'Sales and Costs-Medium'!E52+'Sales and Costs-Large'!E52+'Sales and Costs-Supreme'!E52</f>
        <v>1041590</v>
      </c>
      <c r="F52" s="18">
        <f>'Sales and Costs-Small'!F52+'Sales and Costs-Medium'!F52+'Sales and Costs-Large'!F52+'Sales and Costs-Supreme'!F52</f>
        <v>1110480</v>
      </c>
      <c r="G52" s="18">
        <f>'Sales and Costs-Small'!G52+'Sales and Costs-Medium'!G52+'Sales and Costs-Large'!G52+'Sales and Costs-Supreme'!G52</f>
        <v>1799250</v>
      </c>
      <c r="H52" s="18">
        <f>'Sales and Costs-Small'!H52+'Sales and Costs-Medium'!H52+'Sales and Costs-Large'!H52+'Sales and Costs-Supreme'!H52</f>
        <v>1868140</v>
      </c>
      <c r="I52" s="18">
        <f>'Sales and Costs-Small'!I52+'Sales and Costs-Medium'!I52+'Sales and Costs-Large'!I52+'Sales and Costs-Supreme'!I52</f>
        <v>2083180</v>
      </c>
      <c r="J52" s="18">
        <f>'Sales and Costs-Small'!J52+'Sales and Costs-Medium'!J52+'Sales and Costs-Large'!J52+'Sales and Costs-Supreme'!J52</f>
        <v>2625800</v>
      </c>
      <c r="K52" s="18">
        <f>'Sales and Costs-Small'!K52+'Sales and Costs-Medium'!K52+'Sales and Costs-Large'!K52+'Sales and Costs-Supreme'!K52</f>
        <v>2840840</v>
      </c>
      <c r="L52" s="18">
        <f>'Sales and Costs-Small'!L52+'Sales and Costs-Medium'!L52+'Sales and Costs-Large'!L52+'Sales and Costs-Supreme'!L52</f>
        <v>2909730</v>
      </c>
      <c r="M52" s="18">
        <f>'Sales and Costs-Small'!M52+'Sales and Costs-Medium'!M52+'Sales and Costs-Large'!M52+'Sales and Costs-Supreme'!M52</f>
        <v>3598500</v>
      </c>
      <c r="N52" s="18">
        <f>'Sales and Costs-Small'!N52+'Sales and Costs-Medium'!N52+'Sales and Costs-Large'!N52+'Sales and Costs-Supreme'!N52</f>
        <v>3667390</v>
      </c>
      <c r="O52" s="18">
        <f>'Sales and Costs-Small'!O52+'Sales and Costs-Medium'!O52+'Sales and Costs-Large'!O52+'Sales and Costs-Supreme'!O52</f>
        <v>3882430</v>
      </c>
      <c r="P52" s="18">
        <f>'Sales and Costs-Small'!P52+'Sales and Costs-Medium'!P52+'Sales and Costs-Large'!P52+'Sales and Costs-Supreme'!P52</f>
        <v>4425050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63"/>
  </cols>
  <sheetData>
    <row r="1">
      <c r="B1" s="16" t="s">
        <v>52</v>
      </c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61</v>
      </c>
      <c r="L1" s="16" t="s">
        <v>62</v>
      </c>
      <c r="M1" s="16" t="s">
        <v>63</v>
      </c>
      <c r="N1" s="16" t="s">
        <v>64</v>
      </c>
      <c r="O1" s="16" t="s">
        <v>65</v>
      </c>
      <c r="P1" s="16" t="s">
        <v>66</v>
      </c>
    </row>
    <row r="2">
      <c r="A2" s="14" t="s">
        <v>82</v>
      </c>
    </row>
    <row r="3">
      <c r="A3" s="14" t="s">
        <v>25</v>
      </c>
      <c r="B3" s="18">
        <f>'Sales and Costs-Cons'!B22</f>
        <v>159200</v>
      </c>
      <c r="C3" s="18">
        <f>'Sales and Costs-Cons'!C22</f>
        <v>414400</v>
      </c>
      <c r="D3" s="18">
        <f>'Sales and Costs-Cons'!D22</f>
        <v>729600</v>
      </c>
      <c r="E3" s="18">
        <f>'Sales and Costs-Cons'!E22</f>
        <v>984800</v>
      </c>
      <c r="F3" s="18">
        <f>'Sales and Costs-Cons'!F22</f>
        <v>1144000</v>
      </c>
      <c r="G3" s="18">
        <f>'Sales and Costs-Cons'!G22</f>
        <v>1555200</v>
      </c>
      <c r="H3" s="18">
        <f>'Sales and Costs-Cons'!H22</f>
        <v>1714400</v>
      </c>
      <c r="I3" s="18">
        <f>'Sales and Costs-Cons'!I22</f>
        <v>1969600</v>
      </c>
      <c r="J3" s="18">
        <f>'Sales and Costs-Cons'!J22</f>
        <v>2284800</v>
      </c>
      <c r="K3" s="18">
        <f>'Sales and Costs-Cons'!K22</f>
        <v>2540000</v>
      </c>
      <c r="L3" s="18">
        <f>'Sales and Costs-Cons'!L22</f>
        <v>2699200</v>
      </c>
      <c r="M3" s="18">
        <f>'Sales and Costs-Cons'!M22</f>
        <v>3110400</v>
      </c>
      <c r="N3" s="18">
        <f>'Sales and Costs-Cons'!N22</f>
        <v>3269600</v>
      </c>
      <c r="O3" s="18">
        <f>'Sales and Costs-Cons'!O22</f>
        <v>3524800</v>
      </c>
      <c r="P3" s="18">
        <f>'Sales and Costs-Cons'!P22</f>
        <v>3840000</v>
      </c>
    </row>
    <row r="4">
      <c r="A4" s="14" t="s">
        <v>26</v>
      </c>
      <c r="B4" s="18">
        <f>'Sales and Costs-Cons'!B23</f>
        <v>43050</v>
      </c>
      <c r="C4" s="18">
        <f>'Sales and Costs-Cons'!C23</f>
        <v>122850</v>
      </c>
      <c r="D4" s="18">
        <f>'Sales and Costs-Cons'!D23</f>
        <v>234150</v>
      </c>
      <c r="E4" s="18">
        <f>'Sales and Costs-Cons'!E23</f>
        <v>313950</v>
      </c>
      <c r="F4" s="18">
        <f>'Sales and Costs-Cons'!F23</f>
        <v>357000</v>
      </c>
      <c r="G4" s="18">
        <f>'Sales and Costs-Cons'!G23</f>
        <v>505050</v>
      </c>
      <c r="H4" s="18">
        <f>'Sales and Costs-Cons'!H23</f>
        <v>548100</v>
      </c>
      <c r="I4" s="18">
        <f>'Sales and Costs-Cons'!I23</f>
        <v>627900</v>
      </c>
      <c r="J4" s="18">
        <f>'Sales and Costs-Cons'!J23</f>
        <v>739200</v>
      </c>
      <c r="K4" s="18">
        <f>'Sales and Costs-Cons'!K23</f>
        <v>819000</v>
      </c>
      <c r="L4" s="18">
        <f>'Sales and Costs-Cons'!L23</f>
        <v>862050</v>
      </c>
      <c r="M4" s="18">
        <f>'Sales and Costs-Cons'!M23</f>
        <v>1010100</v>
      </c>
      <c r="N4" s="18">
        <f>'Sales and Costs-Cons'!N23</f>
        <v>1053150</v>
      </c>
      <c r="O4" s="18">
        <f>'Sales and Costs-Cons'!O23</f>
        <v>1132950</v>
      </c>
      <c r="P4" s="18">
        <f>'Sales and Costs-Cons'!P23</f>
        <v>1244250</v>
      </c>
    </row>
    <row r="5">
      <c r="A5" s="14" t="s">
        <v>27</v>
      </c>
      <c r="B5" s="18">
        <f>'Sales and Costs-Cons'!B24</f>
        <v>56700</v>
      </c>
      <c r="C5" s="18">
        <f>'Sales and Costs-Cons'!C24</f>
        <v>153900</v>
      </c>
      <c r="D5" s="18">
        <f>'Sales and Costs-Cons'!D24</f>
        <v>280800</v>
      </c>
      <c r="E5" s="18">
        <f>'Sales and Costs-Cons'!E24</f>
        <v>378000</v>
      </c>
      <c r="F5" s="18">
        <f>'Sales and Costs-Cons'!F24</f>
        <v>434700</v>
      </c>
      <c r="G5" s="18">
        <f>'Sales and Costs-Cons'!G24</f>
        <v>602100</v>
      </c>
      <c r="H5" s="18">
        <f>'Sales and Costs-Cons'!H24</f>
        <v>658800</v>
      </c>
      <c r="I5" s="18">
        <f>'Sales and Costs-Cons'!I24</f>
        <v>756000</v>
      </c>
      <c r="J5" s="18">
        <f>'Sales and Costs-Cons'!J24</f>
        <v>882900</v>
      </c>
      <c r="K5" s="18">
        <f>'Sales and Costs-Cons'!K24</f>
        <v>980100</v>
      </c>
      <c r="L5" s="18">
        <f>'Sales and Costs-Cons'!L24</f>
        <v>1036800</v>
      </c>
      <c r="M5" s="18">
        <f>'Sales and Costs-Cons'!M24</f>
        <v>1204200</v>
      </c>
      <c r="N5" s="18">
        <f>'Sales and Costs-Cons'!N24</f>
        <v>1260900</v>
      </c>
      <c r="O5" s="18">
        <f>'Sales and Costs-Cons'!O24</f>
        <v>1358100</v>
      </c>
      <c r="P5" s="18">
        <f>'Sales and Costs-Cons'!P24</f>
        <v>1485000</v>
      </c>
    </row>
    <row r="6">
      <c r="A6" s="14" t="s">
        <v>28</v>
      </c>
      <c r="B6" s="18">
        <f>'Sales and Costs-Cons'!B25</f>
        <v>34560</v>
      </c>
      <c r="C6" s="18">
        <f>'Sales and Costs-Cons'!C25</f>
        <v>90720</v>
      </c>
      <c r="D6" s="18">
        <f>'Sales and Costs-Cons'!D25</f>
        <v>167400</v>
      </c>
      <c r="E6" s="18">
        <f>'Sales and Costs-Cons'!E25</f>
        <v>223560</v>
      </c>
      <c r="F6" s="18">
        <f>'Sales and Costs-Cons'!F25</f>
        <v>258120</v>
      </c>
      <c r="G6" s="18">
        <f>'Sales and Costs-Cons'!G25</f>
        <v>356400</v>
      </c>
      <c r="H6" s="18">
        <f>'Sales and Costs-Cons'!H25</f>
        <v>390960</v>
      </c>
      <c r="I6" s="18">
        <f>'Sales and Costs-Cons'!I25</f>
        <v>447120</v>
      </c>
      <c r="J6" s="18">
        <f>'Sales and Costs-Cons'!J25</f>
        <v>523800</v>
      </c>
      <c r="K6" s="18">
        <f>'Sales and Costs-Cons'!K25</f>
        <v>579960</v>
      </c>
      <c r="L6" s="18">
        <f>'Sales and Costs-Cons'!L25</f>
        <v>614520</v>
      </c>
      <c r="M6" s="18">
        <f>'Sales and Costs-Cons'!M25</f>
        <v>712800</v>
      </c>
      <c r="N6" s="18">
        <f>'Sales and Costs-Cons'!N25</f>
        <v>747360</v>
      </c>
      <c r="O6" s="18">
        <f>'Sales and Costs-Cons'!O25</f>
        <v>803520</v>
      </c>
      <c r="P6" s="18">
        <f>'Sales and Costs-Cons'!P25</f>
        <v>880200</v>
      </c>
    </row>
    <row r="7">
      <c r="A7" s="14" t="s">
        <v>29</v>
      </c>
      <c r="B7" s="18">
        <f>'Sales and Costs-Cons'!B26</f>
        <v>92000</v>
      </c>
      <c r="C7" s="18">
        <f>'Sales and Costs-Cons'!C26</f>
        <v>234000</v>
      </c>
      <c r="D7" s="18">
        <f>'Sales and Costs-Cons'!D26</f>
        <v>417000</v>
      </c>
      <c r="E7" s="18">
        <f>'Sales and Costs-Cons'!E26</f>
        <v>559000</v>
      </c>
      <c r="F7" s="18">
        <f>'Sales and Costs-Cons'!F26</f>
        <v>651000</v>
      </c>
      <c r="G7" s="18">
        <f>'Sales and Costs-Cons'!G26</f>
        <v>884000</v>
      </c>
      <c r="H7" s="18">
        <f>'Sales and Costs-Cons'!H26</f>
        <v>976000</v>
      </c>
      <c r="I7" s="18">
        <f>'Sales and Costs-Cons'!I26</f>
        <v>1118000</v>
      </c>
      <c r="J7" s="18">
        <f>'Sales and Costs-Cons'!J26</f>
        <v>1301000</v>
      </c>
      <c r="K7" s="18">
        <f>'Sales and Costs-Cons'!K26</f>
        <v>1443000</v>
      </c>
      <c r="L7" s="18">
        <f>'Sales and Costs-Cons'!L26</f>
        <v>1535000</v>
      </c>
      <c r="M7" s="18">
        <f>'Sales and Costs-Cons'!M26</f>
        <v>1768000</v>
      </c>
      <c r="N7" s="18">
        <f>'Sales and Costs-Cons'!N26</f>
        <v>1860000</v>
      </c>
      <c r="O7" s="18">
        <f>'Sales and Costs-Cons'!O26</f>
        <v>2002000</v>
      </c>
      <c r="P7" s="18">
        <f>'Sales and Costs-Cons'!P26</f>
        <v>2185000</v>
      </c>
    </row>
    <row r="8">
      <c r="A8" s="14" t="s">
        <v>83</v>
      </c>
      <c r="B8" s="18">
        <f t="shared" ref="B8:P8" si="1">SUM(B3:B7)</f>
        <v>385510</v>
      </c>
      <c r="C8" s="18">
        <f t="shared" si="1"/>
        <v>1015870</v>
      </c>
      <c r="D8" s="18">
        <f t="shared" si="1"/>
        <v>1828950</v>
      </c>
      <c r="E8" s="18">
        <f t="shared" si="1"/>
        <v>2459310</v>
      </c>
      <c r="F8" s="18">
        <f t="shared" si="1"/>
        <v>2844820</v>
      </c>
      <c r="G8" s="18">
        <f t="shared" si="1"/>
        <v>3902750</v>
      </c>
      <c r="H8" s="18">
        <f t="shared" si="1"/>
        <v>4288260</v>
      </c>
      <c r="I8" s="18">
        <f t="shared" si="1"/>
        <v>4918620</v>
      </c>
      <c r="J8" s="18">
        <f t="shared" si="1"/>
        <v>5731700</v>
      </c>
      <c r="K8" s="18">
        <f t="shared" si="1"/>
        <v>6362060</v>
      </c>
      <c r="L8" s="18">
        <f t="shared" si="1"/>
        <v>6747570</v>
      </c>
      <c r="M8" s="18">
        <f t="shared" si="1"/>
        <v>7805500</v>
      </c>
      <c r="N8" s="18">
        <f t="shared" si="1"/>
        <v>8191010</v>
      </c>
      <c r="O8" s="18">
        <f t="shared" si="1"/>
        <v>8821370</v>
      </c>
      <c r="P8" s="18">
        <f t="shared" si="1"/>
        <v>9634450</v>
      </c>
    </row>
  </sheetData>
  <drawing r:id="rId1"/>
</worksheet>
</file>