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" sheetId="4" r:id="rId7"/>
    <sheet state="visible" name="Purchases" sheetId="5" r:id="rId8"/>
    <sheet state="visible" name="Cash Details" sheetId="6" r:id="rId9"/>
    <sheet state="visible" name="Balances" sheetId="7" r:id="rId10"/>
  </sheets>
  <definedNames/>
  <calcPr/>
</workbook>
</file>

<file path=xl/sharedStrings.xml><?xml version="1.0" encoding="utf-8"?>
<sst xmlns="http://schemas.openxmlformats.org/spreadsheetml/2006/main" count="172" uniqueCount="81">
  <si>
    <t>Description</t>
  </si>
  <si>
    <t>A company runs a chain of small spring roll outlets.</t>
  </si>
  <si>
    <t>It sells 3 products - spring rolls, plate of potato fries and orange juice. The selling price of a spring roll is Rs 80, potato fries is Rs 50 and orange juice is Rs 30.</t>
  </si>
  <si>
    <t>The cost of a spring roll is 20%, plate of potato fries is 10% and orange juice is 60%. The cost of packaging is Rs 3 for a spring roll, Rs 5 for a plate of potato fries and 0 for an orange juice.</t>
  </si>
  <si>
    <t>It estimates that a small outlet will receive 2000 orders per month. An average order will comprise 0.8 spring roll, 1.5 plate of potato fries and 1 orange juice.</t>
  </si>
  <si>
    <t>Each small outlet has 2 customer service representative, 3 chefs, 1 manager, 1 housekeeper. The monthly salary of a customer service representative is Rs 15000, chef is Rs 20000, manager is Rs 25000 and housekeeper is Rs 5000.</t>
  </si>
  <si>
    <t>The outlet delivers all its orders. It costs the outlet Rs 44 to deliver an order.</t>
  </si>
  <si>
    <t>It has a monthly rent cost of Rs 23000 and electricity cost of Rs 8000.</t>
  </si>
  <si>
    <t>Initially, the compay has 0 outlets. The company estimates that it will open 1 new outlet every month.</t>
  </si>
  <si>
    <t>Make a model for the company for 15 months.</t>
  </si>
  <si>
    <t>Selling Price</t>
  </si>
  <si>
    <t>Cost Price</t>
  </si>
  <si>
    <t>Packaging</t>
  </si>
  <si>
    <t>Spring Roll</t>
  </si>
  <si>
    <t>Potato Fries</t>
  </si>
  <si>
    <t>Orange Juice</t>
  </si>
  <si>
    <t>Number of orders per month</t>
  </si>
  <si>
    <t>Order mix</t>
  </si>
  <si>
    <t>Staff</t>
  </si>
  <si>
    <t>Customer Service Rep</t>
  </si>
  <si>
    <t>Chef</t>
  </si>
  <si>
    <t>Manager</t>
  </si>
  <si>
    <t>House keeper</t>
  </si>
  <si>
    <t>Salary Cost</t>
  </si>
  <si>
    <t xml:space="preserve">Delivery Cost </t>
  </si>
  <si>
    <t>Other Costs</t>
  </si>
  <si>
    <t>Rent</t>
  </si>
  <si>
    <t>Electricity</t>
  </si>
  <si>
    <t>Outlet Plan</t>
  </si>
  <si>
    <t>Initial Plan</t>
  </si>
  <si>
    <t>New outlet per month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</si>
  <si>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</si>
  <si>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</si>
  <si>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</si>
  <si>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</si>
  <si>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</si>
  <si>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</si>
  <si>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</si>
  <si>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</si>
  <si>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</si>
  <si>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</si>
  <si>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</si>
  <si>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</si>
  <si>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</si>
  <si>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</si>
  <si>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</si>
  <si>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Number of outlets</t>
  </si>
  <si>
    <t>Number of Outlets</t>
  </si>
  <si>
    <t>Number of Orders</t>
  </si>
  <si>
    <t>Quantity(in Units)</t>
  </si>
  <si>
    <t>Sales (in Rs)</t>
  </si>
  <si>
    <t>Total Sales</t>
  </si>
  <si>
    <t>Cost of Goods sold</t>
  </si>
  <si>
    <t>Total Cost of goods</t>
  </si>
  <si>
    <t>Cost of Packaging</t>
  </si>
  <si>
    <t>Total Packaging Cost</t>
  </si>
  <si>
    <t>House Keeper</t>
  </si>
  <si>
    <t>Total Salary Cost</t>
  </si>
  <si>
    <t>Delivery Cost</t>
  </si>
  <si>
    <t>Total Cost</t>
  </si>
  <si>
    <t>Profit</t>
  </si>
  <si>
    <t>Purchases(in Rs)</t>
  </si>
  <si>
    <t>Total Purchases</t>
  </si>
  <si>
    <t>Cash Inflow</t>
  </si>
  <si>
    <t>Cash collected from sales</t>
  </si>
  <si>
    <t>Cash Outflow</t>
  </si>
  <si>
    <t>Cash paid for purchases</t>
  </si>
  <si>
    <t>Other expenses</t>
  </si>
  <si>
    <t>Net cash for the month</t>
  </si>
  <si>
    <t>Cash in hand</t>
  </si>
  <si>
    <t>Opening cash</t>
  </si>
  <si>
    <t>Closing Cash</t>
  </si>
  <si>
    <t>Assets</t>
  </si>
  <si>
    <t>Total Assets(TA)</t>
  </si>
  <si>
    <t>Liabilities</t>
  </si>
  <si>
    <t>Total Liabilities(TL)</t>
  </si>
  <si>
    <t>Difference 1(TA-TL)</t>
  </si>
  <si>
    <t>Opening profit</t>
  </si>
  <si>
    <t>Net profit for the month</t>
  </si>
  <si>
    <t>Accumulated profit</t>
  </si>
  <si>
    <t>Difference 2( 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</si>
</sst>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6.0"/>
      <color theme="1"/>
      <name val="Arial"/>
      <scheme val="minor"/>
    </font>
    <font>
      <sz val="16.0"/>
      <color theme="1"/>
      <name val="Arial"/>
    </font>
    <font>
      <sz val="16.0"/>
      <color rgb="FF1F1F1F"/>
      <name val="&quot;Google Sans&quot;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0" xfId="0" applyAlignment="1" applyFont="1" applyNumberForma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3" xfId="0" applyAlignment="1" applyFont="1" applyNumberFormat="1">
      <alignment readingOrder="0"/>
    </xf>
    <xf borderId="0" fillId="0" fontId="4" numFmtId="3" xfId="0" applyFont="1" applyNumberForma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6"/>
      <c r="C14" s="6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6"/>
      <c r="C16" s="6"/>
      <c r="D16" s="6"/>
      <c r="E16" s="6"/>
      <c r="F16" s="6"/>
      <c r="G16" s="6"/>
      <c r="H16" s="4"/>
      <c r="I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6"/>
      <c r="C17" s="6"/>
      <c r="D17" s="6"/>
      <c r="E17" s="6"/>
      <c r="F17" s="6"/>
      <c r="G17" s="6"/>
      <c r="H17" s="4"/>
      <c r="I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6"/>
      <c r="C18" s="6"/>
      <c r="D18" s="6"/>
      <c r="E18" s="6"/>
      <c r="F18" s="6"/>
      <c r="G18" s="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8"/>
      <c r="G19" s="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6"/>
      <c r="C21" s="9"/>
      <c r="D21" s="6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6"/>
      <c r="C22" s="9"/>
      <c r="D22" s="6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6"/>
      <c r="C23" s="9"/>
      <c r="D23" s="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6"/>
      <c r="C26" s="6"/>
      <c r="D26" s="4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10"/>
      <c r="C29" s="10"/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10</v>
      </c>
      <c r="C1" s="11" t="s">
        <v>11</v>
      </c>
      <c r="D1" s="11" t="s">
        <v>12</v>
      </c>
    </row>
    <row r="2">
      <c r="A2" s="11" t="s">
        <v>13</v>
      </c>
      <c r="B2" s="11">
        <v>80.0</v>
      </c>
      <c r="C2" s="12">
        <v>0.2</v>
      </c>
      <c r="D2" s="11">
        <v>3.0</v>
      </c>
    </row>
    <row r="3">
      <c r="A3" s="11" t="s">
        <v>14</v>
      </c>
      <c r="B3" s="11">
        <v>50.0</v>
      </c>
      <c r="C3" s="12">
        <v>0.1</v>
      </c>
      <c r="D3" s="11">
        <v>5.0</v>
      </c>
    </row>
    <row r="4">
      <c r="A4" s="11" t="s">
        <v>15</v>
      </c>
      <c r="B4" s="11">
        <v>30.0</v>
      </c>
      <c r="C4" s="12">
        <v>0.6</v>
      </c>
      <c r="D4" s="11">
        <v>0.0</v>
      </c>
    </row>
    <row r="6">
      <c r="A6" s="11" t="s">
        <v>16</v>
      </c>
      <c r="B6" s="11">
        <v>2000.0</v>
      </c>
    </row>
    <row r="8">
      <c r="A8" s="11" t="s">
        <v>17</v>
      </c>
    </row>
    <row r="9">
      <c r="A9" s="11" t="s">
        <v>13</v>
      </c>
      <c r="B9" s="11">
        <v>0.8</v>
      </c>
    </row>
    <row r="10">
      <c r="A10" s="11" t="s">
        <v>14</v>
      </c>
      <c r="B10" s="11">
        <v>1.5</v>
      </c>
    </row>
    <row r="11">
      <c r="A11" s="11" t="s">
        <v>15</v>
      </c>
      <c r="B11" s="11">
        <v>1.0</v>
      </c>
    </row>
    <row r="13">
      <c r="A13" s="11" t="s">
        <v>18</v>
      </c>
    </row>
    <row r="14">
      <c r="A14" s="11" t="s">
        <v>19</v>
      </c>
      <c r="B14" s="11">
        <v>2.0</v>
      </c>
    </row>
    <row r="15">
      <c r="A15" s="11" t="s">
        <v>20</v>
      </c>
      <c r="B15" s="11">
        <v>3.0</v>
      </c>
    </row>
    <row r="16">
      <c r="A16" s="11" t="s">
        <v>21</v>
      </c>
      <c r="B16" s="11">
        <v>1.0</v>
      </c>
    </row>
    <row r="17">
      <c r="A17" s="11" t="s">
        <v>22</v>
      </c>
      <c r="B17" s="11">
        <v>1.0</v>
      </c>
    </row>
    <row r="19">
      <c r="A19" s="11" t="s">
        <v>23</v>
      </c>
    </row>
    <row r="20">
      <c r="A20" s="11" t="s">
        <v>19</v>
      </c>
      <c r="B20" s="11">
        <v>15000.0</v>
      </c>
    </row>
    <row r="21">
      <c r="A21" s="11" t="s">
        <v>20</v>
      </c>
      <c r="B21" s="11">
        <v>20000.0</v>
      </c>
    </row>
    <row r="22">
      <c r="A22" s="11" t="s">
        <v>21</v>
      </c>
      <c r="B22" s="11">
        <v>25000.0</v>
      </c>
    </row>
    <row r="23">
      <c r="A23" s="11" t="s">
        <v>22</v>
      </c>
      <c r="B23" s="11">
        <v>5000.0</v>
      </c>
    </row>
    <row r="25">
      <c r="A25" s="11" t="s">
        <v>24</v>
      </c>
      <c r="B25" s="11">
        <v>44.0</v>
      </c>
    </row>
    <row r="27">
      <c r="A27" s="11" t="s">
        <v>25</v>
      </c>
    </row>
    <row r="28">
      <c r="A28" s="11" t="s">
        <v>26</v>
      </c>
      <c r="B28" s="11">
        <v>23000.0</v>
      </c>
    </row>
    <row r="29">
      <c r="A29" s="11" t="s">
        <v>27</v>
      </c>
      <c r="B29" s="11">
        <v>8000.0</v>
      </c>
    </row>
    <row r="31">
      <c r="A31" s="11" t="s">
        <v>28</v>
      </c>
    </row>
    <row r="32">
      <c r="A32" s="11" t="s">
        <v>29</v>
      </c>
      <c r="B32" s="11">
        <v>0.0</v>
      </c>
    </row>
    <row r="33">
      <c r="A33" s="11" t="s">
        <v>30</v>
      </c>
      <c r="B33" s="1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63"/>
  </cols>
  <sheetData>
    <row r="1"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</row>
    <row r="2">
      <c r="A2" s="11" t="s">
        <v>46</v>
      </c>
      <c r="B2" s="11">
        <f>Assumptions!B33</f>
        <v>1</v>
      </c>
      <c r="C2" s="13">
        <f>B2+Assumptions!$B33</f>
        <v>2</v>
      </c>
      <c r="D2" s="13">
        <f>C2+Assumptions!$B33</f>
        <v>3</v>
      </c>
      <c r="E2" s="13">
        <f>D2+Assumptions!$B33</f>
        <v>4</v>
      </c>
      <c r="F2" s="13">
        <f>E2+Assumptions!$B33</f>
        <v>5</v>
      </c>
      <c r="G2" s="13">
        <f>F2+Assumptions!$B33</f>
        <v>6</v>
      </c>
      <c r="H2" s="13">
        <f>G2+Assumptions!$B33</f>
        <v>7</v>
      </c>
      <c r="I2" s="13">
        <f>H2+Assumptions!$B33</f>
        <v>8</v>
      </c>
      <c r="J2" s="13">
        <f>I2+Assumptions!$B33</f>
        <v>9</v>
      </c>
      <c r="K2" s="13">
        <f>J2+Assumptions!$B33</f>
        <v>10</v>
      </c>
      <c r="L2" s="13">
        <f>K2+Assumptions!$B33</f>
        <v>11</v>
      </c>
      <c r="M2" s="13">
        <f>L2+Assumptions!$B33</f>
        <v>12</v>
      </c>
      <c r="N2" s="13">
        <f>M2+Assumptions!$B33</f>
        <v>13</v>
      </c>
      <c r="O2" s="13">
        <f>N2+Assumptions!$B33</f>
        <v>14</v>
      </c>
      <c r="P2" s="13">
        <f>O2+Assumptions!$B33</f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5"/>
  </cols>
  <sheetData>
    <row r="1">
      <c r="B1" s="14" t="s">
        <v>31</v>
      </c>
      <c r="C1" s="14" t="s">
        <v>32</v>
      </c>
      <c r="D1" s="14" t="s">
        <v>33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4" t="s">
        <v>39</v>
      </c>
      <c r="K1" s="14" t="s">
        <v>40</v>
      </c>
      <c r="L1" s="14" t="s">
        <v>41</v>
      </c>
      <c r="M1" s="14" t="s">
        <v>42</v>
      </c>
      <c r="N1" s="14" t="s">
        <v>43</v>
      </c>
      <c r="O1" s="14" t="s">
        <v>44</v>
      </c>
      <c r="P1" s="14" t="s">
        <v>45</v>
      </c>
    </row>
    <row r="2">
      <c r="A2" s="11" t="s">
        <v>47</v>
      </c>
      <c r="B2" s="15">
        <f>'Calcs-1'!B2</f>
        <v>1</v>
      </c>
      <c r="C2" s="15">
        <f>'Calcs-1'!C2</f>
        <v>2</v>
      </c>
      <c r="D2" s="15">
        <f>'Calcs-1'!D2</f>
        <v>3</v>
      </c>
      <c r="E2" s="15">
        <f>'Calcs-1'!E2</f>
        <v>4</v>
      </c>
      <c r="F2" s="15">
        <f>'Calcs-1'!F2</f>
        <v>5</v>
      </c>
      <c r="G2" s="15">
        <f>'Calcs-1'!G2</f>
        <v>6</v>
      </c>
      <c r="H2" s="15">
        <f>'Calcs-1'!H2</f>
        <v>7</v>
      </c>
      <c r="I2" s="15">
        <f>'Calcs-1'!I2</f>
        <v>8</v>
      </c>
      <c r="J2" s="15">
        <f>'Calcs-1'!J2</f>
        <v>9</v>
      </c>
      <c r="K2" s="15">
        <f>'Calcs-1'!K2</f>
        <v>10</v>
      </c>
      <c r="L2" s="15">
        <f>'Calcs-1'!L2</f>
        <v>11</v>
      </c>
      <c r="M2" s="15">
        <f>'Calcs-1'!M2</f>
        <v>12</v>
      </c>
      <c r="N2" s="15">
        <f>'Calcs-1'!N2</f>
        <v>13</v>
      </c>
      <c r="O2" s="15">
        <f>'Calcs-1'!O2</f>
        <v>14</v>
      </c>
      <c r="P2" s="15">
        <f>'Calcs-1'!P2</f>
        <v>15</v>
      </c>
    </row>
    <row r="3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>
      <c r="A4" s="11" t="s">
        <v>48</v>
      </c>
      <c r="B4" s="15">
        <f>B2*Assumptions!$B6</f>
        <v>2000</v>
      </c>
      <c r="C4" s="15">
        <f>C2*Assumptions!$B6</f>
        <v>4000</v>
      </c>
      <c r="D4" s="15">
        <f>D2*Assumptions!$B6</f>
        <v>6000</v>
      </c>
      <c r="E4" s="15">
        <f>E2*Assumptions!$B6</f>
        <v>8000</v>
      </c>
      <c r="F4" s="15">
        <f>F2*Assumptions!$B6</f>
        <v>10000</v>
      </c>
      <c r="G4" s="15">
        <f>G2*Assumptions!$B6</f>
        <v>12000</v>
      </c>
      <c r="H4" s="15">
        <f>H2*Assumptions!$B6</f>
        <v>14000</v>
      </c>
      <c r="I4" s="15">
        <f>I2*Assumptions!$B6</f>
        <v>16000</v>
      </c>
      <c r="J4" s="15">
        <f>J2*Assumptions!$B6</f>
        <v>18000</v>
      </c>
      <c r="K4" s="15">
        <f>K2*Assumptions!$B6</f>
        <v>20000</v>
      </c>
      <c r="L4" s="15">
        <f>L2*Assumptions!$B6</f>
        <v>22000</v>
      </c>
      <c r="M4" s="15">
        <f>M2*Assumptions!$B6</f>
        <v>24000</v>
      </c>
      <c r="N4" s="15">
        <f>N2*Assumptions!$B6</f>
        <v>26000</v>
      </c>
      <c r="O4" s="15">
        <f>O2*Assumptions!$B6</f>
        <v>28000</v>
      </c>
      <c r="P4" s="15">
        <f>P2*Assumptions!$B6</f>
        <v>30000</v>
      </c>
    </row>
    <row r="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>
      <c r="A6" s="11" t="s">
        <v>49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>
      <c r="A7" s="11" t="s">
        <v>13</v>
      </c>
      <c r="B7" s="15">
        <f>B$4*Assumptions!$B9</f>
        <v>1600</v>
      </c>
      <c r="C7" s="15">
        <f>C$4*Assumptions!$B9</f>
        <v>3200</v>
      </c>
      <c r="D7" s="15">
        <f>D$4*Assumptions!$B9</f>
        <v>4800</v>
      </c>
      <c r="E7" s="15">
        <f>E$4*Assumptions!$B9</f>
        <v>6400</v>
      </c>
      <c r="F7" s="15">
        <f>F$4*Assumptions!$B9</f>
        <v>8000</v>
      </c>
      <c r="G7" s="15">
        <f>G$4*Assumptions!$B9</f>
        <v>9600</v>
      </c>
      <c r="H7" s="15">
        <f>H$4*Assumptions!$B9</f>
        <v>11200</v>
      </c>
      <c r="I7" s="15">
        <f>I$4*Assumptions!$B9</f>
        <v>12800</v>
      </c>
      <c r="J7" s="15">
        <f>J$4*Assumptions!$B9</f>
        <v>14400</v>
      </c>
      <c r="K7" s="15">
        <f>K$4*Assumptions!$B9</f>
        <v>16000</v>
      </c>
      <c r="L7" s="15">
        <f>L$4*Assumptions!$B9</f>
        <v>17600</v>
      </c>
      <c r="M7" s="15">
        <f>M$4*Assumptions!$B9</f>
        <v>19200</v>
      </c>
      <c r="N7" s="15">
        <f>N$4*Assumptions!$B9</f>
        <v>20800</v>
      </c>
      <c r="O7" s="15">
        <f>O$4*Assumptions!$B9</f>
        <v>22400</v>
      </c>
      <c r="P7" s="15">
        <f>P$4*Assumptions!$B9</f>
        <v>24000</v>
      </c>
    </row>
    <row r="8">
      <c r="A8" s="11" t="s">
        <v>14</v>
      </c>
      <c r="B8" s="15">
        <f>B$4*Assumptions!$B10</f>
        <v>3000</v>
      </c>
      <c r="C8" s="15">
        <f>C$4*Assumptions!$B10</f>
        <v>6000</v>
      </c>
      <c r="D8" s="15">
        <f>D$4*Assumptions!$B10</f>
        <v>9000</v>
      </c>
      <c r="E8" s="15">
        <f>E$4*Assumptions!$B10</f>
        <v>12000</v>
      </c>
      <c r="F8" s="15">
        <f>F$4*Assumptions!$B10</f>
        <v>15000</v>
      </c>
      <c r="G8" s="15">
        <f>G$4*Assumptions!$B10</f>
        <v>18000</v>
      </c>
      <c r="H8" s="15">
        <f>H$4*Assumptions!$B10</f>
        <v>21000</v>
      </c>
      <c r="I8" s="15">
        <f>I$4*Assumptions!$B10</f>
        <v>24000</v>
      </c>
      <c r="J8" s="15">
        <f>J$4*Assumptions!$B10</f>
        <v>27000</v>
      </c>
      <c r="K8" s="15">
        <f>K$4*Assumptions!$B10</f>
        <v>30000</v>
      </c>
      <c r="L8" s="15">
        <f>L$4*Assumptions!$B10</f>
        <v>33000</v>
      </c>
      <c r="M8" s="15">
        <f>M$4*Assumptions!$B10</f>
        <v>36000</v>
      </c>
      <c r="N8" s="15">
        <f>N$4*Assumptions!$B10</f>
        <v>39000</v>
      </c>
      <c r="O8" s="15">
        <f>O$4*Assumptions!$B10</f>
        <v>42000</v>
      </c>
      <c r="P8" s="15">
        <f>P$4*Assumptions!$B10</f>
        <v>45000</v>
      </c>
    </row>
    <row r="9">
      <c r="A9" s="11" t="s">
        <v>15</v>
      </c>
      <c r="B9" s="15">
        <f>B$4*Assumptions!$B11</f>
        <v>2000</v>
      </c>
      <c r="C9" s="15">
        <f>C$4*Assumptions!$B11</f>
        <v>4000</v>
      </c>
      <c r="D9" s="15">
        <f>D$4*Assumptions!$B11</f>
        <v>6000</v>
      </c>
      <c r="E9" s="15">
        <f>E$4*Assumptions!$B11</f>
        <v>8000</v>
      </c>
      <c r="F9" s="15">
        <f>F$4*Assumptions!$B11</f>
        <v>10000</v>
      </c>
      <c r="G9" s="15">
        <f>G$4*Assumptions!$B11</f>
        <v>12000</v>
      </c>
      <c r="H9" s="15">
        <f>H$4*Assumptions!$B11</f>
        <v>14000</v>
      </c>
      <c r="I9" s="15">
        <f>I$4*Assumptions!$B11</f>
        <v>16000</v>
      </c>
      <c r="J9" s="15">
        <f>J$4*Assumptions!$B11</f>
        <v>18000</v>
      </c>
      <c r="K9" s="15">
        <f>K$4*Assumptions!$B11</f>
        <v>20000</v>
      </c>
      <c r="L9" s="15">
        <f>L$4*Assumptions!$B11</f>
        <v>22000</v>
      </c>
      <c r="M9" s="15">
        <f>M$4*Assumptions!$B11</f>
        <v>24000</v>
      </c>
      <c r="N9" s="15">
        <f>N$4*Assumptions!$B11</f>
        <v>26000</v>
      </c>
      <c r="O9" s="15">
        <f>O$4*Assumptions!$B11</f>
        <v>28000</v>
      </c>
      <c r="P9" s="15">
        <f>P$4*Assumptions!$B11</f>
        <v>30000</v>
      </c>
    </row>
    <row r="10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>
      <c r="A11" s="11" t="s">
        <v>50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>
      <c r="A12" s="11" t="s">
        <v>13</v>
      </c>
      <c r="B12" s="15">
        <f>B7*Assumptions!$B2</f>
        <v>128000</v>
      </c>
      <c r="C12" s="15">
        <f>C7*Assumptions!$B2</f>
        <v>256000</v>
      </c>
      <c r="D12" s="15">
        <f>D7*Assumptions!$B2</f>
        <v>384000</v>
      </c>
      <c r="E12" s="15">
        <f>E7*Assumptions!$B2</f>
        <v>512000</v>
      </c>
      <c r="F12" s="15">
        <f>F7*Assumptions!$B2</f>
        <v>640000</v>
      </c>
      <c r="G12" s="15">
        <f>G7*Assumptions!$B2</f>
        <v>768000</v>
      </c>
      <c r="H12" s="15">
        <f>H7*Assumptions!$B2</f>
        <v>896000</v>
      </c>
      <c r="I12" s="15">
        <f>I7*Assumptions!$B2</f>
        <v>1024000</v>
      </c>
      <c r="J12" s="15">
        <f>J7*Assumptions!$B2</f>
        <v>1152000</v>
      </c>
      <c r="K12" s="15">
        <f>K7*Assumptions!$B2</f>
        <v>1280000</v>
      </c>
      <c r="L12" s="15">
        <f>L7*Assumptions!$B2</f>
        <v>1408000</v>
      </c>
      <c r="M12" s="15">
        <f>M7*Assumptions!$B2</f>
        <v>1536000</v>
      </c>
      <c r="N12" s="15">
        <f>N7*Assumptions!$B2</f>
        <v>1664000</v>
      </c>
      <c r="O12" s="15">
        <f>O7*Assumptions!$B2</f>
        <v>1792000</v>
      </c>
      <c r="P12" s="15">
        <f>P7*Assumptions!$B2</f>
        <v>1920000</v>
      </c>
    </row>
    <row r="13">
      <c r="A13" s="11" t="s">
        <v>14</v>
      </c>
      <c r="B13" s="15">
        <f>B8*Assumptions!$B3</f>
        <v>150000</v>
      </c>
      <c r="C13" s="15">
        <f>C8*Assumptions!$B3</f>
        <v>300000</v>
      </c>
      <c r="D13" s="15">
        <f>D8*Assumptions!$B3</f>
        <v>450000</v>
      </c>
      <c r="E13" s="15">
        <f>E8*Assumptions!$B3</f>
        <v>600000</v>
      </c>
      <c r="F13" s="15">
        <f>F8*Assumptions!$B3</f>
        <v>750000</v>
      </c>
      <c r="G13" s="15">
        <f>G8*Assumptions!$B3</f>
        <v>900000</v>
      </c>
      <c r="H13" s="15">
        <f>H8*Assumptions!$B3</f>
        <v>1050000</v>
      </c>
      <c r="I13" s="15">
        <f>I8*Assumptions!$B3</f>
        <v>1200000</v>
      </c>
      <c r="J13" s="15">
        <f>J8*Assumptions!$B3</f>
        <v>1350000</v>
      </c>
      <c r="K13" s="15">
        <f>K8*Assumptions!$B3</f>
        <v>1500000</v>
      </c>
      <c r="L13" s="15">
        <f>L8*Assumptions!$B3</f>
        <v>1650000</v>
      </c>
      <c r="M13" s="15">
        <f>M8*Assumptions!$B3</f>
        <v>1800000</v>
      </c>
      <c r="N13" s="15">
        <f>N8*Assumptions!$B3</f>
        <v>1950000</v>
      </c>
      <c r="O13" s="15">
        <f>O8*Assumptions!$B3</f>
        <v>2100000</v>
      </c>
      <c r="P13" s="15">
        <f>P8*Assumptions!$B3</f>
        <v>2250000</v>
      </c>
    </row>
    <row r="14">
      <c r="A14" s="11" t="s">
        <v>15</v>
      </c>
      <c r="B14" s="15">
        <f>B9*Assumptions!$B4</f>
        <v>60000</v>
      </c>
      <c r="C14" s="15">
        <f>C9*Assumptions!$B4</f>
        <v>120000</v>
      </c>
      <c r="D14" s="15">
        <f>D9*Assumptions!$B4</f>
        <v>180000</v>
      </c>
      <c r="E14" s="15">
        <f>E9*Assumptions!$B4</f>
        <v>240000</v>
      </c>
      <c r="F14" s="15">
        <f>F9*Assumptions!$B4</f>
        <v>300000</v>
      </c>
      <c r="G14" s="15">
        <f>G9*Assumptions!$B4</f>
        <v>360000</v>
      </c>
      <c r="H14" s="15">
        <f>H9*Assumptions!$B4</f>
        <v>420000</v>
      </c>
      <c r="I14" s="15">
        <f>I9*Assumptions!$B4</f>
        <v>480000</v>
      </c>
      <c r="J14" s="15">
        <f>J9*Assumptions!$B4</f>
        <v>540000</v>
      </c>
      <c r="K14" s="15">
        <f>K9*Assumptions!$B4</f>
        <v>600000</v>
      </c>
      <c r="L14" s="15">
        <f>L9*Assumptions!$B4</f>
        <v>660000</v>
      </c>
      <c r="M14" s="15">
        <f>M9*Assumptions!$B4</f>
        <v>720000</v>
      </c>
      <c r="N14" s="15">
        <f>N9*Assumptions!$B4</f>
        <v>780000</v>
      </c>
      <c r="O14" s="15">
        <f>O9*Assumptions!$B4</f>
        <v>840000</v>
      </c>
      <c r="P14" s="15">
        <f>P9*Assumptions!$B4</f>
        <v>900000</v>
      </c>
    </row>
    <row r="15">
      <c r="A15" s="11" t="s">
        <v>51</v>
      </c>
      <c r="B15" s="15">
        <f t="shared" ref="B15:P15" si="1">SUM(B12:B14)</f>
        <v>338000</v>
      </c>
      <c r="C15" s="15">
        <f t="shared" si="1"/>
        <v>676000</v>
      </c>
      <c r="D15" s="15">
        <f t="shared" si="1"/>
        <v>1014000</v>
      </c>
      <c r="E15" s="15">
        <f t="shared" si="1"/>
        <v>1352000</v>
      </c>
      <c r="F15" s="15">
        <f t="shared" si="1"/>
        <v>1690000</v>
      </c>
      <c r="G15" s="15">
        <f t="shared" si="1"/>
        <v>2028000</v>
      </c>
      <c r="H15" s="15">
        <f t="shared" si="1"/>
        <v>2366000</v>
      </c>
      <c r="I15" s="15">
        <f t="shared" si="1"/>
        <v>2704000</v>
      </c>
      <c r="J15" s="15">
        <f t="shared" si="1"/>
        <v>3042000</v>
      </c>
      <c r="K15" s="15">
        <f t="shared" si="1"/>
        <v>3380000</v>
      </c>
      <c r="L15" s="15">
        <f t="shared" si="1"/>
        <v>3718000</v>
      </c>
      <c r="M15" s="15">
        <f t="shared" si="1"/>
        <v>4056000</v>
      </c>
      <c r="N15" s="15">
        <f t="shared" si="1"/>
        <v>4394000</v>
      </c>
      <c r="O15" s="15">
        <f t="shared" si="1"/>
        <v>4732000</v>
      </c>
      <c r="P15" s="15">
        <f t="shared" si="1"/>
        <v>5070000</v>
      </c>
    </row>
    <row r="16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>
      <c r="A17" s="11" t="s">
        <v>52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>
      <c r="A18" s="11" t="s">
        <v>13</v>
      </c>
      <c r="B18" s="15">
        <f>B12*Assumptions!$C2</f>
        <v>25600</v>
      </c>
      <c r="C18" s="15">
        <f>C12*Assumptions!$C2</f>
        <v>51200</v>
      </c>
      <c r="D18" s="15">
        <f>D12*Assumptions!$C2</f>
        <v>76800</v>
      </c>
      <c r="E18" s="15">
        <f>E12*Assumptions!$C2</f>
        <v>102400</v>
      </c>
      <c r="F18" s="15">
        <f>F12*Assumptions!$C2</f>
        <v>128000</v>
      </c>
      <c r="G18" s="15">
        <f>G12*Assumptions!$C2</f>
        <v>153600</v>
      </c>
      <c r="H18" s="15">
        <f>H12*Assumptions!$C2</f>
        <v>179200</v>
      </c>
      <c r="I18" s="15">
        <f>I12*Assumptions!$C2</f>
        <v>204800</v>
      </c>
      <c r="J18" s="15">
        <f>J12*Assumptions!$C2</f>
        <v>230400</v>
      </c>
      <c r="K18" s="15">
        <f>K12*Assumptions!$C2</f>
        <v>256000</v>
      </c>
      <c r="L18" s="15">
        <f>L12*Assumptions!$C2</f>
        <v>281600</v>
      </c>
      <c r="M18" s="15">
        <f>M12*Assumptions!$C2</f>
        <v>307200</v>
      </c>
      <c r="N18" s="15">
        <f>N12*Assumptions!$C2</f>
        <v>332800</v>
      </c>
      <c r="O18" s="15">
        <f>O12*Assumptions!$C2</f>
        <v>358400</v>
      </c>
      <c r="P18" s="15">
        <f>P12*Assumptions!$C2</f>
        <v>384000</v>
      </c>
    </row>
    <row r="19">
      <c r="A19" s="11" t="s">
        <v>14</v>
      </c>
      <c r="B19" s="15">
        <f>B13*Assumptions!$C3</f>
        <v>15000</v>
      </c>
      <c r="C19" s="15">
        <f>C13*Assumptions!$C3</f>
        <v>30000</v>
      </c>
      <c r="D19" s="15">
        <f>D13*Assumptions!$C3</f>
        <v>45000</v>
      </c>
      <c r="E19" s="15">
        <f>E13*Assumptions!$C3</f>
        <v>60000</v>
      </c>
      <c r="F19" s="15">
        <f>F13*Assumptions!$C3</f>
        <v>75000</v>
      </c>
      <c r="G19" s="15">
        <f>G13*Assumptions!$C3</f>
        <v>90000</v>
      </c>
      <c r="H19" s="15">
        <f>H13*Assumptions!$C3</f>
        <v>105000</v>
      </c>
      <c r="I19" s="15">
        <f>I13*Assumptions!$C3</f>
        <v>120000</v>
      </c>
      <c r="J19" s="15">
        <f>J13*Assumptions!$C3</f>
        <v>135000</v>
      </c>
      <c r="K19" s="15">
        <f>K13*Assumptions!$C3</f>
        <v>150000</v>
      </c>
      <c r="L19" s="15">
        <f>L13*Assumptions!$C3</f>
        <v>165000</v>
      </c>
      <c r="M19" s="15">
        <f>M13*Assumptions!$C3</f>
        <v>180000</v>
      </c>
      <c r="N19" s="15">
        <f>N13*Assumptions!$C3</f>
        <v>195000</v>
      </c>
      <c r="O19" s="15">
        <f>O13*Assumptions!$C3</f>
        <v>210000</v>
      </c>
      <c r="P19" s="15">
        <f>P13*Assumptions!$C3</f>
        <v>225000</v>
      </c>
    </row>
    <row r="20">
      <c r="A20" s="11" t="s">
        <v>15</v>
      </c>
      <c r="B20" s="15">
        <f>B14*Assumptions!$C4</f>
        <v>36000</v>
      </c>
      <c r="C20" s="15">
        <f>C14*Assumptions!$C4</f>
        <v>72000</v>
      </c>
      <c r="D20" s="15">
        <f>D14*Assumptions!$C4</f>
        <v>108000</v>
      </c>
      <c r="E20" s="15">
        <f>E14*Assumptions!$C4</f>
        <v>144000</v>
      </c>
      <c r="F20" s="15">
        <f>F14*Assumptions!$C4</f>
        <v>180000</v>
      </c>
      <c r="G20" s="15">
        <f>G14*Assumptions!$C4</f>
        <v>216000</v>
      </c>
      <c r="H20" s="15">
        <f>H14*Assumptions!$C4</f>
        <v>252000</v>
      </c>
      <c r="I20" s="15">
        <f>I14*Assumptions!$C4</f>
        <v>288000</v>
      </c>
      <c r="J20" s="15">
        <f>J14*Assumptions!$C4</f>
        <v>324000</v>
      </c>
      <c r="K20" s="15">
        <f>K14*Assumptions!$C4</f>
        <v>360000</v>
      </c>
      <c r="L20" s="15">
        <f>L14*Assumptions!$C4</f>
        <v>396000</v>
      </c>
      <c r="M20" s="15">
        <f>M14*Assumptions!$C4</f>
        <v>432000</v>
      </c>
      <c r="N20" s="15">
        <f>N14*Assumptions!$C4</f>
        <v>468000</v>
      </c>
      <c r="O20" s="15">
        <f>O14*Assumptions!$C4</f>
        <v>504000</v>
      </c>
      <c r="P20" s="15">
        <f>P14*Assumptions!$C4</f>
        <v>540000</v>
      </c>
    </row>
    <row r="21">
      <c r="A21" s="11" t="s">
        <v>53</v>
      </c>
      <c r="B21" s="15">
        <f t="shared" ref="B21:P21" si="2">SUM(B18:B20)</f>
        <v>76600</v>
      </c>
      <c r="C21" s="15">
        <f t="shared" si="2"/>
        <v>153200</v>
      </c>
      <c r="D21" s="15">
        <f t="shared" si="2"/>
        <v>229800</v>
      </c>
      <c r="E21" s="15">
        <f t="shared" si="2"/>
        <v>306400</v>
      </c>
      <c r="F21" s="15">
        <f t="shared" si="2"/>
        <v>383000</v>
      </c>
      <c r="G21" s="15">
        <f t="shared" si="2"/>
        <v>459600</v>
      </c>
      <c r="H21" s="15">
        <f t="shared" si="2"/>
        <v>536200</v>
      </c>
      <c r="I21" s="15">
        <f t="shared" si="2"/>
        <v>612800</v>
      </c>
      <c r="J21" s="15">
        <f t="shared" si="2"/>
        <v>689400</v>
      </c>
      <c r="K21" s="15">
        <f t="shared" si="2"/>
        <v>766000</v>
      </c>
      <c r="L21" s="15">
        <f t="shared" si="2"/>
        <v>842600</v>
      </c>
      <c r="M21" s="15">
        <f t="shared" si="2"/>
        <v>919200</v>
      </c>
      <c r="N21" s="15">
        <f t="shared" si="2"/>
        <v>995800</v>
      </c>
      <c r="O21" s="15">
        <f t="shared" si="2"/>
        <v>1072400</v>
      </c>
      <c r="P21" s="15">
        <f t="shared" si="2"/>
        <v>1149000</v>
      </c>
    </row>
    <row r="2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>
      <c r="A23" s="11" t="s">
        <v>54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>
      <c r="A24" s="11" t="s">
        <v>13</v>
      </c>
      <c r="B24" s="15">
        <f>B7*Assumptions!$D2</f>
        <v>4800</v>
      </c>
      <c r="C24" s="15">
        <f>C7*Assumptions!$D2</f>
        <v>9600</v>
      </c>
      <c r="D24" s="15">
        <f>D7*Assumptions!$D2</f>
        <v>14400</v>
      </c>
      <c r="E24" s="15">
        <f>E7*Assumptions!$D2</f>
        <v>19200</v>
      </c>
      <c r="F24" s="15">
        <f>F7*Assumptions!$D2</f>
        <v>24000</v>
      </c>
      <c r="G24" s="15">
        <f>G7*Assumptions!$D2</f>
        <v>28800</v>
      </c>
      <c r="H24" s="15">
        <f>H7*Assumptions!$D2</f>
        <v>33600</v>
      </c>
      <c r="I24" s="15">
        <f>I7*Assumptions!$D2</f>
        <v>38400</v>
      </c>
      <c r="J24" s="15">
        <f>J7*Assumptions!$D2</f>
        <v>43200</v>
      </c>
      <c r="K24" s="15">
        <f>K7*Assumptions!$D2</f>
        <v>48000</v>
      </c>
      <c r="L24" s="15">
        <f>L7*Assumptions!$D2</f>
        <v>52800</v>
      </c>
      <c r="M24" s="15">
        <f>M7*Assumptions!$D2</f>
        <v>57600</v>
      </c>
      <c r="N24" s="15">
        <f>N7*Assumptions!$D2</f>
        <v>62400</v>
      </c>
      <c r="O24" s="15">
        <f>O7*Assumptions!$D2</f>
        <v>67200</v>
      </c>
      <c r="P24" s="15">
        <f>P7*Assumptions!$D2</f>
        <v>72000</v>
      </c>
    </row>
    <row r="25">
      <c r="A25" s="11" t="s">
        <v>14</v>
      </c>
      <c r="B25" s="15">
        <f>B8*Assumptions!$D3</f>
        <v>15000</v>
      </c>
      <c r="C25" s="15">
        <f>C8*Assumptions!$D3</f>
        <v>30000</v>
      </c>
      <c r="D25" s="15">
        <f>D8*Assumptions!$D3</f>
        <v>45000</v>
      </c>
      <c r="E25" s="15">
        <f>E8*Assumptions!$D3</f>
        <v>60000</v>
      </c>
      <c r="F25" s="15">
        <f>F8*Assumptions!$D3</f>
        <v>75000</v>
      </c>
      <c r="G25" s="15">
        <f>G8*Assumptions!$D3</f>
        <v>90000</v>
      </c>
      <c r="H25" s="15">
        <f>H8*Assumptions!$D3</f>
        <v>105000</v>
      </c>
      <c r="I25" s="15">
        <f>I8*Assumptions!$D3</f>
        <v>120000</v>
      </c>
      <c r="J25" s="15">
        <f>J8*Assumptions!$D3</f>
        <v>135000</v>
      </c>
      <c r="K25" s="15">
        <f>K8*Assumptions!$D3</f>
        <v>150000</v>
      </c>
      <c r="L25" s="15">
        <f>L8*Assumptions!$D3</f>
        <v>165000</v>
      </c>
      <c r="M25" s="15">
        <f>M8*Assumptions!$D3</f>
        <v>180000</v>
      </c>
      <c r="N25" s="15">
        <f>N8*Assumptions!$D3</f>
        <v>195000</v>
      </c>
      <c r="O25" s="15">
        <f>O8*Assumptions!$D3</f>
        <v>210000</v>
      </c>
      <c r="P25" s="15">
        <f>P8*Assumptions!$D3</f>
        <v>225000</v>
      </c>
    </row>
    <row r="26">
      <c r="A26" s="11" t="s">
        <v>15</v>
      </c>
      <c r="B26" s="15">
        <f>B9*Assumptions!$D4</f>
        <v>0</v>
      </c>
      <c r="C26" s="15">
        <f>C9*Assumptions!$D4</f>
        <v>0</v>
      </c>
      <c r="D26" s="15">
        <f>D9*Assumptions!$D4</f>
        <v>0</v>
      </c>
      <c r="E26" s="15">
        <f>E9*Assumptions!$D4</f>
        <v>0</v>
      </c>
      <c r="F26" s="15">
        <f>F9*Assumptions!$D4</f>
        <v>0</v>
      </c>
      <c r="G26" s="15">
        <f>G9*Assumptions!$D4</f>
        <v>0</v>
      </c>
      <c r="H26" s="15">
        <f>H9*Assumptions!$D4</f>
        <v>0</v>
      </c>
      <c r="I26" s="15">
        <f>I9*Assumptions!$D4</f>
        <v>0</v>
      </c>
      <c r="J26" s="15">
        <f>J9*Assumptions!$D4</f>
        <v>0</v>
      </c>
      <c r="K26" s="15">
        <f>K9*Assumptions!$D4</f>
        <v>0</v>
      </c>
      <c r="L26" s="15">
        <f>L9*Assumptions!$D4</f>
        <v>0</v>
      </c>
      <c r="M26" s="15">
        <f>M9*Assumptions!$D4</f>
        <v>0</v>
      </c>
      <c r="N26" s="15">
        <f>N9*Assumptions!$D4</f>
        <v>0</v>
      </c>
      <c r="O26" s="15">
        <f>O9*Assumptions!$D4</f>
        <v>0</v>
      </c>
      <c r="P26" s="15">
        <f>P9*Assumptions!$D4</f>
        <v>0</v>
      </c>
    </row>
    <row r="27">
      <c r="A27" s="11" t="s">
        <v>55</v>
      </c>
      <c r="B27" s="15">
        <f t="shared" ref="B27:P27" si="3">SUM(B24:B26)</f>
        <v>19800</v>
      </c>
      <c r="C27" s="15">
        <f t="shared" si="3"/>
        <v>39600</v>
      </c>
      <c r="D27" s="15">
        <f t="shared" si="3"/>
        <v>59400</v>
      </c>
      <c r="E27" s="15">
        <f t="shared" si="3"/>
        <v>79200</v>
      </c>
      <c r="F27" s="15">
        <f t="shared" si="3"/>
        <v>99000</v>
      </c>
      <c r="G27" s="15">
        <f t="shared" si="3"/>
        <v>118800</v>
      </c>
      <c r="H27" s="15">
        <f t="shared" si="3"/>
        <v>138600</v>
      </c>
      <c r="I27" s="15">
        <f t="shared" si="3"/>
        <v>158400</v>
      </c>
      <c r="J27" s="15">
        <f t="shared" si="3"/>
        <v>178200</v>
      </c>
      <c r="K27" s="15">
        <f t="shared" si="3"/>
        <v>198000</v>
      </c>
      <c r="L27" s="15">
        <f t="shared" si="3"/>
        <v>217800</v>
      </c>
      <c r="M27" s="15">
        <f t="shared" si="3"/>
        <v>237600</v>
      </c>
      <c r="N27" s="15">
        <f t="shared" si="3"/>
        <v>257400</v>
      </c>
      <c r="O27" s="15">
        <f t="shared" si="3"/>
        <v>277200</v>
      </c>
      <c r="P27" s="15">
        <f t="shared" si="3"/>
        <v>297000</v>
      </c>
    </row>
    <row r="28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>
      <c r="A29" s="11" t="s">
        <v>23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>
      <c r="A30" s="11" t="s">
        <v>19</v>
      </c>
      <c r="B30" s="15">
        <f>B$2*Assumptions!$B14*Assumptions!$B20</f>
        <v>30000</v>
      </c>
      <c r="C30" s="15">
        <f>C$2*Assumptions!$B14*Assumptions!$B20</f>
        <v>60000</v>
      </c>
      <c r="D30" s="15">
        <f>D$2*Assumptions!$B14*Assumptions!$B20</f>
        <v>90000</v>
      </c>
      <c r="E30" s="15">
        <f>E$2*Assumptions!$B14*Assumptions!$B20</f>
        <v>120000</v>
      </c>
      <c r="F30" s="15">
        <f>F$2*Assumptions!$B14*Assumptions!$B20</f>
        <v>150000</v>
      </c>
      <c r="G30" s="15">
        <f>G$2*Assumptions!$B14*Assumptions!$B20</f>
        <v>180000</v>
      </c>
      <c r="H30" s="15">
        <f>H$2*Assumptions!$B14*Assumptions!$B20</f>
        <v>210000</v>
      </c>
      <c r="I30" s="15">
        <f>I$2*Assumptions!$B14*Assumptions!$B20</f>
        <v>240000</v>
      </c>
      <c r="J30" s="15">
        <f>J$2*Assumptions!$B14*Assumptions!$B20</f>
        <v>270000</v>
      </c>
      <c r="K30" s="15">
        <f>K$2*Assumptions!$B14*Assumptions!$B20</f>
        <v>300000</v>
      </c>
      <c r="L30" s="15">
        <f>L$2*Assumptions!$B14*Assumptions!$B20</f>
        <v>330000</v>
      </c>
      <c r="M30" s="15">
        <f>M$2*Assumptions!$B14*Assumptions!$B20</f>
        <v>360000</v>
      </c>
      <c r="N30" s="15">
        <f>N$2*Assumptions!$B14*Assumptions!$B20</f>
        <v>390000</v>
      </c>
      <c r="O30" s="15">
        <f>O$2*Assumptions!$B14*Assumptions!$B20</f>
        <v>420000</v>
      </c>
      <c r="P30" s="15">
        <f>P$2*Assumptions!$B14*Assumptions!$B20</f>
        <v>450000</v>
      </c>
    </row>
    <row r="31">
      <c r="A31" s="11" t="s">
        <v>20</v>
      </c>
      <c r="B31" s="15">
        <f>B$2*Assumptions!$B15*Assumptions!$B21</f>
        <v>60000</v>
      </c>
      <c r="C31" s="15">
        <f>C$2*Assumptions!$B15*Assumptions!$B21</f>
        <v>120000</v>
      </c>
      <c r="D31" s="15">
        <f>D$2*Assumptions!$B15*Assumptions!$B21</f>
        <v>180000</v>
      </c>
      <c r="E31" s="15">
        <f>E$2*Assumptions!$B15*Assumptions!$B21</f>
        <v>240000</v>
      </c>
      <c r="F31" s="15">
        <f>F$2*Assumptions!$B15*Assumptions!$B21</f>
        <v>300000</v>
      </c>
      <c r="G31" s="15">
        <f>G$2*Assumptions!$B15*Assumptions!$B21</f>
        <v>360000</v>
      </c>
      <c r="H31" s="15">
        <f>H$2*Assumptions!$B15*Assumptions!$B21</f>
        <v>420000</v>
      </c>
      <c r="I31" s="15">
        <f>I$2*Assumptions!$B15*Assumptions!$B21</f>
        <v>480000</v>
      </c>
      <c r="J31" s="15">
        <f>J$2*Assumptions!$B15*Assumptions!$B21</f>
        <v>540000</v>
      </c>
      <c r="K31" s="15">
        <f>K$2*Assumptions!$B15*Assumptions!$B21</f>
        <v>600000</v>
      </c>
      <c r="L31" s="15">
        <f>L$2*Assumptions!$B15*Assumptions!$B21</f>
        <v>660000</v>
      </c>
      <c r="M31" s="15">
        <f>M$2*Assumptions!$B15*Assumptions!$B21</f>
        <v>720000</v>
      </c>
      <c r="N31" s="15">
        <f>N$2*Assumptions!$B15*Assumptions!$B21</f>
        <v>780000</v>
      </c>
      <c r="O31" s="15">
        <f>O$2*Assumptions!$B15*Assumptions!$B21</f>
        <v>840000</v>
      </c>
      <c r="P31" s="15">
        <f>P$2*Assumptions!$B15*Assumptions!$B21</f>
        <v>900000</v>
      </c>
    </row>
    <row r="32">
      <c r="A32" s="11" t="s">
        <v>21</v>
      </c>
      <c r="B32" s="15">
        <f>B$2*Assumptions!$B16*Assumptions!$B22</f>
        <v>25000</v>
      </c>
      <c r="C32" s="15">
        <f>C$2*Assumptions!$B16*Assumptions!$B22</f>
        <v>50000</v>
      </c>
      <c r="D32" s="15">
        <f>D$2*Assumptions!$B16*Assumptions!$B22</f>
        <v>75000</v>
      </c>
      <c r="E32" s="15">
        <f>E$2*Assumptions!$B16*Assumptions!$B22</f>
        <v>100000</v>
      </c>
      <c r="F32" s="15">
        <f>F$2*Assumptions!$B16*Assumptions!$B22</f>
        <v>125000</v>
      </c>
      <c r="G32" s="15">
        <f>G$2*Assumptions!$B16*Assumptions!$B22</f>
        <v>150000</v>
      </c>
      <c r="H32" s="15">
        <f>H$2*Assumptions!$B16*Assumptions!$B22</f>
        <v>175000</v>
      </c>
      <c r="I32" s="15">
        <f>I$2*Assumptions!$B16*Assumptions!$B22</f>
        <v>200000</v>
      </c>
      <c r="J32" s="15">
        <f>J$2*Assumptions!$B16*Assumptions!$B22</f>
        <v>225000</v>
      </c>
      <c r="K32" s="15">
        <f>K$2*Assumptions!$B16*Assumptions!$B22</f>
        <v>250000</v>
      </c>
      <c r="L32" s="15">
        <f>L$2*Assumptions!$B16*Assumptions!$B22</f>
        <v>275000</v>
      </c>
      <c r="M32" s="15">
        <f>M$2*Assumptions!$B16*Assumptions!$B22</f>
        <v>300000</v>
      </c>
      <c r="N32" s="15">
        <f>N$2*Assumptions!$B16*Assumptions!$B22</f>
        <v>325000</v>
      </c>
      <c r="O32" s="15">
        <f>O$2*Assumptions!$B16*Assumptions!$B22</f>
        <v>350000</v>
      </c>
      <c r="P32" s="15">
        <f>P$2*Assumptions!$B16*Assumptions!$B22</f>
        <v>375000</v>
      </c>
    </row>
    <row r="33">
      <c r="A33" s="11" t="s">
        <v>56</v>
      </c>
      <c r="B33" s="15">
        <f>B$2*Assumptions!$B17*Assumptions!$B23</f>
        <v>5000</v>
      </c>
      <c r="C33" s="15">
        <f>C$2*Assumptions!$B17*Assumptions!$B23</f>
        <v>10000</v>
      </c>
      <c r="D33" s="15">
        <f>D$2*Assumptions!$B17*Assumptions!$B23</f>
        <v>15000</v>
      </c>
      <c r="E33" s="15">
        <f>E$2*Assumptions!$B17*Assumptions!$B23</f>
        <v>20000</v>
      </c>
      <c r="F33" s="15">
        <f>F$2*Assumptions!$B17*Assumptions!$B23</f>
        <v>25000</v>
      </c>
      <c r="G33" s="15">
        <f>G$2*Assumptions!$B17*Assumptions!$B23</f>
        <v>30000</v>
      </c>
      <c r="H33" s="15">
        <f>H$2*Assumptions!$B17*Assumptions!$B23</f>
        <v>35000</v>
      </c>
      <c r="I33" s="15">
        <f>I$2*Assumptions!$B17*Assumptions!$B23</f>
        <v>40000</v>
      </c>
      <c r="J33" s="15">
        <f>J$2*Assumptions!$B17*Assumptions!$B23</f>
        <v>45000</v>
      </c>
      <c r="K33" s="15">
        <f>K$2*Assumptions!$B17*Assumptions!$B23</f>
        <v>50000</v>
      </c>
      <c r="L33" s="15">
        <f>L$2*Assumptions!$B17*Assumptions!$B23</f>
        <v>55000</v>
      </c>
      <c r="M33" s="15">
        <f>M$2*Assumptions!$B17*Assumptions!$B23</f>
        <v>60000</v>
      </c>
      <c r="N33" s="15">
        <f>N$2*Assumptions!$B17*Assumptions!$B23</f>
        <v>65000</v>
      </c>
      <c r="O33" s="15">
        <f>O$2*Assumptions!$B17*Assumptions!$B23</f>
        <v>70000</v>
      </c>
      <c r="P33" s="15">
        <f>P$2*Assumptions!$B17*Assumptions!$B23</f>
        <v>75000</v>
      </c>
    </row>
    <row r="34">
      <c r="A34" s="11" t="s">
        <v>57</v>
      </c>
      <c r="B34" s="15">
        <f t="shared" ref="B34:P34" si="4">SUM(B30:B33)</f>
        <v>120000</v>
      </c>
      <c r="C34" s="15">
        <f t="shared" si="4"/>
        <v>240000</v>
      </c>
      <c r="D34" s="15">
        <f t="shared" si="4"/>
        <v>360000</v>
      </c>
      <c r="E34" s="15">
        <f t="shared" si="4"/>
        <v>480000</v>
      </c>
      <c r="F34" s="15">
        <f t="shared" si="4"/>
        <v>600000</v>
      </c>
      <c r="G34" s="15">
        <f t="shared" si="4"/>
        <v>720000</v>
      </c>
      <c r="H34" s="15">
        <f t="shared" si="4"/>
        <v>840000</v>
      </c>
      <c r="I34" s="15">
        <f t="shared" si="4"/>
        <v>960000</v>
      </c>
      <c r="J34" s="15">
        <f t="shared" si="4"/>
        <v>1080000</v>
      </c>
      <c r="K34" s="15">
        <f t="shared" si="4"/>
        <v>1200000</v>
      </c>
      <c r="L34" s="15">
        <f t="shared" si="4"/>
        <v>1320000</v>
      </c>
      <c r="M34" s="15">
        <f t="shared" si="4"/>
        <v>1440000</v>
      </c>
      <c r="N34" s="15">
        <f t="shared" si="4"/>
        <v>1560000</v>
      </c>
      <c r="O34" s="15">
        <f t="shared" si="4"/>
        <v>1680000</v>
      </c>
      <c r="P34" s="15">
        <f t="shared" si="4"/>
        <v>1800000</v>
      </c>
    </row>
    <row r="3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>
      <c r="A36" s="11" t="s">
        <v>58</v>
      </c>
      <c r="B36" s="15">
        <f>B4*Assumptions!$B25</f>
        <v>88000</v>
      </c>
      <c r="C36" s="15">
        <f>C4*Assumptions!$B25</f>
        <v>176000</v>
      </c>
      <c r="D36" s="15">
        <f>D4*Assumptions!$B25</f>
        <v>264000</v>
      </c>
      <c r="E36" s="15">
        <f>E4*Assumptions!$B25</f>
        <v>352000</v>
      </c>
      <c r="F36" s="15">
        <f>F4*Assumptions!$B25</f>
        <v>440000</v>
      </c>
      <c r="G36" s="15">
        <f>G4*Assumptions!$B25</f>
        <v>528000</v>
      </c>
      <c r="H36" s="15">
        <f>H4*Assumptions!$B25</f>
        <v>616000</v>
      </c>
      <c r="I36" s="15">
        <f>I4*Assumptions!$B25</f>
        <v>704000</v>
      </c>
      <c r="J36" s="15">
        <f>J4*Assumptions!$B25</f>
        <v>792000</v>
      </c>
      <c r="K36" s="15">
        <f>K4*Assumptions!$B25</f>
        <v>880000</v>
      </c>
      <c r="L36" s="15">
        <f>L4*Assumptions!$B25</f>
        <v>968000</v>
      </c>
      <c r="M36" s="15">
        <f>M4*Assumptions!$B25</f>
        <v>1056000</v>
      </c>
      <c r="N36" s="15">
        <f>N4*Assumptions!$B25</f>
        <v>1144000</v>
      </c>
      <c r="O36" s="15">
        <f>O4*Assumptions!$B25</f>
        <v>1232000</v>
      </c>
      <c r="P36" s="15">
        <f>P4*Assumptions!$B25</f>
        <v>1320000</v>
      </c>
    </row>
    <row r="37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>
      <c r="A38" s="11" t="s">
        <v>25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>
      <c r="A39" s="11" t="s">
        <v>26</v>
      </c>
      <c r="B39" s="15">
        <f>B$2*Assumptions!$B28</f>
        <v>23000</v>
      </c>
      <c r="C39" s="15">
        <f>C$2*Assumptions!$B28</f>
        <v>46000</v>
      </c>
      <c r="D39" s="15">
        <f>D$2*Assumptions!$B28</f>
        <v>69000</v>
      </c>
      <c r="E39" s="15">
        <f>E$2*Assumptions!$B28</f>
        <v>92000</v>
      </c>
      <c r="F39" s="15">
        <f>F$2*Assumptions!$B28</f>
        <v>115000</v>
      </c>
      <c r="G39" s="15">
        <f>G$2*Assumptions!$B28</f>
        <v>138000</v>
      </c>
      <c r="H39" s="15">
        <f>H$2*Assumptions!$B28</f>
        <v>161000</v>
      </c>
      <c r="I39" s="15">
        <f>I$2*Assumptions!$B28</f>
        <v>184000</v>
      </c>
      <c r="J39" s="15">
        <f>J$2*Assumptions!$B28</f>
        <v>207000</v>
      </c>
      <c r="K39" s="15">
        <f>K$2*Assumptions!$B28</f>
        <v>230000</v>
      </c>
      <c r="L39" s="15">
        <f>L$2*Assumptions!$B28</f>
        <v>253000</v>
      </c>
      <c r="M39" s="15">
        <f>M$2*Assumptions!$B28</f>
        <v>276000</v>
      </c>
      <c r="N39" s="15">
        <f>N$2*Assumptions!$B28</f>
        <v>299000</v>
      </c>
      <c r="O39" s="15">
        <f>O$2*Assumptions!$B28</f>
        <v>322000</v>
      </c>
      <c r="P39" s="15">
        <f>P$2*Assumptions!$B28</f>
        <v>345000</v>
      </c>
    </row>
    <row r="40">
      <c r="A40" s="11" t="s">
        <v>27</v>
      </c>
      <c r="B40" s="15">
        <f>B$2*Assumptions!$B29</f>
        <v>8000</v>
      </c>
      <c r="C40" s="15">
        <f>C$2*Assumptions!$B29</f>
        <v>16000</v>
      </c>
      <c r="D40" s="15">
        <f>D$2*Assumptions!$B29</f>
        <v>24000</v>
      </c>
      <c r="E40" s="15">
        <f>E$2*Assumptions!$B29</f>
        <v>32000</v>
      </c>
      <c r="F40" s="15">
        <f>F$2*Assumptions!$B29</f>
        <v>40000</v>
      </c>
      <c r="G40" s="15">
        <f>G$2*Assumptions!$B29</f>
        <v>48000</v>
      </c>
      <c r="H40" s="15">
        <f>H$2*Assumptions!$B29</f>
        <v>56000</v>
      </c>
      <c r="I40" s="15">
        <f>I$2*Assumptions!$B29</f>
        <v>64000</v>
      </c>
      <c r="J40" s="15">
        <f>J$2*Assumptions!$B29</f>
        <v>72000</v>
      </c>
      <c r="K40" s="15">
        <f>K$2*Assumptions!$B29</f>
        <v>80000</v>
      </c>
      <c r="L40" s="15">
        <f>L$2*Assumptions!$B29</f>
        <v>88000</v>
      </c>
      <c r="M40" s="15">
        <f>M$2*Assumptions!$B29</f>
        <v>96000</v>
      </c>
      <c r="N40" s="15">
        <f>N$2*Assumptions!$B29</f>
        <v>104000</v>
      </c>
      <c r="O40" s="15">
        <f>O$2*Assumptions!$B29</f>
        <v>112000</v>
      </c>
      <c r="P40" s="15">
        <f>P$2*Assumptions!$B29</f>
        <v>120000</v>
      </c>
    </row>
    <row r="41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>
      <c r="A42" s="11" t="s">
        <v>59</v>
      </c>
      <c r="B42" s="15">
        <f t="shared" ref="B42:P42" si="5">B40+B39+B36+B34+B27+B21</f>
        <v>335400</v>
      </c>
      <c r="C42" s="15">
        <f t="shared" si="5"/>
        <v>670800</v>
      </c>
      <c r="D42" s="15">
        <f t="shared" si="5"/>
        <v>1006200</v>
      </c>
      <c r="E42" s="15">
        <f t="shared" si="5"/>
        <v>1341600</v>
      </c>
      <c r="F42" s="15">
        <f t="shared" si="5"/>
        <v>1677000</v>
      </c>
      <c r="G42" s="15">
        <f t="shared" si="5"/>
        <v>2012400</v>
      </c>
      <c r="H42" s="15">
        <f t="shared" si="5"/>
        <v>2347800</v>
      </c>
      <c r="I42" s="15">
        <f t="shared" si="5"/>
        <v>2683200</v>
      </c>
      <c r="J42" s="15">
        <f t="shared" si="5"/>
        <v>3018600</v>
      </c>
      <c r="K42" s="15">
        <f t="shared" si="5"/>
        <v>3354000</v>
      </c>
      <c r="L42" s="15">
        <f t="shared" si="5"/>
        <v>3689400</v>
      </c>
      <c r="M42" s="15">
        <f t="shared" si="5"/>
        <v>4024800</v>
      </c>
      <c r="N42" s="15">
        <f t="shared" si="5"/>
        <v>4360200</v>
      </c>
      <c r="O42" s="15">
        <f t="shared" si="5"/>
        <v>4695600</v>
      </c>
      <c r="P42" s="15">
        <f t="shared" si="5"/>
        <v>5031000</v>
      </c>
    </row>
    <row r="43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>
      <c r="A44" s="11" t="s">
        <v>60</v>
      </c>
      <c r="B44" s="15">
        <f t="shared" ref="B44:P44" si="6">B15-B42</f>
        <v>2600</v>
      </c>
      <c r="C44" s="15">
        <f t="shared" si="6"/>
        <v>5200</v>
      </c>
      <c r="D44" s="15">
        <f t="shared" si="6"/>
        <v>7800</v>
      </c>
      <c r="E44" s="15">
        <f t="shared" si="6"/>
        <v>10400</v>
      </c>
      <c r="F44" s="15">
        <f t="shared" si="6"/>
        <v>13000</v>
      </c>
      <c r="G44" s="15">
        <f t="shared" si="6"/>
        <v>15600</v>
      </c>
      <c r="H44" s="15">
        <f t="shared" si="6"/>
        <v>18200</v>
      </c>
      <c r="I44" s="15">
        <f t="shared" si="6"/>
        <v>20800</v>
      </c>
      <c r="J44" s="15">
        <f t="shared" si="6"/>
        <v>23400</v>
      </c>
      <c r="K44" s="15">
        <f t="shared" si="6"/>
        <v>26000</v>
      </c>
      <c r="L44" s="15">
        <f t="shared" si="6"/>
        <v>28600</v>
      </c>
      <c r="M44" s="15">
        <f t="shared" si="6"/>
        <v>31200</v>
      </c>
      <c r="N44" s="15">
        <f t="shared" si="6"/>
        <v>33800</v>
      </c>
      <c r="O44" s="15">
        <f t="shared" si="6"/>
        <v>36400</v>
      </c>
      <c r="P44" s="15">
        <f t="shared" si="6"/>
        <v>39000</v>
      </c>
    </row>
    <row r="45"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</row>
    <row r="53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</row>
    <row r="54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</row>
    <row r="5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  <row r="56"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</row>
    <row r="57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  <row r="58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</row>
    <row r="59"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</row>
    <row r="60"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</row>
    <row r="64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</row>
    <row r="65"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</row>
    <row r="66"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</row>
    <row r="67"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</row>
    <row r="68"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</row>
    <row r="69"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</row>
    <row r="70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</row>
    <row r="72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</row>
    <row r="73"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</row>
    <row r="78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</row>
    <row r="79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</row>
    <row r="80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</row>
    <row r="81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</row>
    <row r="82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</row>
    <row r="83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</row>
    <row r="84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</row>
    <row r="8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</row>
    <row r="98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</row>
    <row r="99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</row>
    <row r="100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</row>
    <row r="112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</row>
    <row r="120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</row>
    <row r="131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</row>
    <row r="132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</row>
    <row r="133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</row>
    <row r="134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</row>
    <row r="13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</row>
    <row r="136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</row>
    <row r="137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</row>
    <row r="138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</row>
    <row r="153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</row>
    <row r="154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</row>
    <row r="15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</row>
    <row r="156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</row>
    <row r="157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</row>
    <row r="158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</row>
    <row r="159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</row>
    <row r="160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</row>
    <row r="161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</row>
    <row r="162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</row>
    <row r="163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</row>
    <row r="353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</row>
    <row r="354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</row>
    <row r="355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</row>
    <row r="356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</row>
    <row r="357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</row>
    <row r="358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</row>
    <row r="359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</row>
    <row r="360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</row>
    <row r="362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</row>
    <row r="363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</row>
    <row r="364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</row>
    <row r="365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</row>
    <row r="366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</row>
    <row r="367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</row>
    <row r="368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</row>
    <row r="369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</row>
    <row r="370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</row>
    <row r="371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</row>
    <row r="372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</row>
    <row r="373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</row>
    <row r="374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6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</row>
    <row r="377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</row>
    <row r="380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</row>
    <row r="381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</row>
    <row r="382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</row>
    <row r="383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</row>
    <row r="384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</row>
    <row r="385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</row>
    <row r="386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</row>
    <row r="387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</row>
    <row r="388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</row>
    <row r="389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</row>
    <row r="390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</row>
    <row r="392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</row>
    <row r="393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</row>
    <row r="394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</row>
    <row r="395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</row>
    <row r="396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</row>
    <row r="397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</row>
    <row r="398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</row>
    <row r="399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</row>
    <row r="400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</row>
    <row r="401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</row>
    <row r="402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</row>
    <row r="403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</row>
    <row r="404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</row>
    <row r="405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</row>
    <row r="406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</row>
    <row r="407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</row>
    <row r="408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</row>
    <row r="409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</row>
    <row r="410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</row>
    <row r="411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</row>
    <row r="412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</row>
    <row r="413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</row>
    <row r="414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</row>
    <row r="415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</row>
    <row r="416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</row>
    <row r="417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</row>
    <row r="418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</row>
    <row r="419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</row>
    <row r="420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</row>
    <row r="421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</row>
    <row r="422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</row>
    <row r="423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</row>
    <row r="424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</row>
    <row r="425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</row>
    <row r="426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</row>
    <row r="427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</row>
    <row r="428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</row>
    <row r="429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</row>
    <row r="430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</row>
    <row r="431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</row>
    <row r="432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</row>
    <row r="433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</row>
    <row r="434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</row>
    <row r="435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</row>
    <row r="436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</row>
    <row r="437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</row>
    <row r="438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</row>
    <row r="439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</row>
    <row r="440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</row>
    <row r="441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</row>
    <row r="442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</row>
    <row r="443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</row>
    <row r="444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</row>
    <row r="445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</row>
    <row r="446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</row>
    <row r="447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</row>
    <row r="448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</row>
    <row r="449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</row>
    <row r="450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</row>
    <row r="451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</row>
    <row r="452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</row>
    <row r="453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</row>
    <row r="454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</row>
    <row r="455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</row>
    <row r="456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</row>
    <row r="457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</row>
    <row r="458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</row>
    <row r="459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</row>
    <row r="460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</row>
    <row r="461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</row>
    <row r="462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</row>
    <row r="463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</row>
    <row r="464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</row>
    <row r="465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</row>
    <row r="466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</row>
    <row r="467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</row>
    <row r="468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</row>
    <row r="469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</row>
    <row r="470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</row>
    <row r="471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</row>
    <row r="472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</row>
    <row r="473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</row>
    <row r="474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</row>
    <row r="475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</row>
    <row r="476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</row>
    <row r="477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</row>
    <row r="478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</row>
    <row r="479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</row>
    <row r="480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</row>
    <row r="481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</row>
    <row r="482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</row>
    <row r="483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</row>
    <row r="484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</row>
    <row r="485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</row>
    <row r="486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</row>
    <row r="487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</row>
    <row r="488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</row>
    <row r="489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</row>
    <row r="490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</row>
    <row r="491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</row>
    <row r="492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</row>
    <row r="493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</row>
    <row r="494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</row>
    <row r="495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</row>
    <row r="496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</row>
    <row r="497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</row>
    <row r="498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</row>
    <row r="499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</row>
    <row r="500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</row>
    <row r="501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</row>
    <row r="502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</row>
    <row r="503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</row>
    <row r="504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</row>
    <row r="505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</row>
    <row r="506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</row>
    <row r="507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</row>
    <row r="508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</row>
    <row r="509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</row>
    <row r="510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</row>
    <row r="511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</row>
    <row r="512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</row>
    <row r="513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</row>
    <row r="514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</row>
    <row r="515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</row>
    <row r="516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</row>
    <row r="517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</row>
    <row r="518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</row>
    <row r="519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</row>
    <row r="520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</row>
    <row r="521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</row>
    <row r="522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</row>
    <row r="523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</row>
    <row r="524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</row>
    <row r="525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</row>
    <row r="526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</row>
    <row r="527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</row>
    <row r="528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</row>
    <row r="529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</row>
    <row r="530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</row>
    <row r="531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</row>
    <row r="53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</row>
    <row r="533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</row>
    <row r="534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</row>
    <row r="535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</row>
    <row r="536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</row>
    <row r="537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</row>
    <row r="538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</row>
    <row r="539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</row>
    <row r="540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</row>
    <row r="541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</row>
    <row r="542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</row>
    <row r="543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</row>
    <row r="544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</row>
    <row r="545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</row>
    <row r="546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</row>
    <row r="547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</row>
    <row r="548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</row>
    <row r="549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</row>
    <row r="550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</row>
    <row r="551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</row>
    <row r="552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</row>
    <row r="553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</row>
    <row r="554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</row>
    <row r="555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</row>
    <row r="556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</row>
    <row r="557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</row>
    <row r="558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</row>
    <row r="559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</row>
    <row r="560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</row>
    <row r="561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</row>
    <row r="562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</row>
    <row r="563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</row>
    <row r="564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</row>
    <row r="565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</row>
    <row r="566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</row>
    <row r="567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</row>
    <row r="568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</row>
    <row r="569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</row>
    <row r="570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</row>
    <row r="571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</row>
    <row r="572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</row>
    <row r="573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</row>
    <row r="574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</row>
    <row r="575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</row>
    <row r="576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</row>
    <row r="577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</row>
    <row r="578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</row>
    <row r="579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</row>
    <row r="580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</row>
    <row r="581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</row>
    <row r="582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</row>
    <row r="583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</row>
    <row r="584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</row>
    <row r="585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</row>
    <row r="586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</row>
    <row r="587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</row>
    <row r="588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</row>
    <row r="589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</row>
    <row r="590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</row>
    <row r="591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</row>
    <row r="592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</row>
    <row r="593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</row>
    <row r="594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</row>
    <row r="595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</row>
    <row r="596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</row>
    <row r="597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</row>
    <row r="598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</row>
    <row r="599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</row>
    <row r="600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</row>
    <row r="601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</row>
    <row r="602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</row>
    <row r="603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</row>
    <row r="604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</row>
    <row r="605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</row>
    <row r="606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</row>
    <row r="607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</row>
    <row r="608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</row>
    <row r="609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</row>
    <row r="610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</row>
    <row r="611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</row>
    <row r="612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</row>
    <row r="613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</row>
    <row r="614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</row>
    <row r="615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</row>
    <row r="616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</row>
    <row r="617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</row>
    <row r="618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</row>
    <row r="619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</row>
    <row r="620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</row>
    <row r="621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</row>
    <row r="622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</row>
    <row r="623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</row>
    <row r="624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</row>
    <row r="625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</row>
    <row r="626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</row>
    <row r="627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</row>
    <row r="628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</row>
    <row r="629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</row>
    <row r="630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</row>
    <row r="631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</row>
    <row r="632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</row>
    <row r="633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</row>
    <row r="634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</row>
    <row r="635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</row>
    <row r="636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</row>
    <row r="637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</row>
    <row r="638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</row>
    <row r="639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</row>
    <row r="640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</row>
    <row r="641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</row>
    <row r="642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</row>
    <row r="643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</row>
    <row r="644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</row>
    <row r="645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</row>
    <row r="646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</row>
    <row r="647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</row>
    <row r="648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</row>
    <row r="649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</row>
    <row r="650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</row>
    <row r="651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</row>
    <row r="652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</row>
    <row r="653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</row>
    <row r="654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</row>
    <row r="655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</row>
    <row r="656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</row>
    <row r="657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</row>
    <row r="658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</row>
    <row r="659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</row>
    <row r="660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</row>
    <row r="661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</row>
    <row r="662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</row>
    <row r="663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</row>
    <row r="664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</row>
    <row r="665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</row>
    <row r="666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</row>
    <row r="667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</row>
    <row r="668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</row>
    <row r="669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</row>
    <row r="670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</row>
    <row r="671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</row>
    <row r="672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</row>
    <row r="673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</row>
    <row r="674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</row>
    <row r="675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</row>
    <row r="676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</row>
    <row r="677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</row>
    <row r="678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</row>
    <row r="679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</row>
    <row r="680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</row>
    <row r="681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</row>
    <row r="682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</row>
    <row r="683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</row>
    <row r="684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</row>
    <row r="685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</row>
    <row r="686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</row>
    <row r="687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</row>
    <row r="688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</row>
    <row r="689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</row>
    <row r="690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</row>
    <row r="691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</row>
    <row r="692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</row>
    <row r="693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</row>
    <row r="694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</row>
    <row r="695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</row>
    <row r="696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</row>
    <row r="697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</row>
    <row r="698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</row>
    <row r="699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</row>
    <row r="700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</row>
    <row r="701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</row>
    <row r="702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</row>
    <row r="703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</row>
    <row r="704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</row>
    <row r="705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</row>
    <row r="706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</row>
    <row r="707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</row>
    <row r="708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</row>
    <row r="709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</row>
    <row r="710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</row>
    <row r="711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</row>
    <row r="712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</row>
    <row r="713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</row>
    <row r="714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</row>
    <row r="715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</row>
    <row r="716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</row>
    <row r="717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</row>
    <row r="718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</row>
    <row r="719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</row>
    <row r="720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</row>
    <row r="721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</row>
    <row r="722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</row>
    <row r="723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</row>
    <row r="724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</row>
    <row r="725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</row>
    <row r="726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</row>
    <row r="727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</row>
    <row r="728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</row>
    <row r="729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</row>
    <row r="730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</row>
    <row r="731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</row>
    <row r="732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</row>
    <row r="733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</row>
    <row r="734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</row>
    <row r="735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</row>
    <row r="736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</row>
    <row r="737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</row>
    <row r="738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</row>
    <row r="739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</row>
    <row r="740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</row>
    <row r="741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</row>
    <row r="742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</row>
    <row r="743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</row>
    <row r="744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</row>
    <row r="745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</row>
    <row r="746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</row>
    <row r="747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</row>
    <row r="748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</row>
    <row r="749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</row>
    <row r="750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</row>
    <row r="751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</row>
    <row r="752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</row>
    <row r="753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</row>
    <row r="754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</row>
    <row r="755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</row>
    <row r="756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</row>
    <row r="757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</row>
    <row r="758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</row>
    <row r="759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</row>
    <row r="760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</row>
    <row r="761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</row>
    <row r="762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</row>
    <row r="763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</row>
    <row r="764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</row>
    <row r="765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</row>
    <row r="766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</row>
    <row r="767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</row>
    <row r="768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</row>
    <row r="769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</row>
    <row r="770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</row>
    <row r="771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</row>
    <row r="772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</row>
    <row r="773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</row>
    <row r="774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</row>
    <row r="775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</row>
    <row r="776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</row>
    <row r="777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</row>
    <row r="778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</row>
    <row r="779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</row>
    <row r="780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</row>
    <row r="781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</row>
    <row r="782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</row>
    <row r="783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</row>
    <row r="784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</row>
    <row r="785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</row>
    <row r="786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</row>
    <row r="787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</row>
    <row r="788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</row>
    <row r="789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</row>
    <row r="790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</row>
    <row r="791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</row>
    <row r="792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</row>
    <row r="793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</row>
    <row r="794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</row>
    <row r="795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</row>
    <row r="796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</row>
    <row r="797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</row>
    <row r="798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</row>
    <row r="799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</row>
    <row r="800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</row>
    <row r="801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</row>
    <row r="802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</row>
    <row r="803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</row>
    <row r="804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</row>
    <row r="805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</row>
    <row r="806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</row>
    <row r="807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</row>
    <row r="808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</row>
    <row r="809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</row>
    <row r="810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</row>
    <row r="811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</row>
    <row r="812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</row>
    <row r="813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</row>
    <row r="814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</row>
    <row r="815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</row>
    <row r="816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</row>
    <row r="817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</row>
    <row r="818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</row>
    <row r="819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</row>
    <row r="820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</row>
    <row r="821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</row>
    <row r="822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</row>
    <row r="823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</row>
    <row r="824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</row>
    <row r="825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</row>
    <row r="826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</row>
    <row r="827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</row>
    <row r="828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</row>
    <row r="829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</row>
    <row r="830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</row>
    <row r="831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</row>
    <row r="832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</row>
    <row r="833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</row>
    <row r="834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</row>
    <row r="835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</row>
    <row r="836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</row>
    <row r="837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</row>
    <row r="838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</row>
    <row r="839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</row>
    <row r="840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</row>
    <row r="841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</row>
    <row r="842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</row>
    <row r="843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</row>
    <row r="844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</row>
    <row r="845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</row>
    <row r="846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</row>
    <row r="847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</row>
    <row r="848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</row>
    <row r="849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</row>
    <row r="850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</row>
    <row r="851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</row>
    <row r="852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</row>
    <row r="853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</row>
    <row r="854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</row>
    <row r="855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</row>
    <row r="856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</row>
    <row r="857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</row>
    <row r="858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</row>
    <row r="859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</row>
    <row r="860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</row>
    <row r="861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</row>
    <row r="862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</row>
    <row r="863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</row>
    <row r="864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</row>
    <row r="865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</row>
    <row r="866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</row>
    <row r="867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</row>
    <row r="868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</row>
    <row r="869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</row>
    <row r="870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</row>
    <row r="871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</row>
    <row r="872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</row>
    <row r="873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</row>
    <row r="874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</row>
    <row r="875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</row>
    <row r="876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</row>
    <row r="877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</row>
    <row r="878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</row>
    <row r="879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</row>
    <row r="880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</row>
    <row r="881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</row>
    <row r="882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</row>
    <row r="883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</row>
    <row r="884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</row>
    <row r="885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</row>
    <row r="886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</row>
    <row r="887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</row>
    <row r="888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</row>
    <row r="889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</row>
    <row r="890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</row>
    <row r="891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</row>
    <row r="892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</row>
    <row r="893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</row>
    <row r="894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</row>
    <row r="895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</row>
    <row r="896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</row>
    <row r="897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</row>
    <row r="898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</row>
    <row r="899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</row>
    <row r="900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</row>
    <row r="901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</row>
    <row r="902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</row>
    <row r="903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</row>
    <row r="904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</row>
    <row r="905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</row>
    <row r="906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</row>
    <row r="907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</row>
    <row r="908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</row>
    <row r="909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</row>
    <row r="910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</row>
    <row r="911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</row>
    <row r="912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</row>
    <row r="913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</row>
    <row r="914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</row>
    <row r="915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</row>
    <row r="916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</row>
    <row r="917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</row>
    <row r="918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</row>
    <row r="919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</row>
    <row r="920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</row>
    <row r="921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</row>
    <row r="922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</row>
    <row r="923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</row>
    <row r="924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</row>
    <row r="925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</row>
    <row r="926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</row>
    <row r="927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</row>
    <row r="928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</row>
    <row r="929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</row>
    <row r="930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</row>
    <row r="931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</row>
    <row r="932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</row>
    <row r="933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</row>
    <row r="934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</row>
    <row r="935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</row>
    <row r="936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</row>
    <row r="937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</row>
    <row r="938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</row>
    <row r="939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</row>
    <row r="940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</row>
    <row r="941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</row>
    <row r="942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</row>
    <row r="943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</row>
    <row r="944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</row>
    <row r="945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</row>
    <row r="946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</row>
    <row r="947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</row>
    <row r="948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</row>
    <row r="949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</row>
    <row r="950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</row>
    <row r="951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</row>
    <row r="952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</row>
    <row r="953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</row>
    <row r="954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</row>
    <row r="955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</row>
    <row r="956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</row>
    <row r="957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</row>
    <row r="958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</row>
    <row r="959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</row>
    <row r="960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</row>
    <row r="961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</row>
    <row r="962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</row>
    <row r="963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</row>
    <row r="964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</row>
    <row r="965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</row>
    <row r="966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</row>
    <row r="967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</row>
    <row r="968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</row>
    <row r="969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</row>
    <row r="970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</row>
    <row r="971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</row>
    <row r="972"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</row>
    <row r="973"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</row>
    <row r="974"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</row>
    <row r="975"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</row>
    <row r="976"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</row>
    <row r="977"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</row>
    <row r="978"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</row>
    <row r="979"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</row>
    <row r="980"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</row>
    <row r="981"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</row>
    <row r="982"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</row>
    <row r="983"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</row>
    <row r="984"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</row>
    <row r="985"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</row>
    <row r="986"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</row>
    <row r="987"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</row>
    <row r="988"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</row>
    <row r="989"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</row>
    <row r="990"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</row>
    <row r="991"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</row>
    <row r="992"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</row>
    <row r="993"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</row>
    <row r="994"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</row>
    <row r="995"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</row>
    <row r="996"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</row>
    <row r="997"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</row>
    <row r="998"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</row>
    <row r="999"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</row>
    <row r="1000"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25"/>
  </cols>
  <sheetData>
    <row r="1"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</row>
    <row r="2">
      <c r="A2" s="11" t="s">
        <v>61</v>
      </c>
    </row>
    <row r="3">
      <c r="A3" s="11" t="s">
        <v>13</v>
      </c>
      <c r="B3" s="15">
        <f>'Sales and Costs'!B18</f>
        <v>25600</v>
      </c>
      <c r="C3" s="15">
        <f>'Sales and Costs'!C18</f>
        <v>51200</v>
      </c>
      <c r="D3" s="15">
        <f>'Sales and Costs'!D18</f>
        <v>76800</v>
      </c>
      <c r="E3" s="15">
        <f>'Sales and Costs'!E18</f>
        <v>102400</v>
      </c>
      <c r="F3" s="15">
        <f>'Sales and Costs'!F18</f>
        <v>128000</v>
      </c>
      <c r="G3" s="15">
        <f>'Sales and Costs'!G18</f>
        <v>153600</v>
      </c>
      <c r="H3" s="15">
        <f>'Sales and Costs'!H18</f>
        <v>179200</v>
      </c>
      <c r="I3" s="15">
        <f>'Sales and Costs'!I18</f>
        <v>204800</v>
      </c>
      <c r="J3" s="15">
        <f>'Sales and Costs'!J18</f>
        <v>230400</v>
      </c>
      <c r="K3" s="15">
        <f>'Sales and Costs'!K18</f>
        <v>256000</v>
      </c>
      <c r="L3" s="15">
        <f>'Sales and Costs'!L18</f>
        <v>281600</v>
      </c>
      <c r="M3" s="15">
        <f>'Sales and Costs'!M18</f>
        <v>307200</v>
      </c>
      <c r="N3" s="15">
        <f>'Sales and Costs'!N18</f>
        <v>332800</v>
      </c>
      <c r="O3" s="15">
        <f>'Sales and Costs'!O18</f>
        <v>358400</v>
      </c>
      <c r="P3" s="15">
        <f>'Sales and Costs'!P18</f>
        <v>384000</v>
      </c>
    </row>
    <row r="4">
      <c r="A4" s="11" t="s">
        <v>14</v>
      </c>
      <c r="B4" s="15">
        <f>'Sales and Costs'!B19</f>
        <v>15000</v>
      </c>
      <c r="C4" s="15">
        <f>'Sales and Costs'!C19</f>
        <v>30000</v>
      </c>
      <c r="D4" s="15">
        <f>'Sales and Costs'!D19</f>
        <v>45000</v>
      </c>
      <c r="E4" s="15">
        <f>'Sales and Costs'!E19</f>
        <v>60000</v>
      </c>
      <c r="F4" s="15">
        <f>'Sales and Costs'!F19</f>
        <v>75000</v>
      </c>
      <c r="G4" s="15">
        <f>'Sales and Costs'!G19</f>
        <v>90000</v>
      </c>
      <c r="H4" s="15">
        <f>'Sales and Costs'!H19</f>
        <v>105000</v>
      </c>
      <c r="I4" s="15">
        <f>'Sales and Costs'!I19</f>
        <v>120000</v>
      </c>
      <c r="J4" s="15">
        <f>'Sales and Costs'!J19</f>
        <v>135000</v>
      </c>
      <c r="K4" s="15">
        <f>'Sales and Costs'!K19</f>
        <v>150000</v>
      </c>
      <c r="L4" s="15">
        <f>'Sales and Costs'!L19</f>
        <v>165000</v>
      </c>
      <c r="M4" s="15">
        <f>'Sales and Costs'!M19</f>
        <v>180000</v>
      </c>
      <c r="N4" s="15">
        <f>'Sales and Costs'!N19</f>
        <v>195000</v>
      </c>
      <c r="O4" s="15">
        <f>'Sales and Costs'!O19</f>
        <v>210000</v>
      </c>
      <c r="P4" s="15">
        <f>'Sales and Costs'!P19</f>
        <v>225000</v>
      </c>
    </row>
    <row r="5">
      <c r="A5" s="11" t="s">
        <v>15</v>
      </c>
      <c r="B5" s="15">
        <f>'Sales and Costs'!B20</f>
        <v>36000</v>
      </c>
      <c r="C5" s="15">
        <f>'Sales and Costs'!C20</f>
        <v>72000</v>
      </c>
      <c r="D5" s="15">
        <f>'Sales and Costs'!D20</f>
        <v>108000</v>
      </c>
      <c r="E5" s="15">
        <f>'Sales and Costs'!E20</f>
        <v>144000</v>
      </c>
      <c r="F5" s="15">
        <f>'Sales and Costs'!F20</f>
        <v>180000</v>
      </c>
      <c r="G5" s="15">
        <f>'Sales and Costs'!G20</f>
        <v>216000</v>
      </c>
      <c r="H5" s="15">
        <f>'Sales and Costs'!H20</f>
        <v>252000</v>
      </c>
      <c r="I5" s="15">
        <f>'Sales and Costs'!I20</f>
        <v>288000</v>
      </c>
      <c r="J5" s="15">
        <f>'Sales and Costs'!J20</f>
        <v>324000</v>
      </c>
      <c r="K5" s="15">
        <f>'Sales and Costs'!K20</f>
        <v>360000</v>
      </c>
      <c r="L5" s="15">
        <f>'Sales and Costs'!L20</f>
        <v>396000</v>
      </c>
      <c r="M5" s="15">
        <f>'Sales and Costs'!M20</f>
        <v>432000</v>
      </c>
      <c r="N5" s="15">
        <f>'Sales and Costs'!N20</f>
        <v>468000</v>
      </c>
      <c r="O5" s="15">
        <f>'Sales and Costs'!O20</f>
        <v>504000</v>
      </c>
      <c r="P5" s="15">
        <f>'Sales and Costs'!P20</f>
        <v>540000</v>
      </c>
    </row>
    <row r="6">
      <c r="A6" s="11" t="s">
        <v>62</v>
      </c>
      <c r="B6" s="15">
        <f t="shared" ref="B6:P6" si="1">SUM(B3:B5)</f>
        <v>76600</v>
      </c>
      <c r="C6" s="15">
        <f t="shared" si="1"/>
        <v>153200</v>
      </c>
      <c r="D6" s="15">
        <f t="shared" si="1"/>
        <v>229800</v>
      </c>
      <c r="E6" s="15">
        <f t="shared" si="1"/>
        <v>306400</v>
      </c>
      <c r="F6" s="15">
        <f t="shared" si="1"/>
        <v>383000</v>
      </c>
      <c r="G6" s="15">
        <f t="shared" si="1"/>
        <v>459600</v>
      </c>
      <c r="H6" s="15">
        <f t="shared" si="1"/>
        <v>536200</v>
      </c>
      <c r="I6" s="15">
        <f t="shared" si="1"/>
        <v>612800</v>
      </c>
      <c r="J6" s="15">
        <f t="shared" si="1"/>
        <v>689400</v>
      </c>
      <c r="K6" s="15">
        <f t="shared" si="1"/>
        <v>766000</v>
      </c>
      <c r="L6" s="15">
        <f t="shared" si="1"/>
        <v>842600</v>
      </c>
      <c r="M6" s="15">
        <f t="shared" si="1"/>
        <v>919200</v>
      </c>
      <c r="N6" s="15">
        <f t="shared" si="1"/>
        <v>995800</v>
      </c>
      <c r="O6" s="15">
        <f t="shared" si="1"/>
        <v>1072400</v>
      </c>
      <c r="P6" s="15">
        <f t="shared" si="1"/>
        <v>1149000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9.5"/>
  </cols>
  <sheetData>
    <row r="1"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</row>
    <row r="2">
      <c r="A2" s="16" t="s">
        <v>63</v>
      </c>
    </row>
    <row r="3">
      <c r="A3" s="17" t="s">
        <v>64</v>
      </c>
      <c r="B3" s="15">
        <f>'Sales and Costs'!B15</f>
        <v>338000</v>
      </c>
      <c r="C3" s="15">
        <f>'Sales and Costs'!C15</f>
        <v>676000</v>
      </c>
      <c r="D3" s="15">
        <f>'Sales and Costs'!D15</f>
        <v>1014000</v>
      </c>
      <c r="E3" s="15">
        <f>'Sales and Costs'!E15</f>
        <v>1352000</v>
      </c>
      <c r="F3" s="15">
        <f>'Sales and Costs'!F15</f>
        <v>1690000</v>
      </c>
      <c r="G3" s="15">
        <f>'Sales and Costs'!G15</f>
        <v>2028000</v>
      </c>
      <c r="H3" s="15">
        <f>'Sales and Costs'!H15</f>
        <v>2366000</v>
      </c>
      <c r="I3" s="15">
        <f>'Sales and Costs'!I15</f>
        <v>2704000</v>
      </c>
      <c r="J3" s="15">
        <f>'Sales and Costs'!J15</f>
        <v>3042000</v>
      </c>
      <c r="K3" s="15">
        <f>'Sales and Costs'!K15</f>
        <v>3380000</v>
      </c>
      <c r="L3" s="15">
        <f>'Sales and Costs'!L15</f>
        <v>3718000</v>
      </c>
      <c r="M3" s="15">
        <f>'Sales and Costs'!M15</f>
        <v>4056000</v>
      </c>
      <c r="N3" s="15">
        <f>'Sales and Costs'!N15</f>
        <v>4394000</v>
      </c>
      <c r="O3" s="15">
        <f>'Sales and Costs'!O15</f>
        <v>4732000</v>
      </c>
      <c r="P3" s="15">
        <f>'Sales and Costs'!P15</f>
        <v>5070000</v>
      </c>
    </row>
    <row r="4">
      <c r="A4" s="17"/>
    </row>
    <row r="5">
      <c r="A5" s="16" t="s">
        <v>65</v>
      </c>
    </row>
    <row r="6">
      <c r="A6" s="17" t="s">
        <v>66</v>
      </c>
      <c r="B6" s="15">
        <f>Purchases!B6</f>
        <v>76600</v>
      </c>
      <c r="C6" s="15">
        <f>Purchases!C6</f>
        <v>153200</v>
      </c>
      <c r="D6" s="15">
        <f>Purchases!D6</f>
        <v>229800</v>
      </c>
      <c r="E6" s="15">
        <f>Purchases!E6</f>
        <v>306400</v>
      </c>
      <c r="F6" s="15">
        <f>Purchases!F6</f>
        <v>383000</v>
      </c>
      <c r="G6" s="15">
        <f>Purchases!G6</f>
        <v>459600</v>
      </c>
      <c r="H6" s="15">
        <f>Purchases!H6</f>
        <v>536200</v>
      </c>
      <c r="I6" s="15">
        <f>Purchases!I6</f>
        <v>612800</v>
      </c>
      <c r="J6" s="15">
        <f>Purchases!J6</f>
        <v>689400</v>
      </c>
      <c r="K6" s="15">
        <f>Purchases!K6</f>
        <v>766000</v>
      </c>
      <c r="L6" s="15">
        <f>Purchases!L6</f>
        <v>842600</v>
      </c>
      <c r="M6" s="15">
        <f>Purchases!M6</f>
        <v>919200</v>
      </c>
      <c r="N6" s="15">
        <f>Purchases!N6</f>
        <v>995800</v>
      </c>
      <c r="O6" s="15">
        <f>Purchases!O6</f>
        <v>1072400</v>
      </c>
      <c r="P6" s="15">
        <f>Purchases!P6</f>
        <v>1149000</v>
      </c>
    </row>
    <row r="7">
      <c r="A7" s="17" t="s">
        <v>67</v>
      </c>
      <c r="B7" s="15">
        <f>'Sales and Costs'!B27+'Sales and Costs'!B34+'Sales and Costs'!B36+'Sales and Costs'!B39+'Sales and Costs'!B40</f>
        <v>258800</v>
      </c>
      <c r="C7" s="15">
        <f>'Sales and Costs'!C27+'Sales and Costs'!C34+'Sales and Costs'!C36+'Sales and Costs'!C39+'Sales and Costs'!C40</f>
        <v>517600</v>
      </c>
      <c r="D7" s="15">
        <f>'Sales and Costs'!D27+'Sales and Costs'!D34+'Sales and Costs'!D36+'Sales and Costs'!D39+'Sales and Costs'!D40</f>
        <v>776400</v>
      </c>
      <c r="E7" s="15">
        <f>'Sales and Costs'!E27+'Sales and Costs'!E34+'Sales and Costs'!E36+'Sales and Costs'!E39+'Sales and Costs'!E40</f>
        <v>1035200</v>
      </c>
      <c r="F7" s="15">
        <f>'Sales and Costs'!F27+'Sales and Costs'!F34+'Sales and Costs'!F36+'Sales and Costs'!F39+'Sales and Costs'!F40</f>
        <v>1294000</v>
      </c>
      <c r="G7" s="15">
        <f>'Sales and Costs'!G27+'Sales and Costs'!G34+'Sales and Costs'!G36+'Sales and Costs'!G39+'Sales and Costs'!G40</f>
        <v>1552800</v>
      </c>
      <c r="H7" s="15">
        <f>'Sales and Costs'!H27+'Sales and Costs'!H34+'Sales and Costs'!H36+'Sales and Costs'!H39+'Sales and Costs'!H40</f>
        <v>1811600</v>
      </c>
      <c r="I7" s="15">
        <f>'Sales and Costs'!I27+'Sales and Costs'!I34+'Sales and Costs'!I36+'Sales and Costs'!I39+'Sales and Costs'!I40</f>
        <v>2070400</v>
      </c>
      <c r="J7" s="15">
        <f>'Sales and Costs'!J27+'Sales and Costs'!J34+'Sales and Costs'!J36+'Sales and Costs'!J39+'Sales and Costs'!J40</f>
        <v>2329200</v>
      </c>
      <c r="K7" s="15">
        <f>'Sales and Costs'!K27+'Sales and Costs'!K34+'Sales and Costs'!K36+'Sales and Costs'!K39+'Sales and Costs'!K40</f>
        <v>2588000</v>
      </c>
      <c r="L7" s="15">
        <f>'Sales and Costs'!L27+'Sales and Costs'!L34+'Sales and Costs'!L36+'Sales and Costs'!L39+'Sales and Costs'!L40</f>
        <v>2846800</v>
      </c>
      <c r="M7" s="15">
        <f>'Sales and Costs'!M27+'Sales and Costs'!M34+'Sales and Costs'!M36+'Sales and Costs'!M39+'Sales and Costs'!M40</f>
        <v>3105600</v>
      </c>
      <c r="N7" s="15">
        <f>'Sales and Costs'!N27+'Sales and Costs'!N34+'Sales and Costs'!N36+'Sales and Costs'!N39+'Sales and Costs'!N40</f>
        <v>3364400</v>
      </c>
      <c r="O7" s="15">
        <f>'Sales and Costs'!O27+'Sales and Costs'!O34+'Sales and Costs'!O36+'Sales and Costs'!O39+'Sales and Costs'!O40</f>
        <v>3623200</v>
      </c>
      <c r="P7" s="15">
        <f>'Sales and Costs'!P27+'Sales and Costs'!P34+'Sales and Costs'!P36+'Sales and Costs'!P39+'Sales and Costs'!P40</f>
        <v>3882000</v>
      </c>
    </row>
    <row r="8">
      <c r="A8" s="16" t="s">
        <v>68</v>
      </c>
      <c r="B8" s="15">
        <f t="shared" ref="B8:P8" si="1">B3-B6-B7</f>
        <v>2600</v>
      </c>
      <c r="C8" s="15">
        <f t="shared" si="1"/>
        <v>5200</v>
      </c>
      <c r="D8" s="15">
        <f t="shared" si="1"/>
        <v>7800</v>
      </c>
      <c r="E8" s="15">
        <f t="shared" si="1"/>
        <v>10400</v>
      </c>
      <c r="F8" s="15">
        <f t="shared" si="1"/>
        <v>13000</v>
      </c>
      <c r="G8" s="15">
        <f t="shared" si="1"/>
        <v>15600</v>
      </c>
      <c r="H8" s="15">
        <f t="shared" si="1"/>
        <v>18200</v>
      </c>
      <c r="I8" s="15">
        <f t="shared" si="1"/>
        <v>20800</v>
      </c>
      <c r="J8" s="15">
        <f t="shared" si="1"/>
        <v>23400</v>
      </c>
      <c r="K8" s="15">
        <f t="shared" si="1"/>
        <v>26000</v>
      </c>
      <c r="L8" s="15">
        <f t="shared" si="1"/>
        <v>28600</v>
      </c>
      <c r="M8" s="15">
        <f t="shared" si="1"/>
        <v>31200</v>
      </c>
      <c r="N8" s="15">
        <f t="shared" si="1"/>
        <v>33800</v>
      </c>
      <c r="O8" s="15">
        <f t="shared" si="1"/>
        <v>36400</v>
      </c>
      <c r="P8" s="15">
        <f t="shared" si="1"/>
        <v>39000</v>
      </c>
    </row>
    <row r="9">
      <c r="A9" s="17"/>
    </row>
    <row r="10">
      <c r="A10" s="16" t="s">
        <v>69</v>
      </c>
    </row>
    <row r="11">
      <c r="A11" s="17" t="s">
        <v>70</v>
      </c>
      <c r="B11" s="11">
        <v>0.0</v>
      </c>
      <c r="C11" s="15">
        <f t="shared" ref="C11:P11" si="2">B13</f>
        <v>2600</v>
      </c>
      <c r="D11" s="15">
        <f t="shared" si="2"/>
        <v>7800</v>
      </c>
      <c r="E11" s="15">
        <f t="shared" si="2"/>
        <v>15600</v>
      </c>
      <c r="F11" s="15">
        <f t="shared" si="2"/>
        <v>26000</v>
      </c>
      <c r="G11" s="15">
        <f t="shared" si="2"/>
        <v>39000</v>
      </c>
      <c r="H11" s="15">
        <f t="shared" si="2"/>
        <v>54600</v>
      </c>
      <c r="I11" s="15">
        <f t="shared" si="2"/>
        <v>72800</v>
      </c>
      <c r="J11" s="15">
        <f t="shared" si="2"/>
        <v>93600</v>
      </c>
      <c r="K11" s="15">
        <f t="shared" si="2"/>
        <v>117000</v>
      </c>
      <c r="L11" s="15">
        <f t="shared" si="2"/>
        <v>143000</v>
      </c>
      <c r="M11" s="15">
        <f t="shared" si="2"/>
        <v>171600</v>
      </c>
      <c r="N11" s="15">
        <f t="shared" si="2"/>
        <v>202800</v>
      </c>
      <c r="O11" s="15">
        <f t="shared" si="2"/>
        <v>236600</v>
      </c>
      <c r="P11" s="15">
        <f t="shared" si="2"/>
        <v>273000</v>
      </c>
    </row>
    <row r="12">
      <c r="A12" s="17" t="s">
        <v>68</v>
      </c>
      <c r="B12" s="15">
        <f t="shared" ref="B12:P12" si="3">B8</f>
        <v>2600</v>
      </c>
      <c r="C12" s="15">
        <f t="shared" si="3"/>
        <v>5200</v>
      </c>
      <c r="D12" s="15">
        <f t="shared" si="3"/>
        <v>7800</v>
      </c>
      <c r="E12" s="15">
        <f t="shared" si="3"/>
        <v>10400</v>
      </c>
      <c r="F12" s="15">
        <f t="shared" si="3"/>
        <v>13000</v>
      </c>
      <c r="G12" s="15">
        <f t="shared" si="3"/>
        <v>15600</v>
      </c>
      <c r="H12" s="15">
        <f t="shared" si="3"/>
        <v>18200</v>
      </c>
      <c r="I12" s="15">
        <f t="shared" si="3"/>
        <v>20800</v>
      </c>
      <c r="J12" s="15">
        <f t="shared" si="3"/>
        <v>23400</v>
      </c>
      <c r="K12" s="15">
        <f t="shared" si="3"/>
        <v>26000</v>
      </c>
      <c r="L12" s="15">
        <f t="shared" si="3"/>
        <v>28600</v>
      </c>
      <c r="M12" s="15">
        <f t="shared" si="3"/>
        <v>31200</v>
      </c>
      <c r="N12" s="15">
        <f t="shared" si="3"/>
        <v>33800</v>
      </c>
      <c r="O12" s="15">
        <f t="shared" si="3"/>
        <v>36400</v>
      </c>
      <c r="P12" s="15">
        <f t="shared" si="3"/>
        <v>39000</v>
      </c>
    </row>
    <row r="13">
      <c r="A13" s="17" t="s">
        <v>71</v>
      </c>
      <c r="B13" s="15">
        <f t="shared" ref="B13:P13" si="4">B11+B12</f>
        <v>2600</v>
      </c>
      <c r="C13" s="15">
        <f t="shared" si="4"/>
        <v>7800</v>
      </c>
      <c r="D13" s="15">
        <f t="shared" si="4"/>
        <v>15600</v>
      </c>
      <c r="E13" s="15">
        <f t="shared" si="4"/>
        <v>26000</v>
      </c>
      <c r="F13" s="15">
        <f t="shared" si="4"/>
        <v>39000</v>
      </c>
      <c r="G13" s="15">
        <f t="shared" si="4"/>
        <v>54600</v>
      </c>
      <c r="H13" s="15">
        <f t="shared" si="4"/>
        <v>72800</v>
      </c>
      <c r="I13" s="15">
        <f t="shared" si="4"/>
        <v>93600</v>
      </c>
      <c r="J13" s="15">
        <f t="shared" si="4"/>
        <v>117000</v>
      </c>
      <c r="K13" s="15">
        <f t="shared" si="4"/>
        <v>143000</v>
      </c>
      <c r="L13" s="15">
        <f t="shared" si="4"/>
        <v>171600</v>
      </c>
      <c r="M13" s="15">
        <f t="shared" si="4"/>
        <v>202800</v>
      </c>
      <c r="N13" s="15">
        <f t="shared" si="4"/>
        <v>236600</v>
      </c>
      <c r="O13" s="15">
        <f t="shared" si="4"/>
        <v>273000</v>
      </c>
      <c r="P13" s="15">
        <f t="shared" si="4"/>
        <v>312000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8.75"/>
  </cols>
  <sheetData>
    <row r="1"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</row>
    <row r="2">
      <c r="A2" s="16" t="s">
        <v>72</v>
      </c>
    </row>
    <row r="3">
      <c r="A3" s="17" t="s">
        <v>69</v>
      </c>
      <c r="B3" s="15">
        <f>'Cash Details'!B13</f>
        <v>2600</v>
      </c>
      <c r="C3" s="15">
        <f>'Cash Details'!C13</f>
        <v>7800</v>
      </c>
      <c r="D3" s="15">
        <f>'Cash Details'!D13</f>
        <v>15600</v>
      </c>
      <c r="E3" s="15">
        <f>'Cash Details'!E13</f>
        <v>26000</v>
      </c>
      <c r="F3" s="15">
        <f>'Cash Details'!F13</f>
        <v>39000</v>
      </c>
      <c r="G3" s="15">
        <f>'Cash Details'!G13</f>
        <v>54600</v>
      </c>
      <c r="H3" s="15">
        <f>'Cash Details'!H13</f>
        <v>72800</v>
      </c>
      <c r="I3" s="15">
        <f>'Cash Details'!I13</f>
        <v>93600</v>
      </c>
      <c r="J3" s="15">
        <f>'Cash Details'!J13</f>
        <v>117000</v>
      </c>
      <c r="K3" s="15">
        <f>'Cash Details'!K13</f>
        <v>143000</v>
      </c>
      <c r="L3" s="15">
        <f>'Cash Details'!L13</f>
        <v>171600</v>
      </c>
      <c r="M3" s="15">
        <f>'Cash Details'!M13</f>
        <v>202800</v>
      </c>
      <c r="N3" s="15">
        <f>'Cash Details'!N13</f>
        <v>236600</v>
      </c>
      <c r="O3" s="15">
        <f>'Cash Details'!O13</f>
        <v>273000</v>
      </c>
      <c r="P3" s="15">
        <f>'Cash Details'!P13</f>
        <v>312000</v>
      </c>
    </row>
    <row r="4">
      <c r="A4" s="17"/>
    </row>
    <row r="5">
      <c r="A5" s="16" t="s">
        <v>73</v>
      </c>
      <c r="B5" s="15">
        <f t="shared" ref="B5:P5" si="1">B3</f>
        <v>2600</v>
      </c>
      <c r="C5" s="15">
        <f t="shared" si="1"/>
        <v>7800</v>
      </c>
      <c r="D5" s="15">
        <f t="shared" si="1"/>
        <v>15600</v>
      </c>
      <c r="E5" s="15">
        <f t="shared" si="1"/>
        <v>26000</v>
      </c>
      <c r="F5" s="15">
        <f t="shared" si="1"/>
        <v>39000</v>
      </c>
      <c r="G5" s="15">
        <f t="shared" si="1"/>
        <v>54600</v>
      </c>
      <c r="H5" s="15">
        <f t="shared" si="1"/>
        <v>72800</v>
      </c>
      <c r="I5" s="15">
        <f t="shared" si="1"/>
        <v>93600</v>
      </c>
      <c r="J5" s="15">
        <f t="shared" si="1"/>
        <v>117000</v>
      </c>
      <c r="K5" s="15">
        <f t="shared" si="1"/>
        <v>143000</v>
      </c>
      <c r="L5" s="15">
        <f t="shared" si="1"/>
        <v>171600</v>
      </c>
      <c r="M5" s="15">
        <f t="shared" si="1"/>
        <v>202800</v>
      </c>
      <c r="N5" s="15">
        <f t="shared" si="1"/>
        <v>236600</v>
      </c>
      <c r="O5" s="15">
        <f t="shared" si="1"/>
        <v>273000</v>
      </c>
      <c r="P5" s="15">
        <f t="shared" si="1"/>
        <v>312000</v>
      </c>
    </row>
    <row r="6">
      <c r="A6" s="17"/>
    </row>
    <row r="7">
      <c r="A7" s="16" t="s">
        <v>74</v>
      </c>
    </row>
    <row r="8">
      <c r="A8" s="17"/>
    </row>
    <row r="9">
      <c r="A9" s="16" t="s">
        <v>75</v>
      </c>
      <c r="B9" s="11">
        <v>0.0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</row>
    <row r="10">
      <c r="A10" s="17"/>
    </row>
    <row r="11">
      <c r="A11" s="16" t="s">
        <v>76</v>
      </c>
      <c r="B11" s="15">
        <f t="shared" ref="B11:P11" si="2">B5-B9</f>
        <v>2600</v>
      </c>
      <c r="C11" s="15">
        <f t="shared" si="2"/>
        <v>7800</v>
      </c>
      <c r="D11" s="15">
        <f t="shared" si="2"/>
        <v>15600</v>
      </c>
      <c r="E11" s="15">
        <f t="shared" si="2"/>
        <v>26000</v>
      </c>
      <c r="F11" s="15">
        <f t="shared" si="2"/>
        <v>39000</v>
      </c>
      <c r="G11" s="15">
        <f t="shared" si="2"/>
        <v>54600</v>
      </c>
      <c r="H11" s="15">
        <f t="shared" si="2"/>
        <v>72800</v>
      </c>
      <c r="I11" s="15">
        <f t="shared" si="2"/>
        <v>93600</v>
      </c>
      <c r="J11" s="15">
        <f t="shared" si="2"/>
        <v>117000</v>
      </c>
      <c r="K11" s="15">
        <f t="shared" si="2"/>
        <v>143000</v>
      </c>
      <c r="L11" s="15">
        <f t="shared" si="2"/>
        <v>171600</v>
      </c>
      <c r="M11" s="15">
        <f t="shared" si="2"/>
        <v>202800</v>
      </c>
      <c r="N11" s="15">
        <f t="shared" si="2"/>
        <v>236600</v>
      </c>
      <c r="O11" s="15">
        <f t="shared" si="2"/>
        <v>273000</v>
      </c>
      <c r="P11" s="15">
        <f t="shared" si="2"/>
        <v>312000</v>
      </c>
    </row>
    <row r="12">
      <c r="A12" s="17"/>
    </row>
    <row r="13">
      <c r="A13" s="17" t="s">
        <v>77</v>
      </c>
      <c r="B13" s="11">
        <v>0.0</v>
      </c>
      <c r="C13" s="15">
        <f t="shared" ref="C13:P13" si="3">B15</f>
        <v>2600</v>
      </c>
      <c r="D13" s="15">
        <f t="shared" si="3"/>
        <v>7800</v>
      </c>
      <c r="E13" s="15">
        <f t="shared" si="3"/>
        <v>15600</v>
      </c>
      <c r="F13" s="15">
        <f t="shared" si="3"/>
        <v>26000</v>
      </c>
      <c r="G13" s="15">
        <f t="shared" si="3"/>
        <v>39000</v>
      </c>
      <c r="H13" s="15">
        <f t="shared" si="3"/>
        <v>54600</v>
      </c>
      <c r="I13" s="15">
        <f t="shared" si="3"/>
        <v>72800</v>
      </c>
      <c r="J13" s="15">
        <f t="shared" si="3"/>
        <v>93600</v>
      </c>
      <c r="K13" s="15">
        <f t="shared" si="3"/>
        <v>117000</v>
      </c>
      <c r="L13" s="15">
        <f t="shared" si="3"/>
        <v>143000</v>
      </c>
      <c r="M13" s="15">
        <f t="shared" si="3"/>
        <v>171600</v>
      </c>
      <c r="N13" s="15">
        <f t="shared" si="3"/>
        <v>202800</v>
      </c>
      <c r="O13" s="15">
        <f t="shared" si="3"/>
        <v>236600</v>
      </c>
      <c r="P13" s="15">
        <f t="shared" si="3"/>
        <v>273000</v>
      </c>
    </row>
    <row r="14">
      <c r="A14" s="17" t="s">
        <v>78</v>
      </c>
      <c r="B14" s="15">
        <f>'Sales and Costs'!B44</f>
        <v>2600</v>
      </c>
      <c r="C14" s="15">
        <f>'Sales and Costs'!C44</f>
        <v>5200</v>
      </c>
      <c r="D14" s="15">
        <f>'Sales and Costs'!D44</f>
        <v>7800</v>
      </c>
      <c r="E14" s="15">
        <f>'Sales and Costs'!E44</f>
        <v>10400</v>
      </c>
      <c r="F14" s="15">
        <f>'Sales and Costs'!F44</f>
        <v>13000</v>
      </c>
      <c r="G14" s="15">
        <f>'Sales and Costs'!G44</f>
        <v>15600</v>
      </c>
      <c r="H14" s="15">
        <f>'Sales and Costs'!H44</f>
        <v>18200</v>
      </c>
      <c r="I14" s="15">
        <f>'Sales and Costs'!I44</f>
        <v>20800</v>
      </c>
      <c r="J14" s="15">
        <f>'Sales and Costs'!J44</f>
        <v>23400</v>
      </c>
      <c r="K14" s="15">
        <f>'Sales and Costs'!K44</f>
        <v>26000</v>
      </c>
      <c r="L14" s="15">
        <f>'Sales and Costs'!L44</f>
        <v>28600</v>
      </c>
      <c r="M14" s="15">
        <f>'Sales and Costs'!M44</f>
        <v>31200</v>
      </c>
      <c r="N14" s="15">
        <f>'Sales and Costs'!N44</f>
        <v>33800</v>
      </c>
      <c r="O14" s="15">
        <f>'Sales and Costs'!O44</f>
        <v>36400</v>
      </c>
      <c r="P14" s="15">
        <f>'Sales and Costs'!P44</f>
        <v>39000</v>
      </c>
    </row>
    <row r="15">
      <c r="A15" s="17" t="s">
        <v>79</v>
      </c>
      <c r="B15" s="15">
        <f t="shared" ref="B15:P15" si="4">B13+B14</f>
        <v>2600</v>
      </c>
      <c r="C15" s="15">
        <f t="shared" si="4"/>
        <v>7800</v>
      </c>
      <c r="D15" s="15">
        <f t="shared" si="4"/>
        <v>15600</v>
      </c>
      <c r="E15" s="15">
        <f t="shared" si="4"/>
        <v>26000</v>
      </c>
      <c r="F15" s="15">
        <f t="shared" si="4"/>
        <v>39000</v>
      </c>
      <c r="G15" s="15">
        <f t="shared" si="4"/>
        <v>54600</v>
      </c>
      <c r="H15" s="15">
        <f t="shared" si="4"/>
        <v>72800</v>
      </c>
      <c r="I15" s="15">
        <f t="shared" si="4"/>
        <v>93600</v>
      </c>
      <c r="J15" s="15">
        <f t="shared" si="4"/>
        <v>117000</v>
      </c>
      <c r="K15" s="15">
        <f t="shared" si="4"/>
        <v>143000</v>
      </c>
      <c r="L15" s="15">
        <f t="shared" si="4"/>
        <v>171600</v>
      </c>
      <c r="M15" s="15">
        <f t="shared" si="4"/>
        <v>202800</v>
      </c>
      <c r="N15" s="15">
        <f t="shared" si="4"/>
        <v>236600</v>
      </c>
      <c r="O15" s="15">
        <f t="shared" si="4"/>
        <v>273000</v>
      </c>
      <c r="P15" s="15">
        <f t="shared" si="4"/>
        <v>312000</v>
      </c>
    </row>
    <row r="16">
      <c r="A16" s="17"/>
    </row>
    <row r="17">
      <c r="A17" s="16" t="s">
        <v>80</v>
      </c>
      <c r="B17" s="15">
        <f t="shared" ref="B17:P17" si="5">B15-B11</f>
        <v>0</v>
      </c>
      <c r="C17" s="15">
        <f t="shared" si="5"/>
        <v>0</v>
      </c>
      <c r="D17" s="15">
        <f t="shared" si="5"/>
        <v>0</v>
      </c>
      <c r="E17" s="15">
        <f t="shared" si="5"/>
        <v>0</v>
      </c>
      <c r="F17" s="15">
        <f t="shared" si="5"/>
        <v>0</v>
      </c>
      <c r="G17" s="15">
        <f t="shared" si="5"/>
        <v>0</v>
      </c>
      <c r="H17" s="15">
        <f t="shared" si="5"/>
        <v>0</v>
      </c>
      <c r="I17" s="15">
        <f t="shared" si="5"/>
        <v>0</v>
      </c>
      <c r="J17" s="15">
        <f t="shared" si="5"/>
        <v>0</v>
      </c>
      <c r="K17" s="15">
        <f t="shared" si="5"/>
        <v>0</v>
      </c>
      <c r="L17" s="15">
        <f t="shared" si="5"/>
        <v>0</v>
      </c>
      <c r="M17" s="15">
        <f t="shared" si="5"/>
        <v>0</v>
      </c>
      <c r="N17" s="15">
        <f t="shared" si="5"/>
        <v>0</v>
      </c>
      <c r="O17" s="15">
        <f t="shared" si="5"/>
        <v>0</v>
      </c>
      <c r="P17" s="15">
        <f t="shared" si="5"/>
        <v>0</v>
      </c>
    </row>
  </sheetData>
  <drawing r:id="rId1"/>
</worksheet>
</file>